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"/>
    </mc:Choice>
  </mc:AlternateContent>
  <bookViews>
    <workbookView xWindow="0" yWindow="0" windowWidth="20490" windowHeight="7155" tabRatio="788" activeTab="7"/>
  </bookViews>
  <sheets>
    <sheet name="Roster Final Check (3)" sheetId="69" r:id="rId1"/>
    <sheet name="Staff List Complete" sheetId="43" r:id="rId2"/>
    <sheet name="MASTER TEMPLATE" sheetId="59" r:id="rId3"/>
    <sheet name="Dispensary Team" sheetId="17" r:id="rId4"/>
    <sheet name="Critical Care Team" sheetId="27" r:id="rId5"/>
    <sheet name="Digestive Neph Team" sheetId="28" r:id="rId6"/>
    <sheet name="General Med Team" sheetId="29" r:id="rId7"/>
    <sheet name="Special Med Team" sheetId="30" r:id="rId8"/>
    <sheet name="Jessie BAU MHTRP" sheetId="31" r:id="rId9"/>
    <sheet name="Aseptic Team" sheetId="41" r:id="rId10"/>
    <sheet name="Med Info Inpatients HOMR" sheetId="33" r:id="rId11"/>
    <sheet name="Department Support" sheetId="34" r:id="rId12"/>
    <sheet name="MCH Team" sheetId="35" r:id="rId13"/>
    <sheet name="Moorabbin Hospital Team" sheetId="36" r:id="rId14"/>
    <sheet name="Avaliable Staff" sheetId="45" r:id="rId15"/>
    <sheet name="Unavaliable Staff" sheetId="42" r:id="rId16"/>
    <sheet name="Sheet1" sheetId="4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6" hidden="1">'General Med Team'!$J$1:$J$61</definedName>
    <definedName name="aseptic">'Aseptic Team'!$1:$1048576</definedName>
    <definedName name="avaliable">'Avaliable Staff'!$1:$1048576</definedName>
    <definedName name="Calendar10Month" localSheetId="9">'[1]2017_xx Calendar'!#REF!</definedName>
    <definedName name="Calendar10Month" localSheetId="14">#REF!</definedName>
    <definedName name="Calendar10Month" localSheetId="4">'[2]2017_xx Calendar'!#REF!</definedName>
    <definedName name="Calendar10Month" localSheetId="11">'[3]2017_xx Calendar'!#REF!</definedName>
    <definedName name="Calendar10Month" localSheetId="5">#REF!</definedName>
    <definedName name="Calendar10Month" localSheetId="6">#REF!</definedName>
    <definedName name="Calendar10Month" localSheetId="8">'[4]2017_xx Calendar'!#REF!</definedName>
    <definedName name="Calendar10Month" localSheetId="2">'MASTER TEMPLATE'!#REF!</definedName>
    <definedName name="Calendar10Month" localSheetId="12">'[5]2017_xx Leave Roster'!#REF!</definedName>
    <definedName name="Calendar10Month" localSheetId="10">#REF!</definedName>
    <definedName name="Calendar10Month" localSheetId="13">#REF!</definedName>
    <definedName name="Calendar10Month" localSheetId="0">'Roster Final Check (3)'!#REF!</definedName>
    <definedName name="Calendar10Month" localSheetId="7">#REF!</definedName>
    <definedName name="Calendar10Month" localSheetId="15">'[6]2017_xx Calendar'!#REF!</definedName>
    <definedName name="Calendar10Month">#REF!</definedName>
    <definedName name="Calendar10MonthOption" localSheetId="9">MATCH('Aseptic Team'!Calendar10Month,'Aseptic Team'!Months,0)</definedName>
    <definedName name="Calendar10MonthOption" localSheetId="14">MATCH('Avaliable Staff'!Calendar10Month,'Avaliable Staff'!Months,0)</definedName>
    <definedName name="Calendar10MonthOption" localSheetId="4">MATCH('Critical Care Team'!Calendar10Month,'Critical Care Team'!Months,0)</definedName>
    <definedName name="Calendar10MonthOption" localSheetId="11">MATCH('Department Support'!Calendar10Month,'Department Support'!Months,0)</definedName>
    <definedName name="Calendar10MonthOption" localSheetId="5">MATCH('Digestive Neph Team'!Calendar10Month,'Digestive Neph Team'!Months,0)</definedName>
    <definedName name="Calendar10MonthOption" localSheetId="6">MATCH('General Med Team'!Calendar10Month,'General Med Team'!Months,0)</definedName>
    <definedName name="Calendar10MonthOption" localSheetId="8">MATCH('Jessie BAU MHTRP'!Calendar10Month,'Jessie BAU MHTRP'!Months,0)</definedName>
    <definedName name="Calendar10MonthOption" localSheetId="2">MATCH('MASTER TEMPLATE'!Calendar10Month,[0]!Months,0)</definedName>
    <definedName name="Calendar10MonthOption" localSheetId="12">MATCH('MCH Team'!Calendar10Month,'MCH Team'!Months,0)</definedName>
    <definedName name="Calendar10MonthOption" localSheetId="10">MATCH('Med Info Inpatients HOMR'!Calendar10Month,'Med Info Inpatients HOMR'!Months,0)</definedName>
    <definedName name="Calendar10MonthOption" localSheetId="13">MATCH('Moorabbin Hospital Team'!Calendar10Month,'Moorabbin Hospital Team'!Months,0)</definedName>
    <definedName name="Calendar10MonthOption" localSheetId="0">MATCH('Roster Final Check (3)'!Calendar10Month,[0]!Months,0)</definedName>
    <definedName name="Calendar10MonthOption" localSheetId="7">MATCH('Special Med Team'!Calendar10Month,'Special Med Team'!Months,0)</definedName>
    <definedName name="Calendar10MonthOption" localSheetId="15">MATCH('Unavaliable Staff'!Calendar10Month,'Unavaliable Staff'!Months,0)</definedName>
    <definedName name="Calendar10MonthOption">MATCH(Calendar10Month,Months,0)</definedName>
    <definedName name="Calendar10Year" localSheetId="9">'[1]2017_xx Calendar'!#REF!</definedName>
    <definedName name="Calendar10Year" localSheetId="14">#REF!</definedName>
    <definedName name="Calendar10Year" localSheetId="4">'[2]2017_xx Calendar'!#REF!</definedName>
    <definedName name="Calendar10Year" localSheetId="11">'[3]2017_xx Calendar'!#REF!</definedName>
    <definedName name="Calendar10Year" localSheetId="5">#REF!</definedName>
    <definedName name="Calendar10Year" localSheetId="6">#REF!</definedName>
    <definedName name="Calendar10Year" localSheetId="8">'[4]2017_xx Calendar'!#REF!</definedName>
    <definedName name="Calendar10Year" localSheetId="2">'MASTER TEMPLATE'!#REF!</definedName>
    <definedName name="Calendar10Year" localSheetId="12">'[5]2017_xx Leave Roster'!#REF!</definedName>
    <definedName name="Calendar10Year" localSheetId="10">#REF!</definedName>
    <definedName name="Calendar10Year" localSheetId="13">#REF!</definedName>
    <definedName name="Calendar10Year" localSheetId="0">'Roster Final Check (3)'!#REF!</definedName>
    <definedName name="Calendar10Year" localSheetId="7">#REF!</definedName>
    <definedName name="Calendar10Year" localSheetId="15">'[6]2017_xx Calendar'!#REF!</definedName>
    <definedName name="Calendar10Year">#REF!</definedName>
    <definedName name="Calendar11Month" localSheetId="9">'[1]2017_xx Calendar'!#REF!</definedName>
    <definedName name="Calendar11Month" localSheetId="14">#REF!</definedName>
    <definedName name="Calendar11Month" localSheetId="4">'[2]2017_xx Calendar'!#REF!</definedName>
    <definedName name="Calendar11Month" localSheetId="11">'[3]2017_xx Calendar'!#REF!</definedName>
    <definedName name="Calendar11Month" localSheetId="5">#REF!</definedName>
    <definedName name="Calendar11Month" localSheetId="6">#REF!</definedName>
    <definedName name="Calendar11Month" localSheetId="8">'[4]2017_xx Calendar'!#REF!</definedName>
    <definedName name="Calendar11Month" localSheetId="2">'MASTER TEMPLATE'!#REF!</definedName>
    <definedName name="Calendar11Month" localSheetId="12">'[5]2017_xx Leave Roster'!#REF!</definedName>
    <definedName name="Calendar11Month" localSheetId="10">#REF!</definedName>
    <definedName name="Calendar11Month" localSheetId="13">#REF!</definedName>
    <definedName name="Calendar11Month" localSheetId="0">'Roster Final Check (3)'!#REF!</definedName>
    <definedName name="Calendar11Month" localSheetId="7">#REF!</definedName>
    <definedName name="Calendar11Month" localSheetId="15">'[6]2017_xx Calendar'!#REF!</definedName>
    <definedName name="Calendar11Month">#REF!</definedName>
    <definedName name="Calendar11MonthOption" localSheetId="9">MATCH('Aseptic Team'!Calendar11Month,'Aseptic Team'!Months,0)</definedName>
    <definedName name="Calendar11MonthOption" localSheetId="14">MATCH('Avaliable Staff'!Calendar11Month,'Avaliable Staff'!Months,0)</definedName>
    <definedName name="Calendar11MonthOption" localSheetId="4">MATCH('Critical Care Team'!Calendar11Month,'Critical Care Team'!Months,0)</definedName>
    <definedName name="Calendar11MonthOption" localSheetId="11">MATCH('Department Support'!Calendar11Month,'Department Support'!Months,0)</definedName>
    <definedName name="Calendar11MonthOption" localSheetId="5">MATCH('Digestive Neph Team'!Calendar11Month,'Digestive Neph Team'!Months,0)</definedName>
    <definedName name="Calendar11MonthOption" localSheetId="6">MATCH('General Med Team'!Calendar11Month,'General Med Team'!Months,0)</definedName>
    <definedName name="Calendar11MonthOption" localSheetId="8">MATCH('Jessie BAU MHTRP'!Calendar11Month,'Jessie BAU MHTRP'!Months,0)</definedName>
    <definedName name="Calendar11MonthOption" localSheetId="2">MATCH('MASTER TEMPLATE'!Calendar11Month,[0]!Months,0)</definedName>
    <definedName name="Calendar11MonthOption" localSheetId="12">MATCH('MCH Team'!Calendar11Month,'MCH Team'!Months,0)</definedName>
    <definedName name="Calendar11MonthOption" localSheetId="10">MATCH('Med Info Inpatients HOMR'!Calendar11Month,'Med Info Inpatients HOMR'!Months,0)</definedName>
    <definedName name="Calendar11MonthOption" localSheetId="13">MATCH('Moorabbin Hospital Team'!Calendar11Month,'Moorabbin Hospital Team'!Months,0)</definedName>
    <definedName name="Calendar11MonthOption" localSheetId="0">MATCH('Roster Final Check (3)'!Calendar11Month,[0]!Months,0)</definedName>
    <definedName name="Calendar11MonthOption" localSheetId="7">MATCH('Special Med Team'!Calendar11Month,'Special Med Team'!Months,0)</definedName>
    <definedName name="Calendar11MonthOption" localSheetId="15">MATCH('Unavaliable Staff'!Calendar11Month,'Unavaliable Staff'!Months,0)</definedName>
    <definedName name="Calendar11MonthOption">MATCH(Calendar11Month,Months,0)</definedName>
    <definedName name="Calendar11Year" localSheetId="9">'[1]2017_xx Calendar'!#REF!</definedName>
    <definedName name="Calendar11Year" localSheetId="14">#REF!</definedName>
    <definedName name="Calendar11Year" localSheetId="4">'[2]2017_xx Calendar'!#REF!</definedName>
    <definedName name="Calendar11Year" localSheetId="11">'[3]2017_xx Calendar'!#REF!</definedName>
    <definedName name="Calendar11Year" localSheetId="5">#REF!</definedName>
    <definedName name="Calendar11Year" localSheetId="6">#REF!</definedName>
    <definedName name="Calendar11Year" localSheetId="8">'[4]2017_xx Calendar'!#REF!</definedName>
    <definedName name="Calendar11Year" localSheetId="2">'MASTER TEMPLATE'!#REF!</definedName>
    <definedName name="Calendar11Year" localSheetId="12">'[5]2017_xx Leave Roster'!#REF!</definedName>
    <definedName name="Calendar11Year" localSheetId="10">#REF!</definedName>
    <definedName name="Calendar11Year" localSheetId="13">#REF!</definedName>
    <definedName name="Calendar11Year" localSheetId="0">'Roster Final Check (3)'!#REF!</definedName>
    <definedName name="Calendar11Year" localSheetId="7">#REF!</definedName>
    <definedName name="Calendar11Year" localSheetId="15">'[6]2017_xx Calendar'!#REF!</definedName>
    <definedName name="Calendar11Year">#REF!</definedName>
    <definedName name="Calendar12Month" localSheetId="9">'[1]2017_xx Calendar'!#REF!</definedName>
    <definedName name="Calendar12Month" localSheetId="14">#REF!</definedName>
    <definedName name="Calendar12Month" localSheetId="4">'[2]2017_xx Calendar'!#REF!</definedName>
    <definedName name="Calendar12Month" localSheetId="11">'[3]2017_xx Calendar'!#REF!</definedName>
    <definedName name="Calendar12Month" localSheetId="5">#REF!</definedName>
    <definedName name="Calendar12Month" localSheetId="6">#REF!</definedName>
    <definedName name="Calendar12Month" localSheetId="8">'[4]2017_xx Calendar'!#REF!</definedName>
    <definedName name="Calendar12Month" localSheetId="2">'MASTER TEMPLATE'!#REF!</definedName>
    <definedName name="Calendar12Month" localSheetId="12">'[5]2017_xx Leave Roster'!#REF!</definedName>
    <definedName name="Calendar12Month" localSheetId="10">#REF!</definedName>
    <definedName name="Calendar12Month" localSheetId="13">#REF!</definedName>
    <definedName name="Calendar12Month" localSheetId="0">'Roster Final Check (3)'!#REF!</definedName>
    <definedName name="Calendar12Month" localSheetId="7">#REF!</definedName>
    <definedName name="Calendar12Month" localSheetId="15">'[6]2017_xx Calendar'!#REF!</definedName>
    <definedName name="Calendar12Month">#REF!</definedName>
    <definedName name="Calendar12MonthOption" localSheetId="9">MATCH('Aseptic Team'!Calendar12Month,'Aseptic Team'!Months,0)</definedName>
    <definedName name="Calendar12MonthOption" localSheetId="14">MATCH('Avaliable Staff'!Calendar12Month,'Avaliable Staff'!Months,0)</definedName>
    <definedName name="Calendar12MonthOption" localSheetId="4">MATCH('Critical Care Team'!Calendar12Month,'Critical Care Team'!Months,0)</definedName>
    <definedName name="Calendar12MonthOption" localSheetId="11">MATCH('Department Support'!Calendar12Month,'Department Support'!Months,0)</definedName>
    <definedName name="Calendar12MonthOption" localSheetId="5">MATCH('Digestive Neph Team'!Calendar12Month,'Digestive Neph Team'!Months,0)</definedName>
    <definedName name="Calendar12MonthOption" localSheetId="6">MATCH('General Med Team'!Calendar12Month,'General Med Team'!Months,0)</definedName>
    <definedName name="Calendar12MonthOption" localSheetId="8">MATCH('Jessie BAU MHTRP'!Calendar12Month,'Jessie BAU MHTRP'!Months,0)</definedName>
    <definedName name="Calendar12MonthOption" localSheetId="2">MATCH('MASTER TEMPLATE'!Calendar12Month,[0]!Months,0)</definedName>
    <definedName name="Calendar12MonthOption" localSheetId="12">MATCH('MCH Team'!Calendar12Month,'MCH Team'!Months,0)</definedName>
    <definedName name="Calendar12MonthOption" localSheetId="10">MATCH('Med Info Inpatients HOMR'!Calendar12Month,'Med Info Inpatients HOMR'!Months,0)</definedName>
    <definedName name="Calendar12MonthOption" localSheetId="13">MATCH('Moorabbin Hospital Team'!Calendar12Month,'Moorabbin Hospital Team'!Months,0)</definedName>
    <definedName name="Calendar12MonthOption" localSheetId="0">MATCH('Roster Final Check (3)'!Calendar12Month,[0]!Months,0)</definedName>
    <definedName name="Calendar12MonthOption" localSheetId="7">MATCH('Special Med Team'!Calendar12Month,'Special Med Team'!Months,0)</definedName>
    <definedName name="Calendar12MonthOption" localSheetId="15">MATCH('Unavaliable Staff'!Calendar12Month,'Unavaliable Staff'!Months,0)</definedName>
    <definedName name="Calendar12MonthOption">MATCH(Calendar12Month,Months,0)</definedName>
    <definedName name="Calendar12Year" localSheetId="9">'[1]2017_xx Calendar'!#REF!</definedName>
    <definedName name="Calendar12Year" localSheetId="14">#REF!</definedName>
    <definedName name="Calendar12Year" localSheetId="4">'[2]2017_xx Calendar'!#REF!</definedName>
    <definedName name="Calendar12Year" localSheetId="11">'[3]2017_xx Calendar'!#REF!</definedName>
    <definedName name="Calendar12Year" localSheetId="5">#REF!</definedName>
    <definedName name="Calendar12Year" localSheetId="6">#REF!</definedName>
    <definedName name="Calendar12Year" localSheetId="8">'[4]2017_xx Calendar'!#REF!</definedName>
    <definedName name="Calendar12Year" localSheetId="2">'MASTER TEMPLATE'!#REF!</definedName>
    <definedName name="Calendar12Year" localSheetId="12">'[5]2017_xx Leave Roster'!#REF!</definedName>
    <definedName name="Calendar12Year" localSheetId="10">#REF!</definedName>
    <definedName name="Calendar12Year" localSheetId="13">#REF!</definedName>
    <definedName name="Calendar12Year" localSheetId="0">'Roster Final Check (3)'!#REF!</definedName>
    <definedName name="Calendar12Year" localSheetId="7">#REF!</definedName>
    <definedName name="Calendar12Year" localSheetId="15">'[6]2017_xx Calendar'!#REF!</definedName>
    <definedName name="Calendar12Year">#REF!</definedName>
    <definedName name="Calendar1Month" localSheetId="9">'[1]2017_xx Calendar'!$D$2</definedName>
    <definedName name="Calendar1Month" localSheetId="14">#REF!</definedName>
    <definedName name="Calendar1Month" localSheetId="4">'[2]2017_xx Calendar'!$D$1</definedName>
    <definedName name="Calendar1Month" localSheetId="11">'[3]2017_xx Calendar'!$D$1</definedName>
    <definedName name="Calendar1Month" localSheetId="5">#REF!</definedName>
    <definedName name="Calendar1Month" localSheetId="6">#REF!</definedName>
    <definedName name="Calendar1Month" localSheetId="8">'[4]2017_xx Calendar'!$D$1</definedName>
    <definedName name="Calendar1Month" localSheetId="2">'MASTER TEMPLATE'!$F$1</definedName>
    <definedName name="Calendar1Month" localSheetId="12">'[5]2017_xx Leave Roster'!$D$1</definedName>
    <definedName name="Calendar1Month" localSheetId="10">#REF!</definedName>
    <definedName name="Calendar1Month" localSheetId="13">#REF!</definedName>
    <definedName name="Calendar1Month" localSheetId="0">'Roster Final Check (3)'!$F$1</definedName>
    <definedName name="Calendar1Month" localSheetId="7">#REF!</definedName>
    <definedName name="Calendar1Month" localSheetId="15">'[6]2017_xx Calendar'!$D$1</definedName>
    <definedName name="Calendar1Month">#REF!</definedName>
    <definedName name="Calendar1MonthOption" localSheetId="9">MATCH('Aseptic Team'!Calendar1Month,'Aseptic Team'!Months,0)</definedName>
    <definedName name="Calendar1MonthOption" localSheetId="14">MATCH('Avaliable Staff'!Calendar1Month,'Avaliable Staff'!Months,0)</definedName>
    <definedName name="Calendar1MonthOption" localSheetId="4">MATCH('Critical Care Team'!Calendar1Month,'Critical Care Team'!Months,0)</definedName>
    <definedName name="Calendar1MonthOption" localSheetId="11">MATCH('Department Support'!Calendar1Month,'Department Support'!Months,0)</definedName>
    <definedName name="Calendar1MonthOption" localSheetId="5">MATCH('Digestive Neph Team'!Calendar1Month,'Digestive Neph Team'!Months,0)</definedName>
    <definedName name="Calendar1MonthOption" localSheetId="6">MATCH('General Med Team'!Calendar1Month,'General Med Team'!Months,0)</definedName>
    <definedName name="Calendar1MonthOption" localSheetId="8">MATCH('Jessie BAU MHTRP'!Calendar1Month,'Jessie BAU MHTRP'!Months,0)</definedName>
    <definedName name="Calendar1MonthOption" localSheetId="2">MATCH('MASTER TEMPLATE'!Calendar1Month,[0]!Months,0)</definedName>
    <definedName name="Calendar1MonthOption" localSheetId="12">MATCH('MCH Team'!Calendar1Month,'MCH Team'!Months,0)</definedName>
    <definedName name="Calendar1MonthOption" localSheetId="10">MATCH('Med Info Inpatients HOMR'!Calendar1Month,'Med Info Inpatients HOMR'!Months,0)</definedName>
    <definedName name="Calendar1MonthOption" localSheetId="13">MATCH('Moorabbin Hospital Team'!Calendar1Month,'Moorabbin Hospital Team'!Months,0)</definedName>
    <definedName name="Calendar1MonthOption" localSheetId="0">MATCH('Roster Final Check (3)'!Calendar1Month,[0]!Months,0)</definedName>
    <definedName name="Calendar1MonthOption" localSheetId="7">MATCH('Special Med Team'!Calendar1Month,'Special Med Team'!Months,0)</definedName>
    <definedName name="Calendar1MonthOption" localSheetId="15">MATCH('Unavaliable Staff'!Calendar1Month,'Unavaliable Staff'!Months,0)</definedName>
    <definedName name="Calendar1MonthOption">MATCH(Calendar1Month,Months,0)</definedName>
    <definedName name="Calendar1Year" localSheetId="9">'[1]2017_xx Calendar'!$C$2</definedName>
    <definedName name="Calendar1Year" localSheetId="14">#REF!</definedName>
    <definedName name="Calendar1Year" localSheetId="4">'[2]2017_xx Calendar'!$C$1</definedName>
    <definedName name="Calendar1Year" localSheetId="11">'[3]2017_xx Calendar'!$C$1</definedName>
    <definedName name="Calendar1Year" localSheetId="5">#REF!</definedName>
    <definedName name="Calendar1Year" localSheetId="6">#REF!</definedName>
    <definedName name="Calendar1Year" localSheetId="8">'[4]2017_xx Calendar'!$C$1</definedName>
    <definedName name="Calendar1Year" localSheetId="2">'MASTER TEMPLATE'!$E$1</definedName>
    <definedName name="Calendar1Year" localSheetId="12">'[5]2017_xx Leave Roster'!$C$1</definedName>
    <definedName name="Calendar1Year" localSheetId="10">#REF!</definedName>
    <definedName name="Calendar1Year" localSheetId="13">#REF!</definedName>
    <definedName name="Calendar1Year" localSheetId="0">'Roster Final Check (3)'!$E$1</definedName>
    <definedName name="Calendar1Year" localSheetId="7">#REF!</definedName>
    <definedName name="Calendar1Year">#REF!</definedName>
    <definedName name="Calendar2Month" localSheetId="9">'[1]2017_xx Calendar'!#REF!</definedName>
    <definedName name="Calendar2Month" localSheetId="14">#REF!</definedName>
    <definedName name="Calendar2Month" localSheetId="4">'[2]2017_xx Calendar'!#REF!</definedName>
    <definedName name="Calendar2Month" localSheetId="11">'[3]2017_xx Calendar'!#REF!</definedName>
    <definedName name="Calendar2Month" localSheetId="5">#REF!</definedName>
    <definedName name="Calendar2Month" localSheetId="6">#REF!</definedName>
    <definedName name="Calendar2Month" localSheetId="8">'[4]2017_xx Calendar'!#REF!</definedName>
    <definedName name="Calendar2Month" localSheetId="2">'MASTER TEMPLATE'!#REF!</definedName>
    <definedName name="Calendar2Month" localSheetId="12">'[5]2017_xx Leave Roster'!#REF!</definedName>
    <definedName name="Calendar2Month" localSheetId="10">#REF!</definedName>
    <definedName name="Calendar2Month" localSheetId="13">#REF!</definedName>
    <definedName name="Calendar2Month" localSheetId="0">'Roster Final Check (3)'!#REF!</definedName>
    <definedName name="Calendar2Month" localSheetId="7">#REF!</definedName>
    <definedName name="Calendar2Month" localSheetId="15">'[6]2017_xx Calendar'!#REF!</definedName>
    <definedName name="Calendar2Month">#REF!</definedName>
    <definedName name="Calendar2MonthOption" localSheetId="9">MATCH('Aseptic Team'!Calendar2Month,'Aseptic Team'!Months,0)</definedName>
    <definedName name="Calendar2MonthOption" localSheetId="14">MATCH('Avaliable Staff'!Calendar2Month,'Avaliable Staff'!Months,0)</definedName>
    <definedName name="Calendar2MonthOption" localSheetId="4">MATCH('Critical Care Team'!Calendar2Month,'Critical Care Team'!Months,0)</definedName>
    <definedName name="Calendar2MonthOption" localSheetId="11">MATCH('Department Support'!Calendar2Month,'Department Support'!Months,0)</definedName>
    <definedName name="Calendar2MonthOption" localSheetId="5">MATCH('Digestive Neph Team'!Calendar2Month,'Digestive Neph Team'!Months,0)</definedName>
    <definedName name="Calendar2MonthOption" localSheetId="6">MATCH('General Med Team'!Calendar2Month,'General Med Team'!Months,0)</definedName>
    <definedName name="Calendar2MonthOption" localSheetId="8">MATCH('Jessie BAU MHTRP'!Calendar2Month,'Jessie BAU MHTRP'!Months,0)</definedName>
    <definedName name="Calendar2MonthOption" localSheetId="2">MATCH('MASTER TEMPLATE'!Calendar2Month,[0]!Months,0)</definedName>
    <definedName name="Calendar2MonthOption" localSheetId="12">MATCH('MCH Team'!Calendar2Month,'MCH Team'!Months,0)</definedName>
    <definedName name="Calendar2MonthOption" localSheetId="10">MATCH('Med Info Inpatients HOMR'!Calendar2Month,'Med Info Inpatients HOMR'!Months,0)</definedName>
    <definedName name="Calendar2MonthOption" localSheetId="13">MATCH('Moorabbin Hospital Team'!Calendar2Month,'Moorabbin Hospital Team'!Months,0)</definedName>
    <definedName name="Calendar2MonthOption" localSheetId="0">MATCH('Roster Final Check (3)'!Calendar2Month,[0]!Months,0)</definedName>
    <definedName name="Calendar2MonthOption" localSheetId="7">MATCH('Special Med Team'!Calendar2Month,'Special Med Team'!Months,0)</definedName>
    <definedName name="Calendar2MonthOption" localSheetId="15">MATCH('Unavaliable Staff'!Calendar2Month,'Unavaliable Staff'!Months,0)</definedName>
    <definedName name="Calendar2MonthOption">MATCH(Calendar2Month,Months,0)</definedName>
    <definedName name="Calendar2Year" localSheetId="9">'[1]2017_xx Calendar'!#REF!</definedName>
    <definedName name="Calendar2Year" localSheetId="14">#REF!</definedName>
    <definedName name="Calendar2Year" localSheetId="4">'[2]2017_xx Calendar'!#REF!</definedName>
    <definedName name="Calendar2Year" localSheetId="11">'[3]2017_xx Calendar'!#REF!</definedName>
    <definedName name="Calendar2Year" localSheetId="5">#REF!</definedName>
    <definedName name="Calendar2Year" localSheetId="6">#REF!</definedName>
    <definedName name="Calendar2Year" localSheetId="8">'[4]2017_xx Calendar'!#REF!</definedName>
    <definedName name="Calendar2Year" localSheetId="2">'MASTER TEMPLATE'!#REF!</definedName>
    <definedName name="Calendar2Year" localSheetId="12">'[5]2017_xx Leave Roster'!#REF!</definedName>
    <definedName name="Calendar2Year" localSheetId="10">#REF!</definedName>
    <definedName name="Calendar2Year" localSheetId="13">#REF!</definedName>
    <definedName name="Calendar2Year" localSheetId="0">'Roster Final Check (3)'!#REF!</definedName>
    <definedName name="Calendar2Year" localSheetId="7">#REF!</definedName>
    <definedName name="Calendar2Year" localSheetId="15">'[6]2017_xx Calendar'!#REF!</definedName>
    <definedName name="Calendar2Year">#REF!</definedName>
    <definedName name="Calendar3Month" localSheetId="9">'[1]2017_xx Calendar'!#REF!</definedName>
    <definedName name="Calendar3Month" localSheetId="14">#REF!</definedName>
    <definedName name="Calendar3Month" localSheetId="4">'[2]2017_xx Calendar'!#REF!</definedName>
    <definedName name="Calendar3Month" localSheetId="11">'[3]2017_xx Calendar'!#REF!</definedName>
    <definedName name="Calendar3Month" localSheetId="5">#REF!</definedName>
    <definedName name="Calendar3Month" localSheetId="6">#REF!</definedName>
    <definedName name="Calendar3Month" localSheetId="8">'[4]2017_xx Calendar'!#REF!</definedName>
    <definedName name="Calendar3Month" localSheetId="2">'MASTER TEMPLATE'!#REF!</definedName>
    <definedName name="Calendar3Month" localSheetId="12">'[5]2017_xx Leave Roster'!#REF!</definedName>
    <definedName name="Calendar3Month" localSheetId="10">#REF!</definedName>
    <definedName name="Calendar3Month" localSheetId="13">#REF!</definedName>
    <definedName name="Calendar3Month" localSheetId="0">'Roster Final Check (3)'!#REF!</definedName>
    <definedName name="Calendar3Month" localSheetId="7">#REF!</definedName>
    <definedName name="Calendar3Month" localSheetId="15">'[6]2017_xx Calendar'!#REF!</definedName>
    <definedName name="Calendar3Month">#REF!</definedName>
    <definedName name="Calendar3MonthOption" localSheetId="9">MATCH('Aseptic Team'!Calendar3Month,'Aseptic Team'!Months,0)</definedName>
    <definedName name="Calendar3MonthOption" localSheetId="14">MATCH('Avaliable Staff'!Calendar3Month,'Avaliable Staff'!Months,0)</definedName>
    <definedName name="Calendar3MonthOption" localSheetId="4">MATCH('Critical Care Team'!Calendar3Month,'Critical Care Team'!Months,0)</definedName>
    <definedName name="Calendar3MonthOption" localSheetId="11">MATCH('Department Support'!Calendar3Month,'Department Support'!Months,0)</definedName>
    <definedName name="Calendar3MonthOption" localSheetId="5">MATCH('Digestive Neph Team'!Calendar3Month,'Digestive Neph Team'!Months,0)</definedName>
    <definedName name="Calendar3MonthOption" localSheetId="6">MATCH('General Med Team'!Calendar3Month,'General Med Team'!Months,0)</definedName>
    <definedName name="Calendar3MonthOption" localSheetId="8">MATCH('Jessie BAU MHTRP'!Calendar3Month,'Jessie BAU MHTRP'!Months,0)</definedName>
    <definedName name="Calendar3MonthOption" localSheetId="2">MATCH('MASTER TEMPLATE'!Calendar3Month,[0]!Months,0)</definedName>
    <definedName name="Calendar3MonthOption" localSheetId="12">MATCH('MCH Team'!Calendar3Month,'MCH Team'!Months,0)</definedName>
    <definedName name="Calendar3MonthOption" localSheetId="10">MATCH('Med Info Inpatients HOMR'!Calendar3Month,'Med Info Inpatients HOMR'!Months,0)</definedName>
    <definedName name="Calendar3MonthOption" localSheetId="13">MATCH('Moorabbin Hospital Team'!Calendar3Month,'Moorabbin Hospital Team'!Months,0)</definedName>
    <definedName name="Calendar3MonthOption" localSheetId="0">MATCH('Roster Final Check (3)'!Calendar3Month,[0]!Months,0)</definedName>
    <definedName name="Calendar3MonthOption" localSheetId="7">MATCH('Special Med Team'!Calendar3Month,'Special Med Team'!Months,0)</definedName>
    <definedName name="Calendar3MonthOption" localSheetId="15">MATCH('Unavaliable Staff'!Calendar3Month,'Unavaliable Staff'!Months,0)</definedName>
    <definedName name="Calendar3MonthOption">MATCH(Calendar3Month,Months,0)</definedName>
    <definedName name="Calendar3Year" localSheetId="9">'[1]2017_xx Calendar'!#REF!</definedName>
    <definedName name="Calendar3Year" localSheetId="14">#REF!</definedName>
    <definedName name="Calendar3Year" localSheetId="4">'[2]2017_xx Calendar'!#REF!</definedName>
    <definedName name="Calendar3Year" localSheetId="11">'[3]2017_xx Calendar'!#REF!</definedName>
    <definedName name="Calendar3Year" localSheetId="5">#REF!</definedName>
    <definedName name="Calendar3Year" localSheetId="6">#REF!</definedName>
    <definedName name="Calendar3Year" localSheetId="8">'[4]2017_xx Calendar'!#REF!</definedName>
    <definedName name="Calendar3Year" localSheetId="2">'MASTER TEMPLATE'!#REF!</definedName>
    <definedName name="Calendar3Year" localSheetId="12">'[5]2017_xx Leave Roster'!#REF!</definedName>
    <definedName name="Calendar3Year" localSheetId="10">#REF!</definedName>
    <definedName name="Calendar3Year" localSheetId="13">#REF!</definedName>
    <definedName name="Calendar3Year" localSheetId="0">'Roster Final Check (3)'!#REF!</definedName>
    <definedName name="Calendar3Year" localSheetId="7">#REF!</definedName>
    <definedName name="Calendar3Year" localSheetId="15">'[6]2017_xx Calendar'!#REF!</definedName>
    <definedName name="Calendar3Year">#REF!</definedName>
    <definedName name="Calendar4Month" localSheetId="9">'[1]2017_xx Calendar'!#REF!</definedName>
    <definedName name="Calendar4Month" localSheetId="14">#REF!</definedName>
    <definedName name="Calendar4Month" localSheetId="4">'[2]2017_xx Calendar'!#REF!</definedName>
    <definedName name="Calendar4Month" localSheetId="11">'[3]2017_xx Calendar'!#REF!</definedName>
    <definedName name="Calendar4Month" localSheetId="5">#REF!</definedName>
    <definedName name="Calendar4Month" localSheetId="6">#REF!</definedName>
    <definedName name="Calendar4Month" localSheetId="8">'[4]2017_xx Calendar'!#REF!</definedName>
    <definedName name="Calendar4Month" localSheetId="2">'MASTER TEMPLATE'!#REF!</definedName>
    <definedName name="Calendar4Month" localSheetId="12">'[5]2017_xx Leave Roster'!#REF!</definedName>
    <definedName name="Calendar4Month" localSheetId="10">#REF!</definedName>
    <definedName name="Calendar4Month" localSheetId="13">#REF!</definedName>
    <definedName name="Calendar4Month" localSheetId="0">'Roster Final Check (3)'!#REF!</definedName>
    <definedName name="Calendar4Month" localSheetId="7">#REF!</definedName>
    <definedName name="Calendar4Month" localSheetId="15">'[6]2017_xx Calendar'!#REF!</definedName>
    <definedName name="Calendar4Month">#REF!</definedName>
    <definedName name="Calendar4MonthOption" localSheetId="9">MATCH('Aseptic Team'!Calendar4Month,'Aseptic Team'!Months,0)</definedName>
    <definedName name="Calendar4MonthOption" localSheetId="14">MATCH('Avaliable Staff'!Calendar4Month,'Avaliable Staff'!Months,0)</definedName>
    <definedName name="Calendar4MonthOption" localSheetId="4">MATCH('Critical Care Team'!Calendar4Month,'Critical Care Team'!Months,0)</definedName>
    <definedName name="Calendar4MonthOption" localSheetId="11">MATCH('Department Support'!Calendar4Month,'Department Support'!Months,0)</definedName>
    <definedName name="Calendar4MonthOption" localSheetId="5">MATCH('Digestive Neph Team'!Calendar4Month,'Digestive Neph Team'!Months,0)</definedName>
    <definedName name="Calendar4MonthOption" localSheetId="6">MATCH('General Med Team'!Calendar4Month,'General Med Team'!Months,0)</definedName>
    <definedName name="Calendar4MonthOption" localSheetId="8">MATCH('Jessie BAU MHTRP'!Calendar4Month,'Jessie BAU MHTRP'!Months,0)</definedName>
    <definedName name="Calendar4MonthOption" localSheetId="2">MATCH('MASTER TEMPLATE'!Calendar4Month,[0]!Months,0)</definedName>
    <definedName name="Calendar4MonthOption" localSheetId="12">MATCH('MCH Team'!Calendar4Month,'MCH Team'!Months,0)</definedName>
    <definedName name="Calendar4MonthOption" localSheetId="10">MATCH('Med Info Inpatients HOMR'!Calendar4Month,'Med Info Inpatients HOMR'!Months,0)</definedName>
    <definedName name="Calendar4MonthOption" localSheetId="13">MATCH('Moorabbin Hospital Team'!Calendar4Month,'Moorabbin Hospital Team'!Months,0)</definedName>
    <definedName name="Calendar4MonthOption" localSheetId="0">MATCH('Roster Final Check (3)'!Calendar4Month,[0]!Months,0)</definedName>
    <definedName name="Calendar4MonthOption" localSheetId="7">MATCH('Special Med Team'!Calendar4Month,'Special Med Team'!Months,0)</definedName>
    <definedName name="Calendar4MonthOption" localSheetId="15">MATCH('Unavaliable Staff'!Calendar4Month,'Unavaliable Staff'!Months,0)</definedName>
    <definedName name="Calendar4MonthOption">MATCH(Calendar4Month,Months,0)</definedName>
    <definedName name="Calendar4Year" localSheetId="9">'[1]2017_xx Calendar'!#REF!</definedName>
    <definedName name="Calendar4Year" localSheetId="14">#REF!</definedName>
    <definedName name="Calendar4Year" localSheetId="4">'[2]2017_xx Calendar'!#REF!</definedName>
    <definedName name="Calendar4Year" localSheetId="11">'[3]2017_xx Calendar'!#REF!</definedName>
    <definedName name="Calendar4Year" localSheetId="5">#REF!</definedName>
    <definedName name="Calendar4Year" localSheetId="6">#REF!</definedName>
    <definedName name="Calendar4Year" localSheetId="8">'[4]2017_xx Calendar'!#REF!</definedName>
    <definedName name="Calendar4Year" localSheetId="2">'MASTER TEMPLATE'!#REF!</definedName>
    <definedName name="Calendar4Year" localSheetId="12">'[5]2017_xx Leave Roster'!#REF!</definedName>
    <definedName name="Calendar4Year" localSheetId="10">#REF!</definedName>
    <definedName name="Calendar4Year" localSheetId="13">#REF!</definedName>
    <definedName name="Calendar4Year" localSheetId="0">'Roster Final Check (3)'!#REF!</definedName>
    <definedName name="Calendar4Year" localSheetId="7">#REF!</definedName>
    <definedName name="Calendar4Year" localSheetId="15">'[6]2017_xx Calendar'!#REF!</definedName>
    <definedName name="Calendar4Year">#REF!</definedName>
    <definedName name="Calendar5Month" localSheetId="9">'[1]2017_xx Calendar'!#REF!</definedName>
    <definedName name="Calendar5Month" localSheetId="14">#REF!</definedName>
    <definedName name="Calendar5Month" localSheetId="4">'[2]2017_xx Calendar'!#REF!</definedName>
    <definedName name="Calendar5Month" localSheetId="11">'[3]2017_xx Calendar'!#REF!</definedName>
    <definedName name="Calendar5Month" localSheetId="5">#REF!</definedName>
    <definedName name="Calendar5Month" localSheetId="6">#REF!</definedName>
    <definedName name="Calendar5Month" localSheetId="8">'[4]2017_xx Calendar'!#REF!</definedName>
    <definedName name="Calendar5Month" localSheetId="2">'MASTER TEMPLATE'!#REF!</definedName>
    <definedName name="Calendar5Month" localSheetId="12">'[5]2017_xx Leave Roster'!#REF!</definedName>
    <definedName name="Calendar5Month" localSheetId="10">#REF!</definedName>
    <definedName name="Calendar5Month" localSheetId="13">#REF!</definedName>
    <definedName name="Calendar5Month" localSheetId="0">'Roster Final Check (3)'!#REF!</definedName>
    <definedName name="Calendar5Month" localSheetId="7">#REF!</definedName>
    <definedName name="Calendar5Month" localSheetId="15">'[6]2017_xx Calendar'!#REF!</definedName>
    <definedName name="Calendar5Month">#REF!</definedName>
    <definedName name="Calendar5MonthOption" localSheetId="9">MATCH('Aseptic Team'!Calendar5Month,'Aseptic Team'!Months,0)</definedName>
    <definedName name="Calendar5MonthOption" localSheetId="14">MATCH('Avaliable Staff'!Calendar5Month,'Avaliable Staff'!Months,0)</definedName>
    <definedName name="Calendar5MonthOption" localSheetId="4">MATCH('Critical Care Team'!Calendar5Month,'Critical Care Team'!Months,0)</definedName>
    <definedName name="Calendar5MonthOption" localSheetId="11">MATCH('Department Support'!Calendar5Month,'Department Support'!Months,0)</definedName>
    <definedName name="Calendar5MonthOption" localSheetId="5">MATCH('Digestive Neph Team'!Calendar5Month,'Digestive Neph Team'!Months,0)</definedName>
    <definedName name="Calendar5MonthOption" localSheetId="6">MATCH('General Med Team'!Calendar5Month,'General Med Team'!Months,0)</definedName>
    <definedName name="Calendar5MonthOption" localSheetId="8">MATCH('Jessie BAU MHTRP'!Calendar5Month,'Jessie BAU MHTRP'!Months,0)</definedName>
    <definedName name="Calendar5MonthOption" localSheetId="2">MATCH('MASTER TEMPLATE'!Calendar5Month,[0]!Months,0)</definedName>
    <definedName name="Calendar5MonthOption" localSheetId="12">MATCH('MCH Team'!Calendar5Month,'MCH Team'!Months,0)</definedName>
    <definedName name="Calendar5MonthOption" localSheetId="10">MATCH('Med Info Inpatients HOMR'!Calendar5Month,'Med Info Inpatients HOMR'!Months,0)</definedName>
    <definedName name="Calendar5MonthOption" localSheetId="13">MATCH('Moorabbin Hospital Team'!Calendar5Month,'Moorabbin Hospital Team'!Months,0)</definedName>
    <definedName name="Calendar5MonthOption" localSheetId="0">MATCH('Roster Final Check (3)'!Calendar5Month,[0]!Months,0)</definedName>
    <definedName name="Calendar5MonthOption" localSheetId="7">MATCH('Special Med Team'!Calendar5Month,'Special Med Team'!Months,0)</definedName>
    <definedName name="Calendar5MonthOption" localSheetId="15">MATCH('Unavaliable Staff'!Calendar5Month,'Unavaliable Staff'!Months,0)</definedName>
    <definedName name="Calendar5MonthOption">MATCH(Calendar5Month,Months,0)</definedName>
    <definedName name="Calendar5Year" localSheetId="9">'[1]2017_xx Calendar'!#REF!</definedName>
    <definedName name="Calendar5Year" localSheetId="14">#REF!</definedName>
    <definedName name="Calendar5Year" localSheetId="4">'[2]2017_xx Calendar'!#REF!</definedName>
    <definedName name="Calendar5Year" localSheetId="11">'[3]2017_xx Calendar'!#REF!</definedName>
    <definedName name="Calendar5Year" localSheetId="5">#REF!</definedName>
    <definedName name="Calendar5Year" localSheetId="6">#REF!</definedName>
    <definedName name="Calendar5Year" localSheetId="8">'[4]2017_xx Calendar'!#REF!</definedName>
    <definedName name="Calendar5Year" localSheetId="2">'MASTER TEMPLATE'!#REF!</definedName>
    <definedName name="Calendar5Year" localSheetId="12">'[5]2017_xx Leave Roster'!#REF!</definedName>
    <definedName name="Calendar5Year" localSheetId="10">#REF!</definedName>
    <definedName name="Calendar5Year" localSheetId="13">#REF!</definedName>
    <definedName name="Calendar5Year" localSheetId="0">'Roster Final Check (3)'!#REF!</definedName>
    <definedName name="Calendar5Year" localSheetId="7">#REF!</definedName>
    <definedName name="Calendar5Year" localSheetId="15">'[6]2017_xx Calendar'!#REF!</definedName>
    <definedName name="Calendar5Year">#REF!</definedName>
    <definedName name="Calendar6Month" localSheetId="9">'[1]2017_xx Calendar'!#REF!</definedName>
    <definedName name="Calendar6Month" localSheetId="14">#REF!</definedName>
    <definedName name="Calendar6Month" localSheetId="4">'[2]2017_xx Calendar'!#REF!</definedName>
    <definedName name="Calendar6Month" localSheetId="11">'[3]2017_xx Calendar'!#REF!</definedName>
    <definedName name="Calendar6Month" localSheetId="5">#REF!</definedName>
    <definedName name="Calendar6Month" localSheetId="6">#REF!</definedName>
    <definedName name="Calendar6Month" localSheetId="8">'[4]2017_xx Calendar'!#REF!</definedName>
    <definedName name="Calendar6Month" localSheetId="2">'MASTER TEMPLATE'!#REF!</definedName>
    <definedName name="Calendar6Month" localSheetId="12">'[5]2017_xx Leave Roster'!#REF!</definedName>
    <definedName name="Calendar6Month" localSheetId="10">#REF!</definedName>
    <definedName name="Calendar6Month" localSheetId="13">#REF!</definedName>
    <definedName name="Calendar6Month" localSheetId="0">'Roster Final Check (3)'!#REF!</definedName>
    <definedName name="Calendar6Month" localSheetId="7">#REF!</definedName>
    <definedName name="Calendar6Month" localSheetId="15">'[6]2017_xx Calendar'!#REF!</definedName>
    <definedName name="Calendar6Month">#REF!</definedName>
    <definedName name="Calendar6MonthOption" localSheetId="9">MATCH('Aseptic Team'!Calendar6Month,'Aseptic Team'!Months,0)</definedName>
    <definedName name="Calendar6MonthOption" localSheetId="14">MATCH('Avaliable Staff'!Calendar6Month,'Avaliable Staff'!Months,0)</definedName>
    <definedName name="Calendar6MonthOption" localSheetId="4">MATCH('Critical Care Team'!Calendar6Month,'Critical Care Team'!Months,0)</definedName>
    <definedName name="Calendar6MonthOption" localSheetId="11">MATCH('Department Support'!Calendar6Month,'Department Support'!Months,0)</definedName>
    <definedName name="Calendar6MonthOption" localSheetId="5">MATCH('Digestive Neph Team'!Calendar6Month,'Digestive Neph Team'!Months,0)</definedName>
    <definedName name="Calendar6MonthOption" localSheetId="6">MATCH('General Med Team'!Calendar6Month,'General Med Team'!Months,0)</definedName>
    <definedName name="Calendar6MonthOption" localSheetId="8">MATCH('Jessie BAU MHTRP'!Calendar6Month,'Jessie BAU MHTRP'!Months,0)</definedName>
    <definedName name="Calendar6MonthOption" localSheetId="2">MATCH('MASTER TEMPLATE'!Calendar6Month,[0]!Months,0)</definedName>
    <definedName name="Calendar6MonthOption" localSheetId="12">MATCH('MCH Team'!Calendar6Month,'MCH Team'!Months,0)</definedName>
    <definedName name="Calendar6MonthOption" localSheetId="10">MATCH('Med Info Inpatients HOMR'!Calendar6Month,'Med Info Inpatients HOMR'!Months,0)</definedName>
    <definedName name="Calendar6MonthOption" localSheetId="13">MATCH('Moorabbin Hospital Team'!Calendar6Month,'Moorabbin Hospital Team'!Months,0)</definedName>
    <definedName name="Calendar6MonthOption" localSheetId="0">MATCH('Roster Final Check (3)'!Calendar6Month,[0]!Months,0)</definedName>
    <definedName name="Calendar6MonthOption" localSheetId="7">MATCH('Special Med Team'!Calendar6Month,'Special Med Team'!Months,0)</definedName>
    <definedName name="Calendar6MonthOption" localSheetId="15">MATCH('Unavaliable Staff'!Calendar6Month,'Unavaliable Staff'!Months,0)</definedName>
    <definedName name="Calendar6MonthOption">MATCH(Calendar6Month,Months,0)</definedName>
    <definedName name="Calendar6Year" localSheetId="9">'[1]2017_xx Calendar'!#REF!</definedName>
    <definedName name="Calendar6Year" localSheetId="14">#REF!</definedName>
    <definedName name="Calendar6Year" localSheetId="4">'[2]2017_xx Calendar'!#REF!</definedName>
    <definedName name="Calendar6Year" localSheetId="11">'[3]2017_xx Calendar'!#REF!</definedName>
    <definedName name="Calendar6Year" localSheetId="5">#REF!</definedName>
    <definedName name="Calendar6Year" localSheetId="6">#REF!</definedName>
    <definedName name="Calendar6Year" localSheetId="8">'[4]2017_xx Calendar'!#REF!</definedName>
    <definedName name="Calendar6Year" localSheetId="2">'MASTER TEMPLATE'!#REF!</definedName>
    <definedName name="Calendar6Year" localSheetId="12">'[5]2017_xx Leave Roster'!#REF!</definedName>
    <definedName name="Calendar6Year" localSheetId="10">#REF!</definedName>
    <definedName name="Calendar6Year" localSheetId="13">#REF!</definedName>
    <definedName name="Calendar6Year" localSheetId="0">'Roster Final Check (3)'!#REF!</definedName>
    <definedName name="Calendar6Year" localSheetId="7">#REF!</definedName>
    <definedName name="Calendar6Year" localSheetId="15">'[6]2017_xx Calendar'!#REF!</definedName>
    <definedName name="Calendar6Year">#REF!</definedName>
    <definedName name="Calendar7Month" localSheetId="9">'[1]2017_xx Calendar'!#REF!</definedName>
    <definedName name="Calendar7Month" localSheetId="14">#REF!</definedName>
    <definedName name="Calendar7Month" localSheetId="4">'[2]2017_xx Calendar'!#REF!</definedName>
    <definedName name="Calendar7Month" localSheetId="11">'[3]2017_xx Calendar'!#REF!</definedName>
    <definedName name="Calendar7Month" localSheetId="5">#REF!</definedName>
    <definedName name="Calendar7Month" localSheetId="6">#REF!</definedName>
    <definedName name="Calendar7Month" localSheetId="8">'[4]2017_xx Calendar'!#REF!</definedName>
    <definedName name="Calendar7Month" localSheetId="2">'MASTER TEMPLATE'!#REF!</definedName>
    <definedName name="Calendar7Month" localSheetId="12">'[5]2017_xx Leave Roster'!#REF!</definedName>
    <definedName name="Calendar7Month" localSheetId="10">#REF!</definedName>
    <definedName name="Calendar7Month" localSheetId="13">#REF!</definedName>
    <definedName name="Calendar7Month" localSheetId="0">'Roster Final Check (3)'!#REF!</definedName>
    <definedName name="Calendar7Month" localSheetId="7">#REF!</definedName>
    <definedName name="Calendar7Month" localSheetId="15">'[6]2017_xx Calendar'!#REF!</definedName>
    <definedName name="Calendar7Month">#REF!</definedName>
    <definedName name="Calendar7MonthOption" localSheetId="9">MATCH('Aseptic Team'!Calendar7Month,'Aseptic Team'!Months,0)</definedName>
    <definedName name="Calendar7MonthOption" localSheetId="14">MATCH('Avaliable Staff'!Calendar7Month,'Avaliable Staff'!Months,0)</definedName>
    <definedName name="Calendar7MonthOption" localSheetId="4">MATCH('Critical Care Team'!Calendar7Month,'Critical Care Team'!Months,0)</definedName>
    <definedName name="Calendar7MonthOption" localSheetId="11">MATCH('Department Support'!Calendar7Month,'Department Support'!Months,0)</definedName>
    <definedName name="Calendar7MonthOption" localSheetId="5">MATCH('Digestive Neph Team'!Calendar7Month,'Digestive Neph Team'!Months,0)</definedName>
    <definedName name="Calendar7MonthOption" localSheetId="6">MATCH('General Med Team'!Calendar7Month,'General Med Team'!Months,0)</definedName>
    <definedName name="Calendar7MonthOption" localSheetId="8">MATCH('Jessie BAU MHTRP'!Calendar7Month,'Jessie BAU MHTRP'!Months,0)</definedName>
    <definedName name="Calendar7MonthOption" localSheetId="2">MATCH('MASTER TEMPLATE'!Calendar7Month,[0]!Months,0)</definedName>
    <definedName name="Calendar7MonthOption" localSheetId="12">MATCH('MCH Team'!Calendar7Month,'MCH Team'!Months,0)</definedName>
    <definedName name="Calendar7MonthOption" localSheetId="10">MATCH('Med Info Inpatients HOMR'!Calendar7Month,'Med Info Inpatients HOMR'!Months,0)</definedName>
    <definedName name="Calendar7MonthOption" localSheetId="13">MATCH('Moorabbin Hospital Team'!Calendar7Month,'Moorabbin Hospital Team'!Months,0)</definedName>
    <definedName name="Calendar7MonthOption" localSheetId="0">MATCH('Roster Final Check (3)'!Calendar7Month,[0]!Months,0)</definedName>
    <definedName name="Calendar7MonthOption" localSheetId="7">MATCH('Special Med Team'!Calendar7Month,'Special Med Team'!Months,0)</definedName>
    <definedName name="Calendar7MonthOption" localSheetId="15">MATCH('Unavaliable Staff'!Calendar7Month,'Unavaliable Staff'!Months,0)</definedName>
    <definedName name="Calendar7MonthOption">MATCH(Calendar7Month,Months,0)</definedName>
    <definedName name="Calendar7Year" localSheetId="9">'[1]2017_xx Calendar'!#REF!</definedName>
    <definedName name="Calendar7Year" localSheetId="14">#REF!</definedName>
    <definedName name="Calendar7Year" localSheetId="4">'[2]2017_xx Calendar'!#REF!</definedName>
    <definedName name="Calendar7Year" localSheetId="11">'[3]2017_xx Calendar'!#REF!</definedName>
    <definedName name="Calendar7Year" localSheetId="5">#REF!</definedName>
    <definedName name="Calendar7Year" localSheetId="6">#REF!</definedName>
    <definedName name="Calendar7Year" localSheetId="8">'[4]2017_xx Calendar'!#REF!</definedName>
    <definedName name="Calendar7Year" localSheetId="2">'MASTER TEMPLATE'!#REF!</definedName>
    <definedName name="Calendar7Year" localSheetId="12">'[5]2017_xx Leave Roster'!#REF!</definedName>
    <definedName name="Calendar7Year" localSheetId="10">#REF!</definedName>
    <definedName name="Calendar7Year" localSheetId="13">#REF!</definedName>
    <definedName name="Calendar7Year" localSheetId="0">'Roster Final Check (3)'!#REF!</definedName>
    <definedName name="Calendar7Year" localSheetId="7">#REF!</definedName>
    <definedName name="Calendar7Year" localSheetId="15">'[6]2017_xx Calendar'!#REF!</definedName>
    <definedName name="Calendar7Year">#REF!</definedName>
    <definedName name="Calendar8Month" localSheetId="9">'[1]2017_xx Calendar'!#REF!</definedName>
    <definedName name="Calendar8Month" localSheetId="14">#REF!</definedName>
    <definedName name="Calendar8Month" localSheetId="4">'[2]2017_xx Calendar'!#REF!</definedName>
    <definedName name="Calendar8Month" localSheetId="11">'[3]2017_xx Calendar'!#REF!</definedName>
    <definedName name="Calendar8Month" localSheetId="5">#REF!</definedName>
    <definedName name="Calendar8Month" localSheetId="6">#REF!</definedName>
    <definedName name="Calendar8Month" localSheetId="8">'[4]2017_xx Calendar'!#REF!</definedName>
    <definedName name="Calendar8Month" localSheetId="2">'MASTER TEMPLATE'!#REF!</definedName>
    <definedName name="Calendar8Month" localSheetId="12">'[5]2017_xx Leave Roster'!#REF!</definedName>
    <definedName name="Calendar8Month" localSheetId="10">#REF!</definedName>
    <definedName name="Calendar8Month" localSheetId="13">#REF!</definedName>
    <definedName name="Calendar8Month" localSheetId="0">'Roster Final Check (3)'!#REF!</definedName>
    <definedName name="Calendar8Month" localSheetId="7">#REF!</definedName>
    <definedName name="Calendar8Month" localSheetId="15">'[6]2017_xx Calendar'!#REF!</definedName>
    <definedName name="Calendar8Month">#REF!</definedName>
    <definedName name="Calendar8MonthOption" localSheetId="9">MATCH('Aseptic Team'!Calendar8Month,'Aseptic Team'!Months,0)</definedName>
    <definedName name="Calendar8MonthOption" localSheetId="14">MATCH('Avaliable Staff'!Calendar8Month,'Avaliable Staff'!Months,0)</definedName>
    <definedName name="Calendar8MonthOption" localSheetId="4">MATCH('Critical Care Team'!Calendar8Month,'Critical Care Team'!Months,0)</definedName>
    <definedName name="Calendar8MonthOption" localSheetId="11">MATCH('Department Support'!Calendar8Month,'Department Support'!Months,0)</definedName>
    <definedName name="Calendar8MonthOption" localSheetId="5">MATCH('Digestive Neph Team'!Calendar8Month,'Digestive Neph Team'!Months,0)</definedName>
    <definedName name="Calendar8MonthOption" localSheetId="6">MATCH('General Med Team'!Calendar8Month,'General Med Team'!Months,0)</definedName>
    <definedName name="Calendar8MonthOption" localSheetId="8">MATCH('Jessie BAU MHTRP'!Calendar8Month,'Jessie BAU MHTRP'!Months,0)</definedName>
    <definedName name="Calendar8MonthOption" localSheetId="2">MATCH('MASTER TEMPLATE'!Calendar8Month,[0]!Months,0)</definedName>
    <definedName name="Calendar8MonthOption" localSheetId="12">MATCH('MCH Team'!Calendar8Month,'MCH Team'!Months,0)</definedName>
    <definedName name="Calendar8MonthOption" localSheetId="10">MATCH('Med Info Inpatients HOMR'!Calendar8Month,'Med Info Inpatients HOMR'!Months,0)</definedName>
    <definedName name="Calendar8MonthOption" localSheetId="13">MATCH('Moorabbin Hospital Team'!Calendar8Month,'Moorabbin Hospital Team'!Months,0)</definedName>
    <definedName name="Calendar8MonthOption" localSheetId="0">MATCH('Roster Final Check (3)'!Calendar8Month,[0]!Months,0)</definedName>
    <definedName name="Calendar8MonthOption" localSheetId="7">MATCH('Special Med Team'!Calendar8Month,'Special Med Team'!Months,0)</definedName>
    <definedName name="Calendar8MonthOption" localSheetId="15">MATCH('Unavaliable Staff'!Calendar8Month,'Unavaliable Staff'!Months,0)</definedName>
    <definedName name="Calendar8MonthOption">MATCH(Calendar8Month,Months,0)</definedName>
    <definedName name="Calendar8Year" localSheetId="9">'[1]2017_xx Calendar'!#REF!</definedName>
    <definedName name="Calendar8Year" localSheetId="14">#REF!</definedName>
    <definedName name="Calendar8Year" localSheetId="4">'[2]2017_xx Calendar'!#REF!</definedName>
    <definedName name="Calendar8Year" localSheetId="11">'[3]2017_xx Calendar'!#REF!</definedName>
    <definedName name="Calendar8Year" localSheetId="5">#REF!</definedName>
    <definedName name="Calendar8Year" localSheetId="6">#REF!</definedName>
    <definedName name="Calendar8Year" localSheetId="8">'[4]2017_xx Calendar'!#REF!</definedName>
    <definedName name="Calendar8Year" localSheetId="2">'MASTER TEMPLATE'!#REF!</definedName>
    <definedName name="Calendar8Year" localSheetId="12">'[5]2017_xx Leave Roster'!#REF!</definedName>
    <definedName name="Calendar8Year" localSheetId="10">#REF!</definedName>
    <definedName name="Calendar8Year" localSheetId="13">#REF!</definedName>
    <definedName name="Calendar8Year" localSheetId="0">'Roster Final Check (3)'!#REF!</definedName>
    <definedName name="Calendar8Year" localSheetId="7">#REF!</definedName>
    <definedName name="Calendar8Year" localSheetId="15">'[6]2017_xx Calendar'!#REF!</definedName>
    <definedName name="Calendar8Year">#REF!</definedName>
    <definedName name="Calendar9Month" localSheetId="9">'[1]2017_xx Calendar'!#REF!</definedName>
    <definedName name="Calendar9Month" localSheetId="14">#REF!</definedName>
    <definedName name="Calendar9Month" localSheetId="4">'[2]2017_xx Calendar'!#REF!</definedName>
    <definedName name="Calendar9Month" localSheetId="11">'[3]2017_xx Calendar'!#REF!</definedName>
    <definedName name="Calendar9Month" localSheetId="5">#REF!</definedName>
    <definedName name="Calendar9Month" localSheetId="6">#REF!</definedName>
    <definedName name="Calendar9Month" localSheetId="8">'[4]2017_xx Calendar'!#REF!</definedName>
    <definedName name="Calendar9Month" localSheetId="2">'MASTER TEMPLATE'!#REF!</definedName>
    <definedName name="Calendar9Month" localSheetId="12">'[5]2017_xx Leave Roster'!#REF!</definedName>
    <definedName name="Calendar9Month" localSheetId="10">#REF!</definedName>
    <definedName name="Calendar9Month" localSheetId="13">#REF!</definedName>
    <definedName name="Calendar9Month" localSheetId="0">'Roster Final Check (3)'!#REF!</definedName>
    <definedName name="Calendar9Month" localSheetId="7">#REF!</definedName>
    <definedName name="Calendar9Month" localSheetId="15">'[6]2017_xx Calendar'!#REF!</definedName>
    <definedName name="Calendar9Month">#REF!</definedName>
    <definedName name="Calendar9MonthOption" localSheetId="9">MATCH('Aseptic Team'!Calendar9Month,'Aseptic Team'!Months,0)</definedName>
    <definedName name="Calendar9MonthOption" localSheetId="14">MATCH('Avaliable Staff'!Calendar9Month,'Avaliable Staff'!Months,0)</definedName>
    <definedName name="Calendar9MonthOption" localSheetId="4">MATCH('Critical Care Team'!Calendar9Month,'Critical Care Team'!Months,0)</definedName>
    <definedName name="Calendar9MonthOption" localSheetId="11">MATCH('Department Support'!Calendar9Month,'Department Support'!Months,0)</definedName>
    <definedName name="Calendar9MonthOption" localSheetId="5">MATCH('Digestive Neph Team'!Calendar9Month,'Digestive Neph Team'!Months,0)</definedName>
    <definedName name="Calendar9MonthOption" localSheetId="6">MATCH('General Med Team'!Calendar9Month,'General Med Team'!Months,0)</definedName>
    <definedName name="Calendar9MonthOption" localSheetId="8">MATCH('Jessie BAU MHTRP'!Calendar9Month,'Jessie BAU MHTRP'!Months,0)</definedName>
    <definedName name="Calendar9MonthOption" localSheetId="2">MATCH('MASTER TEMPLATE'!Calendar9Month,[0]!Months,0)</definedName>
    <definedName name="Calendar9MonthOption" localSheetId="12">MATCH('MCH Team'!Calendar9Month,'MCH Team'!Months,0)</definedName>
    <definedName name="Calendar9MonthOption" localSheetId="10">MATCH('Med Info Inpatients HOMR'!Calendar9Month,'Med Info Inpatients HOMR'!Months,0)</definedName>
    <definedName name="Calendar9MonthOption" localSheetId="13">MATCH('Moorabbin Hospital Team'!Calendar9Month,'Moorabbin Hospital Team'!Months,0)</definedName>
    <definedName name="Calendar9MonthOption" localSheetId="0">MATCH('Roster Final Check (3)'!Calendar9Month,[0]!Months,0)</definedName>
    <definedName name="Calendar9MonthOption" localSheetId="7">MATCH('Special Med Team'!Calendar9Month,'Special Med Team'!Months,0)</definedName>
    <definedName name="Calendar9MonthOption" localSheetId="15">MATCH('Unavaliable Staff'!Calendar9Month,'Unavaliable Staff'!Months,0)</definedName>
    <definedName name="Calendar9MonthOption">MATCH(Calendar9Month,Months,0)</definedName>
    <definedName name="Calendar9Year" localSheetId="9">'[1]2017_xx Calendar'!#REF!</definedName>
    <definedName name="Calendar9Year" localSheetId="14">#REF!</definedName>
    <definedName name="Calendar9Year" localSheetId="4">'[2]2017_xx Calendar'!#REF!</definedName>
    <definedName name="Calendar9Year" localSheetId="11">'[3]2017_xx Calendar'!#REF!</definedName>
    <definedName name="Calendar9Year" localSheetId="5">#REF!</definedName>
    <definedName name="Calendar9Year" localSheetId="6">#REF!</definedName>
    <definedName name="Calendar9Year" localSheetId="8">'[4]2017_xx Calendar'!#REF!</definedName>
    <definedName name="Calendar9Year" localSheetId="2">'MASTER TEMPLATE'!#REF!</definedName>
    <definedName name="Calendar9Year" localSheetId="12">'[5]2017_xx Leave Roster'!#REF!</definedName>
    <definedName name="Calendar9Year" localSheetId="10">#REF!</definedName>
    <definedName name="Calendar9Year" localSheetId="13">#REF!</definedName>
    <definedName name="Calendar9Year" localSheetId="0">'Roster Final Check (3)'!#REF!</definedName>
    <definedName name="Calendar9Year" localSheetId="7">#REF!</definedName>
    <definedName name="Calendar9Year" localSheetId="15">'[6]2017_xx Calendar'!#REF!</definedName>
    <definedName name="Calendar9Year">#REF!</definedName>
    <definedName name="criticalcare">'Critical Care Team'!$1:$1048576</definedName>
    <definedName name="DailyRoster" localSheetId="15">'Unavaliable Staff'!$1:$1048576</definedName>
    <definedName name="DailyRoster">'Aseptic Team'!$1:$1048576</definedName>
    <definedName name="Days" localSheetId="9">{0,1,2,3,4,5,6}</definedName>
    <definedName name="Days" localSheetId="14">{0,1,2,3,4,5,6}</definedName>
    <definedName name="Days" localSheetId="4">{0,1,2,3,4,5,6}</definedName>
    <definedName name="Days" localSheetId="11">{0,1,2,3,4,5,6}</definedName>
    <definedName name="Days" localSheetId="5">{0,1,2,3,4,5,6}</definedName>
    <definedName name="Days" localSheetId="6">{0,1,2,3,4,5,6}</definedName>
    <definedName name="Days" localSheetId="8">{0,1,2,3,4,5,6}</definedName>
    <definedName name="Days" localSheetId="12">{0,1,2,3,4,5,6}</definedName>
    <definedName name="Days" localSheetId="10">{0,1,2,3,4,5,6}</definedName>
    <definedName name="Days" localSheetId="13">{0,1,2,3,4,5,6}</definedName>
    <definedName name="Days" localSheetId="7">{0,1,2,3,4,5,6}</definedName>
    <definedName name="Days" localSheetId="15">{0,1,2,3,4,5,6}</definedName>
    <definedName name="Days">{0,1,2,3,4,5,6}</definedName>
    <definedName name="Digestive">'Digestive Neph Team'!$1:$1048576</definedName>
    <definedName name="Dispensary">'Dispensary Team'!$1:$1048576</definedName>
    <definedName name="Generalmed">'General Med Team'!$1:$1048576</definedName>
    <definedName name="jessie">'Jessie BAU MHTRP'!$1:$1048576</definedName>
    <definedName name="mch">'MCH Team'!$1:$1048576</definedName>
    <definedName name="medinfo">'Med Info Inpatients HOMR'!$1:$1048576</definedName>
    <definedName name="Months" localSheetId="9">{"January","February","March","April","May","June","July","August","September","October","November","December"}</definedName>
    <definedName name="Months" localSheetId="14">{"January","February","March","April","May","June","July","August","September","October","November","December"}</definedName>
    <definedName name="Months" localSheetId="4">{"January","February","March","April","May","June","July","August","September","October","November","December"}</definedName>
    <definedName name="Months" localSheetId="11">{"January","February","March","April","May","June","July","August","September","October","November","December"}</definedName>
    <definedName name="Months" localSheetId="5">{"January","February","March","April","May","June","July","August","September","October","November","December"}</definedName>
    <definedName name="Months" localSheetId="6">{"January","February","March","April","May","June","July","August","September","October","November","December"}</definedName>
    <definedName name="Months" localSheetId="8">{"January","February","March","April","May","June","July","August","September","October","November","December"}</definedName>
    <definedName name="Months" localSheetId="12">{"January","February","March","April","May","June","July","August","September","October","November","December"}</definedName>
    <definedName name="Months" localSheetId="10">{"January","February","March","April","May","June","July","August","September","October","November","December"}</definedName>
    <definedName name="Months" localSheetId="13">{"January","February","March","April","May","June","July","August","September","October","November","December"}</definedName>
    <definedName name="Months" localSheetId="7">{"January","February","March","April","May","June","July","August","September","October","November","December"}</definedName>
    <definedName name="Months" localSheetId="15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oorabbin">'Moorabbin Hospital Team'!$1:$1048576</definedName>
    <definedName name="_xlnm.Print_Area" localSheetId="2">'MASTER TEMPLATE'!$B$1:$I$186</definedName>
    <definedName name="_xlnm.Print_Area" localSheetId="0">'Roster Final Check (3)'!$B$1:$I$283</definedName>
    <definedName name="Special_Medicines_activities" localSheetId="4">'Critical Care Team'!$A$1:$T$61</definedName>
    <definedName name="Special_Medicines_activities" localSheetId="6">'General Med Team'!$A$1:$J$61</definedName>
    <definedName name="Special_Medicines_activities" localSheetId="12">'MCH Team'!$A$1:$G$61</definedName>
    <definedName name="Special_Medicines_activities" localSheetId="7">'Special Med Team'!$A$1:$J$56</definedName>
    <definedName name="Special_Medicines_activities">'[7]Daily Roster'!$A$1:$AB$61</definedName>
    <definedName name="specialmedicine">'Special Med Team'!$1:$1048576</definedName>
    <definedName name="SpecialMedicine2017" localSheetId="9">'Aseptic Team'!$A$3:$AD$63</definedName>
    <definedName name="SpecialMedicine2017" localSheetId="14">'Avaliable Staff'!$A$1:$AA$61</definedName>
    <definedName name="SpecialMedicine2017" localSheetId="4">'Critical Care Team'!$A$1:$T$61</definedName>
    <definedName name="SpecialMedicine2017" localSheetId="11">'Department Support'!$A$1:$S$61</definedName>
    <definedName name="SpecialMedicine2017" localSheetId="5">'Digestive Neph Team'!$A$1:$J$61</definedName>
    <definedName name="SpecialMedicine2017" localSheetId="6">'General Med Team'!$A$1:$J$61</definedName>
    <definedName name="SpecialMedicine2017" localSheetId="8">'Jessie BAU MHTRP'!$A$1:$S$61</definedName>
    <definedName name="SpecialMedicine2017" localSheetId="12">'MCH Team'!$A$1:$G$61</definedName>
    <definedName name="SpecialMedicine2017" localSheetId="10">'Med Info Inpatients HOMR'!$A$1:$S$61</definedName>
    <definedName name="SpecialMedicine2017" localSheetId="13">'Moorabbin Hospital Team'!$A$1:$S$61</definedName>
    <definedName name="SpecialMedicine2017" localSheetId="7">'Special Med Team'!$A$1:$J$56</definedName>
    <definedName name="SpecialMedicine2017" localSheetId="15">'Unavaliable Staff'!$A$1:$AL$56</definedName>
    <definedName name="SpecialMedicine2017">'Dispensary Team'!$A$1:$S$61</definedName>
    <definedName name="support">'Department Support'!$1:$1048576</definedName>
    <definedName name="unavaliable">'Unavaliable Staff'!$1:$1048576</definedName>
    <definedName name="WeekdayOption" localSheetId="9">MATCH('Aseptic Team'!WeekStart,'Aseptic Team'!Weekdays,0)+10</definedName>
    <definedName name="WeekdayOption" localSheetId="14">MATCH('Avaliable Staff'!WeekStart,'Avaliable Staff'!Weekdays,0)+10</definedName>
    <definedName name="WeekdayOption" localSheetId="4">MATCH('Critical Care Team'!WeekStart,'Critical Care Team'!Weekdays,0)+10</definedName>
    <definedName name="WeekdayOption" localSheetId="11">MATCH('Department Support'!WeekStart,'Department Support'!Weekdays,0)+10</definedName>
    <definedName name="WeekdayOption" localSheetId="5">MATCH('Digestive Neph Team'!WeekStart,'Digestive Neph Team'!Weekdays,0)+10</definedName>
    <definedName name="WeekdayOption" localSheetId="6">MATCH('General Med Team'!WeekStart,'General Med Team'!Weekdays,0)+10</definedName>
    <definedName name="WeekdayOption" localSheetId="8">MATCH('Jessie BAU MHTRP'!WeekStart,'Jessie BAU MHTRP'!Weekdays,0)+10</definedName>
    <definedName name="WeekdayOption" localSheetId="2">MATCH('MASTER TEMPLATE'!WeekStart,[0]!Weekdays,0)+10</definedName>
    <definedName name="WeekdayOption" localSheetId="12">MATCH('MCH Team'!WeekStart,'MCH Team'!Weekdays,0)+10</definedName>
    <definedName name="WeekdayOption" localSheetId="10">MATCH('Med Info Inpatients HOMR'!WeekStart,'Med Info Inpatients HOMR'!Weekdays,0)+10</definedName>
    <definedName name="WeekdayOption" localSheetId="13">MATCH('Moorabbin Hospital Team'!WeekStart,'Moorabbin Hospital Team'!Weekdays,0)+10</definedName>
    <definedName name="WeekdayOption" localSheetId="0">MATCH('Roster Final Check (3)'!WeekStart,[0]!Weekdays,0)+10</definedName>
    <definedName name="WeekdayOption" localSheetId="7">MATCH('Special Med Team'!WeekStart,'Special Med Team'!Weekdays,0)+10</definedName>
    <definedName name="WeekdayOption" localSheetId="15">MATCH('Unavaliable Staff'!WeekStart,'Unavaliable Staff'!Weekdays,0)+10</definedName>
    <definedName name="WeekdayOption">MATCH(WeekStart,Weekdays,0)+10</definedName>
    <definedName name="Weekdays" localSheetId="9">{"Monday","Tuesday","Wednesday","Thursday","Friday","Saturday","Sunday"}</definedName>
    <definedName name="Weekdays" localSheetId="14">{"Monday","Tuesday","Wednesday","Thursday","Friday","Saturday","Sunday"}</definedName>
    <definedName name="Weekdays" localSheetId="4">{"Monday","Tuesday","Wednesday","Thursday","Friday","Saturday","Sunday"}</definedName>
    <definedName name="Weekdays" localSheetId="11">{"Monday","Tuesday","Wednesday","Thursday","Friday","Saturday","Sunday"}</definedName>
    <definedName name="Weekdays" localSheetId="5">{"Monday","Tuesday","Wednesday","Thursday","Friday","Saturday","Sunday"}</definedName>
    <definedName name="Weekdays" localSheetId="6">{"Monday","Tuesday","Wednesday","Thursday","Friday","Saturday","Sunday"}</definedName>
    <definedName name="Weekdays" localSheetId="8">{"Monday","Tuesday","Wednesday","Thursday","Friday","Saturday","Sunday"}</definedName>
    <definedName name="Weekdays" localSheetId="12">{"Monday","Tuesday","Wednesday","Thursday","Friday","Saturday","Sunday"}</definedName>
    <definedName name="Weekdays" localSheetId="10">{"Monday","Tuesday","Wednesday","Thursday","Friday","Saturday","Sunday"}</definedName>
    <definedName name="Weekdays" localSheetId="13">{"Monday","Tuesday","Wednesday","Thursday","Friday","Saturday","Sunday"}</definedName>
    <definedName name="Weekdays" localSheetId="7">{"Monday","Tuesday","Wednesday","Thursday","Friday","Saturday","Sunday"}</definedName>
    <definedName name="Weekdays" localSheetId="15">{"Monday","Tuesday","Wednesday","Thursday","Friday","Saturday","Sunday"}</definedName>
    <definedName name="Weekdays">{"Monday","Tuesday","Wednesday","Thursday","Friday","Saturday","Sunday"}</definedName>
    <definedName name="WeekStart" localSheetId="9">'[1]2017_xx Calendar'!$C$3</definedName>
    <definedName name="WeekStart" localSheetId="14">#REF!</definedName>
    <definedName name="WeekStart" localSheetId="4">'[2]2017_xx Calendar'!$C$2</definedName>
    <definedName name="WeekStart" localSheetId="11">'[3]2017_xx Calendar'!$C$2</definedName>
    <definedName name="WeekStart" localSheetId="5">#REF!</definedName>
    <definedName name="WeekStart" localSheetId="6">#REF!</definedName>
    <definedName name="WeekStart" localSheetId="8">'[4]2017_xx Calendar'!$C$2</definedName>
    <definedName name="WeekStart" localSheetId="2">'MASTER TEMPLATE'!$E$2</definedName>
    <definedName name="WeekStart" localSheetId="12">'[5]2017_xx Leave Roster'!$C$2</definedName>
    <definedName name="WeekStart" localSheetId="10">#REF!</definedName>
    <definedName name="WeekStart" localSheetId="13">#REF!</definedName>
    <definedName name="WeekStart" localSheetId="0">'Roster Final Check (3)'!$E$2</definedName>
    <definedName name="WeekStart" localSheetId="7">#REF!</definedName>
    <definedName name="WeekStart" localSheetId="15">'[6]2017_xx Calendar'!$C$2</definedName>
    <definedName name="WeekStart">#REF!</definedName>
    <definedName name="WeekStartValue" localSheetId="9">IF('Aseptic Team'!WeekStart="Monday",2,1)</definedName>
    <definedName name="WeekStartValue" localSheetId="14">IF('Avaliable Staff'!WeekStart="Monday",2,1)</definedName>
    <definedName name="WeekStartValue" localSheetId="4">IF('Critical Care Team'!WeekStart="Monday",2,1)</definedName>
    <definedName name="WeekStartValue" localSheetId="11">IF('Department Support'!WeekStart="Monday",2,1)</definedName>
    <definedName name="WeekStartValue" localSheetId="5">IF('Digestive Neph Team'!WeekStart="Monday",2,1)</definedName>
    <definedName name="WeekStartValue" localSheetId="6">IF('General Med Team'!WeekStart="Monday",2,1)</definedName>
    <definedName name="WeekStartValue" localSheetId="8">IF('Jessie BAU MHTRP'!WeekStart="Monday",2,1)</definedName>
    <definedName name="WeekStartValue" localSheetId="2">IF('MASTER TEMPLATE'!WeekStart="Monday",2,1)</definedName>
    <definedName name="WeekStartValue" localSheetId="12">IF('MCH Team'!WeekStart="Monday",2,1)</definedName>
    <definedName name="WeekStartValue" localSheetId="10">IF('Med Info Inpatients HOMR'!WeekStart="Monday",2,1)</definedName>
    <definedName name="WeekStartValue" localSheetId="13">IF('Moorabbin Hospital Team'!WeekStart="Monday",2,1)</definedName>
    <definedName name="WeekStartValue" localSheetId="0">IF('Roster Final Check (3)'!WeekStart="Monday",2,1)</definedName>
    <definedName name="WeekStartValue" localSheetId="7">IF('Special Med Team'!WeekStart="Monday",2,1)</definedName>
    <definedName name="WeekStartValue" localSheetId="15">IF('Unavaliable Staff'!WeekStart="Monday",2,1)</definedName>
    <definedName name="WeekStartValue">IF(WeekStart="Monday",2,1)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1" i="35" l="1"/>
  <c r="T252" i="35"/>
  <c r="T253" i="35"/>
  <c r="T254" i="35"/>
  <c r="T255" i="35"/>
  <c r="T256" i="35"/>
  <c r="T257" i="35"/>
  <c r="T258" i="35"/>
  <c r="T259" i="35"/>
  <c r="T260" i="35"/>
  <c r="T261" i="35"/>
  <c r="T262" i="35"/>
  <c r="T263" i="35"/>
  <c r="T264" i="35"/>
  <c r="T265" i="35"/>
  <c r="T266" i="35"/>
  <c r="T267" i="35"/>
  <c r="T268" i="35"/>
  <c r="S251" i="35"/>
  <c r="S252" i="35"/>
  <c r="S253" i="35"/>
  <c r="S254" i="35"/>
  <c r="S255" i="35"/>
  <c r="S256" i="35"/>
  <c r="S257" i="35"/>
  <c r="S258" i="35"/>
  <c r="S259" i="35"/>
  <c r="S260" i="35"/>
  <c r="S261" i="35"/>
  <c r="S262" i="35"/>
  <c r="S263" i="35"/>
  <c r="S264" i="35"/>
  <c r="S265" i="35"/>
  <c r="S266" i="35"/>
  <c r="S267" i="35"/>
  <c r="S268" i="35"/>
  <c r="R251" i="35"/>
  <c r="R252" i="35"/>
  <c r="R253" i="35"/>
  <c r="R254" i="35"/>
  <c r="R255" i="35"/>
  <c r="R256" i="35"/>
  <c r="R257" i="35"/>
  <c r="R258" i="35"/>
  <c r="R259" i="35"/>
  <c r="R260" i="35"/>
  <c r="R261" i="35"/>
  <c r="R262" i="35"/>
  <c r="R263" i="35"/>
  <c r="R264" i="35"/>
  <c r="R265" i="35"/>
  <c r="R266" i="35"/>
  <c r="R267" i="35"/>
  <c r="R268" i="35"/>
  <c r="Q251" i="35"/>
  <c r="Q252" i="35"/>
  <c r="Q253" i="35"/>
  <c r="Q254" i="35"/>
  <c r="Q255" i="35"/>
  <c r="Q256" i="35"/>
  <c r="Q257" i="35"/>
  <c r="Q258" i="35"/>
  <c r="Q259" i="35"/>
  <c r="Q260" i="35"/>
  <c r="Q261" i="35"/>
  <c r="Q262" i="35"/>
  <c r="Q263" i="35"/>
  <c r="Q264" i="35"/>
  <c r="Q265" i="35"/>
  <c r="Q266" i="35"/>
  <c r="Q267" i="35"/>
  <c r="Q268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O251" i="35"/>
  <c r="O252" i="35"/>
  <c r="O253" i="35"/>
  <c r="O254" i="35"/>
  <c r="O255" i="35"/>
  <c r="O256" i="35"/>
  <c r="O257" i="35"/>
  <c r="O258" i="35"/>
  <c r="O259" i="35"/>
  <c r="O260" i="35"/>
  <c r="O261" i="35"/>
  <c r="O262" i="35"/>
  <c r="O263" i="35"/>
  <c r="O264" i="35"/>
  <c r="O265" i="35"/>
  <c r="O266" i="35"/>
  <c r="O267" i="35"/>
  <c r="O268" i="35"/>
  <c r="N251" i="35"/>
  <c r="N252" i="35"/>
  <c r="N253" i="35"/>
  <c r="N254" i="35"/>
  <c r="N255" i="35"/>
  <c r="N256" i="35"/>
  <c r="N257" i="35"/>
  <c r="N258" i="35"/>
  <c r="N259" i="35"/>
  <c r="N260" i="35"/>
  <c r="N261" i="35"/>
  <c r="N262" i="35"/>
  <c r="N263" i="35"/>
  <c r="N264" i="35"/>
  <c r="N265" i="35"/>
  <c r="N266" i="35"/>
  <c r="N267" i="35"/>
  <c r="N268" i="35"/>
  <c r="M251" i="35"/>
  <c r="M252" i="35"/>
  <c r="M253" i="35"/>
  <c r="M254" i="35"/>
  <c r="M255" i="35"/>
  <c r="M256" i="35"/>
  <c r="M257" i="35"/>
  <c r="M258" i="35"/>
  <c r="M259" i="35"/>
  <c r="M260" i="35"/>
  <c r="M261" i="35"/>
  <c r="M262" i="35"/>
  <c r="M263" i="35"/>
  <c r="M264" i="35"/>
  <c r="M265" i="35"/>
  <c r="M266" i="35"/>
  <c r="M267" i="35"/>
  <c r="M268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K252" i="35"/>
  <c r="K253" i="35"/>
  <c r="K254" i="35"/>
  <c r="K255" i="35"/>
  <c r="K256" i="35"/>
  <c r="K257" i="35"/>
  <c r="K258" i="35"/>
  <c r="K259" i="35"/>
  <c r="K260" i="35"/>
  <c r="K261" i="35"/>
  <c r="K262" i="35"/>
  <c r="K263" i="35"/>
  <c r="K264" i="35"/>
  <c r="K265" i="35"/>
  <c r="K266" i="35"/>
  <c r="K267" i="35"/>
  <c r="K268" i="35"/>
  <c r="J252" i="35"/>
  <c r="J253" i="35"/>
  <c r="J254" i="35"/>
  <c r="J255" i="35"/>
  <c r="J256" i="35"/>
  <c r="J257" i="35"/>
  <c r="J258" i="35"/>
  <c r="J259" i="35"/>
  <c r="J260" i="35"/>
  <c r="J261" i="35"/>
  <c r="J262" i="35"/>
  <c r="J263" i="35"/>
  <c r="J264" i="35"/>
  <c r="J265" i="35"/>
  <c r="J266" i="35"/>
  <c r="J267" i="35"/>
  <c r="J268" i="35"/>
  <c r="I253" i="35"/>
  <c r="I254" i="35"/>
  <c r="I255" i="35"/>
  <c r="I256" i="35"/>
  <c r="I257" i="35"/>
  <c r="I258" i="35"/>
  <c r="I259" i="35"/>
  <c r="I260" i="35"/>
  <c r="I261" i="35"/>
  <c r="I262" i="35"/>
  <c r="I263" i="35"/>
  <c r="I264" i="35"/>
  <c r="I265" i="35"/>
  <c r="I266" i="35"/>
  <c r="I267" i="35"/>
  <c r="I268" i="35"/>
  <c r="H251" i="35"/>
  <c r="H252" i="35"/>
  <c r="H253" i="35"/>
  <c r="H254" i="35"/>
  <c r="H255" i="35"/>
  <c r="H256" i="35"/>
  <c r="H257" i="35"/>
  <c r="H258" i="35"/>
  <c r="H259" i="35"/>
  <c r="H260" i="35"/>
  <c r="H261" i="35"/>
  <c r="H262" i="35"/>
  <c r="H263" i="35"/>
  <c r="H264" i="35"/>
  <c r="H265" i="35"/>
  <c r="H266" i="35"/>
  <c r="H267" i="35"/>
  <c r="H268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E251" i="35"/>
  <c r="E252" i="35"/>
  <c r="E253" i="35"/>
  <c r="E254" i="35"/>
  <c r="E255" i="35"/>
  <c r="E256" i="35"/>
  <c r="E257" i="35"/>
  <c r="E258" i="35"/>
  <c r="E259" i="35"/>
  <c r="E260" i="35"/>
  <c r="E261" i="35"/>
  <c r="E262" i="35"/>
  <c r="E263" i="35"/>
  <c r="E264" i="35"/>
  <c r="E265" i="35"/>
  <c r="E266" i="35"/>
  <c r="E267" i="35"/>
  <c r="E268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C251" i="35"/>
  <c r="C252" i="35"/>
  <c r="C253" i="35"/>
  <c r="C254" i="35"/>
  <c r="C255" i="35"/>
  <c r="C256" i="35"/>
  <c r="C257" i="35"/>
  <c r="C258" i="35"/>
  <c r="C259" i="35"/>
  <c r="C260" i="35"/>
  <c r="C261" i="35"/>
  <c r="C262" i="35"/>
  <c r="C263" i="35"/>
  <c r="C264" i="35"/>
  <c r="C265" i="35"/>
  <c r="C266" i="35"/>
  <c r="C267" i="35"/>
  <c r="C268" i="35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P257" i="30"/>
  <c r="P258" i="30"/>
  <c r="P259" i="30"/>
  <c r="P260" i="30"/>
  <c r="P261" i="30"/>
  <c r="P262" i="30"/>
  <c r="P263" i="30"/>
  <c r="P264" i="30"/>
  <c r="P265" i="30"/>
  <c r="P266" i="30"/>
  <c r="P267" i="30"/>
  <c r="P268" i="30"/>
  <c r="P269" i="30"/>
  <c r="P270" i="30"/>
  <c r="O257" i="30"/>
  <c r="O258" i="30"/>
  <c r="O259" i="30"/>
  <c r="O260" i="30"/>
  <c r="O261" i="30"/>
  <c r="O262" i="30"/>
  <c r="O263" i="30"/>
  <c r="O264" i="30"/>
  <c r="O265" i="30"/>
  <c r="O266" i="30"/>
  <c r="O267" i="30"/>
  <c r="O268" i="30"/>
  <c r="O269" i="30"/>
  <c r="O270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M257" i="30"/>
  <c r="M258" i="30"/>
  <c r="M259" i="30"/>
  <c r="M260" i="30"/>
  <c r="M261" i="30"/>
  <c r="M262" i="30"/>
  <c r="M263" i="30"/>
  <c r="M264" i="30"/>
  <c r="M265" i="30"/>
  <c r="M266" i="30"/>
  <c r="M267" i="30"/>
  <c r="M268" i="30"/>
  <c r="M269" i="30"/>
  <c r="M270" i="30"/>
  <c r="L257" i="30"/>
  <c r="L258" i="30"/>
  <c r="L259" i="30"/>
  <c r="L260" i="30"/>
  <c r="L261" i="30"/>
  <c r="L262" i="30"/>
  <c r="L263" i="30"/>
  <c r="L264" i="30"/>
  <c r="L265" i="30"/>
  <c r="L266" i="30"/>
  <c r="L267" i="30"/>
  <c r="L268" i="30"/>
  <c r="L269" i="30"/>
  <c r="L270" i="30"/>
  <c r="K257" i="30"/>
  <c r="K258" i="30"/>
  <c r="K259" i="30"/>
  <c r="K260" i="30"/>
  <c r="K261" i="30"/>
  <c r="K262" i="30"/>
  <c r="K263" i="30"/>
  <c r="K264" i="30"/>
  <c r="K265" i="30"/>
  <c r="K266" i="30"/>
  <c r="K267" i="30"/>
  <c r="K268" i="30"/>
  <c r="K269" i="30"/>
  <c r="K270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T243" i="42" l="1"/>
  <c r="T244" i="42"/>
  <c r="T245" i="42"/>
  <c r="T246" i="42"/>
  <c r="T247" i="42"/>
  <c r="T248" i="42"/>
  <c r="T249" i="42"/>
  <c r="T250" i="42"/>
  <c r="T251" i="42"/>
  <c r="T252" i="42"/>
  <c r="T253" i="42"/>
  <c r="T254" i="42"/>
  <c r="T255" i="42"/>
  <c r="T256" i="42"/>
  <c r="T257" i="42"/>
  <c r="T258" i="42"/>
  <c r="T259" i="42"/>
  <c r="T260" i="42"/>
  <c r="T261" i="42"/>
  <c r="T262" i="42"/>
  <c r="T263" i="42"/>
  <c r="T264" i="42"/>
  <c r="T265" i="42"/>
  <c r="T266" i="42"/>
  <c r="T267" i="42"/>
  <c r="T268" i="42"/>
  <c r="T269" i="42"/>
  <c r="AL241" i="42"/>
  <c r="AL242" i="42"/>
  <c r="AL243" i="42"/>
  <c r="AL244" i="42"/>
  <c r="AL245" i="42"/>
  <c r="AL246" i="42"/>
  <c r="AL247" i="42"/>
  <c r="AL248" i="42"/>
  <c r="AL249" i="42"/>
  <c r="AL250" i="42"/>
  <c r="AL251" i="42"/>
  <c r="AL252" i="42"/>
  <c r="AL253" i="42"/>
  <c r="AL254" i="42"/>
  <c r="AL255" i="42"/>
  <c r="AL256" i="42"/>
  <c r="AL257" i="42"/>
  <c r="AL258" i="42"/>
  <c r="AL259" i="42"/>
  <c r="AL260" i="42"/>
  <c r="AL261" i="42"/>
  <c r="AL262" i="42"/>
  <c r="AL263" i="42"/>
  <c r="AL264" i="42"/>
  <c r="AL265" i="42"/>
  <c r="AL266" i="42"/>
  <c r="AL267" i="42"/>
  <c r="AL268" i="42"/>
  <c r="AL269" i="42"/>
  <c r="AK241" i="42"/>
  <c r="AK242" i="42"/>
  <c r="AK243" i="42"/>
  <c r="AK244" i="42"/>
  <c r="AK245" i="42"/>
  <c r="AK246" i="42"/>
  <c r="AK247" i="42"/>
  <c r="AK248" i="42"/>
  <c r="AK249" i="42"/>
  <c r="AK250" i="42"/>
  <c r="AK251" i="42"/>
  <c r="AK252" i="42"/>
  <c r="AK253" i="42"/>
  <c r="AK254" i="42"/>
  <c r="AK255" i="42"/>
  <c r="AK256" i="42"/>
  <c r="AK257" i="42"/>
  <c r="AK258" i="42"/>
  <c r="AK259" i="42"/>
  <c r="AK260" i="42"/>
  <c r="AK261" i="42"/>
  <c r="AK262" i="42"/>
  <c r="AK263" i="42"/>
  <c r="AK264" i="42"/>
  <c r="AK265" i="42"/>
  <c r="AK266" i="42"/>
  <c r="AK267" i="42"/>
  <c r="AK268" i="42"/>
  <c r="AK269" i="42"/>
  <c r="AJ241" i="42"/>
  <c r="AJ242" i="42"/>
  <c r="AJ243" i="42"/>
  <c r="AJ244" i="42"/>
  <c r="AJ245" i="42"/>
  <c r="AJ246" i="42"/>
  <c r="AJ247" i="42"/>
  <c r="AJ248" i="42"/>
  <c r="AJ249" i="42"/>
  <c r="AJ250" i="42"/>
  <c r="AJ251" i="42"/>
  <c r="AJ252" i="42"/>
  <c r="AJ253" i="42"/>
  <c r="AJ254" i="42"/>
  <c r="AJ255" i="42"/>
  <c r="AJ256" i="42"/>
  <c r="AJ257" i="42"/>
  <c r="AJ258" i="42"/>
  <c r="AJ259" i="42"/>
  <c r="AJ260" i="42"/>
  <c r="AJ261" i="42"/>
  <c r="AJ262" i="42"/>
  <c r="AJ263" i="42"/>
  <c r="AJ264" i="42"/>
  <c r="AJ265" i="42"/>
  <c r="AJ266" i="42"/>
  <c r="AJ267" i="42"/>
  <c r="AJ268" i="42"/>
  <c r="AJ269" i="42"/>
  <c r="AI241" i="42"/>
  <c r="AI242" i="42"/>
  <c r="AI243" i="42"/>
  <c r="AI244" i="42"/>
  <c r="AI245" i="42"/>
  <c r="AI246" i="42"/>
  <c r="AI247" i="42"/>
  <c r="AI248" i="42"/>
  <c r="AI249" i="42"/>
  <c r="AI250" i="42"/>
  <c r="AI251" i="42"/>
  <c r="AI252" i="42"/>
  <c r="AI253" i="42"/>
  <c r="AI254" i="42"/>
  <c r="AI255" i="42"/>
  <c r="AI256" i="42"/>
  <c r="AI257" i="42"/>
  <c r="AI258" i="42"/>
  <c r="AI259" i="42"/>
  <c r="AI260" i="42"/>
  <c r="AI261" i="42"/>
  <c r="AI262" i="42"/>
  <c r="AI263" i="42"/>
  <c r="AI264" i="42"/>
  <c r="AI265" i="42"/>
  <c r="AI266" i="42"/>
  <c r="AI267" i="42"/>
  <c r="AI268" i="42"/>
  <c r="AI269" i="42"/>
  <c r="AH241" i="42"/>
  <c r="AH242" i="42"/>
  <c r="AH243" i="42"/>
  <c r="AH244" i="42"/>
  <c r="AH245" i="42"/>
  <c r="AH246" i="42"/>
  <c r="AH247" i="42"/>
  <c r="AH248" i="42"/>
  <c r="AH249" i="42"/>
  <c r="AH250" i="42"/>
  <c r="AH251" i="42"/>
  <c r="AH252" i="42"/>
  <c r="AH253" i="42"/>
  <c r="AH254" i="42"/>
  <c r="AH255" i="42"/>
  <c r="AH256" i="42"/>
  <c r="AH257" i="42"/>
  <c r="AH258" i="42"/>
  <c r="AH259" i="42"/>
  <c r="AH260" i="42"/>
  <c r="AH261" i="42"/>
  <c r="AH262" i="42"/>
  <c r="AH263" i="42"/>
  <c r="AH264" i="42"/>
  <c r="AH265" i="42"/>
  <c r="AH266" i="42"/>
  <c r="AH267" i="42"/>
  <c r="AH268" i="42"/>
  <c r="AH269" i="42"/>
  <c r="AG241" i="42"/>
  <c r="AG242" i="42"/>
  <c r="AG243" i="42"/>
  <c r="AG244" i="42"/>
  <c r="AG245" i="42"/>
  <c r="AG246" i="42"/>
  <c r="AG247" i="42"/>
  <c r="AG248" i="42"/>
  <c r="AG249" i="42"/>
  <c r="AG250" i="42"/>
  <c r="AG251" i="42"/>
  <c r="AG252" i="42"/>
  <c r="AG253" i="42"/>
  <c r="AG254" i="42"/>
  <c r="AG255" i="42"/>
  <c r="AG256" i="42"/>
  <c r="AG257" i="42"/>
  <c r="AG258" i="42"/>
  <c r="AG259" i="42"/>
  <c r="AG260" i="42"/>
  <c r="AG261" i="42"/>
  <c r="AG262" i="42"/>
  <c r="AG263" i="42"/>
  <c r="AG264" i="42"/>
  <c r="AG265" i="42"/>
  <c r="AG266" i="42"/>
  <c r="AG267" i="42"/>
  <c r="AG268" i="42"/>
  <c r="AG269" i="42"/>
  <c r="AF241" i="42"/>
  <c r="AF242" i="42"/>
  <c r="AF243" i="42"/>
  <c r="AF244" i="42"/>
  <c r="AF245" i="42"/>
  <c r="AF246" i="42"/>
  <c r="AF247" i="42"/>
  <c r="AF248" i="42"/>
  <c r="AF249" i="42"/>
  <c r="AF250" i="42"/>
  <c r="AF251" i="42"/>
  <c r="AF252" i="42"/>
  <c r="AF253" i="42"/>
  <c r="AF254" i="42"/>
  <c r="AF255" i="42"/>
  <c r="AF256" i="42"/>
  <c r="AF257" i="42"/>
  <c r="AF258" i="42"/>
  <c r="AF259" i="42"/>
  <c r="AF260" i="42"/>
  <c r="AF261" i="42"/>
  <c r="AF262" i="42"/>
  <c r="AF263" i="42"/>
  <c r="AF264" i="42"/>
  <c r="AF265" i="42"/>
  <c r="AF266" i="42"/>
  <c r="AF267" i="42"/>
  <c r="AF268" i="42"/>
  <c r="AF269" i="42"/>
  <c r="AE237" i="42"/>
  <c r="AE238" i="42"/>
  <c r="AE239" i="42"/>
  <c r="AE240" i="42"/>
  <c r="AE241" i="42"/>
  <c r="AE242" i="42"/>
  <c r="AE243" i="42"/>
  <c r="AE244" i="42"/>
  <c r="AE245" i="42"/>
  <c r="AE246" i="42"/>
  <c r="AE247" i="42"/>
  <c r="AE248" i="42"/>
  <c r="AE249" i="42"/>
  <c r="AE250" i="42"/>
  <c r="AE251" i="42"/>
  <c r="AE252" i="42"/>
  <c r="AE253" i="42"/>
  <c r="AE254" i="42"/>
  <c r="AE255" i="42"/>
  <c r="AE256" i="42"/>
  <c r="AE257" i="42"/>
  <c r="AE258" i="42"/>
  <c r="AE259" i="42"/>
  <c r="AE260" i="42"/>
  <c r="AE261" i="42"/>
  <c r="AE262" i="42"/>
  <c r="AE263" i="42"/>
  <c r="AE264" i="42"/>
  <c r="AE265" i="42"/>
  <c r="AE266" i="42"/>
  <c r="AE267" i="42"/>
  <c r="AE268" i="42"/>
  <c r="AE269" i="42"/>
  <c r="AD242" i="42"/>
  <c r="AD243" i="42"/>
  <c r="AD244" i="42"/>
  <c r="AD245" i="42"/>
  <c r="AD246" i="42"/>
  <c r="AD247" i="42"/>
  <c r="AD248" i="42"/>
  <c r="AD249" i="42"/>
  <c r="AD250" i="42"/>
  <c r="AD251" i="42"/>
  <c r="AD252" i="42"/>
  <c r="AD253" i="42"/>
  <c r="AD254" i="42"/>
  <c r="AD255" i="42"/>
  <c r="AD256" i="42"/>
  <c r="AD257" i="42"/>
  <c r="AD258" i="42"/>
  <c r="AD259" i="42"/>
  <c r="AD260" i="42"/>
  <c r="AD261" i="42"/>
  <c r="AD262" i="42"/>
  <c r="AD263" i="42"/>
  <c r="AD264" i="42"/>
  <c r="AD265" i="42"/>
  <c r="AD266" i="42"/>
  <c r="AD267" i="42"/>
  <c r="AD268" i="42"/>
  <c r="AD269" i="42"/>
  <c r="AC242" i="42"/>
  <c r="AC243" i="42"/>
  <c r="AC244" i="42"/>
  <c r="AC245" i="42"/>
  <c r="AC246" i="42"/>
  <c r="AC247" i="42"/>
  <c r="AC248" i="42"/>
  <c r="AC249" i="42"/>
  <c r="AC250" i="42"/>
  <c r="AC251" i="42"/>
  <c r="AC252" i="42"/>
  <c r="AC253" i="42"/>
  <c r="AC254" i="42"/>
  <c r="AC255" i="42"/>
  <c r="AC256" i="42"/>
  <c r="AC257" i="42"/>
  <c r="AC258" i="42"/>
  <c r="AC259" i="42"/>
  <c r="AC260" i="42"/>
  <c r="AC261" i="42"/>
  <c r="AC262" i="42"/>
  <c r="AC263" i="42"/>
  <c r="AC264" i="42"/>
  <c r="AC265" i="42"/>
  <c r="AC266" i="42"/>
  <c r="AC267" i="42"/>
  <c r="AC268" i="42"/>
  <c r="AC269" i="42"/>
  <c r="AB241" i="42"/>
  <c r="AB242" i="42"/>
  <c r="AB243" i="42"/>
  <c r="AB244" i="42"/>
  <c r="AB245" i="42"/>
  <c r="AB246" i="42"/>
  <c r="AB247" i="42"/>
  <c r="AB248" i="42"/>
  <c r="AB249" i="42"/>
  <c r="AB250" i="42"/>
  <c r="AB251" i="42"/>
  <c r="AB252" i="42"/>
  <c r="AB253" i="42"/>
  <c r="AB254" i="42"/>
  <c r="AB255" i="42"/>
  <c r="AB256" i="42"/>
  <c r="AB257" i="42"/>
  <c r="AB258" i="42"/>
  <c r="AB259" i="42"/>
  <c r="AB260" i="42"/>
  <c r="AB261" i="42"/>
  <c r="AB262" i="42"/>
  <c r="AB263" i="42"/>
  <c r="AB264" i="42"/>
  <c r="AB265" i="42"/>
  <c r="AB266" i="42"/>
  <c r="AB267" i="42"/>
  <c r="AB268" i="42"/>
  <c r="AB269" i="42"/>
  <c r="AA241" i="42"/>
  <c r="AA242" i="42"/>
  <c r="AA243" i="42"/>
  <c r="AA244" i="42"/>
  <c r="AA245" i="42"/>
  <c r="AA246" i="42"/>
  <c r="AA247" i="42"/>
  <c r="AA248" i="42"/>
  <c r="AA249" i="42"/>
  <c r="AA250" i="42"/>
  <c r="AA251" i="42"/>
  <c r="AA252" i="42"/>
  <c r="AA253" i="42"/>
  <c r="AA254" i="42"/>
  <c r="AA255" i="42"/>
  <c r="AA256" i="42"/>
  <c r="AA257" i="42"/>
  <c r="AA258" i="42"/>
  <c r="AA259" i="42"/>
  <c r="AA260" i="42"/>
  <c r="AA261" i="42"/>
  <c r="AA262" i="42"/>
  <c r="AA263" i="42"/>
  <c r="AA264" i="42"/>
  <c r="AA265" i="42"/>
  <c r="AA266" i="42"/>
  <c r="AA267" i="42"/>
  <c r="AA268" i="42"/>
  <c r="AA269" i="42"/>
  <c r="Z245" i="42"/>
  <c r="Z246" i="42"/>
  <c r="Z247" i="42"/>
  <c r="Z248" i="42"/>
  <c r="Z249" i="42"/>
  <c r="Z250" i="42"/>
  <c r="Z251" i="42"/>
  <c r="Z252" i="42"/>
  <c r="Z253" i="42"/>
  <c r="Z254" i="42"/>
  <c r="Z255" i="42"/>
  <c r="Z256" i="42"/>
  <c r="Z257" i="42"/>
  <c r="Z258" i="42"/>
  <c r="Z259" i="42"/>
  <c r="Z260" i="42"/>
  <c r="Z261" i="42"/>
  <c r="Z262" i="42"/>
  <c r="Z263" i="42"/>
  <c r="Z264" i="42"/>
  <c r="Z265" i="42"/>
  <c r="Z266" i="42"/>
  <c r="Z267" i="42"/>
  <c r="Z268" i="42"/>
  <c r="Z269" i="42"/>
  <c r="Y237" i="42"/>
  <c r="Y238" i="42"/>
  <c r="Y239" i="42"/>
  <c r="Y240" i="42"/>
  <c r="Y241" i="42"/>
  <c r="Y242" i="42"/>
  <c r="Y243" i="42"/>
  <c r="Y244" i="42"/>
  <c r="Y245" i="42"/>
  <c r="Y246" i="42"/>
  <c r="Y247" i="42"/>
  <c r="Y248" i="42"/>
  <c r="Y249" i="42"/>
  <c r="Y250" i="42"/>
  <c r="Y251" i="42"/>
  <c r="Y252" i="42"/>
  <c r="Y253" i="42"/>
  <c r="Y254" i="42"/>
  <c r="Y255" i="42"/>
  <c r="Y256" i="42"/>
  <c r="Y257" i="42"/>
  <c r="Y258" i="42"/>
  <c r="Y259" i="42"/>
  <c r="Y260" i="42"/>
  <c r="Y261" i="42"/>
  <c r="Y262" i="42"/>
  <c r="Y263" i="42"/>
  <c r="Y264" i="42"/>
  <c r="Y265" i="42"/>
  <c r="Y266" i="42"/>
  <c r="Y267" i="42"/>
  <c r="Y268" i="42"/>
  <c r="Y269" i="42"/>
  <c r="X245" i="42"/>
  <c r="X246" i="42"/>
  <c r="X247" i="42"/>
  <c r="X248" i="42"/>
  <c r="X249" i="42"/>
  <c r="X250" i="42"/>
  <c r="X251" i="42"/>
  <c r="X252" i="42"/>
  <c r="X253" i="42"/>
  <c r="X254" i="42"/>
  <c r="X255" i="42"/>
  <c r="X256" i="42"/>
  <c r="X257" i="42"/>
  <c r="X258" i="42"/>
  <c r="X259" i="42"/>
  <c r="X260" i="42"/>
  <c r="X261" i="42"/>
  <c r="X262" i="42"/>
  <c r="X263" i="42"/>
  <c r="X264" i="42"/>
  <c r="X265" i="42"/>
  <c r="X266" i="42"/>
  <c r="X267" i="42"/>
  <c r="X268" i="42"/>
  <c r="X269" i="42"/>
  <c r="W242" i="42"/>
  <c r="W243" i="42"/>
  <c r="W244" i="42"/>
  <c r="W245" i="42"/>
  <c r="W246" i="42"/>
  <c r="W247" i="42"/>
  <c r="W248" i="42"/>
  <c r="W249" i="42"/>
  <c r="W250" i="42"/>
  <c r="W251" i="42"/>
  <c r="W252" i="42"/>
  <c r="W253" i="42"/>
  <c r="W254" i="42"/>
  <c r="W255" i="42"/>
  <c r="W256" i="42"/>
  <c r="W257" i="42"/>
  <c r="W258" i="42"/>
  <c r="W259" i="42"/>
  <c r="W260" i="42"/>
  <c r="W261" i="42"/>
  <c r="W262" i="42"/>
  <c r="W263" i="42"/>
  <c r="W264" i="42"/>
  <c r="W265" i="42"/>
  <c r="W266" i="42"/>
  <c r="W267" i="42"/>
  <c r="W268" i="42"/>
  <c r="W269" i="42"/>
  <c r="V245" i="42"/>
  <c r="V246" i="42"/>
  <c r="V247" i="42"/>
  <c r="V248" i="42"/>
  <c r="V249" i="42"/>
  <c r="V250" i="42"/>
  <c r="V251" i="42"/>
  <c r="V252" i="42"/>
  <c r="V253" i="42"/>
  <c r="V254" i="42"/>
  <c r="V255" i="42"/>
  <c r="V256" i="42"/>
  <c r="V257" i="42"/>
  <c r="V258" i="42"/>
  <c r="V259" i="42"/>
  <c r="V260" i="42"/>
  <c r="V261" i="42"/>
  <c r="V262" i="42"/>
  <c r="V263" i="42"/>
  <c r="V264" i="42"/>
  <c r="V265" i="42"/>
  <c r="V266" i="42"/>
  <c r="V267" i="42"/>
  <c r="V268" i="42"/>
  <c r="V269" i="42"/>
  <c r="U245" i="42"/>
  <c r="U246" i="42"/>
  <c r="U247" i="42"/>
  <c r="U248" i="42"/>
  <c r="U249" i="42"/>
  <c r="U250" i="42"/>
  <c r="U251" i="42"/>
  <c r="U252" i="42"/>
  <c r="U253" i="42"/>
  <c r="U254" i="42"/>
  <c r="U255" i="42"/>
  <c r="U256" i="42"/>
  <c r="U257" i="42"/>
  <c r="U258" i="42"/>
  <c r="U259" i="42"/>
  <c r="U260" i="42"/>
  <c r="U261" i="42"/>
  <c r="U262" i="42"/>
  <c r="U263" i="42"/>
  <c r="U264" i="42"/>
  <c r="U265" i="42"/>
  <c r="U266" i="42"/>
  <c r="U267" i="42"/>
  <c r="U268" i="42"/>
  <c r="U269" i="42"/>
  <c r="S245" i="42"/>
  <c r="S246" i="42"/>
  <c r="S247" i="42"/>
  <c r="S248" i="42"/>
  <c r="S249" i="42"/>
  <c r="S250" i="42"/>
  <c r="S251" i="42"/>
  <c r="S252" i="42"/>
  <c r="S253" i="42"/>
  <c r="S254" i="42"/>
  <c r="S255" i="42"/>
  <c r="S256" i="42"/>
  <c r="S257" i="42"/>
  <c r="S258" i="42"/>
  <c r="S259" i="42"/>
  <c r="S260" i="42"/>
  <c r="S261" i="42"/>
  <c r="S262" i="42"/>
  <c r="S263" i="42"/>
  <c r="S264" i="42"/>
  <c r="S265" i="42"/>
  <c r="S266" i="42"/>
  <c r="S267" i="42"/>
  <c r="S268" i="42"/>
  <c r="S269" i="42"/>
  <c r="R244" i="42"/>
  <c r="R245" i="42"/>
  <c r="R246" i="42"/>
  <c r="R247" i="42"/>
  <c r="R248" i="42"/>
  <c r="R249" i="42"/>
  <c r="R250" i="42"/>
  <c r="R251" i="42"/>
  <c r="R252" i="42"/>
  <c r="R253" i="42"/>
  <c r="R254" i="42"/>
  <c r="R255" i="42"/>
  <c r="R256" i="42"/>
  <c r="R257" i="42"/>
  <c r="R258" i="42"/>
  <c r="R259" i="42"/>
  <c r="R260" i="42"/>
  <c r="R261" i="42"/>
  <c r="R262" i="42"/>
  <c r="R263" i="42"/>
  <c r="R264" i="42"/>
  <c r="R265" i="42"/>
  <c r="R266" i="42"/>
  <c r="R267" i="42"/>
  <c r="R268" i="42"/>
  <c r="R269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P244" i="42"/>
  <c r="P245" i="42"/>
  <c r="P246" i="42"/>
  <c r="P247" i="42"/>
  <c r="P248" i="42"/>
  <c r="P249" i="42"/>
  <c r="P250" i="42"/>
  <c r="P251" i="42"/>
  <c r="P252" i="42"/>
  <c r="P253" i="42"/>
  <c r="P254" i="42"/>
  <c r="P255" i="42"/>
  <c r="P256" i="42"/>
  <c r="P257" i="42"/>
  <c r="P258" i="42"/>
  <c r="P259" i="42"/>
  <c r="P260" i="42"/>
  <c r="P261" i="42"/>
  <c r="P262" i="42"/>
  <c r="P263" i="42"/>
  <c r="P264" i="42"/>
  <c r="P265" i="42"/>
  <c r="P266" i="42"/>
  <c r="P267" i="42"/>
  <c r="P268" i="42"/>
  <c r="P269" i="42"/>
  <c r="O244" i="42"/>
  <c r="O245" i="42"/>
  <c r="O246" i="42"/>
  <c r="O247" i="42"/>
  <c r="O248" i="42"/>
  <c r="O249" i="42"/>
  <c r="O250" i="42"/>
  <c r="O251" i="42"/>
  <c r="O252" i="42"/>
  <c r="O253" i="42"/>
  <c r="O254" i="42"/>
  <c r="O255" i="42"/>
  <c r="O256" i="42"/>
  <c r="O257" i="42"/>
  <c r="O258" i="42"/>
  <c r="O259" i="42"/>
  <c r="O260" i="42"/>
  <c r="O261" i="42"/>
  <c r="O262" i="42"/>
  <c r="O263" i="42"/>
  <c r="O264" i="42"/>
  <c r="O265" i="42"/>
  <c r="O266" i="42"/>
  <c r="O267" i="42"/>
  <c r="O268" i="42"/>
  <c r="O269" i="42"/>
  <c r="N244" i="42"/>
  <c r="N245" i="42"/>
  <c r="N246" i="42"/>
  <c r="N247" i="42"/>
  <c r="N248" i="42"/>
  <c r="N249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3" i="42"/>
  <c r="N264" i="42"/>
  <c r="N265" i="42"/>
  <c r="N266" i="42"/>
  <c r="N267" i="42"/>
  <c r="N268" i="42"/>
  <c r="N269" i="42"/>
  <c r="M244" i="42"/>
  <c r="M245" i="42"/>
  <c r="M246" i="42"/>
  <c r="M247" i="42"/>
  <c r="M248" i="42"/>
  <c r="M249" i="42"/>
  <c r="M250" i="42"/>
  <c r="M251" i="42"/>
  <c r="M252" i="42"/>
  <c r="M253" i="42"/>
  <c r="M254" i="42"/>
  <c r="M255" i="42"/>
  <c r="M256" i="42"/>
  <c r="M257" i="42"/>
  <c r="M258" i="42"/>
  <c r="M259" i="42"/>
  <c r="M260" i="42"/>
  <c r="M261" i="42"/>
  <c r="M262" i="42"/>
  <c r="M263" i="42"/>
  <c r="M264" i="42"/>
  <c r="M265" i="42"/>
  <c r="M266" i="42"/>
  <c r="M267" i="42"/>
  <c r="M268" i="42"/>
  <c r="M269" i="42"/>
  <c r="L245" i="42"/>
  <c r="L246" i="42"/>
  <c r="L247" i="42"/>
  <c r="L248" i="42"/>
  <c r="L249" i="42"/>
  <c r="L250" i="42"/>
  <c r="L251" i="42"/>
  <c r="L252" i="42"/>
  <c r="L253" i="42"/>
  <c r="L254" i="42"/>
  <c r="L255" i="42"/>
  <c r="L256" i="42"/>
  <c r="L257" i="42"/>
  <c r="L258" i="42"/>
  <c r="L259" i="42"/>
  <c r="L260" i="42"/>
  <c r="L261" i="42"/>
  <c r="L262" i="42"/>
  <c r="L263" i="42"/>
  <c r="L264" i="42"/>
  <c r="L265" i="42"/>
  <c r="L266" i="42"/>
  <c r="L267" i="42"/>
  <c r="L268" i="42"/>
  <c r="L269" i="42"/>
  <c r="K245" i="42"/>
  <c r="K246" i="42"/>
  <c r="K247" i="42"/>
  <c r="K248" i="42"/>
  <c r="K249" i="42"/>
  <c r="K250" i="42"/>
  <c r="K251" i="42"/>
  <c r="K252" i="42"/>
  <c r="K253" i="42"/>
  <c r="K254" i="42"/>
  <c r="K255" i="42"/>
  <c r="K256" i="42"/>
  <c r="K257" i="42"/>
  <c r="K258" i="42"/>
  <c r="K259" i="42"/>
  <c r="K260" i="42"/>
  <c r="K261" i="42"/>
  <c r="K262" i="42"/>
  <c r="K263" i="42"/>
  <c r="K264" i="42"/>
  <c r="K265" i="42"/>
  <c r="K266" i="42"/>
  <c r="K267" i="42"/>
  <c r="K268" i="42"/>
  <c r="K269" i="42"/>
  <c r="J245" i="42"/>
  <c r="J246" i="42"/>
  <c r="J247" i="42"/>
  <c r="J248" i="42"/>
  <c r="J249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3" i="42"/>
  <c r="J264" i="42"/>
  <c r="J265" i="42"/>
  <c r="J266" i="42"/>
  <c r="J267" i="42"/>
  <c r="J268" i="42"/>
  <c r="J269" i="42"/>
  <c r="I245" i="42"/>
  <c r="I246" i="42"/>
  <c r="I247" i="42"/>
  <c r="I248" i="42"/>
  <c r="I249" i="42"/>
  <c r="I250" i="42"/>
  <c r="I251" i="42"/>
  <c r="I252" i="42"/>
  <c r="I253" i="42"/>
  <c r="I254" i="42"/>
  <c r="I255" i="42"/>
  <c r="I256" i="42"/>
  <c r="I257" i="42"/>
  <c r="I258" i="42"/>
  <c r="I259" i="42"/>
  <c r="I260" i="42"/>
  <c r="I261" i="42"/>
  <c r="I262" i="42"/>
  <c r="I263" i="42"/>
  <c r="I264" i="42"/>
  <c r="I265" i="42"/>
  <c r="I266" i="42"/>
  <c r="I267" i="42"/>
  <c r="I268" i="42"/>
  <c r="I269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F245" i="42"/>
  <c r="F246" i="42"/>
  <c r="F247" i="42"/>
  <c r="F248" i="42"/>
  <c r="F249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3" i="42"/>
  <c r="F264" i="42"/>
  <c r="F265" i="42"/>
  <c r="F266" i="42"/>
  <c r="F267" i="42"/>
  <c r="F268" i="42"/>
  <c r="F269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D245" i="42"/>
  <c r="D246" i="42"/>
  <c r="D247" i="42"/>
  <c r="D248" i="42"/>
  <c r="D249" i="42"/>
  <c r="D250" i="42"/>
  <c r="D251" i="42"/>
  <c r="D252" i="42"/>
  <c r="D253" i="42"/>
  <c r="D254" i="42"/>
  <c r="D255" i="42"/>
  <c r="D256" i="42"/>
  <c r="D257" i="42"/>
  <c r="D258" i="42"/>
  <c r="D259" i="42"/>
  <c r="D260" i="42"/>
  <c r="D261" i="42"/>
  <c r="D262" i="42"/>
  <c r="D263" i="42"/>
  <c r="D264" i="42"/>
  <c r="D265" i="42"/>
  <c r="D266" i="42"/>
  <c r="D267" i="42"/>
  <c r="D268" i="42"/>
  <c r="D269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45" i="42"/>
  <c r="C246" i="42"/>
  <c r="C273" i="42"/>
  <c r="F161" i="27" l="1"/>
  <c r="F3" i="69"/>
  <c r="F166" i="27"/>
  <c r="F171" i="27"/>
  <c r="F176" i="27"/>
  <c r="F181" i="27"/>
  <c r="F186" i="27"/>
  <c r="AL153" i="42"/>
  <c r="F111" i="59"/>
  <c r="AL158" i="42"/>
  <c r="AL163" i="42"/>
  <c r="AL168" i="42"/>
  <c r="AL173" i="42"/>
  <c r="AL178" i="42"/>
  <c r="AL183" i="42"/>
  <c r="AL154" i="42"/>
  <c r="AL159" i="42"/>
  <c r="AL164" i="42"/>
  <c r="AL169" i="42"/>
  <c r="AL174" i="42"/>
  <c r="AL179" i="42"/>
  <c r="AL184" i="42"/>
  <c r="AL155" i="42"/>
  <c r="AL160" i="42"/>
  <c r="AL165" i="42"/>
  <c r="AL170" i="42"/>
  <c r="AL175" i="42"/>
  <c r="AL180" i="42"/>
  <c r="AL185" i="42"/>
  <c r="AL156" i="42"/>
  <c r="AL161" i="42"/>
  <c r="AL166" i="42"/>
  <c r="AL171" i="42"/>
  <c r="AL176" i="42"/>
  <c r="AL181" i="42"/>
  <c r="AL186" i="42"/>
  <c r="AK153" i="42"/>
  <c r="AK158" i="42"/>
  <c r="AK163" i="42"/>
  <c r="AK168" i="42"/>
  <c r="AK173" i="42"/>
  <c r="AK178" i="42"/>
  <c r="AK183" i="42"/>
  <c r="AK154" i="42"/>
  <c r="AK159" i="42"/>
  <c r="AK164" i="42"/>
  <c r="AK169" i="42"/>
  <c r="AK174" i="42"/>
  <c r="AK179" i="42"/>
  <c r="AK184" i="42"/>
  <c r="AK155" i="42"/>
  <c r="AK160" i="42"/>
  <c r="AK165" i="42"/>
  <c r="AK170" i="42"/>
  <c r="AK175" i="42"/>
  <c r="AK180" i="42"/>
  <c r="AK185" i="42"/>
  <c r="AK156" i="42"/>
  <c r="AK161" i="42"/>
  <c r="AK166" i="42"/>
  <c r="AK171" i="42"/>
  <c r="AK176" i="42"/>
  <c r="AK181" i="42"/>
  <c r="AK186" i="42"/>
  <c r="AJ153" i="42"/>
  <c r="AJ158" i="42"/>
  <c r="AJ163" i="42"/>
  <c r="AJ168" i="42"/>
  <c r="AJ173" i="42"/>
  <c r="AJ178" i="42"/>
  <c r="AJ183" i="42"/>
  <c r="AJ154" i="42"/>
  <c r="AJ159" i="42"/>
  <c r="AJ164" i="42"/>
  <c r="AJ169" i="42"/>
  <c r="AJ174" i="42"/>
  <c r="AJ179" i="42"/>
  <c r="AJ184" i="42"/>
  <c r="AJ155" i="42"/>
  <c r="AJ160" i="42"/>
  <c r="AJ165" i="42"/>
  <c r="AJ170" i="42"/>
  <c r="AJ175" i="42"/>
  <c r="AJ180" i="42"/>
  <c r="AJ185" i="42"/>
  <c r="AJ156" i="42"/>
  <c r="AJ161" i="42"/>
  <c r="AJ166" i="42"/>
  <c r="AJ171" i="42"/>
  <c r="AJ176" i="42"/>
  <c r="AJ181" i="42"/>
  <c r="AJ186" i="42"/>
  <c r="AL152" i="42"/>
  <c r="AL157" i="42"/>
  <c r="AL162" i="42"/>
  <c r="AL167" i="42"/>
  <c r="AL172" i="42"/>
  <c r="AL177" i="42"/>
  <c r="AL182" i="42"/>
  <c r="AK152" i="42"/>
  <c r="AK157" i="42"/>
  <c r="AK162" i="42"/>
  <c r="AK167" i="42"/>
  <c r="AK172" i="42"/>
  <c r="AK177" i="42"/>
  <c r="AK182" i="42"/>
  <c r="AJ152" i="42"/>
  <c r="AJ157" i="42"/>
  <c r="AJ162" i="42"/>
  <c r="AJ167" i="42"/>
  <c r="AJ172" i="42"/>
  <c r="AJ177" i="42"/>
  <c r="AJ182" i="42"/>
  <c r="AL1" i="42"/>
  <c r="AK1" i="42"/>
  <c r="AJ1" i="42"/>
  <c r="R2" i="28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88" i="28"/>
  <c r="R89" i="28"/>
  <c r="R90" i="28"/>
  <c r="R91" i="28"/>
  <c r="R92" i="28"/>
  <c r="R93" i="28"/>
  <c r="R94" i="28"/>
  <c r="R95" i="28"/>
  <c r="R96" i="28"/>
  <c r="R97" i="28"/>
  <c r="R98" i="28"/>
  <c r="R99" i="28"/>
  <c r="R100" i="28"/>
  <c r="R101" i="28"/>
  <c r="R102" i="28"/>
  <c r="R103" i="28"/>
  <c r="R104" i="28"/>
  <c r="R105" i="28"/>
  <c r="R106" i="28"/>
  <c r="R107" i="28"/>
  <c r="R108" i="28"/>
  <c r="R109" i="28"/>
  <c r="R110" i="28"/>
  <c r="R111" i="28"/>
  <c r="R112" i="28"/>
  <c r="R113" i="28"/>
  <c r="R114" i="28"/>
  <c r="R115" i="28"/>
  <c r="R116" i="28"/>
  <c r="R117" i="28"/>
  <c r="R118" i="28"/>
  <c r="R119" i="28"/>
  <c r="R120" i="28"/>
  <c r="R121" i="28"/>
  <c r="R122" i="28"/>
  <c r="R123" i="28"/>
  <c r="R124" i="28"/>
  <c r="R125" i="28"/>
  <c r="R126" i="28"/>
  <c r="R127" i="28"/>
  <c r="R128" i="28"/>
  <c r="R129" i="28"/>
  <c r="R130" i="28"/>
  <c r="R131" i="28"/>
  <c r="R132" i="28"/>
  <c r="R133" i="28"/>
  <c r="R134" i="28"/>
  <c r="R135" i="28"/>
  <c r="R136" i="28"/>
  <c r="R137" i="28"/>
  <c r="R138" i="28"/>
  <c r="R139" i="28"/>
  <c r="R140" i="28"/>
  <c r="R141" i="28"/>
  <c r="R142" i="28"/>
  <c r="R143" i="28"/>
  <c r="R144" i="28"/>
  <c r="R145" i="28"/>
  <c r="R146" i="28"/>
  <c r="R147" i="28"/>
  <c r="R148" i="28"/>
  <c r="R149" i="28"/>
  <c r="R150" i="28"/>
  <c r="R151" i="28"/>
  <c r="R152" i="28"/>
  <c r="R153" i="28"/>
  <c r="R154" i="28"/>
  <c r="R155" i="28"/>
  <c r="R156" i="28"/>
  <c r="R157" i="28"/>
  <c r="R158" i="28"/>
  <c r="R159" i="28"/>
  <c r="R160" i="28"/>
  <c r="R161" i="28"/>
  <c r="R162" i="28"/>
  <c r="R163" i="28"/>
  <c r="R164" i="28"/>
  <c r="R165" i="28"/>
  <c r="R166" i="28"/>
  <c r="R167" i="28"/>
  <c r="R168" i="28"/>
  <c r="R169" i="28"/>
  <c r="R170" i="28"/>
  <c r="R171" i="28"/>
  <c r="R172" i="28"/>
  <c r="R173" i="28"/>
  <c r="R174" i="28"/>
  <c r="R175" i="28"/>
  <c r="R176" i="28"/>
  <c r="R177" i="28"/>
  <c r="R178" i="28"/>
  <c r="R179" i="28"/>
  <c r="R180" i="28"/>
  <c r="R181" i="28"/>
  <c r="R182" i="28"/>
  <c r="R183" i="28"/>
  <c r="R184" i="28"/>
  <c r="R185" i="28"/>
  <c r="R186" i="28"/>
  <c r="R187" i="28"/>
  <c r="R188" i="28"/>
  <c r="R189" i="28"/>
  <c r="R190" i="28"/>
  <c r="R191" i="28"/>
  <c r="R192" i="28"/>
  <c r="R193" i="28"/>
  <c r="R194" i="28"/>
  <c r="R195" i="28"/>
  <c r="R196" i="28"/>
  <c r="R197" i="28"/>
  <c r="R198" i="28"/>
  <c r="R199" i="28"/>
  <c r="R200" i="28"/>
  <c r="R201" i="28"/>
  <c r="R202" i="28"/>
  <c r="R203" i="28"/>
  <c r="R204" i="28"/>
  <c r="R205" i="28"/>
  <c r="R206" i="28"/>
  <c r="R207" i="28"/>
  <c r="R208" i="28"/>
  <c r="R209" i="28"/>
  <c r="R210" i="28"/>
  <c r="R211" i="28"/>
  <c r="R212" i="28"/>
  <c r="R213" i="28"/>
  <c r="R214" i="28"/>
  <c r="R215" i="28"/>
  <c r="R216" i="28"/>
  <c r="R217" i="28"/>
  <c r="R218" i="28"/>
  <c r="R219" i="28"/>
  <c r="R220" i="28"/>
  <c r="R221" i="28"/>
  <c r="R222" i="28"/>
  <c r="R223" i="28"/>
  <c r="R224" i="28"/>
  <c r="R225" i="28"/>
  <c r="R226" i="28"/>
  <c r="R227" i="28"/>
  <c r="R228" i="28"/>
  <c r="R229" i="28"/>
  <c r="R230" i="28"/>
  <c r="R231" i="28"/>
  <c r="R232" i="28"/>
  <c r="R233" i="28"/>
  <c r="R234" i="28"/>
  <c r="R235" i="28"/>
  <c r="R236" i="28"/>
  <c r="R237" i="28"/>
  <c r="R238" i="28"/>
  <c r="R239" i="28"/>
  <c r="R240" i="28"/>
  <c r="R241" i="28"/>
  <c r="R242" i="28"/>
  <c r="R243" i="28"/>
  <c r="R244" i="28"/>
  <c r="R245" i="28"/>
  <c r="R246" i="28"/>
  <c r="R247" i="28"/>
  <c r="R248" i="28"/>
  <c r="R249" i="28"/>
  <c r="R250" i="28"/>
  <c r="R251" i="28"/>
  <c r="R252" i="28"/>
  <c r="R253" i="28"/>
  <c r="R254" i="28"/>
  <c r="R255" i="28"/>
  <c r="R256" i="28"/>
  <c r="Q2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96" i="28"/>
  <c r="Q97" i="28"/>
  <c r="Q98" i="28"/>
  <c r="Q99" i="28"/>
  <c r="Q100" i="28"/>
  <c r="Q101" i="28"/>
  <c r="Q102" i="28"/>
  <c r="Q103" i="28"/>
  <c r="Q104" i="28"/>
  <c r="Q105" i="28"/>
  <c r="Q106" i="28"/>
  <c r="Q107" i="28"/>
  <c r="Q108" i="28"/>
  <c r="Q109" i="28"/>
  <c r="Q110" i="28"/>
  <c r="Q111" i="28"/>
  <c r="Q112" i="28"/>
  <c r="Q113" i="28"/>
  <c r="Q114" i="28"/>
  <c r="Q115" i="28"/>
  <c r="Q116" i="28"/>
  <c r="Q117" i="28"/>
  <c r="Q118" i="28"/>
  <c r="Q119" i="28"/>
  <c r="Q120" i="28"/>
  <c r="Q121" i="28"/>
  <c r="Q122" i="28"/>
  <c r="Q123" i="28"/>
  <c r="Q124" i="28"/>
  <c r="Q125" i="28"/>
  <c r="Q126" i="28"/>
  <c r="Q127" i="28"/>
  <c r="Q128" i="28"/>
  <c r="Q129" i="28"/>
  <c r="Q130" i="28"/>
  <c r="Q131" i="28"/>
  <c r="Q132" i="28"/>
  <c r="Q133" i="28"/>
  <c r="Q134" i="28"/>
  <c r="Q135" i="28"/>
  <c r="Q136" i="28"/>
  <c r="Q137" i="28"/>
  <c r="Q138" i="28"/>
  <c r="Q139" i="28"/>
  <c r="Q140" i="28"/>
  <c r="Q141" i="28"/>
  <c r="Q142" i="28"/>
  <c r="Q143" i="28"/>
  <c r="Q144" i="28"/>
  <c r="Q145" i="28"/>
  <c r="Q146" i="28"/>
  <c r="Q147" i="28"/>
  <c r="Q148" i="28"/>
  <c r="Q149" i="28"/>
  <c r="Q150" i="28"/>
  <c r="Q151" i="28"/>
  <c r="Q152" i="28"/>
  <c r="Q153" i="28"/>
  <c r="Q154" i="28"/>
  <c r="Q155" i="28"/>
  <c r="Q156" i="28"/>
  <c r="Q157" i="28"/>
  <c r="Q158" i="28"/>
  <c r="Q159" i="28"/>
  <c r="Q160" i="28"/>
  <c r="Q161" i="28"/>
  <c r="Q162" i="28"/>
  <c r="Q163" i="28"/>
  <c r="Q164" i="28"/>
  <c r="Q165" i="28"/>
  <c r="Q166" i="28"/>
  <c r="Q167" i="28"/>
  <c r="Q168" i="28"/>
  <c r="Q169" i="28"/>
  <c r="Q170" i="28"/>
  <c r="Q171" i="28"/>
  <c r="Q172" i="28"/>
  <c r="Q173" i="28"/>
  <c r="Q174" i="28"/>
  <c r="Q175" i="28"/>
  <c r="Q176" i="28"/>
  <c r="Q177" i="28"/>
  <c r="Q178" i="28"/>
  <c r="Q179" i="28"/>
  <c r="Q180" i="28"/>
  <c r="Q181" i="28"/>
  <c r="Q182" i="28"/>
  <c r="Q183" i="28"/>
  <c r="Q184" i="28"/>
  <c r="Q185" i="28"/>
  <c r="Q186" i="28"/>
  <c r="Q187" i="28"/>
  <c r="Q188" i="28"/>
  <c r="Q189" i="28"/>
  <c r="Q190" i="28"/>
  <c r="Q191" i="28"/>
  <c r="Q192" i="28"/>
  <c r="Q193" i="28"/>
  <c r="Q194" i="28"/>
  <c r="Q195" i="28"/>
  <c r="Q196" i="28"/>
  <c r="Q197" i="28"/>
  <c r="Q198" i="28"/>
  <c r="Q199" i="28"/>
  <c r="Q200" i="28"/>
  <c r="Q201" i="28"/>
  <c r="Q202" i="28"/>
  <c r="Q203" i="28"/>
  <c r="Q204" i="28"/>
  <c r="Q205" i="28"/>
  <c r="Q206" i="28"/>
  <c r="Q207" i="28"/>
  <c r="Q208" i="28"/>
  <c r="Q209" i="28"/>
  <c r="Q210" i="28"/>
  <c r="Q211" i="28"/>
  <c r="Q212" i="28"/>
  <c r="Q213" i="28"/>
  <c r="Q214" i="28"/>
  <c r="Q215" i="28"/>
  <c r="Q216" i="28"/>
  <c r="Q217" i="28"/>
  <c r="Q218" i="28"/>
  <c r="Q219" i="28"/>
  <c r="Q220" i="28"/>
  <c r="Q221" i="28"/>
  <c r="Q222" i="28"/>
  <c r="Q223" i="28"/>
  <c r="Q224" i="28"/>
  <c r="Q225" i="28"/>
  <c r="Q226" i="28"/>
  <c r="Q227" i="28"/>
  <c r="Q228" i="28"/>
  <c r="Q229" i="28"/>
  <c r="Q230" i="28"/>
  <c r="Q231" i="28"/>
  <c r="Q232" i="28"/>
  <c r="Q233" i="28"/>
  <c r="Q234" i="28"/>
  <c r="Q235" i="28"/>
  <c r="Q236" i="28"/>
  <c r="Q237" i="28"/>
  <c r="Q238" i="28"/>
  <c r="Q239" i="28"/>
  <c r="Q240" i="28"/>
  <c r="Q241" i="28"/>
  <c r="Q242" i="28"/>
  <c r="Q243" i="28"/>
  <c r="Q244" i="28"/>
  <c r="Q245" i="28"/>
  <c r="Q246" i="28"/>
  <c r="Q247" i="28"/>
  <c r="Q248" i="28"/>
  <c r="Q249" i="28"/>
  <c r="Q250" i="28"/>
  <c r="Q251" i="28"/>
  <c r="Q252" i="28"/>
  <c r="Q253" i="28"/>
  <c r="Q254" i="28"/>
  <c r="Q255" i="28"/>
  <c r="Q256" i="28"/>
  <c r="P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P101" i="28"/>
  <c r="P102" i="28"/>
  <c r="P103" i="28"/>
  <c r="P104" i="28"/>
  <c r="P105" i="28"/>
  <c r="P106" i="28"/>
  <c r="P107" i="28"/>
  <c r="P108" i="28"/>
  <c r="P109" i="28"/>
  <c r="P110" i="28"/>
  <c r="P111" i="28"/>
  <c r="P112" i="28"/>
  <c r="P113" i="28"/>
  <c r="P114" i="28"/>
  <c r="P115" i="28"/>
  <c r="P116" i="28"/>
  <c r="P117" i="28"/>
  <c r="P118" i="28"/>
  <c r="P119" i="28"/>
  <c r="P120" i="28"/>
  <c r="P121" i="28"/>
  <c r="P122" i="28"/>
  <c r="P123" i="28"/>
  <c r="P124" i="28"/>
  <c r="P125" i="28"/>
  <c r="P126" i="28"/>
  <c r="P127" i="28"/>
  <c r="P128" i="28"/>
  <c r="P129" i="28"/>
  <c r="P130" i="28"/>
  <c r="P131" i="28"/>
  <c r="P132" i="28"/>
  <c r="P133" i="28"/>
  <c r="P134" i="28"/>
  <c r="P135" i="28"/>
  <c r="P136" i="28"/>
  <c r="P137" i="28"/>
  <c r="P138" i="28"/>
  <c r="P139" i="28"/>
  <c r="P140" i="28"/>
  <c r="P141" i="28"/>
  <c r="P142" i="28"/>
  <c r="P143" i="28"/>
  <c r="P144" i="28"/>
  <c r="P145" i="28"/>
  <c r="P146" i="28"/>
  <c r="P147" i="28"/>
  <c r="P148" i="28"/>
  <c r="P149" i="28"/>
  <c r="P150" i="28"/>
  <c r="P151" i="28"/>
  <c r="P152" i="28"/>
  <c r="P153" i="28"/>
  <c r="P154" i="28"/>
  <c r="P155" i="28"/>
  <c r="P156" i="28"/>
  <c r="P157" i="28"/>
  <c r="P158" i="28"/>
  <c r="P159" i="28"/>
  <c r="P160" i="28"/>
  <c r="P161" i="28"/>
  <c r="P162" i="28"/>
  <c r="P163" i="28"/>
  <c r="P164" i="28"/>
  <c r="P165" i="28"/>
  <c r="P166" i="28"/>
  <c r="P167" i="28"/>
  <c r="P168" i="28"/>
  <c r="P169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88" i="28"/>
  <c r="P189" i="28"/>
  <c r="P190" i="28"/>
  <c r="P191" i="28"/>
  <c r="P192" i="28"/>
  <c r="P193" i="28"/>
  <c r="P194" i="28"/>
  <c r="P195" i="28"/>
  <c r="P196" i="28"/>
  <c r="P197" i="28"/>
  <c r="P198" i="28"/>
  <c r="P199" i="28"/>
  <c r="P200" i="28"/>
  <c r="P201" i="28"/>
  <c r="P202" i="28"/>
  <c r="P203" i="28"/>
  <c r="P204" i="28"/>
  <c r="P205" i="28"/>
  <c r="P206" i="28"/>
  <c r="P207" i="28"/>
  <c r="P208" i="28"/>
  <c r="P209" i="28"/>
  <c r="P210" i="28"/>
  <c r="P211" i="28"/>
  <c r="P212" i="28"/>
  <c r="P213" i="28"/>
  <c r="P214" i="28"/>
  <c r="P215" i="28"/>
  <c r="P216" i="28"/>
  <c r="P217" i="28"/>
  <c r="P218" i="28"/>
  <c r="P219" i="28"/>
  <c r="P220" i="28"/>
  <c r="P221" i="28"/>
  <c r="P222" i="28"/>
  <c r="P223" i="28"/>
  <c r="P224" i="28"/>
  <c r="P225" i="28"/>
  <c r="P226" i="28"/>
  <c r="P227" i="28"/>
  <c r="P228" i="28"/>
  <c r="P229" i="28"/>
  <c r="P230" i="28"/>
  <c r="P231" i="28"/>
  <c r="P232" i="28"/>
  <c r="P233" i="28"/>
  <c r="P234" i="28"/>
  <c r="P235" i="28"/>
  <c r="P236" i="28"/>
  <c r="P237" i="28"/>
  <c r="P238" i="28"/>
  <c r="P239" i="28"/>
  <c r="P240" i="28"/>
  <c r="P241" i="28"/>
  <c r="P242" i="28"/>
  <c r="P243" i="28"/>
  <c r="P244" i="28"/>
  <c r="P245" i="28"/>
  <c r="P246" i="28"/>
  <c r="P247" i="28"/>
  <c r="P248" i="28"/>
  <c r="P249" i="28"/>
  <c r="P250" i="28"/>
  <c r="P251" i="28"/>
  <c r="P252" i="28"/>
  <c r="P253" i="28"/>
  <c r="P254" i="28"/>
  <c r="P255" i="28"/>
  <c r="P256" i="28"/>
  <c r="O2" i="28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15" i="28"/>
  <c r="O116" i="28"/>
  <c r="O117" i="28"/>
  <c r="O118" i="28"/>
  <c r="O119" i="28"/>
  <c r="O120" i="28"/>
  <c r="O121" i="28"/>
  <c r="O122" i="28"/>
  <c r="O123" i="28"/>
  <c r="O124" i="28"/>
  <c r="O125" i="28"/>
  <c r="O126" i="28"/>
  <c r="O127" i="28"/>
  <c r="O128" i="28"/>
  <c r="O129" i="28"/>
  <c r="O130" i="28"/>
  <c r="O131" i="28"/>
  <c r="O132" i="28"/>
  <c r="O133" i="28"/>
  <c r="O134" i="28"/>
  <c r="O135" i="28"/>
  <c r="O136" i="28"/>
  <c r="O137" i="28"/>
  <c r="O138" i="28"/>
  <c r="O139" i="28"/>
  <c r="O140" i="28"/>
  <c r="O141" i="28"/>
  <c r="O142" i="28"/>
  <c r="O143" i="28"/>
  <c r="O144" i="28"/>
  <c r="O145" i="28"/>
  <c r="O146" i="28"/>
  <c r="O147" i="28"/>
  <c r="O148" i="28"/>
  <c r="O149" i="28"/>
  <c r="O150" i="28"/>
  <c r="O151" i="28"/>
  <c r="O152" i="28"/>
  <c r="O153" i="28"/>
  <c r="O154" i="28"/>
  <c r="O155" i="28"/>
  <c r="O156" i="28"/>
  <c r="O157" i="28"/>
  <c r="O158" i="28"/>
  <c r="O159" i="28"/>
  <c r="O160" i="28"/>
  <c r="O161" i="28"/>
  <c r="O162" i="28"/>
  <c r="O163" i="28"/>
  <c r="O164" i="28"/>
  <c r="O165" i="28"/>
  <c r="O166" i="28"/>
  <c r="O167" i="28"/>
  <c r="O168" i="28"/>
  <c r="O169" i="28"/>
  <c r="O170" i="28"/>
  <c r="O171" i="28"/>
  <c r="O172" i="28"/>
  <c r="O173" i="28"/>
  <c r="O174" i="28"/>
  <c r="O175" i="28"/>
  <c r="O176" i="28"/>
  <c r="O177" i="28"/>
  <c r="O178" i="28"/>
  <c r="O179" i="28"/>
  <c r="O180" i="28"/>
  <c r="O181" i="28"/>
  <c r="O182" i="28"/>
  <c r="O183" i="28"/>
  <c r="O184" i="28"/>
  <c r="O185" i="28"/>
  <c r="O186" i="28"/>
  <c r="O187" i="28"/>
  <c r="O188" i="28"/>
  <c r="O189" i="28"/>
  <c r="O190" i="28"/>
  <c r="O191" i="28"/>
  <c r="O192" i="28"/>
  <c r="O193" i="28"/>
  <c r="O194" i="28"/>
  <c r="O195" i="28"/>
  <c r="O196" i="28"/>
  <c r="O197" i="28"/>
  <c r="O198" i="28"/>
  <c r="O199" i="28"/>
  <c r="O200" i="28"/>
  <c r="O201" i="28"/>
  <c r="O202" i="28"/>
  <c r="O203" i="28"/>
  <c r="O204" i="28"/>
  <c r="O205" i="28"/>
  <c r="O206" i="28"/>
  <c r="O207" i="28"/>
  <c r="O208" i="28"/>
  <c r="O209" i="28"/>
  <c r="O210" i="28"/>
  <c r="O211" i="28"/>
  <c r="O212" i="28"/>
  <c r="O213" i="28"/>
  <c r="O214" i="28"/>
  <c r="O215" i="28"/>
  <c r="O216" i="28"/>
  <c r="O217" i="28"/>
  <c r="O218" i="28"/>
  <c r="O219" i="28"/>
  <c r="O220" i="28"/>
  <c r="O221" i="28"/>
  <c r="O222" i="28"/>
  <c r="O223" i="28"/>
  <c r="O224" i="28"/>
  <c r="O225" i="28"/>
  <c r="O226" i="28"/>
  <c r="O227" i="28"/>
  <c r="O228" i="28"/>
  <c r="O229" i="28"/>
  <c r="O230" i="28"/>
  <c r="O231" i="28"/>
  <c r="O232" i="28"/>
  <c r="O233" i="28"/>
  <c r="O234" i="28"/>
  <c r="O235" i="28"/>
  <c r="O236" i="28"/>
  <c r="O237" i="28"/>
  <c r="O238" i="28"/>
  <c r="O239" i="28"/>
  <c r="O240" i="28"/>
  <c r="O241" i="28"/>
  <c r="O242" i="28"/>
  <c r="O243" i="28"/>
  <c r="O244" i="28"/>
  <c r="O245" i="28"/>
  <c r="O246" i="28"/>
  <c r="O247" i="28"/>
  <c r="O248" i="28"/>
  <c r="O249" i="28"/>
  <c r="O250" i="28"/>
  <c r="O251" i="28"/>
  <c r="O252" i="28"/>
  <c r="O253" i="28"/>
  <c r="O254" i="28"/>
  <c r="O255" i="28"/>
  <c r="O256" i="28"/>
  <c r="N2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N101" i="28"/>
  <c r="N102" i="28"/>
  <c r="N103" i="28"/>
  <c r="N104" i="28"/>
  <c r="N105" i="28"/>
  <c r="N106" i="28"/>
  <c r="N107" i="28"/>
  <c r="N108" i="28"/>
  <c r="N109" i="28"/>
  <c r="N110" i="28"/>
  <c r="N111" i="28"/>
  <c r="N112" i="28"/>
  <c r="N113" i="28"/>
  <c r="N114" i="28"/>
  <c r="N115" i="28"/>
  <c r="N116" i="28"/>
  <c r="N117" i="28"/>
  <c r="N118" i="28"/>
  <c r="N119" i="28"/>
  <c r="N120" i="28"/>
  <c r="N121" i="28"/>
  <c r="N122" i="28"/>
  <c r="N123" i="28"/>
  <c r="N124" i="28"/>
  <c r="N125" i="28"/>
  <c r="N126" i="28"/>
  <c r="N127" i="28"/>
  <c r="N128" i="28"/>
  <c r="N129" i="28"/>
  <c r="N130" i="28"/>
  <c r="N131" i="28"/>
  <c r="N132" i="28"/>
  <c r="N133" i="28"/>
  <c r="N134" i="28"/>
  <c r="N135" i="28"/>
  <c r="N136" i="28"/>
  <c r="N137" i="28"/>
  <c r="N138" i="28"/>
  <c r="N139" i="28"/>
  <c r="N140" i="28"/>
  <c r="N141" i="28"/>
  <c r="N142" i="28"/>
  <c r="N143" i="28"/>
  <c r="N144" i="28"/>
  <c r="N145" i="28"/>
  <c r="N146" i="28"/>
  <c r="N147" i="28"/>
  <c r="N148" i="28"/>
  <c r="N149" i="28"/>
  <c r="N150" i="28"/>
  <c r="N151" i="28"/>
  <c r="N152" i="28"/>
  <c r="N153" i="28"/>
  <c r="N154" i="28"/>
  <c r="N155" i="28"/>
  <c r="N156" i="28"/>
  <c r="N157" i="28"/>
  <c r="N158" i="28"/>
  <c r="N159" i="28"/>
  <c r="N160" i="28"/>
  <c r="N161" i="28"/>
  <c r="N162" i="28"/>
  <c r="N163" i="28"/>
  <c r="N164" i="28"/>
  <c r="N165" i="28"/>
  <c r="N166" i="28"/>
  <c r="N167" i="28"/>
  <c r="N168" i="28"/>
  <c r="N169" i="28"/>
  <c r="N170" i="28"/>
  <c r="N171" i="28"/>
  <c r="N172" i="28"/>
  <c r="N173" i="28"/>
  <c r="N174" i="28"/>
  <c r="N175" i="28"/>
  <c r="N176" i="28"/>
  <c r="N177" i="28"/>
  <c r="N178" i="28"/>
  <c r="N179" i="28"/>
  <c r="N180" i="28"/>
  <c r="N181" i="28"/>
  <c r="N182" i="28"/>
  <c r="N183" i="28"/>
  <c r="N184" i="28"/>
  <c r="N185" i="28"/>
  <c r="N186" i="28"/>
  <c r="N187" i="28"/>
  <c r="N188" i="28"/>
  <c r="N189" i="28"/>
  <c r="N190" i="28"/>
  <c r="N191" i="28"/>
  <c r="N192" i="28"/>
  <c r="N193" i="28"/>
  <c r="N194" i="28"/>
  <c r="N195" i="28"/>
  <c r="N196" i="28"/>
  <c r="N197" i="28"/>
  <c r="N198" i="28"/>
  <c r="N199" i="28"/>
  <c r="N200" i="28"/>
  <c r="N201" i="28"/>
  <c r="N202" i="28"/>
  <c r="N203" i="28"/>
  <c r="N204" i="28"/>
  <c r="N205" i="28"/>
  <c r="N206" i="28"/>
  <c r="N207" i="28"/>
  <c r="N208" i="28"/>
  <c r="N209" i="28"/>
  <c r="N210" i="28"/>
  <c r="N211" i="28"/>
  <c r="N212" i="28"/>
  <c r="N213" i="28"/>
  <c r="N214" i="28"/>
  <c r="N215" i="28"/>
  <c r="N216" i="28"/>
  <c r="N217" i="28"/>
  <c r="N218" i="28"/>
  <c r="N219" i="28"/>
  <c r="N220" i="28"/>
  <c r="N221" i="28"/>
  <c r="N222" i="28"/>
  <c r="N223" i="28"/>
  <c r="N224" i="28"/>
  <c r="N225" i="28"/>
  <c r="N226" i="28"/>
  <c r="N227" i="28"/>
  <c r="N228" i="28"/>
  <c r="N229" i="28"/>
  <c r="N230" i="28"/>
  <c r="N231" i="28"/>
  <c r="N232" i="28"/>
  <c r="N233" i="28"/>
  <c r="N234" i="28"/>
  <c r="N235" i="28"/>
  <c r="N236" i="28"/>
  <c r="N237" i="28"/>
  <c r="N238" i="28"/>
  <c r="N239" i="28"/>
  <c r="N240" i="28"/>
  <c r="N241" i="28"/>
  <c r="N242" i="28"/>
  <c r="N243" i="28"/>
  <c r="N244" i="28"/>
  <c r="N245" i="28"/>
  <c r="N246" i="28"/>
  <c r="N247" i="28"/>
  <c r="N248" i="28"/>
  <c r="N249" i="28"/>
  <c r="N250" i="28"/>
  <c r="N251" i="28"/>
  <c r="N252" i="28"/>
  <c r="N253" i="28"/>
  <c r="N254" i="28"/>
  <c r="N255" i="28"/>
  <c r="N256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2" i="28"/>
  <c r="M113" i="28"/>
  <c r="M114" i="28"/>
  <c r="M115" i="28"/>
  <c r="M116" i="28"/>
  <c r="M117" i="28"/>
  <c r="M118" i="28"/>
  <c r="M119" i="28"/>
  <c r="M120" i="28"/>
  <c r="M121" i="28"/>
  <c r="M122" i="28"/>
  <c r="M123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153" i="28"/>
  <c r="M154" i="28"/>
  <c r="M155" i="28"/>
  <c r="M156" i="28"/>
  <c r="M157" i="28"/>
  <c r="M158" i="28"/>
  <c r="M159" i="28"/>
  <c r="M160" i="28"/>
  <c r="M161" i="28"/>
  <c r="M162" i="28"/>
  <c r="M163" i="28"/>
  <c r="M164" i="28"/>
  <c r="M165" i="28"/>
  <c r="M166" i="28"/>
  <c r="M167" i="28"/>
  <c r="M168" i="28"/>
  <c r="M169" i="28"/>
  <c r="M170" i="28"/>
  <c r="M171" i="28"/>
  <c r="M172" i="28"/>
  <c r="M173" i="28"/>
  <c r="M174" i="28"/>
  <c r="M175" i="28"/>
  <c r="M176" i="28"/>
  <c r="M177" i="28"/>
  <c r="M178" i="28"/>
  <c r="M179" i="28"/>
  <c r="M180" i="28"/>
  <c r="M181" i="28"/>
  <c r="M182" i="28"/>
  <c r="M183" i="28"/>
  <c r="M184" i="28"/>
  <c r="M185" i="28"/>
  <c r="M186" i="28"/>
  <c r="M187" i="28"/>
  <c r="M188" i="28"/>
  <c r="M189" i="28"/>
  <c r="M190" i="28"/>
  <c r="M191" i="28"/>
  <c r="M192" i="28"/>
  <c r="M193" i="28"/>
  <c r="M194" i="28"/>
  <c r="M195" i="28"/>
  <c r="M196" i="28"/>
  <c r="M197" i="28"/>
  <c r="M198" i="28"/>
  <c r="M199" i="28"/>
  <c r="M200" i="28"/>
  <c r="M201" i="28"/>
  <c r="M202" i="28"/>
  <c r="M203" i="28"/>
  <c r="M204" i="28"/>
  <c r="M205" i="28"/>
  <c r="M206" i="28"/>
  <c r="M207" i="28"/>
  <c r="M208" i="28"/>
  <c r="M209" i="28"/>
  <c r="M210" i="28"/>
  <c r="M211" i="28"/>
  <c r="M212" i="28"/>
  <c r="M213" i="28"/>
  <c r="M214" i="28"/>
  <c r="M215" i="28"/>
  <c r="M216" i="28"/>
  <c r="M217" i="28"/>
  <c r="M218" i="28"/>
  <c r="M219" i="28"/>
  <c r="M220" i="28"/>
  <c r="M221" i="28"/>
  <c r="M222" i="28"/>
  <c r="M223" i="28"/>
  <c r="M224" i="28"/>
  <c r="M225" i="28"/>
  <c r="M226" i="28"/>
  <c r="M227" i="28"/>
  <c r="M228" i="28"/>
  <c r="M229" i="28"/>
  <c r="M230" i="28"/>
  <c r="M231" i="28"/>
  <c r="M232" i="28"/>
  <c r="M233" i="28"/>
  <c r="M234" i="28"/>
  <c r="M235" i="28"/>
  <c r="M236" i="28"/>
  <c r="M237" i="28"/>
  <c r="M238" i="28"/>
  <c r="M239" i="28"/>
  <c r="M240" i="28"/>
  <c r="M241" i="28"/>
  <c r="M242" i="28"/>
  <c r="M243" i="28"/>
  <c r="M244" i="28"/>
  <c r="M245" i="28"/>
  <c r="M246" i="28"/>
  <c r="M247" i="28"/>
  <c r="M248" i="28"/>
  <c r="M249" i="28"/>
  <c r="M250" i="28"/>
  <c r="M251" i="28"/>
  <c r="M252" i="28"/>
  <c r="M253" i="28"/>
  <c r="M254" i="28"/>
  <c r="M255" i="28"/>
  <c r="M256" i="28"/>
  <c r="L2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122" i="28"/>
  <c r="L123" i="28"/>
  <c r="L124" i="28"/>
  <c r="L125" i="28"/>
  <c r="L126" i="28"/>
  <c r="L127" i="28"/>
  <c r="L128" i="28"/>
  <c r="L129" i="28"/>
  <c r="L130" i="28"/>
  <c r="L131" i="28"/>
  <c r="L132" i="28"/>
  <c r="L133" i="28"/>
  <c r="L134" i="28"/>
  <c r="L135" i="28"/>
  <c r="L136" i="28"/>
  <c r="L137" i="28"/>
  <c r="L138" i="28"/>
  <c r="L139" i="28"/>
  <c r="L140" i="28"/>
  <c r="L141" i="28"/>
  <c r="L142" i="28"/>
  <c r="L143" i="28"/>
  <c r="L144" i="28"/>
  <c r="L145" i="28"/>
  <c r="L146" i="28"/>
  <c r="L147" i="28"/>
  <c r="L148" i="28"/>
  <c r="L149" i="28"/>
  <c r="L150" i="28"/>
  <c r="L151" i="28"/>
  <c r="L152" i="28"/>
  <c r="L153" i="28"/>
  <c r="L154" i="28"/>
  <c r="L155" i="28"/>
  <c r="L156" i="28"/>
  <c r="L157" i="28"/>
  <c r="L158" i="28"/>
  <c r="L159" i="28"/>
  <c r="L160" i="28"/>
  <c r="L161" i="28"/>
  <c r="L162" i="28"/>
  <c r="L163" i="28"/>
  <c r="L164" i="28"/>
  <c r="L165" i="28"/>
  <c r="L166" i="28"/>
  <c r="L167" i="28"/>
  <c r="L168" i="28"/>
  <c r="L169" i="28"/>
  <c r="L170" i="28"/>
  <c r="L171" i="28"/>
  <c r="L172" i="28"/>
  <c r="L173" i="28"/>
  <c r="L174" i="28"/>
  <c r="L175" i="28"/>
  <c r="L176" i="28"/>
  <c r="L177" i="28"/>
  <c r="L178" i="28"/>
  <c r="L179" i="28"/>
  <c r="L180" i="28"/>
  <c r="L181" i="28"/>
  <c r="L182" i="28"/>
  <c r="L183" i="28"/>
  <c r="L184" i="28"/>
  <c r="L185" i="28"/>
  <c r="L186" i="28"/>
  <c r="L187" i="28"/>
  <c r="L188" i="28"/>
  <c r="L189" i="28"/>
  <c r="L190" i="28"/>
  <c r="L191" i="28"/>
  <c r="L192" i="28"/>
  <c r="L193" i="28"/>
  <c r="L194" i="28"/>
  <c r="L195" i="28"/>
  <c r="L196" i="28"/>
  <c r="L197" i="28"/>
  <c r="L198" i="28"/>
  <c r="L199" i="28"/>
  <c r="L200" i="28"/>
  <c r="L201" i="28"/>
  <c r="L202" i="28"/>
  <c r="L203" i="28"/>
  <c r="L204" i="28"/>
  <c r="L205" i="28"/>
  <c r="L206" i="28"/>
  <c r="L207" i="28"/>
  <c r="L208" i="28"/>
  <c r="L209" i="28"/>
  <c r="L210" i="28"/>
  <c r="L211" i="28"/>
  <c r="L212" i="28"/>
  <c r="L213" i="28"/>
  <c r="L214" i="28"/>
  <c r="L215" i="28"/>
  <c r="L216" i="28"/>
  <c r="L217" i="28"/>
  <c r="L218" i="28"/>
  <c r="L219" i="28"/>
  <c r="L220" i="28"/>
  <c r="L221" i="28"/>
  <c r="L222" i="28"/>
  <c r="L223" i="28"/>
  <c r="L224" i="28"/>
  <c r="L225" i="28"/>
  <c r="L226" i="28"/>
  <c r="L227" i="28"/>
  <c r="L228" i="28"/>
  <c r="L229" i="28"/>
  <c r="L230" i="28"/>
  <c r="L231" i="28"/>
  <c r="L232" i="28"/>
  <c r="L233" i="28"/>
  <c r="L234" i="28"/>
  <c r="L235" i="28"/>
  <c r="L236" i="28"/>
  <c r="L237" i="28"/>
  <c r="L238" i="28"/>
  <c r="L239" i="28"/>
  <c r="L240" i="28"/>
  <c r="L241" i="28"/>
  <c r="L242" i="28"/>
  <c r="L243" i="28"/>
  <c r="L244" i="28"/>
  <c r="L245" i="28"/>
  <c r="L246" i="28"/>
  <c r="L247" i="28"/>
  <c r="L248" i="28"/>
  <c r="L249" i="28"/>
  <c r="L250" i="28"/>
  <c r="L251" i="28"/>
  <c r="L252" i="28"/>
  <c r="L253" i="28"/>
  <c r="L254" i="28"/>
  <c r="L255" i="28"/>
  <c r="L256" i="28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R1" i="28"/>
  <c r="Q1" i="28"/>
  <c r="P1" i="28"/>
  <c r="O1" i="28"/>
  <c r="N1" i="28"/>
  <c r="M1" i="28"/>
  <c r="L1" i="28"/>
  <c r="K1" i="28"/>
  <c r="C50" i="69" s="1"/>
  <c r="J1" i="28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J178" i="69"/>
  <c r="K178" i="69"/>
  <c r="L178" i="69"/>
  <c r="Y2" i="34"/>
  <c r="Y3" i="34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57" i="34"/>
  <c r="Y58" i="34"/>
  <c r="Y59" i="34"/>
  <c r="Y60" i="34"/>
  <c r="Y61" i="34"/>
  <c r="Y62" i="34"/>
  <c r="Y63" i="34"/>
  <c r="Y64" i="34"/>
  <c r="Y65" i="34"/>
  <c r="Y66" i="34"/>
  <c r="Y67" i="34"/>
  <c r="Y68" i="34"/>
  <c r="Y69" i="34"/>
  <c r="Y70" i="34"/>
  <c r="Y71" i="34"/>
  <c r="Y72" i="34"/>
  <c r="Y73" i="34"/>
  <c r="Y74" i="34"/>
  <c r="Y75" i="34"/>
  <c r="Y76" i="34"/>
  <c r="Y77" i="34"/>
  <c r="Y78" i="34"/>
  <c r="Y79" i="34"/>
  <c r="Y80" i="34"/>
  <c r="Y81" i="34"/>
  <c r="Y82" i="34"/>
  <c r="Y83" i="34"/>
  <c r="Y84" i="34"/>
  <c r="Y85" i="34"/>
  <c r="Y86" i="34"/>
  <c r="Y87" i="34"/>
  <c r="Y88" i="34"/>
  <c r="Y89" i="34"/>
  <c r="Y90" i="34"/>
  <c r="Y91" i="34"/>
  <c r="Y92" i="34"/>
  <c r="Y93" i="34"/>
  <c r="Y94" i="34"/>
  <c r="Y95" i="34"/>
  <c r="Y96" i="34"/>
  <c r="Y97" i="34"/>
  <c r="Y98" i="34"/>
  <c r="Y99" i="34"/>
  <c r="Y100" i="34"/>
  <c r="Y101" i="34"/>
  <c r="Y102" i="34"/>
  <c r="Y103" i="34"/>
  <c r="Y104" i="34"/>
  <c r="Y105" i="34"/>
  <c r="Y106" i="34"/>
  <c r="Y107" i="34"/>
  <c r="Y108" i="34"/>
  <c r="Y109" i="34"/>
  <c r="Y110" i="34"/>
  <c r="Y111" i="34"/>
  <c r="Y112" i="34"/>
  <c r="Y113" i="34"/>
  <c r="Y114" i="34"/>
  <c r="Y115" i="34"/>
  <c r="Y116" i="34"/>
  <c r="Y117" i="34"/>
  <c r="Y118" i="34"/>
  <c r="Y119" i="34"/>
  <c r="Y120" i="34"/>
  <c r="Y121" i="34"/>
  <c r="Y122" i="34"/>
  <c r="Y123" i="34"/>
  <c r="Y124" i="34"/>
  <c r="Y125" i="34"/>
  <c r="Y126" i="34"/>
  <c r="Y127" i="34"/>
  <c r="Y128" i="34"/>
  <c r="Y129" i="34"/>
  <c r="Y130" i="34"/>
  <c r="Y131" i="34"/>
  <c r="Y132" i="34"/>
  <c r="Y133" i="34"/>
  <c r="Y134" i="34"/>
  <c r="Y135" i="34"/>
  <c r="Y136" i="34"/>
  <c r="Y137" i="34"/>
  <c r="Y138" i="34"/>
  <c r="Y139" i="34"/>
  <c r="Y140" i="34"/>
  <c r="Y141" i="34"/>
  <c r="Y142" i="34"/>
  <c r="Y143" i="34"/>
  <c r="Y144" i="34"/>
  <c r="Y145" i="34"/>
  <c r="Y146" i="34"/>
  <c r="Y147" i="34"/>
  <c r="Y148" i="34"/>
  <c r="Y149" i="34"/>
  <c r="Y150" i="34"/>
  <c r="Y151" i="34"/>
  <c r="Y152" i="34"/>
  <c r="Y153" i="34"/>
  <c r="Y154" i="34"/>
  <c r="Y155" i="34"/>
  <c r="Y156" i="34"/>
  <c r="Y157" i="34"/>
  <c r="Y158" i="34"/>
  <c r="Y159" i="34"/>
  <c r="Y160" i="34"/>
  <c r="Y161" i="34"/>
  <c r="Y162" i="34"/>
  <c r="Y163" i="34"/>
  <c r="Y164" i="34"/>
  <c r="Y165" i="34"/>
  <c r="Y166" i="34"/>
  <c r="Y167" i="34"/>
  <c r="Y168" i="34"/>
  <c r="Y169" i="34"/>
  <c r="Y170" i="34"/>
  <c r="Y171" i="34"/>
  <c r="Y172" i="34"/>
  <c r="Y173" i="34"/>
  <c r="Y174" i="34"/>
  <c r="Y175" i="34"/>
  <c r="Y176" i="34"/>
  <c r="Y177" i="34"/>
  <c r="Y178" i="34"/>
  <c r="Y179" i="34"/>
  <c r="Y180" i="34"/>
  <c r="Y181" i="34"/>
  <c r="Y182" i="34"/>
  <c r="Y183" i="34"/>
  <c r="Y184" i="34"/>
  <c r="Y185" i="34"/>
  <c r="Y186" i="34"/>
  <c r="Y187" i="34"/>
  <c r="Y188" i="34"/>
  <c r="Y189" i="34"/>
  <c r="Y190" i="34"/>
  <c r="Y191" i="34"/>
  <c r="Y192" i="34"/>
  <c r="Y193" i="34"/>
  <c r="Y194" i="34"/>
  <c r="Y195" i="34"/>
  <c r="Y196" i="34"/>
  <c r="Y197" i="34"/>
  <c r="Y198" i="34"/>
  <c r="Y199" i="34"/>
  <c r="Y200" i="34"/>
  <c r="Y201" i="34"/>
  <c r="Y202" i="34"/>
  <c r="Y203" i="34"/>
  <c r="Y204" i="34"/>
  <c r="Y205" i="34"/>
  <c r="Y206" i="34"/>
  <c r="Y207" i="34"/>
  <c r="Y208" i="34"/>
  <c r="Y209" i="34"/>
  <c r="Y210" i="34"/>
  <c r="Y211" i="34"/>
  <c r="Y212" i="34"/>
  <c r="Y213" i="34"/>
  <c r="Y214" i="34"/>
  <c r="Y215" i="34"/>
  <c r="Y216" i="34"/>
  <c r="Y217" i="34"/>
  <c r="Y218" i="34"/>
  <c r="Y219" i="34"/>
  <c r="Y220" i="34"/>
  <c r="Y221" i="34"/>
  <c r="Y222" i="34"/>
  <c r="Y223" i="34"/>
  <c r="Y224" i="34"/>
  <c r="Y225" i="34"/>
  <c r="Y226" i="34"/>
  <c r="Y227" i="34"/>
  <c r="Y228" i="34"/>
  <c r="Y229" i="34"/>
  <c r="Y230" i="34"/>
  <c r="Y231" i="34"/>
  <c r="Y232" i="34"/>
  <c r="Y233" i="34"/>
  <c r="Y234" i="34"/>
  <c r="Y235" i="34"/>
  <c r="Y236" i="34"/>
  <c r="Y237" i="34"/>
  <c r="Y238" i="34"/>
  <c r="Y239" i="34"/>
  <c r="Y240" i="34"/>
  <c r="Y241" i="34"/>
  <c r="Y242" i="34"/>
  <c r="Y243" i="34"/>
  <c r="Y244" i="34"/>
  <c r="Y245" i="34"/>
  <c r="Y246" i="34"/>
  <c r="Y247" i="34"/>
  <c r="Y248" i="34"/>
  <c r="Y249" i="34"/>
  <c r="Y250" i="34"/>
  <c r="Y251" i="34"/>
  <c r="Y252" i="34"/>
  <c r="Y253" i="34"/>
  <c r="Y254" i="34"/>
  <c r="Y255" i="34"/>
  <c r="Y256" i="34"/>
  <c r="Y257" i="34"/>
  <c r="Y258" i="34"/>
  <c r="Y259" i="34"/>
  <c r="Y260" i="34"/>
  <c r="Y261" i="34"/>
  <c r="Y262" i="34"/>
  <c r="Y263" i="34"/>
  <c r="Y264" i="34"/>
  <c r="Y265" i="34"/>
  <c r="Y266" i="34"/>
  <c r="Y267" i="34"/>
  <c r="Y268" i="34"/>
  <c r="Y269" i="34"/>
  <c r="Y270" i="34"/>
  <c r="Y1" i="34"/>
  <c r="C178" i="69" s="1"/>
  <c r="X2" i="34"/>
  <c r="X3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X46" i="34"/>
  <c r="X47" i="34"/>
  <c r="X48" i="34"/>
  <c r="X49" i="34"/>
  <c r="X50" i="34"/>
  <c r="X51" i="34"/>
  <c r="X52" i="34"/>
  <c r="X53" i="34"/>
  <c r="X54" i="34"/>
  <c r="X55" i="34"/>
  <c r="X56" i="34"/>
  <c r="X57" i="34"/>
  <c r="X58" i="34"/>
  <c r="X59" i="34"/>
  <c r="X60" i="34"/>
  <c r="X61" i="34"/>
  <c r="X62" i="34"/>
  <c r="X63" i="34"/>
  <c r="X64" i="34"/>
  <c r="X65" i="34"/>
  <c r="X66" i="34"/>
  <c r="X67" i="34"/>
  <c r="X68" i="34"/>
  <c r="X69" i="34"/>
  <c r="X70" i="34"/>
  <c r="X71" i="34"/>
  <c r="X72" i="34"/>
  <c r="X73" i="34"/>
  <c r="X74" i="34"/>
  <c r="X75" i="34"/>
  <c r="X76" i="34"/>
  <c r="X77" i="34"/>
  <c r="X78" i="34"/>
  <c r="X79" i="34"/>
  <c r="X80" i="34"/>
  <c r="X81" i="34"/>
  <c r="X82" i="34"/>
  <c r="X83" i="34"/>
  <c r="X84" i="34"/>
  <c r="X85" i="34"/>
  <c r="X86" i="34"/>
  <c r="X87" i="34"/>
  <c r="X88" i="34"/>
  <c r="X89" i="34"/>
  <c r="X90" i="34"/>
  <c r="X91" i="34"/>
  <c r="X92" i="34"/>
  <c r="X93" i="34"/>
  <c r="X94" i="34"/>
  <c r="X95" i="34"/>
  <c r="X96" i="34"/>
  <c r="X97" i="34"/>
  <c r="X98" i="34"/>
  <c r="X99" i="34"/>
  <c r="X100" i="34"/>
  <c r="X101" i="34"/>
  <c r="X102" i="34"/>
  <c r="X103" i="34"/>
  <c r="X104" i="34"/>
  <c r="X105" i="34"/>
  <c r="X106" i="34"/>
  <c r="X107" i="34"/>
  <c r="X108" i="34"/>
  <c r="X109" i="34"/>
  <c r="X110" i="34"/>
  <c r="X111" i="34"/>
  <c r="X112" i="34"/>
  <c r="X113" i="34"/>
  <c r="X114" i="34"/>
  <c r="X115" i="34"/>
  <c r="X116" i="34"/>
  <c r="X117" i="34"/>
  <c r="X118" i="34"/>
  <c r="X119" i="34"/>
  <c r="X120" i="34"/>
  <c r="X121" i="34"/>
  <c r="X122" i="34"/>
  <c r="X123" i="34"/>
  <c r="X124" i="34"/>
  <c r="X125" i="34"/>
  <c r="X126" i="34"/>
  <c r="X127" i="34"/>
  <c r="X128" i="34"/>
  <c r="X129" i="34"/>
  <c r="X130" i="34"/>
  <c r="X131" i="34"/>
  <c r="X132" i="34"/>
  <c r="X133" i="34"/>
  <c r="X134" i="34"/>
  <c r="X135" i="34"/>
  <c r="X136" i="34"/>
  <c r="X137" i="34"/>
  <c r="X138" i="34"/>
  <c r="X139" i="34"/>
  <c r="X140" i="34"/>
  <c r="X141" i="34"/>
  <c r="X142" i="34"/>
  <c r="X143" i="34"/>
  <c r="X144" i="34"/>
  <c r="X145" i="34"/>
  <c r="X146" i="34"/>
  <c r="X147" i="34"/>
  <c r="X148" i="34"/>
  <c r="X149" i="34"/>
  <c r="X150" i="34"/>
  <c r="X151" i="34"/>
  <c r="X152" i="34"/>
  <c r="X153" i="34"/>
  <c r="X154" i="34"/>
  <c r="X155" i="34"/>
  <c r="X156" i="34"/>
  <c r="X157" i="34"/>
  <c r="X158" i="34"/>
  <c r="X159" i="34"/>
  <c r="X160" i="34"/>
  <c r="X161" i="34"/>
  <c r="X162" i="34"/>
  <c r="X163" i="34"/>
  <c r="X164" i="34"/>
  <c r="X165" i="34"/>
  <c r="X166" i="34"/>
  <c r="X167" i="34"/>
  <c r="X168" i="34"/>
  <c r="X169" i="34"/>
  <c r="X170" i="34"/>
  <c r="X171" i="34"/>
  <c r="X172" i="34"/>
  <c r="X173" i="34"/>
  <c r="X174" i="34"/>
  <c r="X175" i="34"/>
  <c r="X176" i="34"/>
  <c r="X177" i="34"/>
  <c r="X178" i="34"/>
  <c r="X179" i="34"/>
  <c r="X180" i="34"/>
  <c r="X181" i="34"/>
  <c r="X182" i="34"/>
  <c r="X183" i="34"/>
  <c r="X184" i="34"/>
  <c r="X185" i="34"/>
  <c r="X186" i="34"/>
  <c r="X187" i="34"/>
  <c r="X188" i="34"/>
  <c r="X189" i="34"/>
  <c r="X190" i="34"/>
  <c r="X191" i="34"/>
  <c r="X192" i="34"/>
  <c r="X193" i="34"/>
  <c r="X194" i="34"/>
  <c r="X195" i="34"/>
  <c r="X196" i="34"/>
  <c r="X197" i="34"/>
  <c r="X198" i="34"/>
  <c r="X199" i="34"/>
  <c r="X200" i="34"/>
  <c r="X201" i="34"/>
  <c r="X202" i="34"/>
  <c r="X203" i="34"/>
  <c r="X204" i="34"/>
  <c r="X205" i="34"/>
  <c r="X206" i="34"/>
  <c r="X207" i="34"/>
  <c r="X208" i="34"/>
  <c r="X209" i="34"/>
  <c r="X210" i="34"/>
  <c r="X211" i="34"/>
  <c r="X212" i="34"/>
  <c r="X213" i="34"/>
  <c r="X214" i="34"/>
  <c r="X215" i="34"/>
  <c r="X216" i="34"/>
  <c r="X217" i="34"/>
  <c r="X218" i="34"/>
  <c r="X219" i="34"/>
  <c r="X220" i="34"/>
  <c r="X221" i="34"/>
  <c r="X222" i="34"/>
  <c r="X223" i="34"/>
  <c r="X224" i="34"/>
  <c r="X225" i="34"/>
  <c r="X226" i="34"/>
  <c r="X227" i="34"/>
  <c r="X228" i="34"/>
  <c r="X229" i="34"/>
  <c r="X230" i="34"/>
  <c r="X231" i="34"/>
  <c r="X232" i="34"/>
  <c r="X233" i="34"/>
  <c r="X234" i="34"/>
  <c r="X235" i="34"/>
  <c r="X236" i="34"/>
  <c r="X237" i="34"/>
  <c r="X238" i="34"/>
  <c r="X239" i="34"/>
  <c r="X240" i="34"/>
  <c r="X241" i="34"/>
  <c r="X242" i="34"/>
  <c r="X243" i="34"/>
  <c r="X244" i="34"/>
  <c r="X245" i="34"/>
  <c r="X246" i="34"/>
  <c r="X247" i="34"/>
  <c r="X248" i="34"/>
  <c r="X249" i="34"/>
  <c r="X250" i="34"/>
  <c r="X251" i="34"/>
  <c r="X252" i="34"/>
  <c r="X253" i="34"/>
  <c r="X254" i="34"/>
  <c r="X255" i="34"/>
  <c r="X256" i="34"/>
  <c r="X1" i="34"/>
  <c r="X26" i="69"/>
  <c r="X27" i="69"/>
  <c r="X31" i="69"/>
  <c r="X40" i="69"/>
  <c r="X41" i="69"/>
  <c r="X43" i="69"/>
  <c r="X48" i="69"/>
  <c r="F186" i="17"/>
  <c r="G186" i="17"/>
  <c r="H186" i="17"/>
  <c r="I186" i="17"/>
  <c r="J186" i="17"/>
  <c r="K186" i="17"/>
  <c r="L186" i="17"/>
  <c r="M186" i="17"/>
  <c r="N186" i="17"/>
  <c r="O186" i="17"/>
  <c r="P186" i="17"/>
  <c r="Q186" i="17"/>
  <c r="R186" i="17"/>
  <c r="S186" i="17"/>
  <c r="T186" i="17"/>
  <c r="C186" i="27"/>
  <c r="D186" i="27"/>
  <c r="E186" i="27"/>
  <c r="G186" i="27"/>
  <c r="H186" i="27"/>
  <c r="I186" i="27"/>
  <c r="J186" i="27"/>
  <c r="K186" i="27"/>
  <c r="L186" i="27"/>
  <c r="M186" i="27"/>
  <c r="N186" i="27"/>
  <c r="O186" i="27"/>
  <c r="P186" i="27"/>
  <c r="Q186" i="27"/>
  <c r="R186" i="27"/>
  <c r="S186" i="27"/>
  <c r="T186" i="27"/>
  <c r="A2" i="28"/>
  <c r="A3" i="28"/>
  <c r="A4" i="28"/>
  <c r="A5" i="28"/>
  <c r="C1" i="28"/>
  <c r="C31" i="59" s="1"/>
  <c r="D1" i="28"/>
  <c r="E1" i="28"/>
  <c r="C44" i="69" s="1"/>
  <c r="F1" i="28"/>
  <c r="G1" i="28"/>
  <c r="C46" i="69" s="1"/>
  <c r="H1" i="28"/>
  <c r="I1" i="28"/>
  <c r="C48" i="69" s="1"/>
  <c r="B2" i="28"/>
  <c r="C2" i="28"/>
  <c r="D2" i="28"/>
  <c r="E2" i="28"/>
  <c r="F2" i="28"/>
  <c r="G2" i="28"/>
  <c r="H2" i="28"/>
  <c r="I2" i="28"/>
  <c r="J2" i="28"/>
  <c r="B3" i="28"/>
  <c r="C3" i="28"/>
  <c r="D3" i="28"/>
  <c r="E3" i="28"/>
  <c r="F3" i="28"/>
  <c r="G3" i="28"/>
  <c r="H3" i="28"/>
  <c r="I3" i="28"/>
  <c r="J3" i="28"/>
  <c r="B4" i="28"/>
  <c r="C4" i="28"/>
  <c r="D4" i="28"/>
  <c r="E4" i="28"/>
  <c r="F4" i="28"/>
  <c r="G4" i="28"/>
  <c r="H4" i="28"/>
  <c r="I4" i="28"/>
  <c r="J4" i="28"/>
  <c r="B5" i="28"/>
  <c r="C5" i="28"/>
  <c r="D5" i="28"/>
  <c r="E5" i="28"/>
  <c r="F5" i="28"/>
  <c r="G5" i="28"/>
  <c r="H5" i="28"/>
  <c r="I5" i="28"/>
  <c r="J5" i="28"/>
  <c r="A6" i="28"/>
  <c r="B6" i="28"/>
  <c r="C6" i="28"/>
  <c r="D6" i="28"/>
  <c r="E6" i="28"/>
  <c r="F6" i="28"/>
  <c r="G6" i="28"/>
  <c r="H6" i="28"/>
  <c r="I6" i="28"/>
  <c r="J6" i="28"/>
  <c r="A7" i="28"/>
  <c r="B7" i="28"/>
  <c r="C7" i="28"/>
  <c r="D7" i="28"/>
  <c r="E7" i="28"/>
  <c r="F7" i="28"/>
  <c r="G7" i="28"/>
  <c r="H7" i="28"/>
  <c r="I7" i="28"/>
  <c r="J7" i="28"/>
  <c r="A8" i="28"/>
  <c r="B8" i="28"/>
  <c r="C8" i="28"/>
  <c r="D8" i="28"/>
  <c r="E8" i="28"/>
  <c r="F8" i="28"/>
  <c r="G8" i="28"/>
  <c r="H8" i="28"/>
  <c r="I8" i="28"/>
  <c r="J8" i="28"/>
  <c r="A9" i="28"/>
  <c r="B9" i="28"/>
  <c r="C9" i="28"/>
  <c r="D9" i="28"/>
  <c r="E9" i="28"/>
  <c r="F9" i="28"/>
  <c r="G9" i="28"/>
  <c r="H9" i="28"/>
  <c r="I9" i="28"/>
  <c r="J9" i="28"/>
  <c r="A10" i="28"/>
  <c r="B10" i="28"/>
  <c r="C10" i="28"/>
  <c r="D10" i="28"/>
  <c r="E10" i="28"/>
  <c r="F10" i="28"/>
  <c r="G10" i="28"/>
  <c r="H10" i="28"/>
  <c r="I10" i="28"/>
  <c r="J10" i="28"/>
  <c r="A11" i="28"/>
  <c r="B11" i="28"/>
  <c r="C11" i="28"/>
  <c r="D11" i="28"/>
  <c r="E11" i="28"/>
  <c r="F11" i="28"/>
  <c r="G11" i="28"/>
  <c r="H11" i="28"/>
  <c r="I11" i="28"/>
  <c r="J11" i="28"/>
  <c r="A12" i="28"/>
  <c r="B12" i="28"/>
  <c r="C12" i="28"/>
  <c r="D12" i="28"/>
  <c r="E12" i="28"/>
  <c r="F12" i="28"/>
  <c r="G12" i="28"/>
  <c r="H12" i="28"/>
  <c r="I12" i="28"/>
  <c r="J12" i="28"/>
  <c r="A13" i="28"/>
  <c r="B13" i="28"/>
  <c r="C13" i="28"/>
  <c r="D13" i="28"/>
  <c r="E13" i="28"/>
  <c r="F13" i="28"/>
  <c r="G13" i="28"/>
  <c r="H13" i="28"/>
  <c r="I13" i="28"/>
  <c r="J13" i="28"/>
  <c r="A14" i="28"/>
  <c r="B14" i="28"/>
  <c r="C14" i="28"/>
  <c r="D14" i="28"/>
  <c r="E14" i="28"/>
  <c r="F14" i="28"/>
  <c r="G14" i="28"/>
  <c r="H14" i="28"/>
  <c r="I14" i="28"/>
  <c r="J14" i="28"/>
  <c r="A15" i="28"/>
  <c r="B15" i="28"/>
  <c r="C15" i="28"/>
  <c r="D15" i="28"/>
  <c r="E15" i="28"/>
  <c r="F15" i="28"/>
  <c r="G15" i="28"/>
  <c r="H15" i="28"/>
  <c r="I15" i="28"/>
  <c r="J15" i="28"/>
  <c r="A16" i="28"/>
  <c r="B16" i="28"/>
  <c r="C16" i="28"/>
  <c r="D16" i="28"/>
  <c r="E16" i="28"/>
  <c r="F16" i="28"/>
  <c r="G16" i="28"/>
  <c r="H16" i="28"/>
  <c r="I16" i="28"/>
  <c r="J16" i="28"/>
  <c r="A17" i="28"/>
  <c r="B17" i="28"/>
  <c r="C17" i="28"/>
  <c r="D17" i="28"/>
  <c r="E17" i="28"/>
  <c r="F17" i="28"/>
  <c r="G17" i="28"/>
  <c r="H17" i="28"/>
  <c r="I17" i="28"/>
  <c r="J17" i="28"/>
  <c r="A18" i="28"/>
  <c r="B18" i="28"/>
  <c r="C18" i="28"/>
  <c r="D18" i="28"/>
  <c r="E18" i="28"/>
  <c r="F18" i="28"/>
  <c r="G18" i="28"/>
  <c r="H18" i="28"/>
  <c r="I18" i="28"/>
  <c r="J18" i="28"/>
  <c r="A19" i="28"/>
  <c r="B19" i="28"/>
  <c r="C19" i="28"/>
  <c r="D19" i="28"/>
  <c r="E19" i="28"/>
  <c r="F19" i="28"/>
  <c r="G19" i="28"/>
  <c r="H19" i="28"/>
  <c r="I19" i="28"/>
  <c r="J19" i="28"/>
  <c r="A20" i="28"/>
  <c r="B20" i="28"/>
  <c r="C20" i="28"/>
  <c r="D20" i="28"/>
  <c r="E20" i="28"/>
  <c r="F20" i="28"/>
  <c r="G20" i="28"/>
  <c r="H20" i="28"/>
  <c r="I20" i="28"/>
  <c r="J20" i="28"/>
  <c r="A21" i="28"/>
  <c r="B21" i="28"/>
  <c r="C21" i="28"/>
  <c r="D21" i="28"/>
  <c r="E21" i="28"/>
  <c r="F21" i="28"/>
  <c r="G21" i="28"/>
  <c r="H21" i="28"/>
  <c r="I21" i="28"/>
  <c r="J21" i="28"/>
  <c r="A22" i="28"/>
  <c r="B22" i="28"/>
  <c r="C22" i="28"/>
  <c r="D22" i="28"/>
  <c r="E22" i="28"/>
  <c r="F22" i="28"/>
  <c r="G22" i="28"/>
  <c r="H22" i="28"/>
  <c r="I22" i="28"/>
  <c r="J22" i="28"/>
  <c r="A23" i="28"/>
  <c r="B23" i="28"/>
  <c r="C23" i="28"/>
  <c r="D23" i="28"/>
  <c r="E23" i="28"/>
  <c r="F23" i="28"/>
  <c r="G23" i="28"/>
  <c r="H23" i="28"/>
  <c r="I23" i="28"/>
  <c r="J23" i="28"/>
  <c r="A24" i="28"/>
  <c r="B24" i="28"/>
  <c r="C24" i="28"/>
  <c r="D24" i="28"/>
  <c r="E24" i="28"/>
  <c r="F24" i="28"/>
  <c r="G24" i="28"/>
  <c r="H24" i="28"/>
  <c r="I24" i="28"/>
  <c r="J24" i="28"/>
  <c r="A25" i="28"/>
  <c r="B25" i="28"/>
  <c r="C25" i="28"/>
  <c r="D25" i="28"/>
  <c r="E25" i="28"/>
  <c r="F25" i="28"/>
  <c r="G25" i="28"/>
  <c r="H25" i="28"/>
  <c r="I25" i="28"/>
  <c r="J25" i="28"/>
  <c r="A26" i="28"/>
  <c r="B26" i="28"/>
  <c r="C26" i="28"/>
  <c r="D26" i="28"/>
  <c r="E26" i="28"/>
  <c r="F26" i="28"/>
  <c r="G26" i="28"/>
  <c r="H26" i="28"/>
  <c r="I26" i="28"/>
  <c r="J26" i="28"/>
  <c r="A27" i="28"/>
  <c r="B27" i="28"/>
  <c r="C27" i="28"/>
  <c r="D27" i="28"/>
  <c r="E27" i="28"/>
  <c r="F27" i="28"/>
  <c r="G27" i="28"/>
  <c r="H27" i="28"/>
  <c r="I27" i="28"/>
  <c r="J27" i="28"/>
  <c r="A28" i="28"/>
  <c r="B28" i="28"/>
  <c r="C28" i="28"/>
  <c r="D28" i="28"/>
  <c r="E28" i="28"/>
  <c r="F28" i="28"/>
  <c r="G28" i="28"/>
  <c r="H28" i="28"/>
  <c r="I28" i="28"/>
  <c r="J28" i="28"/>
  <c r="A29" i="28"/>
  <c r="B29" i="28"/>
  <c r="C29" i="28"/>
  <c r="D29" i="28"/>
  <c r="E29" i="28"/>
  <c r="F29" i="28"/>
  <c r="G29" i="28"/>
  <c r="H29" i="28"/>
  <c r="I29" i="28"/>
  <c r="J29" i="28"/>
  <c r="A30" i="28"/>
  <c r="B30" i="28"/>
  <c r="C30" i="28"/>
  <c r="D30" i="28"/>
  <c r="E30" i="28"/>
  <c r="F30" i="28"/>
  <c r="G30" i="28"/>
  <c r="H30" i="28"/>
  <c r="I30" i="28"/>
  <c r="J30" i="28"/>
  <c r="A31" i="28"/>
  <c r="B31" i="28"/>
  <c r="C31" i="28"/>
  <c r="D31" i="28"/>
  <c r="E31" i="28"/>
  <c r="F31" i="28"/>
  <c r="G31" i="28"/>
  <c r="H31" i="28"/>
  <c r="I31" i="28"/>
  <c r="J31" i="28"/>
  <c r="A32" i="28"/>
  <c r="B32" i="28"/>
  <c r="C32" i="28"/>
  <c r="D32" i="28"/>
  <c r="E32" i="28"/>
  <c r="F32" i="28"/>
  <c r="G32" i="28"/>
  <c r="H32" i="28"/>
  <c r="I32" i="28"/>
  <c r="J32" i="28"/>
  <c r="A33" i="28"/>
  <c r="B33" i="28"/>
  <c r="C33" i="28"/>
  <c r="D33" i="28"/>
  <c r="E33" i="28"/>
  <c r="F33" i="28"/>
  <c r="G33" i="28"/>
  <c r="H33" i="28"/>
  <c r="I33" i="28"/>
  <c r="J33" i="28"/>
  <c r="A34" i="28"/>
  <c r="B34" i="28"/>
  <c r="C34" i="28"/>
  <c r="D34" i="28"/>
  <c r="E34" i="28"/>
  <c r="F34" i="28"/>
  <c r="G34" i="28"/>
  <c r="H34" i="28"/>
  <c r="I34" i="28"/>
  <c r="J34" i="28"/>
  <c r="A35" i="28"/>
  <c r="B35" i="28"/>
  <c r="C35" i="28"/>
  <c r="D35" i="28"/>
  <c r="E35" i="28"/>
  <c r="F35" i="28"/>
  <c r="G35" i="28"/>
  <c r="H35" i="28"/>
  <c r="I35" i="28"/>
  <c r="J35" i="28"/>
  <c r="A36" i="28"/>
  <c r="B36" i="28"/>
  <c r="C36" i="28"/>
  <c r="D36" i="28"/>
  <c r="E36" i="28"/>
  <c r="F36" i="28"/>
  <c r="G36" i="28"/>
  <c r="H36" i="28"/>
  <c r="I36" i="28"/>
  <c r="J36" i="28"/>
  <c r="A37" i="28"/>
  <c r="B37" i="28"/>
  <c r="C37" i="28"/>
  <c r="D37" i="28"/>
  <c r="E37" i="28"/>
  <c r="F37" i="28"/>
  <c r="G37" i="28"/>
  <c r="H37" i="28"/>
  <c r="I37" i="28"/>
  <c r="J37" i="28"/>
  <c r="A38" i="28"/>
  <c r="B38" i="28"/>
  <c r="C38" i="28"/>
  <c r="D38" i="28"/>
  <c r="E38" i="28"/>
  <c r="F38" i="28"/>
  <c r="G38" i="28"/>
  <c r="H38" i="28"/>
  <c r="I38" i="28"/>
  <c r="J38" i="28"/>
  <c r="A39" i="28"/>
  <c r="B39" i="28"/>
  <c r="C39" i="28"/>
  <c r="D39" i="28"/>
  <c r="E39" i="28"/>
  <c r="F39" i="28"/>
  <c r="G39" i="28"/>
  <c r="H39" i="28"/>
  <c r="I39" i="28"/>
  <c r="J39" i="28"/>
  <c r="A40" i="28"/>
  <c r="B40" i="28"/>
  <c r="C40" i="28"/>
  <c r="D40" i="28"/>
  <c r="E40" i="28"/>
  <c r="F40" i="28"/>
  <c r="G40" i="28"/>
  <c r="H40" i="28"/>
  <c r="I40" i="28"/>
  <c r="J40" i="28"/>
  <c r="A41" i="28"/>
  <c r="B41" i="28"/>
  <c r="C41" i="28"/>
  <c r="D41" i="28"/>
  <c r="E41" i="28"/>
  <c r="F41" i="28"/>
  <c r="G41" i="28"/>
  <c r="H41" i="28"/>
  <c r="I41" i="28"/>
  <c r="J41" i="28"/>
  <c r="A42" i="28"/>
  <c r="B42" i="28"/>
  <c r="C42" i="28"/>
  <c r="D42" i="28"/>
  <c r="E42" i="28"/>
  <c r="F42" i="28"/>
  <c r="G42" i="28"/>
  <c r="H42" i="28"/>
  <c r="I42" i="28"/>
  <c r="J42" i="28"/>
  <c r="A43" i="28"/>
  <c r="B43" i="28"/>
  <c r="C43" i="28"/>
  <c r="D43" i="28"/>
  <c r="E43" i="28"/>
  <c r="F43" i="28"/>
  <c r="G43" i="28"/>
  <c r="H43" i="28"/>
  <c r="I43" i="28"/>
  <c r="J43" i="28"/>
  <c r="A44" i="28"/>
  <c r="B44" i="28"/>
  <c r="C44" i="28"/>
  <c r="D44" i="28"/>
  <c r="E44" i="28"/>
  <c r="F44" i="28"/>
  <c r="G44" i="28"/>
  <c r="H44" i="28"/>
  <c r="I44" i="28"/>
  <c r="J44" i="28"/>
  <c r="A45" i="28"/>
  <c r="B45" i="28"/>
  <c r="C45" i="28"/>
  <c r="D45" i="28"/>
  <c r="E45" i="28"/>
  <c r="F45" i="28"/>
  <c r="G45" i="28"/>
  <c r="H45" i="28"/>
  <c r="I45" i="28"/>
  <c r="J45" i="28"/>
  <c r="A46" i="28"/>
  <c r="B46" i="28"/>
  <c r="C46" i="28"/>
  <c r="D46" i="28"/>
  <c r="E46" i="28"/>
  <c r="F46" i="28"/>
  <c r="G46" i="28"/>
  <c r="H46" i="28"/>
  <c r="I46" i="28"/>
  <c r="J46" i="28"/>
  <c r="A47" i="28"/>
  <c r="B47" i="28"/>
  <c r="C47" i="28"/>
  <c r="D47" i="28"/>
  <c r="E47" i="28"/>
  <c r="F47" i="28"/>
  <c r="G47" i="28"/>
  <c r="H47" i="28"/>
  <c r="I47" i="28"/>
  <c r="J47" i="28"/>
  <c r="A48" i="28"/>
  <c r="B48" i="28"/>
  <c r="C48" i="28"/>
  <c r="D48" i="28"/>
  <c r="E48" i="28"/>
  <c r="F48" i="28"/>
  <c r="G48" i="28"/>
  <c r="H48" i="28"/>
  <c r="I48" i="28"/>
  <c r="J48" i="28"/>
  <c r="A49" i="28"/>
  <c r="B49" i="28"/>
  <c r="C49" i="28"/>
  <c r="D49" i="28"/>
  <c r="E49" i="28"/>
  <c r="F49" i="28"/>
  <c r="G49" i="28"/>
  <c r="H49" i="28"/>
  <c r="I49" i="28"/>
  <c r="J49" i="28"/>
  <c r="A50" i="28"/>
  <c r="B50" i="28"/>
  <c r="C50" i="28"/>
  <c r="D50" i="28"/>
  <c r="E50" i="28"/>
  <c r="F50" i="28"/>
  <c r="G50" i="28"/>
  <c r="H50" i="28"/>
  <c r="I50" i="28"/>
  <c r="J50" i="28"/>
  <c r="A51" i="28"/>
  <c r="B51" i="28"/>
  <c r="C51" i="28"/>
  <c r="D51" i="28"/>
  <c r="E51" i="28"/>
  <c r="F51" i="28"/>
  <c r="G51" i="28"/>
  <c r="H51" i="28"/>
  <c r="I51" i="28"/>
  <c r="J51" i="28"/>
  <c r="A52" i="28"/>
  <c r="B52" i="28"/>
  <c r="C52" i="28"/>
  <c r="D52" i="28"/>
  <c r="E52" i="28"/>
  <c r="F52" i="28"/>
  <c r="G52" i="28"/>
  <c r="H52" i="28"/>
  <c r="I52" i="28"/>
  <c r="J52" i="28"/>
  <c r="A53" i="28"/>
  <c r="B53" i="28"/>
  <c r="C53" i="28"/>
  <c r="D53" i="28"/>
  <c r="E53" i="28"/>
  <c r="F53" i="28"/>
  <c r="G53" i="28"/>
  <c r="H53" i="28"/>
  <c r="I53" i="28"/>
  <c r="J53" i="28"/>
  <c r="A54" i="28"/>
  <c r="B54" i="28"/>
  <c r="C54" i="28"/>
  <c r="D54" i="28"/>
  <c r="E54" i="28"/>
  <c r="F54" i="28"/>
  <c r="G54" i="28"/>
  <c r="H54" i="28"/>
  <c r="I54" i="28"/>
  <c r="J54" i="28"/>
  <c r="A55" i="28"/>
  <c r="B55" i="28"/>
  <c r="C55" i="28"/>
  <c r="D55" i="28"/>
  <c r="E55" i="28"/>
  <c r="F55" i="28"/>
  <c r="G55" i="28"/>
  <c r="H55" i="28"/>
  <c r="I55" i="28"/>
  <c r="J55" i="28"/>
  <c r="A56" i="28"/>
  <c r="B56" i="28"/>
  <c r="C56" i="28"/>
  <c r="D56" i="28"/>
  <c r="E56" i="28"/>
  <c r="F56" i="28"/>
  <c r="G56" i="28"/>
  <c r="H56" i="28"/>
  <c r="I56" i="28"/>
  <c r="J56" i="28"/>
  <c r="A57" i="28"/>
  <c r="B57" i="28"/>
  <c r="C57" i="28"/>
  <c r="D57" i="28"/>
  <c r="E57" i="28"/>
  <c r="F57" i="28"/>
  <c r="G57" i="28"/>
  <c r="H57" i="28"/>
  <c r="I57" i="28"/>
  <c r="J57" i="28"/>
  <c r="A58" i="28"/>
  <c r="B58" i="28"/>
  <c r="C58" i="28"/>
  <c r="D58" i="28"/>
  <c r="E58" i="28"/>
  <c r="F58" i="28"/>
  <c r="G58" i="28"/>
  <c r="H58" i="28"/>
  <c r="I58" i="28"/>
  <c r="J58" i="28"/>
  <c r="A59" i="28"/>
  <c r="B59" i="28"/>
  <c r="C59" i="28"/>
  <c r="D59" i="28"/>
  <c r="E59" i="28"/>
  <c r="F59" i="28"/>
  <c r="G59" i="28"/>
  <c r="H59" i="28"/>
  <c r="I59" i="28"/>
  <c r="J59" i="28"/>
  <c r="A60" i="28"/>
  <c r="B60" i="28"/>
  <c r="C60" i="28"/>
  <c r="D60" i="28"/>
  <c r="E60" i="28"/>
  <c r="F60" i="28"/>
  <c r="G60" i="28"/>
  <c r="H60" i="28"/>
  <c r="I60" i="28"/>
  <c r="J60" i="28"/>
  <c r="A61" i="28"/>
  <c r="B61" i="28"/>
  <c r="C61" i="28"/>
  <c r="D61" i="28"/>
  <c r="E61" i="28"/>
  <c r="F61" i="28"/>
  <c r="G61" i="28"/>
  <c r="H61" i="28"/>
  <c r="I61" i="28"/>
  <c r="J61" i="28"/>
  <c r="A62" i="28"/>
  <c r="B62" i="28"/>
  <c r="C62" i="28"/>
  <c r="D62" i="28"/>
  <c r="E62" i="28"/>
  <c r="F62" i="28"/>
  <c r="G62" i="28"/>
  <c r="H62" i="28"/>
  <c r="I62" i="28"/>
  <c r="J62" i="28"/>
  <c r="A63" i="28"/>
  <c r="B63" i="28"/>
  <c r="C63" i="28"/>
  <c r="D63" i="28"/>
  <c r="E63" i="28"/>
  <c r="F63" i="28"/>
  <c r="G63" i="28"/>
  <c r="H63" i="28"/>
  <c r="I63" i="28"/>
  <c r="J63" i="28"/>
  <c r="A64" i="28"/>
  <c r="B64" i="28"/>
  <c r="C64" i="28"/>
  <c r="D64" i="28"/>
  <c r="E64" i="28"/>
  <c r="F64" i="28"/>
  <c r="G64" i="28"/>
  <c r="H64" i="28"/>
  <c r="I64" i="28"/>
  <c r="J64" i="28"/>
  <c r="A65" i="28"/>
  <c r="B65" i="28"/>
  <c r="C65" i="28"/>
  <c r="D65" i="28"/>
  <c r="E65" i="28"/>
  <c r="F65" i="28"/>
  <c r="G65" i="28"/>
  <c r="H65" i="28"/>
  <c r="I65" i="28"/>
  <c r="J65" i="28"/>
  <c r="A66" i="28"/>
  <c r="B66" i="28"/>
  <c r="C66" i="28"/>
  <c r="D66" i="28"/>
  <c r="E66" i="28"/>
  <c r="F66" i="28"/>
  <c r="G66" i="28"/>
  <c r="H66" i="28"/>
  <c r="I66" i="28"/>
  <c r="J66" i="28"/>
  <c r="A67" i="28"/>
  <c r="B67" i="28"/>
  <c r="C67" i="28"/>
  <c r="D67" i="28"/>
  <c r="E67" i="28"/>
  <c r="F67" i="28"/>
  <c r="G67" i="28"/>
  <c r="H67" i="28"/>
  <c r="I67" i="28"/>
  <c r="J67" i="28"/>
  <c r="A68" i="28"/>
  <c r="B68" i="28"/>
  <c r="C68" i="28"/>
  <c r="D68" i="28"/>
  <c r="E68" i="28"/>
  <c r="F68" i="28"/>
  <c r="G68" i="28"/>
  <c r="H68" i="28"/>
  <c r="I68" i="28"/>
  <c r="J68" i="28"/>
  <c r="A69" i="28"/>
  <c r="B69" i="28"/>
  <c r="C69" i="28"/>
  <c r="D69" i="28"/>
  <c r="E69" i="28"/>
  <c r="F69" i="28"/>
  <c r="G69" i="28"/>
  <c r="H69" i="28"/>
  <c r="I69" i="28"/>
  <c r="J69" i="28"/>
  <c r="A70" i="28"/>
  <c r="B70" i="28"/>
  <c r="C70" i="28"/>
  <c r="D70" i="28"/>
  <c r="E70" i="28"/>
  <c r="F70" i="28"/>
  <c r="G70" i="28"/>
  <c r="H70" i="28"/>
  <c r="I70" i="28"/>
  <c r="J70" i="28"/>
  <c r="A71" i="28"/>
  <c r="B71" i="28"/>
  <c r="C71" i="28"/>
  <c r="D71" i="28"/>
  <c r="E71" i="28"/>
  <c r="F71" i="28"/>
  <c r="G71" i="28"/>
  <c r="H71" i="28"/>
  <c r="I71" i="28"/>
  <c r="J71" i="28"/>
  <c r="A72" i="28"/>
  <c r="B72" i="28"/>
  <c r="C72" i="28"/>
  <c r="D72" i="28"/>
  <c r="E72" i="28"/>
  <c r="F72" i="28"/>
  <c r="G72" i="28"/>
  <c r="H72" i="28"/>
  <c r="I72" i="28"/>
  <c r="J72" i="28"/>
  <c r="A73" i="28"/>
  <c r="B73" i="28"/>
  <c r="C73" i="28"/>
  <c r="D73" i="28"/>
  <c r="E73" i="28"/>
  <c r="F73" i="28"/>
  <c r="G73" i="28"/>
  <c r="H73" i="28"/>
  <c r="I73" i="28"/>
  <c r="J73" i="28"/>
  <c r="A74" i="28"/>
  <c r="B74" i="28"/>
  <c r="C74" i="28"/>
  <c r="D74" i="28"/>
  <c r="E74" i="28"/>
  <c r="F74" i="28"/>
  <c r="G74" i="28"/>
  <c r="H74" i="28"/>
  <c r="I74" i="28"/>
  <c r="J74" i="28"/>
  <c r="A75" i="28"/>
  <c r="B75" i="28"/>
  <c r="C75" i="28"/>
  <c r="D75" i="28"/>
  <c r="E75" i="28"/>
  <c r="F75" i="28"/>
  <c r="G75" i="28"/>
  <c r="H75" i="28"/>
  <c r="I75" i="28"/>
  <c r="J75" i="28"/>
  <c r="A76" i="28"/>
  <c r="B76" i="28"/>
  <c r="C76" i="28"/>
  <c r="D76" i="28"/>
  <c r="E76" i="28"/>
  <c r="F76" i="28"/>
  <c r="G76" i="28"/>
  <c r="H76" i="28"/>
  <c r="I76" i="28"/>
  <c r="J76" i="28"/>
  <c r="A77" i="28"/>
  <c r="B77" i="28"/>
  <c r="C77" i="28"/>
  <c r="D77" i="28"/>
  <c r="E77" i="28"/>
  <c r="F77" i="28"/>
  <c r="G77" i="28"/>
  <c r="H77" i="28"/>
  <c r="I77" i="28"/>
  <c r="J77" i="28"/>
  <c r="A78" i="28"/>
  <c r="B78" i="28"/>
  <c r="C78" i="28"/>
  <c r="D78" i="28"/>
  <c r="E78" i="28"/>
  <c r="F78" i="28"/>
  <c r="G78" i="28"/>
  <c r="H78" i="28"/>
  <c r="I78" i="28"/>
  <c r="J78" i="28"/>
  <c r="A79" i="28"/>
  <c r="B79" i="28"/>
  <c r="C79" i="28"/>
  <c r="D79" i="28"/>
  <c r="E79" i="28"/>
  <c r="F79" i="28"/>
  <c r="G79" i="28"/>
  <c r="H79" i="28"/>
  <c r="I79" i="28"/>
  <c r="J79" i="28"/>
  <c r="A80" i="28"/>
  <c r="B80" i="28"/>
  <c r="C80" i="28"/>
  <c r="D80" i="28"/>
  <c r="E80" i="28"/>
  <c r="F80" i="28"/>
  <c r="G80" i="28"/>
  <c r="H80" i="28"/>
  <c r="I80" i="28"/>
  <c r="J80" i="28"/>
  <c r="A81" i="28"/>
  <c r="B81" i="28"/>
  <c r="C81" i="28"/>
  <c r="D81" i="28"/>
  <c r="E81" i="28"/>
  <c r="F81" i="28"/>
  <c r="G81" i="28"/>
  <c r="H81" i="28"/>
  <c r="I81" i="28"/>
  <c r="J81" i="28"/>
  <c r="A82" i="28"/>
  <c r="B82" i="28"/>
  <c r="C82" i="28"/>
  <c r="D82" i="28"/>
  <c r="E82" i="28"/>
  <c r="F82" i="28"/>
  <c r="G82" i="28"/>
  <c r="H82" i="28"/>
  <c r="I82" i="28"/>
  <c r="J82" i="28"/>
  <c r="A83" i="28"/>
  <c r="B83" i="28"/>
  <c r="C83" i="28"/>
  <c r="D83" i="28"/>
  <c r="E83" i="28"/>
  <c r="F83" i="28"/>
  <c r="G83" i="28"/>
  <c r="H83" i="28"/>
  <c r="I83" i="28"/>
  <c r="J83" i="28"/>
  <c r="A84" i="28"/>
  <c r="B84" i="28"/>
  <c r="C84" i="28"/>
  <c r="D84" i="28"/>
  <c r="E84" i="28"/>
  <c r="F84" i="28"/>
  <c r="G84" i="28"/>
  <c r="H84" i="28"/>
  <c r="I84" i="28"/>
  <c r="J84" i="28"/>
  <c r="A85" i="28"/>
  <c r="B85" i="28"/>
  <c r="C85" i="28"/>
  <c r="D85" i="28"/>
  <c r="E85" i="28"/>
  <c r="F85" i="28"/>
  <c r="G85" i="28"/>
  <c r="H85" i="28"/>
  <c r="I85" i="28"/>
  <c r="J85" i="28"/>
  <c r="A86" i="28"/>
  <c r="B86" i="28"/>
  <c r="C86" i="28"/>
  <c r="D86" i="28"/>
  <c r="E86" i="28"/>
  <c r="F86" i="28"/>
  <c r="G86" i="28"/>
  <c r="H86" i="28"/>
  <c r="I86" i="28"/>
  <c r="J86" i="28"/>
  <c r="A87" i="28"/>
  <c r="B87" i="28"/>
  <c r="C87" i="28"/>
  <c r="D87" i="28"/>
  <c r="E87" i="28"/>
  <c r="F87" i="28"/>
  <c r="G87" i="28"/>
  <c r="H87" i="28"/>
  <c r="I87" i="28"/>
  <c r="J87" i="28"/>
  <c r="A88" i="28"/>
  <c r="B88" i="28"/>
  <c r="C88" i="28"/>
  <c r="D88" i="28"/>
  <c r="E88" i="28"/>
  <c r="F88" i="28"/>
  <c r="G88" i="28"/>
  <c r="H88" i="28"/>
  <c r="I88" i="28"/>
  <c r="J88" i="28"/>
  <c r="A89" i="28"/>
  <c r="B89" i="28"/>
  <c r="C89" i="28"/>
  <c r="D89" i="28"/>
  <c r="E89" i="28"/>
  <c r="F89" i="28"/>
  <c r="G89" i="28"/>
  <c r="H89" i="28"/>
  <c r="I89" i="28"/>
  <c r="J89" i="28"/>
  <c r="A90" i="28"/>
  <c r="B90" i="28"/>
  <c r="C90" i="28"/>
  <c r="D90" i="28"/>
  <c r="E90" i="28"/>
  <c r="F90" i="28"/>
  <c r="G90" i="28"/>
  <c r="H90" i="28"/>
  <c r="I90" i="28"/>
  <c r="J90" i="28"/>
  <c r="A91" i="28"/>
  <c r="B91" i="28"/>
  <c r="C91" i="28"/>
  <c r="D91" i="28"/>
  <c r="E91" i="28"/>
  <c r="F91" i="28"/>
  <c r="G91" i="28"/>
  <c r="H91" i="28"/>
  <c r="I91" i="28"/>
  <c r="J91" i="28"/>
  <c r="A92" i="28"/>
  <c r="B92" i="28"/>
  <c r="C92" i="28"/>
  <c r="D92" i="28"/>
  <c r="E92" i="28"/>
  <c r="F92" i="28"/>
  <c r="G92" i="28"/>
  <c r="H92" i="28"/>
  <c r="I92" i="28"/>
  <c r="J92" i="28"/>
  <c r="A93" i="28"/>
  <c r="B93" i="28"/>
  <c r="C93" i="28"/>
  <c r="D93" i="28"/>
  <c r="E93" i="28"/>
  <c r="F93" i="28"/>
  <c r="G93" i="28"/>
  <c r="H93" i="28"/>
  <c r="I93" i="28"/>
  <c r="J93" i="28"/>
  <c r="A94" i="28"/>
  <c r="B94" i="28"/>
  <c r="C94" i="28"/>
  <c r="D94" i="28"/>
  <c r="E94" i="28"/>
  <c r="F94" i="28"/>
  <c r="G94" i="28"/>
  <c r="H94" i="28"/>
  <c r="I94" i="28"/>
  <c r="J94" i="28"/>
  <c r="A95" i="28"/>
  <c r="B95" i="28"/>
  <c r="C95" i="28"/>
  <c r="D95" i="28"/>
  <c r="E95" i="28"/>
  <c r="F95" i="28"/>
  <c r="G95" i="28"/>
  <c r="H95" i="28"/>
  <c r="I95" i="28"/>
  <c r="J95" i="28"/>
  <c r="A96" i="28"/>
  <c r="B96" i="28"/>
  <c r="C96" i="28"/>
  <c r="D96" i="28"/>
  <c r="E96" i="28"/>
  <c r="F96" i="28"/>
  <c r="G96" i="28"/>
  <c r="H96" i="28"/>
  <c r="I96" i="28"/>
  <c r="J96" i="28"/>
  <c r="A97" i="28"/>
  <c r="B97" i="28"/>
  <c r="C97" i="28"/>
  <c r="D97" i="28"/>
  <c r="E97" i="28"/>
  <c r="F97" i="28"/>
  <c r="G97" i="28"/>
  <c r="H97" i="28"/>
  <c r="I97" i="28"/>
  <c r="J97" i="28"/>
  <c r="A98" i="28"/>
  <c r="B98" i="28"/>
  <c r="C98" i="28"/>
  <c r="D98" i="28"/>
  <c r="E98" i="28"/>
  <c r="F98" i="28"/>
  <c r="G98" i="28"/>
  <c r="H98" i="28"/>
  <c r="I98" i="28"/>
  <c r="J98" i="28"/>
  <c r="A99" i="28"/>
  <c r="B99" i="28"/>
  <c r="C99" i="28"/>
  <c r="D99" i="28"/>
  <c r="E99" i="28"/>
  <c r="F99" i="28"/>
  <c r="G99" i="28"/>
  <c r="H99" i="28"/>
  <c r="I99" i="28"/>
  <c r="J99" i="28"/>
  <c r="A100" i="28"/>
  <c r="B100" i="28"/>
  <c r="C100" i="28"/>
  <c r="D100" i="28"/>
  <c r="E100" i="28"/>
  <c r="F100" i="28"/>
  <c r="G100" i="28"/>
  <c r="H100" i="28"/>
  <c r="I100" i="28"/>
  <c r="J100" i="28"/>
  <c r="A101" i="28"/>
  <c r="B101" i="28"/>
  <c r="C101" i="28"/>
  <c r="D101" i="28"/>
  <c r="E101" i="28"/>
  <c r="F101" i="28"/>
  <c r="G101" i="28"/>
  <c r="H101" i="28"/>
  <c r="I101" i="28"/>
  <c r="J101" i="28"/>
  <c r="A102" i="28"/>
  <c r="B102" i="28"/>
  <c r="C102" i="28"/>
  <c r="D102" i="28"/>
  <c r="E102" i="28"/>
  <c r="F102" i="28"/>
  <c r="G102" i="28"/>
  <c r="H102" i="28"/>
  <c r="I102" i="28"/>
  <c r="J102" i="28"/>
  <c r="A103" i="28"/>
  <c r="B103" i="28"/>
  <c r="C103" i="28"/>
  <c r="D103" i="28"/>
  <c r="E103" i="28"/>
  <c r="F103" i="28"/>
  <c r="G103" i="28"/>
  <c r="H103" i="28"/>
  <c r="I103" i="28"/>
  <c r="J103" i="28"/>
  <c r="A104" i="28"/>
  <c r="B104" i="28"/>
  <c r="C104" i="28"/>
  <c r="D104" i="28"/>
  <c r="E104" i="28"/>
  <c r="F104" i="28"/>
  <c r="G104" i="28"/>
  <c r="H104" i="28"/>
  <c r="I104" i="28"/>
  <c r="J104" i="28"/>
  <c r="A105" i="28"/>
  <c r="B105" i="28"/>
  <c r="C105" i="28"/>
  <c r="D105" i="28"/>
  <c r="E105" i="28"/>
  <c r="F105" i="28"/>
  <c r="G105" i="28"/>
  <c r="H105" i="28"/>
  <c r="I105" i="28"/>
  <c r="J105" i="28"/>
  <c r="A106" i="28"/>
  <c r="B106" i="28"/>
  <c r="C106" i="28"/>
  <c r="D106" i="28"/>
  <c r="E106" i="28"/>
  <c r="F106" i="28"/>
  <c r="G106" i="28"/>
  <c r="H106" i="28"/>
  <c r="I106" i="28"/>
  <c r="J106" i="28"/>
  <c r="A107" i="28"/>
  <c r="B107" i="28"/>
  <c r="C107" i="28"/>
  <c r="D107" i="28"/>
  <c r="E107" i="28"/>
  <c r="F107" i="28"/>
  <c r="G107" i="28"/>
  <c r="H107" i="28"/>
  <c r="I107" i="28"/>
  <c r="J107" i="28"/>
  <c r="A108" i="28"/>
  <c r="B108" i="28"/>
  <c r="C108" i="28"/>
  <c r="D108" i="28"/>
  <c r="E108" i="28"/>
  <c r="F108" i="28"/>
  <c r="G108" i="28"/>
  <c r="H108" i="28"/>
  <c r="I108" i="28"/>
  <c r="J108" i="28"/>
  <c r="A109" i="28"/>
  <c r="B109" i="28"/>
  <c r="C109" i="28"/>
  <c r="D109" i="28"/>
  <c r="E109" i="28"/>
  <c r="F109" i="28"/>
  <c r="G109" i="28"/>
  <c r="H109" i="28"/>
  <c r="I109" i="28"/>
  <c r="J109" i="28"/>
  <c r="A110" i="28"/>
  <c r="B110" i="28"/>
  <c r="C110" i="28"/>
  <c r="D110" i="28"/>
  <c r="E110" i="28"/>
  <c r="F110" i="28"/>
  <c r="G110" i="28"/>
  <c r="H110" i="28"/>
  <c r="I110" i="28"/>
  <c r="J110" i="28"/>
  <c r="A111" i="28"/>
  <c r="B111" i="28"/>
  <c r="C111" i="28"/>
  <c r="D111" i="28"/>
  <c r="E111" i="28"/>
  <c r="F111" i="28"/>
  <c r="G111" i="28"/>
  <c r="H111" i="28"/>
  <c r="I111" i="28"/>
  <c r="J111" i="28"/>
  <c r="A112" i="28"/>
  <c r="B112" i="28"/>
  <c r="C112" i="28"/>
  <c r="D112" i="28"/>
  <c r="E112" i="28"/>
  <c r="F112" i="28"/>
  <c r="G112" i="28"/>
  <c r="H112" i="28"/>
  <c r="I112" i="28"/>
  <c r="J112" i="28"/>
  <c r="A113" i="28"/>
  <c r="B113" i="28"/>
  <c r="C113" i="28"/>
  <c r="D113" i="28"/>
  <c r="E113" i="28"/>
  <c r="F113" i="28"/>
  <c r="G113" i="28"/>
  <c r="H113" i="28"/>
  <c r="I113" i="28"/>
  <c r="J113" i="28"/>
  <c r="A114" i="28"/>
  <c r="B114" i="28"/>
  <c r="C114" i="28"/>
  <c r="D114" i="28"/>
  <c r="E114" i="28"/>
  <c r="F114" i="28"/>
  <c r="G114" i="28"/>
  <c r="H114" i="28"/>
  <c r="I114" i="28"/>
  <c r="J114" i="28"/>
  <c r="A115" i="28"/>
  <c r="B115" i="28"/>
  <c r="C115" i="28"/>
  <c r="D115" i="28"/>
  <c r="E115" i="28"/>
  <c r="F115" i="28"/>
  <c r="G115" i="28"/>
  <c r="H115" i="28"/>
  <c r="I115" i="28"/>
  <c r="J115" i="28"/>
  <c r="A116" i="28"/>
  <c r="B116" i="28"/>
  <c r="C116" i="28"/>
  <c r="D116" i="28"/>
  <c r="E116" i="28"/>
  <c r="F116" i="28"/>
  <c r="G116" i="28"/>
  <c r="H116" i="28"/>
  <c r="I116" i="28"/>
  <c r="J116" i="28"/>
  <c r="A117" i="28"/>
  <c r="B117" i="28"/>
  <c r="C117" i="28"/>
  <c r="D117" i="28"/>
  <c r="E117" i="28"/>
  <c r="F117" i="28"/>
  <c r="G117" i="28"/>
  <c r="H117" i="28"/>
  <c r="I117" i="28"/>
  <c r="J117" i="28"/>
  <c r="A118" i="28"/>
  <c r="B118" i="28"/>
  <c r="C118" i="28"/>
  <c r="D118" i="28"/>
  <c r="E118" i="28"/>
  <c r="F118" i="28"/>
  <c r="G118" i="28"/>
  <c r="H118" i="28"/>
  <c r="I118" i="28"/>
  <c r="J118" i="28"/>
  <c r="A119" i="28"/>
  <c r="B119" i="28"/>
  <c r="C119" i="28"/>
  <c r="D119" i="28"/>
  <c r="E119" i="28"/>
  <c r="F119" i="28"/>
  <c r="G119" i="28"/>
  <c r="H119" i="28"/>
  <c r="I119" i="28"/>
  <c r="J119" i="28"/>
  <c r="A120" i="28"/>
  <c r="B120" i="28"/>
  <c r="C120" i="28"/>
  <c r="D120" i="28"/>
  <c r="E120" i="28"/>
  <c r="F120" i="28"/>
  <c r="G120" i="28"/>
  <c r="H120" i="28"/>
  <c r="I120" i="28"/>
  <c r="J120" i="28"/>
  <c r="A121" i="28"/>
  <c r="B121" i="28"/>
  <c r="C121" i="28"/>
  <c r="D121" i="28"/>
  <c r="E121" i="28"/>
  <c r="F121" i="28"/>
  <c r="G121" i="28"/>
  <c r="H121" i="28"/>
  <c r="I121" i="28"/>
  <c r="J121" i="28"/>
  <c r="A122" i="28"/>
  <c r="B122" i="28"/>
  <c r="C122" i="28"/>
  <c r="D122" i="28"/>
  <c r="E122" i="28"/>
  <c r="F122" i="28"/>
  <c r="G122" i="28"/>
  <c r="H122" i="28"/>
  <c r="I122" i="28"/>
  <c r="J122" i="28"/>
  <c r="A123" i="28"/>
  <c r="B123" i="28"/>
  <c r="C123" i="28"/>
  <c r="D123" i="28"/>
  <c r="E123" i="28"/>
  <c r="F123" i="28"/>
  <c r="G123" i="28"/>
  <c r="H123" i="28"/>
  <c r="I123" i="28"/>
  <c r="J123" i="28"/>
  <c r="A124" i="28"/>
  <c r="B124" i="28"/>
  <c r="C124" i="28"/>
  <c r="D124" i="28"/>
  <c r="E124" i="28"/>
  <c r="F124" i="28"/>
  <c r="G124" i="28"/>
  <c r="H124" i="28"/>
  <c r="I124" i="28"/>
  <c r="J124" i="28"/>
  <c r="A125" i="28"/>
  <c r="B125" i="28"/>
  <c r="C125" i="28"/>
  <c r="D125" i="28"/>
  <c r="E125" i="28"/>
  <c r="F125" i="28"/>
  <c r="G125" i="28"/>
  <c r="H125" i="28"/>
  <c r="I125" i="28"/>
  <c r="J125" i="28"/>
  <c r="A126" i="28"/>
  <c r="B126" i="28"/>
  <c r="C126" i="28"/>
  <c r="D126" i="28"/>
  <c r="E126" i="28"/>
  <c r="F126" i="28"/>
  <c r="G126" i="28"/>
  <c r="H126" i="28"/>
  <c r="I126" i="28"/>
  <c r="J126" i="28"/>
  <c r="A127" i="28"/>
  <c r="B127" i="28"/>
  <c r="C127" i="28"/>
  <c r="D127" i="28"/>
  <c r="E127" i="28"/>
  <c r="F127" i="28"/>
  <c r="G127" i="28"/>
  <c r="H127" i="28"/>
  <c r="I127" i="28"/>
  <c r="J127" i="28"/>
  <c r="A128" i="28"/>
  <c r="B128" i="28"/>
  <c r="C128" i="28"/>
  <c r="D128" i="28"/>
  <c r="E128" i="28"/>
  <c r="F128" i="28"/>
  <c r="G128" i="28"/>
  <c r="H128" i="28"/>
  <c r="I128" i="28"/>
  <c r="J128" i="28"/>
  <c r="A129" i="28"/>
  <c r="B129" i="28"/>
  <c r="C129" i="28"/>
  <c r="D129" i="28"/>
  <c r="E129" i="28"/>
  <c r="F129" i="28"/>
  <c r="G129" i="28"/>
  <c r="H129" i="28"/>
  <c r="I129" i="28"/>
  <c r="J129" i="28"/>
  <c r="A130" i="28"/>
  <c r="B130" i="28"/>
  <c r="C130" i="28"/>
  <c r="D130" i="28"/>
  <c r="E130" i="28"/>
  <c r="F130" i="28"/>
  <c r="G130" i="28"/>
  <c r="H130" i="28"/>
  <c r="I130" i="28"/>
  <c r="J130" i="28"/>
  <c r="A131" i="28"/>
  <c r="B131" i="28"/>
  <c r="C131" i="28"/>
  <c r="D131" i="28"/>
  <c r="E131" i="28"/>
  <c r="F131" i="28"/>
  <c r="G131" i="28"/>
  <c r="H131" i="28"/>
  <c r="I131" i="28"/>
  <c r="J131" i="28"/>
  <c r="A132" i="28"/>
  <c r="B132" i="28"/>
  <c r="C132" i="28"/>
  <c r="D132" i="28"/>
  <c r="E132" i="28"/>
  <c r="F132" i="28"/>
  <c r="G132" i="28"/>
  <c r="H132" i="28"/>
  <c r="I132" i="28"/>
  <c r="J132" i="28"/>
  <c r="A133" i="28"/>
  <c r="B133" i="28"/>
  <c r="C133" i="28"/>
  <c r="D133" i="28"/>
  <c r="E133" i="28"/>
  <c r="F133" i="28"/>
  <c r="G133" i="28"/>
  <c r="H133" i="28"/>
  <c r="I133" i="28"/>
  <c r="J133" i="28"/>
  <c r="A134" i="28"/>
  <c r="B134" i="28"/>
  <c r="C134" i="28"/>
  <c r="D134" i="28"/>
  <c r="E134" i="28"/>
  <c r="F134" i="28"/>
  <c r="G134" i="28"/>
  <c r="H134" i="28"/>
  <c r="I134" i="28"/>
  <c r="J134" i="28"/>
  <c r="A135" i="28"/>
  <c r="B135" i="28"/>
  <c r="C135" i="28"/>
  <c r="D135" i="28"/>
  <c r="E135" i="28"/>
  <c r="F135" i="28"/>
  <c r="G135" i="28"/>
  <c r="H135" i="28"/>
  <c r="I135" i="28"/>
  <c r="J135" i="28"/>
  <c r="A136" i="28"/>
  <c r="B136" i="28"/>
  <c r="C136" i="28"/>
  <c r="D136" i="28"/>
  <c r="E136" i="28"/>
  <c r="F136" i="28"/>
  <c r="G136" i="28"/>
  <c r="H136" i="28"/>
  <c r="I136" i="28"/>
  <c r="J136" i="28"/>
  <c r="A137" i="28"/>
  <c r="B137" i="28"/>
  <c r="C137" i="28"/>
  <c r="D137" i="28"/>
  <c r="E137" i="28"/>
  <c r="F137" i="28"/>
  <c r="G137" i="28"/>
  <c r="H137" i="28"/>
  <c r="I137" i="28"/>
  <c r="J137" i="28"/>
  <c r="A138" i="28"/>
  <c r="B138" i="28"/>
  <c r="C138" i="28"/>
  <c r="D138" i="28"/>
  <c r="E138" i="28"/>
  <c r="F138" i="28"/>
  <c r="G138" i="28"/>
  <c r="H138" i="28"/>
  <c r="I138" i="28"/>
  <c r="J138" i="28"/>
  <c r="A139" i="28"/>
  <c r="B139" i="28"/>
  <c r="C139" i="28"/>
  <c r="D139" i="28"/>
  <c r="E139" i="28"/>
  <c r="F139" i="28"/>
  <c r="G139" i="28"/>
  <c r="H139" i="28"/>
  <c r="I139" i="28"/>
  <c r="J139" i="28"/>
  <c r="A140" i="28"/>
  <c r="B140" i="28"/>
  <c r="C140" i="28"/>
  <c r="D140" i="28"/>
  <c r="E140" i="28"/>
  <c r="F140" i="28"/>
  <c r="G140" i="28"/>
  <c r="H140" i="28"/>
  <c r="I140" i="28"/>
  <c r="J140" i="28"/>
  <c r="A141" i="28"/>
  <c r="B141" i="28"/>
  <c r="C141" i="28"/>
  <c r="D141" i="28"/>
  <c r="E141" i="28"/>
  <c r="F141" i="28"/>
  <c r="G141" i="28"/>
  <c r="H141" i="28"/>
  <c r="I141" i="28"/>
  <c r="J141" i="28"/>
  <c r="A142" i="28"/>
  <c r="B142" i="28"/>
  <c r="C142" i="28"/>
  <c r="D142" i="28"/>
  <c r="E142" i="28"/>
  <c r="F142" i="28"/>
  <c r="G142" i="28"/>
  <c r="H142" i="28"/>
  <c r="I142" i="28"/>
  <c r="J142" i="28"/>
  <c r="A143" i="28"/>
  <c r="B143" i="28"/>
  <c r="C143" i="28"/>
  <c r="D143" i="28"/>
  <c r="E143" i="28"/>
  <c r="F143" i="28"/>
  <c r="G143" i="28"/>
  <c r="H143" i="28"/>
  <c r="I143" i="28"/>
  <c r="J143" i="28"/>
  <c r="A144" i="28"/>
  <c r="B144" i="28"/>
  <c r="C144" i="28"/>
  <c r="D144" i="28"/>
  <c r="E144" i="28"/>
  <c r="F144" i="28"/>
  <c r="G144" i="28"/>
  <c r="H144" i="28"/>
  <c r="I144" i="28"/>
  <c r="J144" i="28"/>
  <c r="A145" i="28"/>
  <c r="B145" i="28"/>
  <c r="C145" i="28"/>
  <c r="D145" i="28"/>
  <c r="E145" i="28"/>
  <c r="F145" i="28"/>
  <c r="G145" i="28"/>
  <c r="H145" i="28"/>
  <c r="I145" i="28"/>
  <c r="J145" i="28"/>
  <c r="A146" i="28"/>
  <c r="B146" i="28"/>
  <c r="C146" i="28"/>
  <c r="D146" i="28"/>
  <c r="E146" i="28"/>
  <c r="F146" i="28"/>
  <c r="G146" i="28"/>
  <c r="H146" i="28"/>
  <c r="I146" i="28"/>
  <c r="J146" i="28"/>
  <c r="A147" i="28"/>
  <c r="B147" i="28"/>
  <c r="C147" i="28"/>
  <c r="D147" i="28"/>
  <c r="E147" i="28"/>
  <c r="F147" i="28"/>
  <c r="G147" i="28"/>
  <c r="H147" i="28"/>
  <c r="I147" i="28"/>
  <c r="J147" i="28"/>
  <c r="A148" i="28"/>
  <c r="B148" i="28"/>
  <c r="C148" i="28"/>
  <c r="D148" i="28"/>
  <c r="E148" i="28"/>
  <c r="F148" i="28"/>
  <c r="G148" i="28"/>
  <c r="H148" i="28"/>
  <c r="I148" i="28"/>
  <c r="J148" i="28"/>
  <c r="A149" i="28"/>
  <c r="B149" i="28"/>
  <c r="C149" i="28"/>
  <c r="D149" i="28"/>
  <c r="E149" i="28"/>
  <c r="F149" i="28"/>
  <c r="G149" i="28"/>
  <c r="H149" i="28"/>
  <c r="I149" i="28"/>
  <c r="J149" i="28"/>
  <c r="A150" i="28"/>
  <c r="B150" i="28"/>
  <c r="C150" i="28"/>
  <c r="D150" i="28"/>
  <c r="E150" i="28"/>
  <c r="F150" i="28"/>
  <c r="G150" i="28"/>
  <c r="H150" i="28"/>
  <c r="I150" i="28"/>
  <c r="J150" i="28"/>
  <c r="A151" i="28"/>
  <c r="B151" i="28"/>
  <c r="C151" i="28"/>
  <c r="D151" i="28"/>
  <c r="E151" i="28"/>
  <c r="F151" i="28"/>
  <c r="G151" i="28"/>
  <c r="H151" i="28"/>
  <c r="I151" i="28"/>
  <c r="J151" i="28"/>
  <c r="A152" i="28"/>
  <c r="B152" i="28"/>
  <c r="C152" i="28"/>
  <c r="D152" i="28"/>
  <c r="E152" i="28"/>
  <c r="F152" i="28"/>
  <c r="G152" i="28"/>
  <c r="H152" i="28"/>
  <c r="I152" i="28"/>
  <c r="J152" i="28"/>
  <c r="A153" i="28"/>
  <c r="B153" i="28"/>
  <c r="C153" i="28"/>
  <c r="D153" i="28"/>
  <c r="E153" i="28"/>
  <c r="F153" i="28"/>
  <c r="G153" i="28"/>
  <c r="H153" i="28"/>
  <c r="I153" i="28"/>
  <c r="J153" i="28"/>
  <c r="A154" i="28"/>
  <c r="B154" i="28"/>
  <c r="C154" i="28"/>
  <c r="D154" i="28"/>
  <c r="E154" i="28"/>
  <c r="F154" i="28"/>
  <c r="G154" i="28"/>
  <c r="H154" i="28"/>
  <c r="I154" i="28"/>
  <c r="J154" i="28"/>
  <c r="A155" i="28"/>
  <c r="B155" i="28"/>
  <c r="C155" i="28"/>
  <c r="D155" i="28"/>
  <c r="E155" i="28"/>
  <c r="F155" i="28"/>
  <c r="G155" i="28"/>
  <c r="H155" i="28"/>
  <c r="I155" i="28"/>
  <c r="J155" i="28"/>
  <c r="A156" i="28"/>
  <c r="B156" i="28"/>
  <c r="C156" i="28"/>
  <c r="D156" i="28"/>
  <c r="E156" i="28"/>
  <c r="F156" i="28"/>
  <c r="G156" i="28"/>
  <c r="H156" i="28"/>
  <c r="I156" i="28"/>
  <c r="J156" i="28"/>
  <c r="A157" i="28"/>
  <c r="B157" i="28"/>
  <c r="C157" i="28"/>
  <c r="D157" i="28"/>
  <c r="E157" i="28"/>
  <c r="F157" i="28"/>
  <c r="G157" i="28"/>
  <c r="H157" i="28"/>
  <c r="I157" i="28"/>
  <c r="J157" i="28"/>
  <c r="A158" i="28"/>
  <c r="B158" i="28"/>
  <c r="C158" i="28"/>
  <c r="D158" i="28"/>
  <c r="E158" i="28"/>
  <c r="F158" i="28"/>
  <c r="G158" i="28"/>
  <c r="H158" i="28"/>
  <c r="I158" i="28"/>
  <c r="J158" i="28"/>
  <c r="A159" i="28"/>
  <c r="B159" i="28"/>
  <c r="C159" i="28"/>
  <c r="D159" i="28"/>
  <c r="E159" i="28"/>
  <c r="F159" i="28"/>
  <c r="G159" i="28"/>
  <c r="H159" i="28"/>
  <c r="I159" i="28"/>
  <c r="J159" i="28"/>
  <c r="A160" i="28"/>
  <c r="B160" i="28"/>
  <c r="C160" i="28"/>
  <c r="D160" i="28"/>
  <c r="E160" i="28"/>
  <c r="F160" i="28"/>
  <c r="G160" i="28"/>
  <c r="H160" i="28"/>
  <c r="I160" i="28"/>
  <c r="J160" i="28"/>
  <c r="A161" i="28"/>
  <c r="B161" i="28"/>
  <c r="C161" i="28"/>
  <c r="D161" i="28"/>
  <c r="E161" i="28"/>
  <c r="F161" i="28"/>
  <c r="G161" i="28"/>
  <c r="H161" i="28"/>
  <c r="I161" i="28"/>
  <c r="J161" i="28"/>
  <c r="A162" i="28"/>
  <c r="B162" i="28"/>
  <c r="C162" i="28"/>
  <c r="D162" i="28"/>
  <c r="E162" i="28"/>
  <c r="F162" i="28"/>
  <c r="G162" i="28"/>
  <c r="H162" i="28"/>
  <c r="I162" i="28"/>
  <c r="J162" i="28"/>
  <c r="A163" i="28"/>
  <c r="B163" i="28"/>
  <c r="C163" i="28"/>
  <c r="D163" i="28"/>
  <c r="E163" i="28"/>
  <c r="F163" i="28"/>
  <c r="G163" i="28"/>
  <c r="H163" i="28"/>
  <c r="I163" i="28"/>
  <c r="J163" i="28"/>
  <c r="A164" i="28"/>
  <c r="B164" i="28"/>
  <c r="C164" i="28"/>
  <c r="D164" i="28"/>
  <c r="E164" i="28"/>
  <c r="F164" i="28"/>
  <c r="G164" i="28"/>
  <c r="H164" i="28"/>
  <c r="I164" i="28"/>
  <c r="J164" i="28"/>
  <c r="A165" i="28"/>
  <c r="B165" i="28"/>
  <c r="C165" i="28"/>
  <c r="D165" i="28"/>
  <c r="E165" i="28"/>
  <c r="F165" i="28"/>
  <c r="G165" i="28"/>
  <c r="H165" i="28"/>
  <c r="I165" i="28"/>
  <c r="J165" i="28"/>
  <c r="A166" i="28"/>
  <c r="B166" i="28"/>
  <c r="C166" i="28"/>
  <c r="D166" i="28"/>
  <c r="E166" i="28"/>
  <c r="F166" i="28"/>
  <c r="G166" i="28"/>
  <c r="H166" i="28"/>
  <c r="I166" i="28"/>
  <c r="J166" i="28"/>
  <c r="A167" i="28"/>
  <c r="B167" i="28"/>
  <c r="C167" i="28"/>
  <c r="D167" i="28"/>
  <c r="E167" i="28"/>
  <c r="F167" i="28"/>
  <c r="G167" i="28"/>
  <c r="H167" i="28"/>
  <c r="I167" i="28"/>
  <c r="J167" i="28"/>
  <c r="A168" i="28"/>
  <c r="B168" i="28"/>
  <c r="C168" i="28"/>
  <c r="D168" i="28"/>
  <c r="E168" i="28"/>
  <c r="F168" i="28"/>
  <c r="G168" i="28"/>
  <c r="H168" i="28"/>
  <c r="I168" i="28"/>
  <c r="J168" i="28"/>
  <c r="A169" i="28"/>
  <c r="B169" i="28"/>
  <c r="C169" i="28"/>
  <c r="D169" i="28"/>
  <c r="E169" i="28"/>
  <c r="F169" i="28"/>
  <c r="G169" i="28"/>
  <c r="H169" i="28"/>
  <c r="I169" i="28"/>
  <c r="J169" i="28"/>
  <c r="A170" i="28"/>
  <c r="B170" i="28"/>
  <c r="C170" i="28"/>
  <c r="D170" i="28"/>
  <c r="E170" i="28"/>
  <c r="F170" i="28"/>
  <c r="G170" i="28"/>
  <c r="H170" i="28"/>
  <c r="I170" i="28"/>
  <c r="J170" i="28"/>
  <c r="A171" i="28"/>
  <c r="B171" i="28"/>
  <c r="C171" i="28"/>
  <c r="D171" i="28"/>
  <c r="E171" i="28"/>
  <c r="F171" i="28"/>
  <c r="G171" i="28"/>
  <c r="H171" i="28"/>
  <c r="I171" i="28"/>
  <c r="J171" i="28"/>
  <c r="A172" i="28"/>
  <c r="B172" i="28"/>
  <c r="C172" i="28"/>
  <c r="D172" i="28"/>
  <c r="E172" i="28"/>
  <c r="F172" i="28"/>
  <c r="G172" i="28"/>
  <c r="H172" i="28"/>
  <c r="I172" i="28"/>
  <c r="J172" i="28"/>
  <c r="A173" i="28"/>
  <c r="B173" i="28"/>
  <c r="C173" i="28"/>
  <c r="D173" i="28"/>
  <c r="E173" i="28"/>
  <c r="F173" i="28"/>
  <c r="G173" i="28"/>
  <c r="H173" i="28"/>
  <c r="I173" i="28"/>
  <c r="J173" i="28"/>
  <c r="A174" i="28"/>
  <c r="B174" i="28"/>
  <c r="C174" i="28"/>
  <c r="D174" i="28"/>
  <c r="E174" i="28"/>
  <c r="F174" i="28"/>
  <c r="G174" i="28"/>
  <c r="H174" i="28"/>
  <c r="I174" i="28"/>
  <c r="J174" i="28"/>
  <c r="A175" i="28"/>
  <c r="B175" i="28"/>
  <c r="C175" i="28"/>
  <c r="D175" i="28"/>
  <c r="E175" i="28"/>
  <c r="F175" i="28"/>
  <c r="G175" i="28"/>
  <c r="H175" i="28"/>
  <c r="I175" i="28"/>
  <c r="J175" i="28"/>
  <c r="A176" i="28"/>
  <c r="B176" i="28"/>
  <c r="C176" i="28"/>
  <c r="D176" i="28"/>
  <c r="E176" i="28"/>
  <c r="F176" i="28"/>
  <c r="G176" i="28"/>
  <c r="H176" i="28"/>
  <c r="I176" i="28"/>
  <c r="J176" i="28"/>
  <c r="A177" i="28"/>
  <c r="B177" i="28"/>
  <c r="C177" i="28"/>
  <c r="D177" i="28"/>
  <c r="E177" i="28"/>
  <c r="F177" i="28"/>
  <c r="G177" i="28"/>
  <c r="H177" i="28"/>
  <c r="I177" i="28"/>
  <c r="J177" i="28"/>
  <c r="A178" i="28"/>
  <c r="B178" i="28"/>
  <c r="C178" i="28"/>
  <c r="D178" i="28"/>
  <c r="E178" i="28"/>
  <c r="F178" i="28"/>
  <c r="G178" i="28"/>
  <c r="H178" i="28"/>
  <c r="I178" i="28"/>
  <c r="J178" i="28"/>
  <c r="A179" i="28"/>
  <c r="B179" i="28"/>
  <c r="C179" i="28"/>
  <c r="D179" i="28"/>
  <c r="E179" i="28"/>
  <c r="F179" i="28"/>
  <c r="G179" i="28"/>
  <c r="H179" i="28"/>
  <c r="I179" i="28"/>
  <c r="J179" i="28"/>
  <c r="A180" i="28"/>
  <c r="B180" i="28"/>
  <c r="C180" i="28"/>
  <c r="D180" i="28"/>
  <c r="E180" i="28"/>
  <c r="F180" i="28"/>
  <c r="G180" i="28"/>
  <c r="H180" i="28"/>
  <c r="I180" i="28"/>
  <c r="J180" i="28"/>
  <c r="A181" i="28"/>
  <c r="B181" i="28"/>
  <c r="C181" i="28"/>
  <c r="D181" i="28"/>
  <c r="E181" i="28"/>
  <c r="F181" i="28"/>
  <c r="G181" i="28"/>
  <c r="H181" i="28"/>
  <c r="I181" i="28"/>
  <c r="J181" i="28"/>
  <c r="A182" i="28"/>
  <c r="B182" i="28"/>
  <c r="C182" i="28"/>
  <c r="D182" i="28"/>
  <c r="E182" i="28"/>
  <c r="F182" i="28"/>
  <c r="G182" i="28"/>
  <c r="H182" i="28"/>
  <c r="I182" i="28"/>
  <c r="J182" i="28"/>
  <c r="A183" i="28"/>
  <c r="B183" i="28"/>
  <c r="C183" i="28"/>
  <c r="D183" i="28"/>
  <c r="E183" i="28"/>
  <c r="F183" i="28"/>
  <c r="G183" i="28"/>
  <c r="H183" i="28"/>
  <c r="I183" i="28"/>
  <c r="J183" i="28"/>
  <c r="A184" i="28"/>
  <c r="B184" i="28"/>
  <c r="C184" i="28"/>
  <c r="D184" i="28"/>
  <c r="E184" i="28"/>
  <c r="F184" i="28"/>
  <c r="G184" i="28"/>
  <c r="H184" i="28"/>
  <c r="I184" i="28"/>
  <c r="J184" i="28"/>
  <c r="A185" i="28"/>
  <c r="B185" i="28"/>
  <c r="C185" i="28"/>
  <c r="D185" i="28"/>
  <c r="E185" i="28"/>
  <c r="F185" i="28"/>
  <c r="G185" i="28"/>
  <c r="H185" i="28"/>
  <c r="I185" i="28"/>
  <c r="J185" i="28"/>
  <c r="A186" i="28"/>
  <c r="B186" i="28"/>
  <c r="C186" i="28"/>
  <c r="D186" i="28"/>
  <c r="E186" i="28"/>
  <c r="F186" i="28"/>
  <c r="G186" i="28"/>
  <c r="H186" i="28"/>
  <c r="I186" i="28"/>
  <c r="J186" i="28"/>
  <c r="A187" i="28"/>
  <c r="B187" i="28"/>
  <c r="C187" i="28"/>
  <c r="D187" i="28"/>
  <c r="E187" i="28"/>
  <c r="F187" i="28"/>
  <c r="G187" i="28"/>
  <c r="H187" i="28"/>
  <c r="I187" i="28"/>
  <c r="J187" i="28"/>
  <c r="A188" i="28"/>
  <c r="B188" i="28"/>
  <c r="C188" i="28"/>
  <c r="D188" i="28"/>
  <c r="E188" i="28"/>
  <c r="F188" i="28"/>
  <c r="G188" i="28"/>
  <c r="H188" i="28"/>
  <c r="I188" i="28"/>
  <c r="J188" i="28"/>
  <c r="A189" i="28"/>
  <c r="B189" i="28"/>
  <c r="C189" i="28"/>
  <c r="D189" i="28"/>
  <c r="E189" i="28"/>
  <c r="F189" i="28"/>
  <c r="G189" i="28"/>
  <c r="H189" i="28"/>
  <c r="I189" i="28"/>
  <c r="J189" i="28"/>
  <c r="A190" i="28"/>
  <c r="B190" i="28"/>
  <c r="C190" i="28"/>
  <c r="D190" i="28"/>
  <c r="E190" i="28"/>
  <c r="F190" i="28"/>
  <c r="G190" i="28"/>
  <c r="H190" i="28"/>
  <c r="I190" i="28"/>
  <c r="J190" i="28"/>
  <c r="A191" i="28"/>
  <c r="B191" i="28"/>
  <c r="C191" i="28"/>
  <c r="D191" i="28"/>
  <c r="E191" i="28"/>
  <c r="F191" i="28"/>
  <c r="G191" i="28"/>
  <c r="H191" i="28"/>
  <c r="I191" i="28"/>
  <c r="J191" i="28"/>
  <c r="A192" i="28"/>
  <c r="B192" i="28"/>
  <c r="C192" i="28"/>
  <c r="D192" i="28"/>
  <c r="E192" i="28"/>
  <c r="F192" i="28"/>
  <c r="G192" i="28"/>
  <c r="H192" i="28"/>
  <c r="I192" i="28"/>
  <c r="J192" i="28"/>
  <c r="A193" i="28"/>
  <c r="B193" i="28"/>
  <c r="C193" i="28"/>
  <c r="D193" i="28"/>
  <c r="E193" i="28"/>
  <c r="F193" i="28"/>
  <c r="G193" i="28"/>
  <c r="H193" i="28"/>
  <c r="I193" i="28"/>
  <c r="J193" i="28"/>
  <c r="A194" i="28"/>
  <c r="B194" i="28"/>
  <c r="C194" i="28"/>
  <c r="D194" i="28"/>
  <c r="E194" i="28"/>
  <c r="F194" i="28"/>
  <c r="G194" i="28"/>
  <c r="H194" i="28"/>
  <c r="I194" i="28"/>
  <c r="J194" i="28"/>
  <c r="A195" i="28"/>
  <c r="B195" i="28"/>
  <c r="C195" i="28"/>
  <c r="D195" i="28"/>
  <c r="E195" i="28"/>
  <c r="F195" i="28"/>
  <c r="G195" i="28"/>
  <c r="H195" i="28"/>
  <c r="I195" i="28"/>
  <c r="J195" i="28"/>
  <c r="A196" i="28"/>
  <c r="B196" i="28"/>
  <c r="C196" i="28"/>
  <c r="D196" i="28"/>
  <c r="E196" i="28"/>
  <c r="F196" i="28"/>
  <c r="G196" i="28"/>
  <c r="H196" i="28"/>
  <c r="I196" i="28"/>
  <c r="J196" i="28"/>
  <c r="A197" i="28"/>
  <c r="B197" i="28"/>
  <c r="C197" i="28"/>
  <c r="D197" i="28"/>
  <c r="E197" i="28"/>
  <c r="F197" i="28"/>
  <c r="G197" i="28"/>
  <c r="H197" i="28"/>
  <c r="I197" i="28"/>
  <c r="J197" i="28"/>
  <c r="A198" i="28"/>
  <c r="B198" i="28"/>
  <c r="C198" i="28"/>
  <c r="D198" i="28"/>
  <c r="E198" i="28"/>
  <c r="F198" i="28"/>
  <c r="G198" i="28"/>
  <c r="H198" i="28"/>
  <c r="I198" i="28"/>
  <c r="J198" i="28"/>
  <c r="A199" i="28"/>
  <c r="B199" i="28"/>
  <c r="C199" i="28"/>
  <c r="D199" i="28"/>
  <c r="E199" i="28"/>
  <c r="F199" i="28"/>
  <c r="G199" i="28"/>
  <c r="H199" i="28"/>
  <c r="I199" i="28"/>
  <c r="J199" i="28"/>
  <c r="A200" i="28"/>
  <c r="B200" i="28"/>
  <c r="C200" i="28"/>
  <c r="D200" i="28"/>
  <c r="E200" i="28"/>
  <c r="F200" i="28"/>
  <c r="G200" i="28"/>
  <c r="H200" i="28"/>
  <c r="I200" i="28"/>
  <c r="J200" i="28"/>
  <c r="A201" i="28"/>
  <c r="B201" i="28"/>
  <c r="C201" i="28"/>
  <c r="D201" i="28"/>
  <c r="E201" i="28"/>
  <c r="F201" i="28"/>
  <c r="G201" i="28"/>
  <c r="H201" i="28"/>
  <c r="I201" i="28"/>
  <c r="J201" i="28"/>
  <c r="A202" i="28"/>
  <c r="B202" i="28"/>
  <c r="C202" i="28"/>
  <c r="D202" i="28"/>
  <c r="E202" i="28"/>
  <c r="F202" i="28"/>
  <c r="G202" i="28"/>
  <c r="H202" i="28"/>
  <c r="I202" i="28"/>
  <c r="J202" i="28"/>
  <c r="A203" i="28"/>
  <c r="B203" i="28"/>
  <c r="C203" i="28"/>
  <c r="D203" i="28"/>
  <c r="E203" i="28"/>
  <c r="F203" i="28"/>
  <c r="G203" i="28"/>
  <c r="H203" i="28"/>
  <c r="I203" i="28"/>
  <c r="J203" i="28"/>
  <c r="A204" i="28"/>
  <c r="B204" i="28"/>
  <c r="C204" i="28"/>
  <c r="D204" i="28"/>
  <c r="E204" i="28"/>
  <c r="F204" i="28"/>
  <c r="G204" i="28"/>
  <c r="H204" i="28"/>
  <c r="I204" i="28"/>
  <c r="J204" i="28"/>
  <c r="A205" i="28"/>
  <c r="B205" i="28"/>
  <c r="C205" i="28"/>
  <c r="D205" i="28"/>
  <c r="E205" i="28"/>
  <c r="F205" i="28"/>
  <c r="G205" i="28"/>
  <c r="H205" i="28"/>
  <c r="I205" i="28"/>
  <c r="J205" i="28"/>
  <c r="A206" i="28"/>
  <c r="B206" i="28"/>
  <c r="C206" i="28"/>
  <c r="D206" i="28"/>
  <c r="E206" i="28"/>
  <c r="F206" i="28"/>
  <c r="G206" i="28"/>
  <c r="H206" i="28"/>
  <c r="I206" i="28"/>
  <c r="J206" i="28"/>
  <c r="A207" i="28"/>
  <c r="B207" i="28"/>
  <c r="C207" i="28"/>
  <c r="D207" i="28"/>
  <c r="E207" i="28"/>
  <c r="F207" i="28"/>
  <c r="G207" i="28"/>
  <c r="H207" i="28"/>
  <c r="I207" i="28"/>
  <c r="J207" i="28"/>
  <c r="A208" i="28"/>
  <c r="B208" i="28"/>
  <c r="C208" i="28"/>
  <c r="D208" i="28"/>
  <c r="E208" i="28"/>
  <c r="F208" i="28"/>
  <c r="G208" i="28"/>
  <c r="H208" i="28"/>
  <c r="I208" i="28"/>
  <c r="J208" i="28"/>
  <c r="A209" i="28"/>
  <c r="B209" i="28"/>
  <c r="C209" i="28"/>
  <c r="D209" i="28"/>
  <c r="E209" i="28"/>
  <c r="F209" i="28"/>
  <c r="G209" i="28"/>
  <c r="H209" i="28"/>
  <c r="I209" i="28"/>
  <c r="J209" i="28"/>
  <c r="A210" i="28"/>
  <c r="B210" i="28"/>
  <c r="C210" i="28"/>
  <c r="D210" i="28"/>
  <c r="E210" i="28"/>
  <c r="F210" i="28"/>
  <c r="G210" i="28"/>
  <c r="H210" i="28"/>
  <c r="I210" i="28"/>
  <c r="J210" i="28"/>
  <c r="A211" i="28"/>
  <c r="B211" i="28"/>
  <c r="C211" i="28"/>
  <c r="D211" i="28"/>
  <c r="E211" i="28"/>
  <c r="F211" i="28"/>
  <c r="G211" i="28"/>
  <c r="H211" i="28"/>
  <c r="I211" i="28"/>
  <c r="J211" i="28"/>
  <c r="A212" i="28"/>
  <c r="B212" i="28"/>
  <c r="C212" i="28"/>
  <c r="D212" i="28"/>
  <c r="E212" i="28"/>
  <c r="F212" i="28"/>
  <c r="G212" i="28"/>
  <c r="H212" i="28"/>
  <c r="I212" i="28"/>
  <c r="J212" i="28"/>
  <c r="A213" i="28"/>
  <c r="B213" i="28"/>
  <c r="C213" i="28"/>
  <c r="D213" i="28"/>
  <c r="E213" i="28"/>
  <c r="F213" i="28"/>
  <c r="G213" i="28"/>
  <c r="H213" i="28"/>
  <c r="I213" i="28"/>
  <c r="J213" i="28"/>
  <c r="A214" i="28"/>
  <c r="B214" i="28"/>
  <c r="C214" i="28"/>
  <c r="D214" i="28"/>
  <c r="E214" i="28"/>
  <c r="F214" i="28"/>
  <c r="G214" i="28"/>
  <c r="H214" i="28"/>
  <c r="I214" i="28"/>
  <c r="J214" i="28"/>
  <c r="A215" i="28"/>
  <c r="B215" i="28"/>
  <c r="C215" i="28"/>
  <c r="D215" i="28"/>
  <c r="E215" i="28"/>
  <c r="F215" i="28"/>
  <c r="G215" i="28"/>
  <c r="H215" i="28"/>
  <c r="I215" i="28"/>
  <c r="J215" i="28"/>
  <c r="A216" i="28"/>
  <c r="B216" i="28"/>
  <c r="C216" i="28"/>
  <c r="D216" i="28"/>
  <c r="E216" i="28"/>
  <c r="F216" i="28"/>
  <c r="G216" i="28"/>
  <c r="H216" i="28"/>
  <c r="I216" i="28"/>
  <c r="J216" i="28"/>
  <c r="A217" i="28"/>
  <c r="B217" i="28"/>
  <c r="C217" i="28"/>
  <c r="D217" i="28"/>
  <c r="E217" i="28"/>
  <c r="F217" i="28"/>
  <c r="G217" i="28"/>
  <c r="H217" i="28"/>
  <c r="I217" i="28"/>
  <c r="J217" i="28"/>
  <c r="A218" i="28"/>
  <c r="B218" i="28"/>
  <c r="C218" i="28"/>
  <c r="D218" i="28"/>
  <c r="E218" i="28"/>
  <c r="F218" i="28"/>
  <c r="G218" i="28"/>
  <c r="H218" i="28"/>
  <c r="I218" i="28"/>
  <c r="J218" i="28"/>
  <c r="A219" i="28"/>
  <c r="B219" i="28"/>
  <c r="C219" i="28"/>
  <c r="D219" i="28"/>
  <c r="E219" i="28"/>
  <c r="F219" i="28"/>
  <c r="G219" i="28"/>
  <c r="H219" i="28"/>
  <c r="I219" i="28"/>
  <c r="J219" i="28"/>
  <c r="A220" i="28"/>
  <c r="B220" i="28"/>
  <c r="C220" i="28"/>
  <c r="D220" i="28"/>
  <c r="E220" i="28"/>
  <c r="F220" i="28"/>
  <c r="G220" i="28"/>
  <c r="H220" i="28"/>
  <c r="I220" i="28"/>
  <c r="J220" i="28"/>
  <c r="A221" i="28"/>
  <c r="B221" i="28"/>
  <c r="C221" i="28"/>
  <c r="D221" i="28"/>
  <c r="E221" i="28"/>
  <c r="F221" i="28"/>
  <c r="G221" i="28"/>
  <c r="H221" i="28"/>
  <c r="I221" i="28"/>
  <c r="J221" i="28"/>
  <c r="A222" i="28"/>
  <c r="B222" i="28"/>
  <c r="C222" i="28"/>
  <c r="D222" i="28"/>
  <c r="E222" i="28"/>
  <c r="F222" i="28"/>
  <c r="G222" i="28"/>
  <c r="H222" i="28"/>
  <c r="I222" i="28"/>
  <c r="J222" i="28"/>
  <c r="A223" i="28"/>
  <c r="B223" i="28"/>
  <c r="C223" i="28"/>
  <c r="D223" i="28"/>
  <c r="E223" i="28"/>
  <c r="F223" i="28"/>
  <c r="G223" i="28"/>
  <c r="H223" i="28"/>
  <c r="I223" i="28"/>
  <c r="J223" i="28"/>
  <c r="A224" i="28"/>
  <c r="B224" i="28"/>
  <c r="C224" i="28"/>
  <c r="D224" i="28"/>
  <c r="E224" i="28"/>
  <c r="F224" i="28"/>
  <c r="G224" i="28"/>
  <c r="H224" i="28"/>
  <c r="I224" i="28"/>
  <c r="J224" i="28"/>
  <c r="A225" i="28"/>
  <c r="B225" i="28"/>
  <c r="C225" i="28"/>
  <c r="D225" i="28"/>
  <c r="E225" i="28"/>
  <c r="F225" i="28"/>
  <c r="G225" i="28"/>
  <c r="H225" i="28"/>
  <c r="I225" i="28"/>
  <c r="J225" i="28"/>
  <c r="A226" i="28"/>
  <c r="B226" i="28"/>
  <c r="C226" i="28"/>
  <c r="D226" i="28"/>
  <c r="E226" i="28"/>
  <c r="F226" i="28"/>
  <c r="G226" i="28"/>
  <c r="H226" i="28"/>
  <c r="I226" i="28"/>
  <c r="J226" i="28"/>
  <c r="A227" i="28"/>
  <c r="B227" i="28"/>
  <c r="C227" i="28"/>
  <c r="D227" i="28"/>
  <c r="E227" i="28"/>
  <c r="F227" i="28"/>
  <c r="G227" i="28"/>
  <c r="H227" i="28"/>
  <c r="I227" i="28"/>
  <c r="J227" i="28"/>
  <c r="A228" i="28"/>
  <c r="B228" i="28"/>
  <c r="C228" i="28"/>
  <c r="D228" i="28"/>
  <c r="E228" i="28"/>
  <c r="F228" i="28"/>
  <c r="G228" i="28"/>
  <c r="H228" i="28"/>
  <c r="I228" i="28"/>
  <c r="J228" i="28"/>
  <c r="A229" i="28"/>
  <c r="B229" i="28"/>
  <c r="C229" i="28"/>
  <c r="D229" i="28"/>
  <c r="E229" i="28"/>
  <c r="F229" i="28"/>
  <c r="G229" i="28"/>
  <c r="H229" i="28"/>
  <c r="I229" i="28"/>
  <c r="J229" i="28"/>
  <c r="A230" i="28"/>
  <c r="B230" i="28"/>
  <c r="C230" i="28"/>
  <c r="D230" i="28"/>
  <c r="E230" i="28"/>
  <c r="F230" i="28"/>
  <c r="G230" i="28"/>
  <c r="H230" i="28"/>
  <c r="I230" i="28"/>
  <c r="J230" i="28"/>
  <c r="A231" i="28"/>
  <c r="B231" i="28"/>
  <c r="C231" i="28"/>
  <c r="D231" i="28"/>
  <c r="E231" i="28"/>
  <c r="F231" i="28"/>
  <c r="G231" i="28"/>
  <c r="H231" i="28"/>
  <c r="I231" i="28"/>
  <c r="J231" i="28"/>
  <c r="A232" i="28"/>
  <c r="B232" i="28"/>
  <c r="C232" i="28"/>
  <c r="D232" i="28"/>
  <c r="E232" i="28"/>
  <c r="F232" i="28"/>
  <c r="G232" i="28"/>
  <c r="H232" i="28"/>
  <c r="I232" i="28"/>
  <c r="J232" i="28"/>
  <c r="A233" i="28"/>
  <c r="B233" i="28"/>
  <c r="C233" i="28"/>
  <c r="D233" i="28"/>
  <c r="E233" i="28"/>
  <c r="F233" i="28"/>
  <c r="G233" i="28"/>
  <c r="H233" i="28"/>
  <c r="I233" i="28"/>
  <c r="J233" i="28"/>
  <c r="A234" i="28"/>
  <c r="B234" i="28"/>
  <c r="C234" i="28"/>
  <c r="D234" i="28"/>
  <c r="E234" i="28"/>
  <c r="F234" i="28"/>
  <c r="G234" i="28"/>
  <c r="H234" i="28"/>
  <c r="I234" i="28"/>
  <c r="J234" i="28"/>
  <c r="A235" i="28"/>
  <c r="B235" i="28"/>
  <c r="C235" i="28"/>
  <c r="D235" i="28"/>
  <c r="E235" i="28"/>
  <c r="F235" i="28"/>
  <c r="G235" i="28"/>
  <c r="H235" i="28"/>
  <c r="I235" i="28"/>
  <c r="J235" i="28"/>
  <c r="A236" i="28"/>
  <c r="B236" i="28"/>
  <c r="C236" i="28"/>
  <c r="D236" i="28"/>
  <c r="E236" i="28"/>
  <c r="F236" i="28"/>
  <c r="G236" i="28"/>
  <c r="H236" i="28"/>
  <c r="I236" i="28"/>
  <c r="J236" i="28"/>
  <c r="A237" i="28"/>
  <c r="B237" i="28"/>
  <c r="C237" i="28"/>
  <c r="D237" i="28"/>
  <c r="E237" i="28"/>
  <c r="F237" i="28"/>
  <c r="G237" i="28"/>
  <c r="H237" i="28"/>
  <c r="I237" i="28"/>
  <c r="J237" i="28"/>
  <c r="A238" i="28"/>
  <c r="B238" i="28"/>
  <c r="C238" i="28"/>
  <c r="D238" i="28"/>
  <c r="E238" i="28"/>
  <c r="F238" i="28"/>
  <c r="G238" i="28"/>
  <c r="H238" i="28"/>
  <c r="I238" i="28"/>
  <c r="J238" i="28"/>
  <c r="A239" i="28"/>
  <c r="B239" i="28"/>
  <c r="C239" i="28"/>
  <c r="D239" i="28"/>
  <c r="E239" i="28"/>
  <c r="F239" i="28"/>
  <c r="G239" i="28"/>
  <c r="H239" i="28"/>
  <c r="I239" i="28"/>
  <c r="J239" i="28"/>
  <c r="A240" i="28"/>
  <c r="B240" i="28"/>
  <c r="C240" i="28"/>
  <c r="D240" i="28"/>
  <c r="E240" i="28"/>
  <c r="F240" i="28"/>
  <c r="G240" i="28"/>
  <c r="H240" i="28"/>
  <c r="I240" i="28"/>
  <c r="J240" i="28"/>
  <c r="A241" i="28"/>
  <c r="B241" i="28"/>
  <c r="C241" i="28"/>
  <c r="D241" i="28"/>
  <c r="E241" i="28"/>
  <c r="F241" i="28"/>
  <c r="G241" i="28"/>
  <c r="H241" i="28"/>
  <c r="I241" i="28"/>
  <c r="J241" i="28"/>
  <c r="A242" i="28"/>
  <c r="B242" i="28"/>
  <c r="C242" i="28"/>
  <c r="D242" i="28"/>
  <c r="E242" i="28"/>
  <c r="F242" i="28"/>
  <c r="G242" i="28"/>
  <c r="H242" i="28"/>
  <c r="I242" i="28"/>
  <c r="J242" i="28"/>
  <c r="A243" i="28"/>
  <c r="B243" i="28"/>
  <c r="C243" i="28"/>
  <c r="D243" i="28"/>
  <c r="E243" i="28"/>
  <c r="F243" i="28"/>
  <c r="G243" i="28"/>
  <c r="H243" i="28"/>
  <c r="I243" i="28"/>
  <c r="J243" i="28"/>
  <c r="A244" i="28"/>
  <c r="B244" i="28"/>
  <c r="C244" i="28"/>
  <c r="D244" i="28"/>
  <c r="E244" i="28"/>
  <c r="F244" i="28"/>
  <c r="G244" i="28"/>
  <c r="H244" i="28"/>
  <c r="I244" i="28"/>
  <c r="J244" i="28"/>
  <c r="A245" i="28"/>
  <c r="B245" i="28"/>
  <c r="C245" i="28"/>
  <c r="D245" i="28"/>
  <c r="E245" i="28"/>
  <c r="F245" i="28"/>
  <c r="G245" i="28"/>
  <c r="H245" i="28"/>
  <c r="I245" i="28"/>
  <c r="J245" i="28"/>
  <c r="A246" i="28"/>
  <c r="B246" i="28"/>
  <c r="C246" i="28"/>
  <c r="D246" i="28"/>
  <c r="E246" i="28"/>
  <c r="F246" i="28"/>
  <c r="G246" i="28"/>
  <c r="H246" i="28"/>
  <c r="I246" i="28"/>
  <c r="J246" i="28"/>
  <c r="A247" i="28"/>
  <c r="B247" i="28"/>
  <c r="C247" i="28"/>
  <c r="D247" i="28"/>
  <c r="E247" i="28"/>
  <c r="F247" i="28"/>
  <c r="G247" i="28"/>
  <c r="H247" i="28"/>
  <c r="I247" i="28"/>
  <c r="J247" i="28"/>
  <c r="A248" i="28"/>
  <c r="B248" i="28"/>
  <c r="C248" i="28"/>
  <c r="D248" i="28"/>
  <c r="E248" i="28"/>
  <c r="F248" i="28"/>
  <c r="G248" i="28"/>
  <c r="H248" i="28"/>
  <c r="I248" i="28"/>
  <c r="J248" i="28"/>
  <c r="A249" i="28"/>
  <c r="B249" i="28"/>
  <c r="C249" i="28"/>
  <c r="D249" i="28"/>
  <c r="E249" i="28"/>
  <c r="F249" i="28"/>
  <c r="G249" i="28"/>
  <c r="H249" i="28"/>
  <c r="I249" i="28"/>
  <c r="J249" i="28"/>
  <c r="A250" i="28"/>
  <c r="B250" i="28"/>
  <c r="C250" i="28"/>
  <c r="D250" i="28"/>
  <c r="E250" i="28"/>
  <c r="F250" i="28"/>
  <c r="G250" i="28"/>
  <c r="H250" i="28"/>
  <c r="I250" i="28"/>
  <c r="J250" i="28"/>
  <c r="A251" i="28"/>
  <c r="B251" i="28"/>
  <c r="C251" i="28"/>
  <c r="D251" i="28"/>
  <c r="E251" i="28"/>
  <c r="F251" i="28"/>
  <c r="G251" i="28"/>
  <c r="H251" i="28"/>
  <c r="I251" i="28"/>
  <c r="J251" i="28"/>
  <c r="A252" i="28"/>
  <c r="B252" i="28"/>
  <c r="C252" i="28"/>
  <c r="D252" i="28"/>
  <c r="E252" i="28"/>
  <c r="F252" i="28"/>
  <c r="G252" i="28"/>
  <c r="H252" i="28"/>
  <c r="I252" i="28"/>
  <c r="J252" i="28"/>
  <c r="A253" i="28"/>
  <c r="B253" i="28"/>
  <c r="C253" i="28"/>
  <c r="D253" i="28"/>
  <c r="E253" i="28"/>
  <c r="F253" i="28"/>
  <c r="G253" i="28"/>
  <c r="H253" i="28"/>
  <c r="I253" i="28"/>
  <c r="J253" i="28"/>
  <c r="A254" i="28"/>
  <c r="B254" i="28"/>
  <c r="C254" i="28"/>
  <c r="D254" i="28"/>
  <c r="E254" i="28"/>
  <c r="F254" i="28"/>
  <c r="G254" i="28"/>
  <c r="H254" i="28"/>
  <c r="I254" i="28"/>
  <c r="J254" i="28"/>
  <c r="A255" i="28"/>
  <c r="B255" i="28"/>
  <c r="C255" i="28"/>
  <c r="D255" i="28"/>
  <c r="E255" i="28"/>
  <c r="F255" i="28"/>
  <c r="G255" i="28"/>
  <c r="H255" i="28"/>
  <c r="I255" i="28"/>
  <c r="J255" i="28"/>
  <c r="A256" i="28"/>
  <c r="B256" i="28"/>
  <c r="C256" i="28"/>
  <c r="D256" i="28"/>
  <c r="E256" i="28"/>
  <c r="F256" i="28"/>
  <c r="G256" i="28"/>
  <c r="H256" i="28"/>
  <c r="I256" i="28"/>
  <c r="J256" i="28"/>
  <c r="C186" i="29"/>
  <c r="D186" i="29"/>
  <c r="E186" i="29"/>
  <c r="F186" i="29"/>
  <c r="G186" i="29"/>
  <c r="H186" i="29"/>
  <c r="I186" i="29"/>
  <c r="J186" i="29"/>
  <c r="K186" i="29"/>
  <c r="L186" i="29"/>
  <c r="M186" i="29"/>
  <c r="N186" i="29"/>
  <c r="O186" i="29"/>
  <c r="P186" i="29"/>
  <c r="Q186" i="29"/>
  <c r="R186" i="29"/>
  <c r="S186" i="29"/>
  <c r="T186" i="29"/>
  <c r="C186" i="30"/>
  <c r="D186" i="30"/>
  <c r="E186" i="30"/>
  <c r="F186" i="30"/>
  <c r="G186" i="30"/>
  <c r="H186" i="30"/>
  <c r="I186" i="30"/>
  <c r="J186" i="30"/>
  <c r="K186" i="30"/>
  <c r="L186" i="30"/>
  <c r="M186" i="30"/>
  <c r="N186" i="30"/>
  <c r="O186" i="30"/>
  <c r="P186" i="30"/>
  <c r="Q186" i="30"/>
  <c r="R186" i="30"/>
  <c r="S186" i="30"/>
  <c r="T186" i="30"/>
  <c r="C186" i="31"/>
  <c r="D186" i="31"/>
  <c r="E186" i="31"/>
  <c r="F186" i="31"/>
  <c r="G186" i="31"/>
  <c r="H186" i="31"/>
  <c r="I186" i="31"/>
  <c r="J186" i="31"/>
  <c r="K186" i="31"/>
  <c r="L186" i="31"/>
  <c r="M186" i="31"/>
  <c r="N186" i="31"/>
  <c r="O186" i="31"/>
  <c r="P186" i="31"/>
  <c r="Q186" i="31"/>
  <c r="R186" i="31"/>
  <c r="S186" i="31"/>
  <c r="T186" i="31"/>
  <c r="C188" i="41"/>
  <c r="D188" i="41"/>
  <c r="E188" i="41"/>
  <c r="F188" i="41"/>
  <c r="G188" i="41"/>
  <c r="H188" i="41"/>
  <c r="I188" i="41"/>
  <c r="J188" i="41"/>
  <c r="K188" i="41"/>
  <c r="L188" i="41"/>
  <c r="M188" i="41"/>
  <c r="N188" i="41"/>
  <c r="O188" i="41"/>
  <c r="P188" i="41"/>
  <c r="Q188" i="41"/>
  <c r="R188" i="41"/>
  <c r="S188" i="41"/>
  <c r="T188" i="41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O186" i="33"/>
  <c r="P186" i="33"/>
  <c r="Q186" i="33"/>
  <c r="R186" i="33"/>
  <c r="S186" i="33"/>
  <c r="T186" i="33"/>
  <c r="C186" i="34"/>
  <c r="D186" i="34"/>
  <c r="E186" i="34"/>
  <c r="F186" i="34"/>
  <c r="G186" i="34"/>
  <c r="H186" i="34"/>
  <c r="I186" i="34"/>
  <c r="J186" i="34"/>
  <c r="K186" i="34"/>
  <c r="L186" i="34"/>
  <c r="M186" i="34"/>
  <c r="N186" i="34"/>
  <c r="O186" i="34"/>
  <c r="P186" i="34"/>
  <c r="Q186" i="34"/>
  <c r="R186" i="34"/>
  <c r="S186" i="34"/>
  <c r="T186" i="34"/>
  <c r="U186" i="34"/>
  <c r="V186" i="34"/>
  <c r="W186" i="34"/>
  <c r="C186" i="35"/>
  <c r="D186" i="35"/>
  <c r="E186" i="35"/>
  <c r="F186" i="35"/>
  <c r="G186" i="35"/>
  <c r="H186" i="35"/>
  <c r="I186" i="35"/>
  <c r="J186" i="35"/>
  <c r="K186" i="35"/>
  <c r="L186" i="35"/>
  <c r="M186" i="35"/>
  <c r="N186" i="35"/>
  <c r="O186" i="35"/>
  <c r="P186" i="35"/>
  <c r="Q186" i="35"/>
  <c r="R186" i="35"/>
  <c r="S186" i="35"/>
  <c r="T186" i="35"/>
  <c r="C186" i="36"/>
  <c r="D186" i="36"/>
  <c r="E186" i="36"/>
  <c r="F186" i="36"/>
  <c r="G186" i="36"/>
  <c r="H186" i="36"/>
  <c r="I186" i="36"/>
  <c r="J186" i="36"/>
  <c r="K186" i="36"/>
  <c r="L186" i="36"/>
  <c r="M186" i="36"/>
  <c r="N186" i="36"/>
  <c r="O186" i="36"/>
  <c r="P186" i="36"/>
  <c r="Q186" i="36"/>
  <c r="R186" i="36"/>
  <c r="S186" i="36"/>
  <c r="T186" i="36"/>
  <c r="M186" i="45"/>
  <c r="N186" i="45"/>
  <c r="O186" i="45"/>
  <c r="P186" i="45"/>
  <c r="Q186" i="45"/>
  <c r="R186" i="45"/>
  <c r="S186" i="45"/>
  <c r="T186" i="45"/>
  <c r="U186" i="45"/>
  <c r="V186" i="45"/>
  <c r="W186" i="45"/>
  <c r="X186" i="45"/>
  <c r="Y186" i="45"/>
  <c r="Z186" i="45"/>
  <c r="C186" i="42"/>
  <c r="D186" i="42"/>
  <c r="E186" i="42"/>
  <c r="F186" i="42"/>
  <c r="G186" i="42"/>
  <c r="H186" i="42"/>
  <c r="I186" i="42"/>
  <c r="J186" i="42"/>
  <c r="K186" i="42"/>
  <c r="L186" i="42"/>
  <c r="M186" i="42"/>
  <c r="N186" i="42"/>
  <c r="O186" i="42"/>
  <c r="P186" i="42"/>
  <c r="Q186" i="42"/>
  <c r="R186" i="42"/>
  <c r="S186" i="42"/>
  <c r="T186" i="42"/>
  <c r="U186" i="42"/>
  <c r="V186" i="42"/>
  <c r="W186" i="42"/>
  <c r="X186" i="42"/>
  <c r="Y186" i="42"/>
  <c r="Z186" i="42"/>
  <c r="AA186" i="42"/>
  <c r="AB186" i="42"/>
  <c r="AC186" i="42"/>
  <c r="AD186" i="42"/>
  <c r="AE186" i="42"/>
  <c r="AF186" i="42"/>
  <c r="AG186" i="42"/>
  <c r="AH186" i="42"/>
  <c r="AI186" i="42"/>
  <c r="X65" i="69"/>
  <c r="X67" i="69"/>
  <c r="X73" i="69"/>
  <c r="X82" i="69"/>
  <c r="X87" i="69"/>
  <c r="X90" i="69"/>
  <c r="X95" i="69"/>
  <c r="X97" i="69"/>
  <c r="X101" i="69"/>
  <c r="F176" i="17"/>
  <c r="F181" i="17"/>
  <c r="G176" i="17"/>
  <c r="G181" i="17"/>
  <c r="H176" i="17"/>
  <c r="H181" i="17"/>
  <c r="I176" i="17"/>
  <c r="I181" i="17"/>
  <c r="J176" i="17"/>
  <c r="J181" i="17"/>
  <c r="K176" i="17"/>
  <c r="K181" i="17"/>
  <c r="L176" i="17"/>
  <c r="L181" i="17"/>
  <c r="M176" i="17"/>
  <c r="M181" i="17"/>
  <c r="N176" i="17"/>
  <c r="N181" i="17"/>
  <c r="O176" i="17"/>
  <c r="O181" i="17"/>
  <c r="P176" i="17"/>
  <c r="P181" i="17"/>
  <c r="Q176" i="17"/>
  <c r="Q181" i="17"/>
  <c r="R176" i="17"/>
  <c r="R181" i="17"/>
  <c r="S176" i="17"/>
  <c r="S181" i="17"/>
  <c r="T176" i="17"/>
  <c r="T181" i="17"/>
  <c r="C176" i="27"/>
  <c r="C181" i="27"/>
  <c r="D176" i="27"/>
  <c r="D181" i="27"/>
  <c r="E176" i="27"/>
  <c r="E181" i="27"/>
  <c r="G176" i="27"/>
  <c r="G181" i="27"/>
  <c r="H176" i="27"/>
  <c r="H181" i="27"/>
  <c r="I176" i="27"/>
  <c r="I181" i="27"/>
  <c r="J176" i="27"/>
  <c r="J181" i="27"/>
  <c r="K176" i="27"/>
  <c r="K181" i="27"/>
  <c r="L176" i="27"/>
  <c r="L181" i="27"/>
  <c r="M176" i="27"/>
  <c r="M181" i="27"/>
  <c r="N176" i="27"/>
  <c r="N181" i="27"/>
  <c r="O176" i="27"/>
  <c r="O181" i="27"/>
  <c r="P176" i="27"/>
  <c r="P181" i="27"/>
  <c r="Q176" i="27"/>
  <c r="Q181" i="27"/>
  <c r="R176" i="27"/>
  <c r="R181" i="27"/>
  <c r="S176" i="27"/>
  <c r="S181" i="27"/>
  <c r="T176" i="27"/>
  <c r="T181" i="27"/>
  <c r="C176" i="29"/>
  <c r="C181" i="29"/>
  <c r="D176" i="29"/>
  <c r="D181" i="29"/>
  <c r="E176" i="29"/>
  <c r="E181" i="29"/>
  <c r="F176" i="29"/>
  <c r="F181" i="29"/>
  <c r="G176" i="29"/>
  <c r="G181" i="29"/>
  <c r="H176" i="29"/>
  <c r="H181" i="29"/>
  <c r="I176" i="29"/>
  <c r="I181" i="29"/>
  <c r="J176" i="29"/>
  <c r="J181" i="29"/>
  <c r="K176" i="29"/>
  <c r="K181" i="29"/>
  <c r="L176" i="29"/>
  <c r="L181" i="29"/>
  <c r="M176" i="29"/>
  <c r="M181" i="29"/>
  <c r="N176" i="29"/>
  <c r="N181" i="29"/>
  <c r="O176" i="29"/>
  <c r="O181" i="29"/>
  <c r="P176" i="29"/>
  <c r="P181" i="29"/>
  <c r="Q176" i="29"/>
  <c r="Q181" i="29"/>
  <c r="R176" i="29"/>
  <c r="R181" i="29"/>
  <c r="S176" i="29"/>
  <c r="S181" i="29"/>
  <c r="T176" i="29"/>
  <c r="T181" i="29"/>
  <c r="C176" i="30"/>
  <c r="C181" i="30"/>
  <c r="D176" i="30"/>
  <c r="D181" i="30"/>
  <c r="E176" i="30"/>
  <c r="E181" i="30"/>
  <c r="F176" i="30"/>
  <c r="F181" i="30"/>
  <c r="G176" i="30"/>
  <c r="G181" i="30"/>
  <c r="H176" i="30"/>
  <c r="H181" i="30"/>
  <c r="I176" i="30"/>
  <c r="I181" i="30"/>
  <c r="J176" i="30"/>
  <c r="J181" i="30"/>
  <c r="K176" i="30"/>
  <c r="K181" i="30"/>
  <c r="L176" i="30"/>
  <c r="L181" i="30"/>
  <c r="M176" i="30"/>
  <c r="M181" i="30"/>
  <c r="N176" i="30"/>
  <c r="N181" i="30"/>
  <c r="O176" i="30"/>
  <c r="O181" i="30"/>
  <c r="P176" i="30"/>
  <c r="P181" i="30"/>
  <c r="Q176" i="30"/>
  <c r="Q181" i="30"/>
  <c r="R176" i="30"/>
  <c r="R181" i="30"/>
  <c r="S176" i="30"/>
  <c r="S181" i="30"/>
  <c r="T176" i="30"/>
  <c r="T181" i="30"/>
  <c r="C176" i="31"/>
  <c r="C181" i="31"/>
  <c r="D176" i="31"/>
  <c r="D181" i="31"/>
  <c r="E176" i="31"/>
  <c r="E181" i="31"/>
  <c r="F176" i="31"/>
  <c r="F181" i="31"/>
  <c r="G176" i="31"/>
  <c r="G181" i="31"/>
  <c r="H176" i="31"/>
  <c r="H181" i="31"/>
  <c r="I176" i="31"/>
  <c r="I181" i="31"/>
  <c r="J176" i="31"/>
  <c r="J181" i="31"/>
  <c r="K176" i="31"/>
  <c r="K181" i="31"/>
  <c r="L176" i="31"/>
  <c r="L181" i="31"/>
  <c r="M176" i="31"/>
  <c r="M181" i="31"/>
  <c r="N176" i="31"/>
  <c r="N181" i="31"/>
  <c r="O176" i="31"/>
  <c r="O181" i="31"/>
  <c r="P176" i="31"/>
  <c r="P181" i="31"/>
  <c r="Q176" i="31"/>
  <c r="Q181" i="31"/>
  <c r="R176" i="31"/>
  <c r="R181" i="31"/>
  <c r="S176" i="31"/>
  <c r="S181" i="31"/>
  <c r="T176" i="31"/>
  <c r="T181" i="31"/>
  <c r="C178" i="41"/>
  <c r="C183" i="41"/>
  <c r="D178" i="41"/>
  <c r="D183" i="41"/>
  <c r="E178" i="41"/>
  <c r="E183" i="41"/>
  <c r="F178" i="41"/>
  <c r="F183" i="41"/>
  <c r="G178" i="41"/>
  <c r="G183" i="41"/>
  <c r="H178" i="41"/>
  <c r="H183" i="41"/>
  <c r="I178" i="41"/>
  <c r="I183" i="41"/>
  <c r="J178" i="41"/>
  <c r="J183" i="41"/>
  <c r="K178" i="41"/>
  <c r="K183" i="41"/>
  <c r="L178" i="41"/>
  <c r="L183" i="41"/>
  <c r="M178" i="41"/>
  <c r="M183" i="41"/>
  <c r="N178" i="41"/>
  <c r="N183" i="41"/>
  <c r="O178" i="41"/>
  <c r="O183" i="41"/>
  <c r="P178" i="41"/>
  <c r="P183" i="41"/>
  <c r="Q178" i="41"/>
  <c r="Q183" i="41"/>
  <c r="R178" i="41"/>
  <c r="R183" i="41"/>
  <c r="S178" i="41"/>
  <c r="S183" i="41"/>
  <c r="T178" i="41"/>
  <c r="T183" i="41"/>
  <c r="C176" i="33"/>
  <c r="C181" i="33"/>
  <c r="D176" i="33"/>
  <c r="D181" i="33"/>
  <c r="E176" i="33"/>
  <c r="E181" i="33"/>
  <c r="F176" i="33"/>
  <c r="F181" i="33"/>
  <c r="G176" i="33"/>
  <c r="G181" i="33"/>
  <c r="H176" i="33"/>
  <c r="H181" i="33"/>
  <c r="I176" i="33"/>
  <c r="I181" i="33"/>
  <c r="J176" i="33"/>
  <c r="J181" i="33"/>
  <c r="K176" i="33"/>
  <c r="K181" i="33"/>
  <c r="L176" i="33"/>
  <c r="L181" i="33"/>
  <c r="M176" i="33"/>
  <c r="M181" i="33"/>
  <c r="N176" i="33"/>
  <c r="N181" i="33"/>
  <c r="O176" i="33"/>
  <c r="O181" i="33"/>
  <c r="P176" i="33"/>
  <c r="P181" i="33"/>
  <c r="Q176" i="33"/>
  <c r="Q181" i="33"/>
  <c r="R176" i="33"/>
  <c r="R181" i="33"/>
  <c r="S176" i="33"/>
  <c r="S181" i="33"/>
  <c r="T176" i="33"/>
  <c r="T181" i="33"/>
  <c r="C176" i="34"/>
  <c r="C181" i="34"/>
  <c r="D176" i="34"/>
  <c r="D181" i="34"/>
  <c r="E176" i="34"/>
  <c r="E181" i="34"/>
  <c r="F176" i="34"/>
  <c r="F181" i="34"/>
  <c r="G176" i="34"/>
  <c r="G181" i="34"/>
  <c r="H176" i="34"/>
  <c r="H181" i="34"/>
  <c r="I176" i="34"/>
  <c r="I181" i="34"/>
  <c r="J176" i="34"/>
  <c r="J181" i="34"/>
  <c r="K176" i="34"/>
  <c r="K181" i="34"/>
  <c r="L176" i="34"/>
  <c r="L181" i="34"/>
  <c r="M176" i="34"/>
  <c r="M181" i="34"/>
  <c r="N176" i="34"/>
  <c r="N181" i="34"/>
  <c r="O176" i="34"/>
  <c r="O181" i="34"/>
  <c r="P176" i="34"/>
  <c r="P181" i="34"/>
  <c r="Q176" i="34"/>
  <c r="Q181" i="34"/>
  <c r="R176" i="34"/>
  <c r="R181" i="34"/>
  <c r="S176" i="34"/>
  <c r="S181" i="34"/>
  <c r="T176" i="34"/>
  <c r="T181" i="34"/>
  <c r="U176" i="34"/>
  <c r="U181" i="34"/>
  <c r="V176" i="34"/>
  <c r="V181" i="34"/>
  <c r="W176" i="34"/>
  <c r="W181" i="34"/>
  <c r="C176" i="35"/>
  <c r="C181" i="35"/>
  <c r="D176" i="35"/>
  <c r="D181" i="35"/>
  <c r="E176" i="35"/>
  <c r="E181" i="35"/>
  <c r="F176" i="35"/>
  <c r="F181" i="35"/>
  <c r="G176" i="35"/>
  <c r="G181" i="35"/>
  <c r="H176" i="35"/>
  <c r="H181" i="35"/>
  <c r="I176" i="35"/>
  <c r="I181" i="35"/>
  <c r="J176" i="35"/>
  <c r="J181" i="35"/>
  <c r="K176" i="35"/>
  <c r="K181" i="35"/>
  <c r="L176" i="35"/>
  <c r="L181" i="35"/>
  <c r="M176" i="35"/>
  <c r="M181" i="35"/>
  <c r="N176" i="35"/>
  <c r="N181" i="35"/>
  <c r="O176" i="35"/>
  <c r="O181" i="35"/>
  <c r="P176" i="35"/>
  <c r="P181" i="35"/>
  <c r="Q176" i="35"/>
  <c r="Q181" i="35"/>
  <c r="R176" i="35"/>
  <c r="R181" i="35"/>
  <c r="S176" i="35"/>
  <c r="S181" i="35"/>
  <c r="T176" i="35"/>
  <c r="T181" i="35"/>
  <c r="C176" i="36"/>
  <c r="C181" i="36"/>
  <c r="D176" i="36"/>
  <c r="D181" i="36"/>
  <c r="E176" i="36"/>
  <c r="E181" i="36"/>
  <c r="F176" i="36"/>
  <c r="F181" i="36"/>
  <c r="G176" i="36"/>
  <c r="G181" i="36"/>
  <c r="H176" i="36"/>
  <c r="H181" i="36"/>
  <c r="I176" i="36"/>
  <c r="I181" i="36"/>
  <c r="J176" i="36"/>
  <c r="J181" i="36"/>
  <c r="K176" i="36"/>
  <c r="K181" i="36"/>
  <c r="L176" i="36"/>
  <c r="L181" i="36"/>
  <c r="M176" i="36"/>
  <c r="M181" i="36"/>
  <c r="N176" i="36"/>
  <c r="N181" i="36"/>
  <c r="O176" i="36"/>
  <c r="O181" i="36"/>
  <c r="P176" i="36"/>
  <c r="P181" i="36"/>
  <c r="Q176" i="36"/>
  <c r="Q181" i="36"/>
  <c r="R176" i="36"/>
  <c r="R181" i="36"/>
  <c r="S176" i="36"/>
  <c r="S181" i="36"/>
  <c r="T176" i="36"/>
  <c r="T181" i="36"/>
  <c r="G176" i="45"/>
  <c r="G181" i="45"/>
  <c r="H176" i="45"/>
  <c r="H181" i="45"/>
  <c r="M176" i="45"/>
  <c r="M181" i="45"/>
  <c r="N176" i="45"/>
  <c r="N181" i="45"/>
  <c r="O176" i="45"/>
  <c r="O181" i="45"/>
  <c r="P176" i="45"/>
  <c r="P181" i="45"/>
  <c r="Q176" i="45"/>
  <c r="Q181" i="45"/>
  <c r="R176" i="45"/>
  <c r="R181" i="45"/>
  <c r="S176" i="45"/>
  <c r="S181" i="45"/>
  <c r="T176" i="45"/>
  <c r="T181" i="45"/>
  <c r="U176" i="45"/>
  <c r="U181" i="45"/>
  <c r="V176" i="45"/>
  <c r="V181" i="45"/>
  <c r="W176" i="45"/>
  <c r="W181" i="45"/>
  <c r="X176" i="45"/>
  <c r="X181" i="45"/>
  <c r="Y176" i="45"/>
  <c r="Y181" i="45"/>
  <c r="Z176" i="45"/>
  <c r="Z181" i="45"/>
  <c r="C176" i="42"/>
  <c r="C181" i="42"/>
  <c r="D176" i="42"/>
  <c r="D181" i="42"/>
  <c r="E176" i="42"/>
  <c r="E181" i="42"/>
  <c r="F176" i="42"/>
  <c r="F181" i="42"/>
  <c r="G176" i="42"/>
  <c r="G181" i="42"/>
  <c r="H176" i="42"/>
  <c r="H181" i="42"/>
  <c r="I176" i="42"/>
  <c r="I181" i="42"/>
  <c r="J176" i="42"/>
  <c r="J181" i="42"/>
  <c r="K176" i="42"/>
  <c r="K181" i="42"/>
  <c r="L176" i="42"/>
  <c r="L181" i="42"/>
  <c r="M176" i="42"/>
  <c r="M181" i="42"/>
  <c r="N176" i="42"/>
  <c r="N181" i="42"/>
  <c r="O176" i="42"/>
  <c r="O181" i="42"/>
  <c r="P176" i="42"/>
  <c r="P181" i="42"/>
  <c r="Q176" i="42"/>
  <c r="Q181" i="42"/>
  <c r="R176" i="42"/>
  <c r="R181" i="42"/>
  <c r="S176" i="42"/>
  <c r="S181" i="42"/>
  <c r="T176" i="42"/>
  <c r="T181" i="42"/>
  <c r="U176" i="42"/>
  <c r="U181" i="42"/>
  <c r="V176" i="42"/>
  <c r="V181" i="42"/>
  <c r="W176" i="42"/>
  <c r="W181" i="42"/>
  <c r="X176" i="42"/>
  <c r="X181" i="42"/>
  <c r="Y176" i="42"/>
  <c r="Y181" i="42"/>
  <c r="Z176" i="42"/>
  <c r="Z181" i="42"/>
  <c r="AA176" i="42"/>
  <c r="AA181" i="42"/>
  <c r="AB176" i="42"/>
  <c r="AB181" i="42"/>
  <c r="AC176" i="42"/>
  <c r="AC181" i="42"/>
  <c r="AD176" i="42"/>
  <c r="AD181" i="42"/>
  <c r="AE176" i="42"/>
  <c r="AE181" i="42"/>
  <c r="AF176" i="42"/>
  <c r="AF181" i="42"/>
  <c r="AG176" i="42"/>
  <c r="AG181" i="42"/>
  <c r="AH176" i="42"/>
  <c r="AH181" i="42"/>
  <c r="AI176" i="42"/>
  <c r="AI181" i="42"/>
  <c r="X117" i="69"/>
  <c r="X120" i="69"/>
  <c r="X131" i="69"/>
  <c r="X138" i="69"/>
  <c r="F156" i="17"/>
  <c r="F151" i="17"/>
  <c r="F161" i="17"/>
  <c r="F166" i="17"/>
  <c r="F171" i="17"/>
  <c r="G156" i="17"/>
  <c r="G151" i="17"/>
  <c r="G161" i="17"/>
  <c r="G166" i="17"/>
  <c r="G171" i="17"/>
  <c r="H156" i="17"/>
  <c r="H151" i="17"/>
  <c r="H161" i="17"/>
  <c r="H166" i="17"/>
  <c r="H171" i="17"/>
  <c r="I156" i="17"/>
  <c r="I151" i="17"/>
  <c r="I161" i="17"/>
  <c r="I166" i="17"/>
  <c r="I171" i="17"/>
  <c r="J156" i="17"/>
  <c r="J151" i="17"/>
  <c r="J161" i="17"/>
  <c r="J166" i="17"/>
  <c r="J171" i="17"/>
  <c r="K156" i="17"/>
  <c r="K151" i="17"/>
  <c r="K161" i="17"/>
  <c r="K166" i="17"/>
  <c r="K171" i="17"/>
  <c r="L156" i="17"/>
  <c r="L151" i="17"/>
  <c r="L161" i="17"/>
  <c r="L166" i="17"/>
  <c r="L171" i="17"/>
  <c r="M156" i="17"/>
  <c r="M151" i="17"/>
  <c r="M161" i="17"/>
  <c r="M166" i="17"/>
  <c r="M171" i="17"/>
  <c r="N156" i="17"/>
  <c r="N151" i="17"/>
  <c r="N161" i="17"/>
  <c r="N166" i="17"/>
  <c r="N171" i="17"/>
  <c r="O156" i="17"/>
  <c r="O151" i="17"/>
  <c r="O161" i="17"/>
  <c r="O166" i="17"/>
  <c r="O171" i="17"/>
  <c r="P156" i="17"/>
  <c r="P151" i="17"/>
  <c r="P161" i="17"/>
  <c r="P166" i="17"/>
  <c r="P171" i="17"/>
  <c r="Q156" i="17"/>
  <c r="Q151" i="17"/>
  <c r="Q161" i="17"/>
  <c r="Q166" i="17"/>
  <c r="Q171" i="17"/>
  <c r="R156" i="17"/>
  <c r="R151" i="17"/>
  <c r="R161" i="17"/>
  <c r="R166" i="17"/>
  <c r="R171" i="17"/>
  <c r="S156" i="17"/>
  <c r="S151" i="17"/>
  <c r="S161" i="17"/>
  <c r="S166" i="17"/>
  <c r="S171" i="17"/>
  <c r="T156" i="17"/>
  <c r="T151" i="17"/>
  <c r="T161" i="17"/>
  <c r="T166" i="17"/>
  <c r="T171" i="17"/>
  <c r="C156" i="27"/>
  <c r="C151" i="27"/>
  <c r="C161" i="27"/>
  <c r="C166" i="27"/>
  <c r="C171" i="27"/>
  <c r="D156" i="27"/>
  <c r="D151" i="27"/>
  <c r="D161" i="27"/>
  <c r="D166" i="27"/>
  <c r="D171" i="27"/>
  <c r="E156" i="27"/>
  <c r="E151" i="27"/>
  <c r="E161" i="27"/>
  <c r="E166" i="27"/>
  <c r="E171" i="27"/>
  <c r="F156" i="27"/>
  <c r="F151" i="27"/>
  <c r="G156" i="27"/>
  <c r="G151" i="27"/>
  <c r="G161" i="27"/>
  <c r="G166" i="27"/>
  <c r="G171" i="27"/>
  <c r="H156" i="27"/>
  <c r="H151" i="27"/>
  <c r="H161" i="27"/>
  <c r="H166" i="27"/>
  <c r="H171" i="27"/>
  <c r="I156" i="27"/>
  <c r="I151" i="27"/>
  <c r="I161" i="27"/>
  <c r="I166" i="27"/>
  <c r="I171" i="27"/>
  <c r="J156" i="27"/>
  <c r="J151" i="27"/>
  <c r="J161" i="27"/>
  <c r="J166" i="27"/>
  <c r="J171" i="27"/>
  <c r="K156" i="27"/>
  <c r="K151" i="27"/>
  <c r="K161" i="27"/>
  <c r="K166" i="27"/>
  <c r="K171" i="27"/>
  <c r="L156" i="27"/>
  <c r="L151" i="27"/>
  <c r="L161" i="27"/>
  <c r="L166" i="27"/>
  <c r="L171" i="27"/>
  <c r="M156" i="27"/>
  <c r="M151" i="27"/>
  <c r="M161" i="27"/>
  <c r="M166" i="27"/>
  <c r="M171" i="27"/>
  <c r="N156" i="27"/>
  <c r="N151" i="27"/>
  <c r="N161" i="27"/>
  <c r="N166" i="27"/>
  <c r="N171" i="27"/>
  <c r="O156" i="27"/>
  <c r="O151" i="27"/>
  <c r="O161" i="27"/>
  <c r="O166" i="27"/>
  <c r="O171" i="27"/>
  <c r="P156" i="27"/>
  <c r="P151" i="27"/>
  <c r="P161" i="27"/>
  <c r="P166" i="27"/>
  <c r="P171" i="27"/>
  <c r="Q156" i="27"/>
  <c r="Q151" i="27"/>
  <c r="Q161" i="27"/>
  <c r="Q166" i="27"/>
  <c r="Q171" i="27"/>
  <c r="R156" i="27"/>
  <c r="R151" i="27"/>
  <c r="R161" i="27"/>
  <c r="R166" i="27"/>
  <c r="R171" i="27"/>
  <c r="S156" i="27"/>
  <c r="S151" i="27"/>
  <c r="S161" i="27"/>
  <c r="S166" i="27"/>
  <c r="S171" i="27"/>
  <c r="T156" i="27"/>
  <c r="T151" i="27"/>
  <c r="T161" i="27"/>
  <c r="T166" i="27"/>
  <c r="T171" i="27"/>
  <c r="C156" i="29"/>
  <c r="C151" i="29"/>
  <c r="C161" i="29"/>
  <c r="C166" i="29"/>
  <c r="C171" i="29"/>
  <c r="D156" i="29"/>
  <c r="D151" i="29"/>
  <c r="D161" i="29"/>
  <c r="D166" i="29"/>
  <c r="D171" i="29"/>
  <c r="E156" i="29"/>
  <c r="E151" i="29"/>
  <c r="E161" i="29"/>
  <c r="E166" i="29"/>
  <c r="E171" i="29"/>
  <c r="F156" i="29"/>
  <c r="F151" i="29"/>
  <c r="F161" i="29"/>
  <c r="F166" i="29"/>
  <c r="F171" i="29"/>
  <c r="G156" i="29"/>
  <c r="G151" i="29"/>
  <c r="G161" i="29"/>
  <c r="G166" i="29"/>
  <c r="G171" i="29"/>
  <c r="H156" i="29"/>
  <c r="H151" i="29"/>
  <c r="H161" i="29"/>
  <c r="H166" i="29"/>
  <c r="H171" i="29"/>
  <c r="I156" i="29"/>
  <c r="I151" i="29"/>
  <c r="I161" i="29"/>
  <c r="I166" i="29"/>
  <c r="I171" i="29"/>
  <c r="J156" i="29"/>
  <c r="J151" i="29"/>
  <c r="J161" i="29"/>
  <c r="J166" i="29"/>
  <c r="J171" i="29"/>
  <c r="K156" i="29"/>
  <c r="K151" i="29"/>
  <c r="K161" i="29"/>
  <c r="K166" i="29"/>
  <c r="K171" i="29"/>
  <c r="L156" i="29"/>
  <c r="L151" i="29"/>
  <c r="L161" i="29"/>
  <c r="L166" i="29"/>
  <c r="L171" i="29"/>
  <c r="M156" i="29"/>
  <c r="M151" i="29"/>
  <c r="M161" i="29"/>
  <c r="M166" i="29"/>
  <c r="M171" i="29"/>
  <c r="N156" i="29"/>
  <c r="N151" i="29"/>
  <c r="N161" i="29"/>
  <c r="N166" i="29"/>
  <c r="N171" i="29"/>
  <c r="O156" i="29"/>
  <c r="O151" i="29"/>
  <c r="O161" i="29"/>
  <c r="O166" i="29"/>
  <c r="O171" i="29"/>
  <c r="P156" i="29"/>
  <c r="P151" i="29"/>
  <c r="P161" i="29"/>
  <c r="P166" i="29"/>
  <c r="P171" i="29"/>
  <c r="Q156" i="29"/>
  <c r="Q151" i="29"/>
  <c r="Q161" i="29"/>
  <c r="Q166" i="29"/>
  <c r="Q171" i="29"/>
  <c r="R156" i="29"/>
  <c r="R151" i="29"/>
  <c r="R161" i="29"/>
  <c r="R166" i="29"/>
  <c r="R171" i="29"/>
  <c r="S156" i="29"/>
  <c r="S151" i="29"/>
  <c r="S161" i="29"/>
  <c r="S166" i="29"/>
  <c r="S171" i="29"/>
  <c r="T156" i="29"/>
  <c r="T151" i="29"/>
  <c r="T161" i="29"/>
  <c r="T166" i="29"/>
  <c r="T171" i="29"/>
  <c r="C156" i="30"/>
  <c r="C151" i="30"/>
  <c r="C161" i="30"/>
  <c r="C166" i="30"/>
  <c r="C171" i="30"/>
  <c r="D156" i="30"/>
  <c r="D151" i="30"/>
  <c r="D161" i="30"/>
  <c r="D166" i="30"/>
  <c r="D171" i="30"/>
  <c r="E156" i="30"/>
  <c r="E151" i="30"/>
  <c r="E161" i="30"/>
  <c r="E166" i="30"/>
  <c r="E171" i="30"/>
  <c r="F156" i="30"/>
  <c r="F151" i="30"/>
  <c r="F161" i="30"/>
  <c r="F166" i="30"/>
  <c r="F171" i="30"/>
  <c r="G156" i="30"/>
  <c r="G151" i="30"/>
  <c r="G161" i="30"/>
  <c r="G166" i="30"/>
  <c r="G171" i="30"/>
  <c r="H156" i="30"/>
  <c r="H151" i="30"/>
  <c r="H161" i="30"/>
  <c r="H166" i="30"/>
  <c r="H171" i="30"/>
  <c r="I156" i="30"/>
  <c r="I151" i="30"/>
  <c r="I161" i="30"/>
  <c r="I166" i="30"/>
  <c r="I171" i="30"/>
  <c r="J156" i="30"/>
  <c r="J151" i="30"/>
  <c r="J161" i="30"/>
  <c r="J166" i="30"/>
  <c r="J171" i="30"/>
  <c r="K156" i="30"/>
  <c r="K151" i="30"/>
  <c r="K161" i="30"/>
  <c r="K166" i="30"/>
  <c r="K171" i="30"/>
  <c r="L156" i="30"/>
  <c r="L151" i="30"/>
  <c r="L161" i="30"/>
  <c r="L166" i="30"/>
  <c r="L171" i="30"/>
  <c r="M156" i="30"/>
  <c r="M151" i="30"/>
  <c r="M161" i="30"/>
  <c r="M166" i="30"/>
  <c r="M171" i="30"/>
  <c r="N156" i="30"/>
  <c r="N151" i="30"/>
  <c r="N161" i="30"/>
  <c r="N166" i="30"/>
  <c r="N171" i="30"/>
  <c r="O156" i="30"/>
  <c r="O151" i="30"/>
  <c r="O161" i="30"/>
  <c r="O166" i="30"/>
  <c r="O171" i="30"/>
  <c r="P156" i="30"/>
  <c r="P151" i="30"/>
  <c r="P161" i="30"/>
  <c r="P166" i="30"/>
  <c r="P171" i="30"/>
  <c r="Q156" i="30"/>
  <c r="Q151" i="30"/>
  <c r="Q161" i="30"/>
  <c r="Q166" i="30"/>
  <c r="Q171" i="30"/>
  <c r="R156" i="30"/>
  <c r="R151" i="30"/>
  <c r="R161" i="30"/>
  <c r="R166" i="30"/>
  <c r="R171" i="30"/>
  <c r="S156" i="30"/>
  <c r="S151" i="30"/>
  <c r="S161" i="30"/>
  <c r="S166" i="30"/>
  <c r="S171" i="30"/>
  <c r="T156" i="30"/>
  <c r="T151" i="30"/>
  <c r="T161" i="30"/>
  <c r="T166" i="30"/>
  <c r="T171" i="30"/>
  <c r="C156" i="31"/>
  <c r="C151" i="31"/>
  <c r="C161" i="31"/>
  <c r="C166" i="31"/>
  <c r="C171" i="31"/>
  <c r="D156" i="31"/>
  <c r="D151" i="31"/>
  <c r="D161" i="31"/>
  <c r="D166" i="31"/>
  <c r="D171" i="31"/>
  <c r="E156" i="31"/>
  <c r="E151" i="31"/>
  <c r="E161" i="31"/>
  <c r="E166" i="31"/>
  <c r="E171" i="31"/>
  <c r="F156" i="31"/>
  <c r="F151" i="31"/>
  <c r="F161" i="31"/>
  <c r="F166" i="31"/>
  <c r="F171" i="31"/>
  <c r="G156" i="31"/>
  <c r="G151" i="31"/>
  <c r="G161" i="31"/>
  <c r="G166" i="31"/>
  <c r="G171" i="31"/>
  <c r="H156" i="31"/>
  <c r="H151" i="31"/>
  <c r="H161" i="31"/>
  <c r="H166" i="31"/>
  <c r="H171" i="31"/>
  <c r="I156" i="31"/>
  <c r="I151" i="31"/>
  <c r="I161" i="31"/>
  <c r="I166" i="31"/>
  <c r="I171" i="31"/>
  <c r="J156" i="31"/>
  <c r="J151" i="31"/>
  <c r="J161" i="31"/>
  <c r="J166" i="31"/>
  <c r="J171" i="31"/>
  <c r="K156" i="31"/>
  <c r="K151" i="31"/>
  <c r="K161" i="31"/>
  <c r="K166" i="31"/>
  <c r="K171" i="31"/>
  <c r="L156" i="31"/>
  <c r="L151" i="31"/>
  <c r="L161" i="31"/>
  <c r="L166" i="31"/>
  <c r="L171" i="31"/>
  <c r="M156" i="31"/>
  <c r="M151" i="31"/>
  <c r="M161" i="31"/>
  <c r="M166" i="31"/>
  <c r="M171" i="31"/>
  <c r="N156" i="31"/>
  <c r="N151" i="31"/>
  <c r="N161" i="31"/>
  <c r="N166" i="31"/>
  <c r="N171" i="31"/>
  <c r="O156" i="31"/>
  <c r="O151" i="31"/>
  <c r="O161" i="31"/>
  <c r="O166" i="31"/>
  <c r="O171" i="31"/>
  <c r="P156" i="31"/>
  <c r="P151" i="31"/>
  <c r="P161" i="31"/>
  <c r="P166" i="31"/>
  <c r="P171" i="31"/>
  <c r="Q156" i="31"/>
  <c r="Q151" i="31"/>
  <c r="Q161" i="31"/>
  <c r="Q166" i="31"/>
  <c r="Q171" i="31"/>
  <c r="R156" i="31"/>
  <c r="R151" i="31"/>
  <c r="R161" i="31"/>
  <c r="R166" i="31"/>
  <c r="R171" i="31"/>
  <c r="S156" i="31"/>
  <c r="S151" i="31"/>
  <c r="S161" i="31"/>
  <c r="S166" i="31"/>
  <c r="S171" i="31"/>
  <c r="T156" i="31"/>
  <c r="T151" i="31"/>
  <c r="T161" i="31"/>
  <c r="T166" i="31"/>
  <c r="T171" i="31"/>
  <c r="C158" i="41"/>
  <c r="C153" i="41"/>
  <c r="C163" i="41"/>
  <c r="C168" i="41"/>
  <c r="C173" i="41"/>
  <c r="D158" i="41"/>
  <c r="D153" i="41"/>
  <c r="D163" i="41"/>
  <c r="D168" i="41"/>
  <c r="D173" i="41"/>
  <c r="E158" i="41"/>
  <c r="E153" i="41"/>
  <c r="E163" i="41"/>
  <c r="E168" i="41"/>
  <c r="E173" i="41"/>
  <c r="F158" i="41"/>
  <c r="F153" i="41"/>
  <c r="F163" i="41"/>
  <c r="F168" i="41"/>
  <c r="F173" i="41"/>
  <c r="G158" i="41"/>
  <c r="G153" i="41"/>
  <c r="G163" i="41"/>
  <c r="G168" i="41"/>
  <c r="G173" i="41"/>
  <c r="H158" i="41"/>
  <c r="H153" i="41"/>
  <c r="H163" i="41"/>
  <c r="H168" i="41"/>
  <c r="H173" i="41"/>
  <c r="I158" i="41"/>
  <c r="I153" i="41"/>
  <c r="I163" i="41"/>
  <c r="I168" i="41"/>
  <c r="I173" i="41"/>
  <c r="J158" i="41"/>
  <c r="J153" i="41"/>
  <c r="J163" i="41"/>
  <c r="J168" i="41"/>
  <c r="J173" i="41"/>
  <c r="K158" i="41"/>
  <c r="K153" i="41"/>
  <c r="K163" i="41"/>
  <c r="K168" i="41"/>
  <c r="K173" i="41"/>
  <c r="L158" i="41"/>
  <c r="L153" i="41"/>
  <c r="L163" i="41"/>
  <c r="L168" i="41"/>
  <c r="L173" i="41"/>
  <c r="M158" i="41"/>
  <c r="M153" i="41"/>
  <c r="M163" i="41"/>
  <c r="M168" i="41"/>
  <c r="M173" i="41"/>
  <c r="N158" i="41"/>
  <c r="N153" i="41"/>
  <c r="N163" i="41"/>
  <c r="N168" i="41"/>
  <c r="N173" i="41"/>
  <c r="O158" i="41"/>
  <c r="O153" i="41"/>
  <c r="O163" i="41"/>
  <c r="O168" i="41"/>
  <c r="O173" i="41"/>
  <c r="P158" i="41"/>
  <c r="P153" i="41"/>
  <c r="P163" i="41"/>
  <c r="P168" i="41"/>
  <c r="P173" i="41"/>
  <c r="Q158" i="41"/>
  <c r="Q153" i="41"/>
  <c r="Q163" i="41"/>
  <c r="Q168" i="41"/>
  <c r="Q173" i="41"/>
  <c r="R158" i="41"/>
  <c r="R153" i="41"/>
  <c r="R163" i="41"/>
  <c r="R168" i="41"/>
  <c r="R173" i="41"/>
  <c r="S158" i="41"/>
  <c r="S153" i="41"/>
  <c r="S163" i="41"/>
  <c r="S168" i="41"/>
  <c r="S173" i="41"/>
  <c r="T158" i="41"/>
  <c r="T153" i="41"/>
  <c r="T163" i="41"/>
  <c r="T168" i="41"/>
  <c r="T173" i="41"/>
  <c r="C156" i="33"/>
  <c r="C151" i="33"/>
  <c r="C161" i="33"/>
  <c r="C166" i="33"/>
  <c r="C171" i="33"/>
  <c r="D156" i="33"/>
  <c r="D151" i="33"/>
  <c r="D161" i="33"/>
  <c r="D166" i="33"/>
  <c r="D171" i="33"/>
  <c r="E156" i="33"/>
  <c r="E151" i="33"/>
  <c r="E161" i="33"/>
  <c r="E166" i="33"/>
  <c r="E171" i="33"/>
  <c r="F156" i="33"/>
  <c r="F151" i="33"/>
  <c r="F161" i="33"/>
  <c r="F166" i="33"/>
  <c r="F171" i="33"/>
  <c r="G156" i="33"/>
  <c r="G151" i="33"/>
  <c r="G161" i="33"/>
  <c r="G166" i="33"/>
  <c r="G171" i="33"/>
  <c r="H156" i="33"/>
  <c r="H151" i="33"/>
  <c r="H161" i="33"/>
  <c r="H166" i="33"/>
  <c r="H171" i="33"/>
  <c r="I156" i="33"/>
  <c r="I151" i="33"/>
  <c r="I161" i="33"/>
  <c r="I166" i="33"/>
  <c r="I171" i="33"/>
  <c r="J156" i="33"/>
  <c r="J151" i="33"/>
  <c r="J161" i="33"/>
  <c r="J166" i="33"/>
  <c r="J171" i="33"/>
  <c r="K156" i="33"/>
  <c r="K151" i="33"/>
  <c r="K161" i="33"/>
  <c r="K166" i="33"/>
  <c r="K171" i="33"/>
  <c r="L156" i="33"/>
  <c r="L151" i="33"/>
  <c r="L161" i="33"/>
  <c r="L166" i="33"/>
  <c r="L171" i="33"/>
  <c r="M156" i="33"/>
  <c r="M151" i="33"/>
  <c r="M161" i="33"/>
  <c r="M166" i="33"/>
  <c r="M171" i="33"/>
  <c r="N156" i="33"/>
  <c r="N151" i="33"/>
  <c r="N161" i="33"/>
  <c r="N166" i="33"/>
  <c r="N171" i="33"/>
  <c r="O156" i="33"/>
  <c r="O151" i="33"/>
  <c r="O161" i="33"/>
  <c r="O166" i="33"/>
  <c r="O171" i="33"/>
  <c r="P156" i="33"/>
  <c r="P151" i="33"/>
  <c r="P161" i="33"/>
  <c r="P166" i="33"/>
  <c r="P171" i="33"/>
  <c r="Q156" i="33"/>
  <c r="Q151" i="33"/>
  <c r="Q161" i="33"/>
  <c r="Q166" i="33"/>
  <c r="Q171" i="33"/>
  <c r="R156" i="33"/>
  <c r="R151" i="33"/>
  <c r="R161" i="33"/>
  <c r="R166" i="33"/>
  <c r="R171" i="33"/>
  <c r="S156" i="33"/>
  <c r="S151" i="33"/>
  <c r="S161" i="33"/>
  <c r="S166" i="33"/>
  <c r="S171" i="33"/>
  <c r="T156" i="33"/>
  <c r="T151" i="33"/>
  <c r="T161" i="33"/>
  <c r="T166" i="33"/>
  <c r="T171" i="33"/>
  <c r="C156" i="34"/>
  <c r="C151" i="34"/>
  <c r="C161" i="34"/>
  <c r="C166" i="34"/>
  <c r="C171" i="34"/>
  <c r="D156" i="34"/>
  <c r="D151" i="34"/>
  <c r="D161" i="34"/>
  <c r="D166" i="34"/>
  <c r="D171" i="34"/>
  <c r="E156" i="34"/>
  <c r="E151" i="34"/>
  <c r="E161" i="34"/>
  <c r="E166" i="34"/>
  <c r="E171" i="34"/>
  <c r="F156" i="34"/>
  <c r="F151" i="34"/>
  <c r="F161" i="34"/>
  <c r="F166" i="34"/>
  <c r="F171" i="34"/>
  <c r="G156" i="34"/>
  <c r="G151" i="34"/>
  <c r="G161" i="34"/>
  <c r="G166" i="34"/>
  <c r="G171" i="34"/>
  <c r="H156" i="34"/>
  <c r="H151" i="34"/>
  <c r="H161" i="34"/>
  <c r="H166" i="34"/>
  <c r="H171" i="34"/>
  <c r="I156" i="34"/>
  <c r="I151" i="34"/>
  <c r="I161" i="34"/>
  <c r="I166" i="34"/>
  <c r="I171" i="34"/>
  <c r="J156" i="34"/>
  <c r="J151" i="34"/>
  <c r="J161" i="34"/>
  <c r="J166" i="34"/>
  <c r="J171" i="34"/>
  <c r="K156" i="34"/>
  <c r="K151" i="34"/>
  <c r="K161" i="34"/>
  <c r="K166" i="34"/>
  <c r="K171" i="34"/>
  <c r="L156" i="34"/>
  <c r="L151" i="34"/>
  <c r="L161" i="34"/>
  <c r="L166" i="34"/>
  <c r="L171" i="34"/>
  <c r="M156" i="34"/>
  <c r="M151" i="34"/>
  <c r="M161" i="34"/>
  <c r="M166" i="34"/>
  <c r="M171" i="34"/>
  <c r="N156" i="34"/>
  <c r="N151" i="34"/>
  <c r="N161" i="34"/>
  <c r="N166" i="34"/>
  <c r="N171" i="34"/>
  <c r="O156" i="34"/>
  <c r="O151" i="34"/>
  <c r="O161" i="34"/>
  <c r="O166" i="34"/>
  <c r="O171" i="34"/>
  <c r="P156" i="34"/>
  <c r="P151" i="34"/>
  <c r="P161" i="34"/>
  <c r="P166" i="34"/>
  <c r="P171" i="34"/>
  <c r="Q156" i="34"/>
  <c r="Q151" i="34"/>
  <c r="Q161" i="34"/>
  <c r="Q166" i="34"/>
  <c r="Q171" i="34"/>
  <c r="R156" i="34"/>
  <c r="R151" i="34"/>
  <c r="R161" i="34"/>
  <c r="R166" i="34"/>
  <c r="R171" i="34"/>
  <c r="S156" i="34"/>
  <c r="S151" i="34"/>
  <c r="S161" i="34"/>
  <c r="S166" i="34"/>
  <c r="S171" i="34"/>
  <c r="T156" i="34"/>
  <c r="T151" i="34"/>
  <c r="T161" i="34"/>
  <c r="T166" i="34"/>
  <c r="T171" i="34"/>
  <c r="U156" i="34"/>
  <c r="U151" i="34"/>
  <c r="U161" i="34"/>
  <c r="U166" i="34"/>
  <c r="U171" i="34"/>
  <c r="V156" i="34"/>
  <c r="V151" i="34"/>
  <c r="V161" i="34"/>
  <c r="V166" i="34"/>
  <c r="V171" i="34"/>
  <c r="W156" i="34"/>
  <c r="W151" i="34"/>
  <c r="W161" i="34"/>
  <c r="W166" i="34"/>
  <c r="W171" i="34"/>
  <c r="C156" i="35"/>
  <c r="C151" i="35"/>
  <c r="C161" i="35"/>
  <c r="C166" i="35"/>
  <c r="C171" i="35"/>
  <c r="D156" i="35"/>
  <c r="D151" i="35"/>
  <c r="D161" i="35"/>
  <c r="D166" i="35"/>
  <c r="D171" i="35"/>
  <c r="E156" i="35"/>
  <c r="E151" i="35"/>
  <c r="E161" i="35"/>
  <c r="E166" i="35"/>
  <c r="E171" i="35"/>
  <c r="F156" i="35"/>
  <c r="F151" i="35"/>
  <c r="F161" i="35"/>
  <c r="F166" i="35"/>
  <c r="F171" i="35"/>
  <c r="G156" i="35"/>
  <c r="G151" i="35"/>
  <c r="G161" i="35"/>
  <c r="G166" i="35"/>
  <c r="G171" i="35"/>
  <c r="H156" i="35"/>
  <c r="H151" i="35"/>
  <c r="H161" i="35"/>
  <c r="H166" i="35"/>
  <c r="H171" i="35"/>
  <c r="I156" i="35"/>
  <c r="I151" i="35"/>
  <c r="I161" i="35"/>
  <c r="I166" i="35"/>
  <c r="I171" i="35"/>
  <c r="J156" i="35"/>
  <c r="J151" i="35"/>
  <c r="J161" i="35"/>
  <c r="J166" i="35"/>
  <c r="J171" i="35"/>
  <c r="K156" i="35"/>
  <c r="K151" i="35"/>
  <c r="K161" i="35"/>
  <c r="K166" i="35"/>
  <c r="K171" i="35"/>
  <c r="L156" i="35"/>
  <c r="L151" i="35"/>
  <c r="L161" i="35"/>
  <c r="L166" i="35"/>
  <c r="L171" i="35"/>
  <c r="M156" i="35"/>
  <c r="M151" i="35"/>
  <c r="M161" i="35"/>
  <c r="M166" i="35"/>
  <c r="M171" i="35"/>
  <c r="N156" i="35"/>
  <c r="N151" i="35"/>
  <c r="N161" i="35"/>
  <c r="N166" i="35"/>
  <c r="N171" i="35"/>
  <c r="O156" i="35"/>
  <c r="O151" i="35"/>
  <c r="O161" i="35"/>
  <c r="O166" i="35"/>
  <c r="O171" i="35"/>
  <c r="P156" i="35"/>
  <c r="P151" i="35"/>
  <c r="P161" i="35"/>
  <c r="P166" i="35"/>
  <c r="P171" i="35"/>
  <c r="Q156" i="35"/>
  <c r="Q151" i="35"/>
  <c r="Q161" i="35"/>
  <c r="Q166" i="35"/>
  <c r="Q171" i="35"/>
  <c r="R156" i="35"/>
  <c r="R151" i="35"/>
  <c r="R161" i="35"/>
  <c r="R166" i="35"/>
  <c r="R171" i="35"/>
  <c r="S156" i="35"/>
  <c r="S151" i="35"/>
  <c r="S161" i="35"/>
  <c r="S166" i="35"/>
  <c r="S171" i="35"/>
  <c r="T156" i="35"/>
  <c r="T151" i="35"/>
  <c r="T161" i="35"/>
  <c r="T166" i="35"/>
  <c r="T171" i="35"/>
  <c r="C156" i="36"/>
  <c r="C151" i="36"/>
  <c r="C161" i="36"/>
  <c r="C166" i="36"/>
  <c r="C171" i="36"/>
  <c r="D156" i="36"/>
  <c r="D151" i="36"/>
  <c r="D161" i="36"/>
  <c r="D166" i="36"/>
  <c r="D171" i="36"/>
  <c r="E156" i="36"/>
  <c r="E151" i="36"/>
  <c r="E161" i="36"/>
  <c r="E166" i="36"/>
  <c r="E171" i="36"/>
  <c r="F156" i="36"/>
  <c r="F151" i="36"/>
  <c r="F161" i="36"/>
  <c r="F166" i="36"/>
  <c r="F171" i="36"/>
  <c r="G156" i="36"/>
  <c r="G151" i="36"/>
  <c r="G161" i="36"/>
  <c r="G166" i="36"/>
  <c r="G171" i="36"/>
  <c r="H156" i="36"/>
  <c r="H151" i="36"/>
  <c r="H161" i="36"/>
  <c r="H166" i="36"/>
  <c r="H171" i="36"/>
  <c r="I156" i="36"/>
  <c r="I151" i="36"/>
  <c r="I161" i="36"/>
  <c r="I166" i="36"/>
  <c r="I171" i="36"/>
  <c r="J156" i="36"/>
  <c r="J151" i="36"/>
  <c r="J161" i="36"/>
  <c r="J166" i="36"/>
  <c r="J171" i="36"/>
  <c r="K156" i="36"/>
  <c r="K151" i="36"/>
  <c r="K161" i="36"/>
  <c r="K166" i="36"/>
  <c r="K171" i="36"/>
  <c r="L156" i="36"/>
  <c r="L151" i="36"/>
  <c r="L161" i="36"/>
  <c r="L166" i="36"/>
  <c r="L171" i="36"/>
  <c r="M156" i="36"/>
  <c r="M151" i="36"/>
  <c r="M161" i="36"/>
  <c r="M166" i="36"/>
  <c r="M171" i="36"/>
  <c r="N156" i="36"/>
  <c r="N151" i="36"/>
  <c r="N161" i="36"/>
  <c r="N166" i="36"/>
  <c r="N171" i="36"/>
  <c r="O156" i="36"/>
  <c r="O151" i="36"/>
  <c r="O161" i="36"/>
  <c r="O166" i="36"/>
  <c r="O171" i="36"/>
  <c r="P156" i="36"/>
  <c r="P151" i="36"/>
  <c r="P161" i="36"/>
  <c r="P166" i="36"/>
  <c r="P171" i="36"/>
  <c r="Q156" i="36"/>
  <c r="Q151" i="36"/>
  <c r="Q161" i="36"/>
  <c r="Q166" i="36"/>
  <c r="Q171" i="36"/>
  <c r="R156" i="36"/>
  <c r="R151" i="36"/>
  <c r="R161" i="36"/>
  <c r="R166" i="36"/>
  <c r="R171" i="36"/>
  <c r="S156" i="36"/>
  <c r="S151" i="36"/>
  <c r="S161" i="36"/>
  <c r="S166" i="36"/>
  <c r="S171" i="36"/>
  <c r="T156" i="36"/>
  <c r="T151" i="36"/>
  <c r="T161" i="36"/>
  <c r="T166" i="36"/>
  <c r="T171" i="36"/>
  <c r="G156" i="45"/>
  <c r="G151" i="45"/>
  <c r="G161" i="45"/>
  <c r="G166" i="45"/>
  <c r="G171" i="45"/>
  <c r="H156" i="45"/>
  <c r="H151" i="45"/>
  <c r="H161" i="45"/>
  <c r="H166" i="45"/>
  <c r="H171" i="45"/>
  <c r="M156" i="45"/>
  <c r="M151" i="45"/>
  <c r="M161" i="45"/>
  <c r="M166" i="45"/>
  <c r="M171" i="45"/>
  <c r="N156" i="45"/>
  <c r="N151" i="45"/>
  <c r="N161" i="45"/>
  <c r="N166" i="45"/>
  <c r="N171" i="45"/>
  <c r="O156" i="45"/>
  <c r="O151" i="45"/>
  <c r="O161" i="45"/>
  <c r="O166" i="45"/>
  <c r="O171" i="45"/>
  <c r="P156" i="45"/>
  <c r="P151" i="45"/>
  <c r="P161" i="45"/>
  <c r="P166" i="45"/>
  <c r="P171" i="45"/>
  <c r="Q156" i="45"/>
  <c r="Q151" i="45"/>
  <c r="Q161" i="45"/>
  <c r="Q166" i="45"/>
  <c r="Q171" i="45"/>
  <c r="R156" i="45"/>
  <c r="R151" i="45"/>
  <c r="R161" i="45"/>
  <c r="R166" i="45"/>
  <c r="R171" i="45"/>
  <c r="S156" i="45"/>
  <c r="S151" i="45"/>
  <c r="S161" i="45"/>
  <c r="S166" i="45"/>
  <c r="S171" i="45"/>
  <c r="T156" i="45"/>
  <c r="T151" i="45"/>
  <c r="T161" i="45"/>
  <c r="T166" i="45"/>
  <c r="T171" i="45"/>
  <c r="U156" i="45"/>
  <c r="U151" i="45"/>
  <c r="U161" i="45"/>
  <c r="U166" i="45"/>
  <c r="U171" i="45"/>
  <c r="V156" i="45"/>
  <c r="V151" i="45"/>
  <c r="V161" i="45"/>
  <c r="V166" i="45"/>
  <c r="V171" i="45"/>
  <c r="W156" i="45"/>
  <c r="W151" i="45"/>
  <c r="W161" i="45"/>
  <c r="W166" i="45"/>
  <c r="W171" i="45"/>
  <c r="X156" i="45"/>
  <c r="X151" i="45"/>
  <c r="X161" i="45"/>
  <c r="X166" i="45"/>
  <c r="X171" i="45"/>
  <c r="Y156" i="45"/>
  <c r="Y151" i="45"/>
  <c r="Y161" i="45"/>
  <c r="Y166" i="45"/>
  <c r="Y171" i="45"/>
  <c r="Z156" i="45"/>
  <c r="Z151" i="45"/>
  <c r="Z161" i="45"/>
  <c r="Z166" i="45"/>
  <c r="Z171" i="45"/>
  <c r="C156" i="42"/>
  <c r="C151" i="42"/>
  <c r="C161" i="42"/>
  <c r="C166" i="42"/>
  <c r="C171" i="42"/>
  <c r="D156" i="42"/>
  <c r="D151" i="42"/>
  <c r="D161" i="42"/>
  <c r="D166" i="42"/>
  <c r="D171" i="42"/>
  <c r="E156" i="42"/>
  <c r="E151" i="42"/>
  <c r="E161" i="42"/>
  <c r="E166" i="42"/>
  <c r="E171" i="42"/>
  <c r="F156" i="42"/>
  <c r="F151" i="42"/>
  <c r="F161" i="42"/>
  <c r="F166" i="42"/>
  <c r="F171" i="42"/>
  <c r="G156" i="42"/>
  <c r="G151" i="42"/>
  <c r="G161" i="42"/>
  <c r="G166" i="42"/>
  <c r="G171" i="42"/>
  <c r="H156" i="42"/>
  <c r="H151" i="42"/>
  <c r="H161" i="42"/>
  <c r="H166" i="42"/>
  <c r="H171" i="42"/>
  <c r="I156" i="42"/>
  <c r="I151" i="42"/>
  <c r="I161" i="42"/>
  <c r="I166" i="42"/>
  <c r="I171" i="42"/>
  <c r="J156" i="42"/>
  <c r="J151" i="42"/>
  <c r="J161" i="42"/>
  <c r="J166" i="42"/>
  <c r="J171" i="42"/>
  <c r="K156" i="42"/>
  <c r="K151" i="42"/>
  <c r="K161" i="42"/>
  <c r="K166" i="42"/>
  <c r="K171" i="42"/>
  <c r="L156" i="42"/>
  <c r="L151" i="42"/>
  <c r="L161" i="42"/>
  <c r="L166" i="42"/>
  <c r="L171" i="42"/>
  <c r="M156" i="42"/>
  <c r="M151" i="42"/>
  <c r="M161" i="42"/>
  <c r="M166" i="42"/>
  <c r="M171" i="42"/>
  <c r="N156" i="42"/>
  <c r="N151" i="42"/>
  <c r="N161" i="42"/>
  <c r="N166" i="42"/>
  <c r="N171" i="42"/>
  <c r="O156" i="42"/>
  <c r="O151" i="42"/>
  <c r="O161" i="42"/>
  <c r="O166" i="42"/>
  <c r="O171" i="42"/>
  <c r="P156" i="42"/>
  <c r="P151" i="42"/>
  <c r="P161" i="42"/>
  <c r="P166" i="42"/>
  <c r="P171" i="42"/>
  <c r="Q156" i="42"/>
  <c r="Q151" i="42"/>
  <c r="Q161" i="42"/>
  <c r="Q166" i="42"/>
  <c r="Q171" i="42"/>
  <c r="R156" i="42"/>
  <c r="R151" i="42"/>
  <c r="R161" i="42"/>
  <c r="R166" i="42"/>
  <c r="R171" i="42"/>
  <c r="S156" i="42"/>
  <c r="S151" i="42"/>
  <c r="S161" i="42"/>
  <c r="S166" i="42"/>
  <c r="S171" i="42"/>
  <c r="T156" i="42"/>
  <c r="T151" i="42"/>
  <c r="T161" i="42"/>
  <c r="T166" i="42"/>
  <c r="T171" i="42"/>
  <c r="U156" i="42"/>
  <c r="U151" i="42"/>
  <c r="U161" i="42"/>
  <c r="U166" i="42"/>
  <c r="U171" i="42"/>
  <c r="V156" i="42"/>
  <c r="V151" i="42"/>
  <c r="V161" i="42"/>
  <c r="V166" i="42"/>
  <c r="V171" i="42"/>
  <c r="W156" i="42"/>
  <c r="W151" i="42"/>
  <c r="W161" i="42"/>
  <c r="W166" i="42"/>
  <c r="W171" i="42"/>
  <c r="X156" i="42"/>
  <c r="X151" i="42"/>
  <c r="X161" i="42"/>
  <c r="X166" i="42"/>
  <c r="X171" i="42"/>
  <c r="Y156" i="42"/>
  <c r="Y151" i="42"/>
  <c r="Y161" i="42"/>
  <c r="Y166" i="42"/>
  <c r="Y171" i="42"/>
  <c r="Z156" i="42"/>
  <c r="Z151" i="42"/>
  <c r="Z161" i="42"/>
  <c r="Z166" i="42"/>
  <c r="Z171" i="42"/>
  <c r="AA156" i="42"/>
  <c r="AA151" i="42"/>
  <c r="AA161" i="42"/>
  <c r="AA166" i="42"/>
  <c r="AA171" i="42"/>
  <c r="AB156" i="42"/>
  <c r="AB151" i="42"/>
  <c r="AB161" i="42"/>
  <c r="AB166" i="42"/>
  <c r="AB171" i="42"/>
  <c r="AC156" i="42"/>
  <c r="AC151" i="42"/>
  <c r="AC161" i="42"/>
  <c r="AC166" i="42"/>
  <c r="AC171" i="42"/>
  <c r="AD156" i="42"/>
  <c r="AD151" i="42"/>
  <c r="AD161" i="42"/>
  <c r="AD166" i="42"/>
  <c r="AD171" i="42"/>
  <c r="AE156" i="42"/>
  <c r="AE151" i="42"/>
  <c r="AE161" i="42"/>
  <c r="AE166" i="42"/>
  <c r="AE171" i="42"/>
  <c r="AF156" i="42"/>
  <c r="AF151" i="42"/>
  <c r="AF161" i="42"/>
  <c r="AF166" i="42"/>
  <c r="AF171" i="42"/>
  <c r="AG156" i="42"/>
  <c r="AG151" i="42"/>
  <c r="AG161" i="42"/>
  <c r="AG166" i="42"/>
  <c r="AG171" i="42"/>
  <c r="AH156" i="42"/>
  <c r="AH151" i="42"/>
  <c r="AH161" i="42"/>
  <c r="AH166" i="42"/>
  <c r="AH171" i="42"/>
  <c r="AI156" i="42"/>
  <c r="AI151" i="42"/>
  <c r="AI161" i="42"/>
  <c r="AI166" i="42"/>
  <c r="AI171" i="42"/>
  <c r="AJ151" i="42"/>
  <c r="AK151" i="42"/>
  <c r="AL151" i="42"/>
  <c r="X147" i="69"/>
  <c r="X149" i="69"/>
  <c r="X162" i="69"/>
  <c r="X165" i="69"/>
  <c r="X170" i="69"/>
  <c r="X183" i="69"/>
  <c r="X184" i="69"/>
  <c r="X185" i="69"/>
  <c r="X186" i="69"/>
  <c r="X187" i="69"/>
  <c r="X188" i="69"/>
  <c r="X189" i="69"/>
  <c r="X190" i="69"/>
  <c r="X191" i="69"/>
  <c r="X192" i="69"/>
  <c r="X193" i="69"/>
  <c r="X194" i="69"/>
  <c r="X195" i="69"/>
  <c r="X196" i="69"/>
  <c r="X197" i="69"/>
  <c r="X198" i="69"/>
  <c r="X199" i="69"/>
  <c r="X200" i="69"/>
  <c r="X201" i="69"/>
  <c r="X202" i="69"/>
  <c r="X203" i="69"/>
  <c r="X204" i="69"/>
  <c r="X205" i="69"/>
  <c r="X206" i="69"/>
  <c r="X207" i="69"/>
  <c r="X208" i="69"/>
  <c r="X209" i="69"/>
  <c r="X210" i="69"/>
  <c r="X211" i="69"/>
  <c r="X212" i="69"/>
  <c r="X213" i="69"/>
  <c r="X214" i="69"/>
  <c r="X215" i="69"/>
  <c r="X216" i="69"/>
  <c r="X217" i="69"/>
  <c r="X218" i="69"/>
  <c r="X219" i="69"/>
  <c r="X220" i="69"/>
  <c r="X221" i="69"/>
  <c r="X222" i="69"/>
  <c r="X223" i="69"/>
  <c r="X224" i="69"/>
  <c r="X225" i="69"/>
  <c r="X226" i="69"/>
  <c r="X227" i="69"/>
  <c r="X228" i="69"/>
  <c r="X229" i="69"/>
  <c r="X230" i="69"/>
  <c r="X231" i="69"/>
  <c r="X232" i="69"/>
  <c r="X233" i="69"/>
  <c r="X234" i="69"/>
  <c r="X235" i="69"/>
  <c r="X236" i="69"/>
  <c r="X237" i="69"/>
  <c r="X238" i="69"/>
  <c r="X239" i="69"/>
  <c r="X240" i="69"/>
  <c r="X241" i="69"/>
  <c r="X242" i="69"/>
  <c r="X243" i="69"/>
  <c r="X244" i="69"/>
  <c r="X245" i="69"/>
  <c r="X246" i="69"/>
  <c r="X247" i="69"/>
  <c r="X248" i="69"/>
  <c r="X249" i="69"/>
  <c r="X250" i="69"/>
  <c r="X251" i="69"/>
  <c r="X252" i="69"/>
  <c r="X253" i="69"/>
  <c r="X254" i="69"/>
  <c r="X255" i="69"/>
  <c r="X256" i="69"/>
  <c r="X257" i="69"/>
  <c r="X258" i="69"/>
  <c r="X259" i="69"/>
  <c r="X260" i="69"/>
  <c r="X261" i="69"/>
  <c r="X262" i="69"/>
  <c r="X263" i="69"/>
  <c r="X264" i="69"/>
  <c r="X265" i="69"/>
  <c r="X266" i="69"/>
  <c r="X267" i="69"/>
  <c r="X268" i="69"/>
  <c r="X269" i="69"/>
  <c r="X270" i="69"/>
  <c r="X271" i="69"/>
  <c r="X272" i="69"/>
  <c r="X273" i="69"/>
  <c r="X274" i="69"/>
  <c r="X275" i="69"/>
  <c r="X276" i="69"/>
  <c r="X277" i="69"/>
  <c r="X278" i="69"/>
  <c r="X279" i="69"/>
  <c r="X280" i="69"/>
  <c r="X281" i="69"/>
  <c r="V37" i="69"/>
  <c r="V38" i="69"/>
  <c r="V39" i="69"/>
  <c r="V40" i="69"/>
  <c r="V41" i="69"/>
  <c r="V42" i="69"/>
  <c r="V51" i="69"/>
  <c r="F185" i="17"/>
  <c r="G185" i="17"/>
  <c r="H185" i="17"/>
  <c r="I185" i="17"/>
  <c r="J185" i="17"/>
  <c r="K185" i="17"/>
  <c r="L185" i="17"/>
  <c r="M185" i="17"/>
  <c r="N185" i="17"/>
  <c r="O185" i="17"/>
  <c r="P185" i="17"/>
  <c r="Q185" i="17"/>
  <c r="R185" i="17"/>
  <c r="S185" i="17"/>
  <c r="T185" i="17"/>
  <c r="C185" i="27"/>
  <c r="D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R185" i="27"/>
  <c r="S185" i="27"/>
  <c r="T185" i="27"/>
  <c r="C185" i="29"/>
  <c r="D185" i="29"/>
  <c r="E185" i="29"/>
  <c r="F185" i="29"/>
  <c r="G185" i="29"/>
  <c r="H185" i="29"/>
  <c r="I185" i="29"/>
  <c r="J185" i="29"/>
  <c r="K185" i="29"/>
  <c r="L185" i="29"/>
  <c r="M185" i="29"/>
  <c r="N185" i="29"/>
  <c r="O185" i="29"/>
  <c r="P185" i="29"/>
  <c r="Q185" i="29"/>
  <c r="R185" i="29"/>
  <c r="S185" i="29"/>
  <c r="T185" i="29"/>
  <c r="C185" i="30"/>
  <c r="D185" i="30"/>
  <c r="E185" i="30"/>
  <c r="F185" i="30"/>
  <c r="G185" i="30"/>
  <c r="H185" i="30"/>
  <c r="I185" i="30"/>
  <c r="J185" i="30"/>
  <c r="K185" i="30"/>
  <c r="L185" i="30"/>
  <c r="M185" i="30"/>
  <c r="N185" i="30"/>
  <c r="O185" i="30"/>
  <c r="P185" i="30"/>
  <c r="Q185" i="30"/>
  <c r="R185" i="30"/>
  <c r="S185" i="30"/>
  <c r="T185" i="30"/>
  <c r="C185" i="31"/>
  <c r="D185" i="31"/>
  <c r="E185" i="31"/>
  <c r="F185" i="31"/>
  <c r="G185" i="31"/>
  <c r="H185" i="31"/>
  <c r="I185" i="31"/>
  <c r="J185" i="31"/>
  <c r="K185" i="31"/>
  <c r="L185" i="31"/>
  <c r="M185" i="31"/>
  <c r="N185" i="31"/>
  <c r="O185" i="31"/>
  <c r="P185" i="31"/>
  <c r="Q185" i="31"/>
  <c r="R185" i="31"/>
  <c r="S185" i="31"/>
  <c r="T185" i="31"/>
  <c r="C187" i="41"/>
  <c r="D187" i="41"/>
  <c r="E187" i="41"/>
  <c r="F187" i="41"/>
  <c r="G187" i="41"/>
  <c r="H187" i="41"/>
  <c r="I187" i="41"/>
  <c r="J187" i="41"/>
  <c r="K187" i="41"/>
  <c r="L187" i="41"/>
  <c r="M187" i="41"/>
  <c r="N187" i="41"/>
  <c r="O187" i="41"/>
  <c r="P187" i="41"/>
  <c r="Q187" i="41"/>
  <c r="R187" i="41"/>
  <c r="S187" i="41"/>
  <c r="T187" i="41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P185" i="33"/>
  <c r="Q185" i="33"/>
  <c r="R185" i="33"/>
  <c r="S185" i="33"/>
  <c r="T185" i="33"/>
  <c r="C185" i="34"/>
  <c r="D185" i="34"/>
  <c r="E185" i="34"/>
  <c r="F185" i="34"/>
  <c r="G185" i="34"/>
  <c r="H185" i="34"/>
  <c r="I185" i="34"/>
  <c r="J185" i="34"/>
  <c r="K185" i="34"/>
  <c r="L185" i="34"/>
  <c r="M185" i="34"/>
  <c r="N185" i="34"/>
  <c r="O185" i="34"/>
  <c r="P185" i="34"/>
  <c r="Q185" i="34"/>
  <c r="R185" i="34"/>
  <c r="S185" i="34"/>
  <c r="T185" i="34"/>
  <c r="U185" i="34"/>
  <c r="V185" i="34"/>
  <c r="W185" i="34"/>
  <c r="C185" i="35"/>
  <c r="D185" i="35"/>
  <c r="E185" i="35"/>
  <c r="F185" i="35"/>
  <c r="G185" i="35"/>
  <c r="H185" i="35"/>
  <c r="I185" i="35"/>
  <c r="J185" i="35"/>
  <c r="K185" i="35"/>
  <c r="L185" i="35"/>
  <c r="M185" i="35"/>
  <c r="N185" i="35"/>
  <c r="O185" i="35"/>
  <c r="P185" i="35"/>
  <c r="Q185" i="35"/>
  <c r="R185" i="35"/>
  <c r="S185" i="35"/>
  <c r="T185" i="35"/>
  <c r="C185" i="36"/>
  <c r="D185" i="36"/>
  <c r="E185" i="36"/>
  <c r="F185" i="36"/>
  <c r="G185" i="36"/>
  <c r="H185" i="36"/>
  <c r="I185" i="36"/>
  <c r="J185" i="36"/>
  <c r="K185" i="36"/>
  <c r="L185" i="36"/>
  <c r="M185" i="36"/>
  <c r="N185" i="36"/>
  <c r="O185" i="36"/>
  <c r="P185" i="36"/>
  <c r="Q185" i="36"/>
  <c r="R185" i="36"/>
  <c r="S185" i="36"/>
  <c r="T185" i="36"/>
  <c r="M185" i="45"/>
  <c r="N185" i="45"/>
  <c r="O185" i="45"/>
  <c r="P185" i="45"/>
  <c r="Q185" i="45"/>
  <c r="R185" i="45"/>
  <c r="S185" i="45"/>
  <c r="T185" i="45"/>
  <c r="U185" i="45"/>
  <c r="V185" i="45"/>
  <c r="W185" i="45"/>
  <c r="X185" i="45"/>
  <c r="Y185" i="45"/>
  <c r="Z185" i="45"/>
  <c r="C185" i="42"/>
  <c r="D185" i="42"/>
  <c r="E185" i="42"/>
  <c r="F185" i="42"/>
  <c r="G185" i="42"/>
  <c r="H185" i="42"/>
  <c r="I185" i="42"/>
  <c r="J185" i="42"/>
  <c r="K185" i="42"/>
  <c r="L185" i="42"/>
  <c r="M185" i="42"/>
  <c r="N185" i="42"/>
  <c r="O185" i="42"/>
  <c r="P185" i="42"/>
  <c r="Q185" i="42"/>
  <c r="R185" i="42"/>
  <c r="S185" i="42"/>
  <c r="T185" i="42"/>
  <c r="U185" i="42"/>
  <c r="V185" i="42"/>
  <c r="W185" i="42"/>
  <c r="X185" i="42"/>
  <c r="Y185" i="42"/>
  <c r="Z185" i="42"/>
  <c r="AA185" i="42"/>
  <c r="AB185" i="42"/>
  <c r="AC185" i="42"/>
  <c r="AD185" i="42"/>
  <c r="AE185" i="42"/>
  <c r="AF185" i="42"/>
  <c r="AG185" i="42"/>
  <c r="AH185" i="42"/>
  <c r="AI185" i="42"/>
  <c r="V68" i="69"/>
  <c r="V69" i="69"/>
  <c r="V81" i="69"/>
  <c r="V88" i="69"/>
  <c r="V96" i="69"/>
  <c r="V97" i="69"/>
  <c r="F175" i="17"/>
  <c r="F180" i="17"/>
  <c r="G175" i="17"/>
  <c r="G180" i="17"/>
  <c r="H175" i="17"/>
  <c r="H180" i="17"/>
  <c r="I175" i="17"/>
  <c r="I180" i="17"/>
  <c r="J175" i="17"/>
  <c r="J180" i="17"/>
  <c r="K175" i="17"/>
  <c r="K180" i="17"/>
  <c r="L175" i="17"/>
  <c r="L180" i="17"/>
  <c r="M175" i="17"/>
  <c r="M180" i="17"/>
  <c r="N175" i="17"/>
  <c r="N180" i="17"/>
  <c r="O175" i="17"/>
  <c r="O180" i="17"/>
  <c r="P175" i="17"/>
  <c r="P180" i="17"/>
  <c r="Q175" i="17"/>
  <c r="Q180" i="17"/>
  <c r="R175" i="17"/>
  <c r="R180" i="17"/>
  <c r="S175" i="17"/>
  <c r="S180" i="17"/>
  <c r="T175" i="17"/>
  <c r="T180" i="17"/>
  <c r="C175" i="27"/>
  <c r="C180" i="27"/>
  <c r="D175" i="27"/>
  <c r="D180" i="27"/>
  <c r="E175" i="27"/>
  <c r="E180" i="27"/>
  <c r="F175" i="27"/>
  <c r="F180" i="27"/>
  <c r="G175" i="27"/>
  <c r="G180" i="27"/>
  <c r="H175" i="27"/>
  <c r="H180" i="27"/>
  <c r="I175" i="27"/>
  <c r="I180" i="27"/>
  <c r="J175" i="27"/>
  <c r="J180" i="27"/>
  <c r="K175" i="27"/>
  <c r="K180" i="27"/>
  <c r="L175" i="27"/>
  <c r="L180" i="27"/>
  <c r="M175" i="27"/>
  <c r="M180" i="27"/>
  <c r="N175" i="27"/>
  <c r="N180" i="27"/>
  <c r="O175" i="27"/>
  <c r="O180" i="27"/>
  <c r="P175" i="27"/>
  <c r="P180" i="27"/>
  <c r="Q175" i="27"/>
  <c r="Q180" i="27"/>
  <c r="R175" i="27"/>
  <c r="R180" i="27"/>
  <c r="S175" i="27"/>
  <c r="S180" i="27"/>
  <c r="T175" i="27"/>
  <c r="T180" i="27"/>
  <c r="C175" i="29"/>
  <c r="C180" i="29"/>
  <c r="D175" i="29"/>
  <c r="D180" i="29"/>
  <c r="E175" i="29"/>
  <c r="E180" i="29"/>
  <c r="F175" i="29"/>
  <c r="F180" i="29"/>
  <c r="G175" i="29"/>
  <c r="G180" i="29"/>
  <c r="H175" i="29"/>
  <c r="H180" i="29"/>
  <c r="I175" i="29"/>
  <c r="I180" i="29"/>
  <c r="J175" i="29"/>
  <c r="J180" i="29"/>
  <c r="K175" i="29"/>
  <c r="K180" i="29"/>
  <c r="L175" i="29"/>
  <c r="L180" i="29"/>
  <c r="M175" i="29"/>
  <c r="M180" i="29"/>
  <c r="N175" i="29"/>
  <c r="N180" i="29"/>
  <c r="O175" i="29"/>
  <c r="O180" i="29"/>
  <c r="P175" i="29"/>
  <c r="P180" i="29"/>
  <c r="Q175" i="29"/>
  <c r="Q180" i="29"/>
  <c r="R175" i="29"/>
  <c r="R180" i="29"/>
  <c r="S175" i="29"/>
  <c r="S180" i="29"/>
  <c r="T175" i="29"/>
  <c r="T180" i="29"/>
  <c r="C175" i="30"/>
  <c r="C180" i="30"/>
  <c r="D175" i="30"/>
  <c r="D180" i="30"/>
  <c r="E175" i="30"/>
  <c r="E180" i="30"/>
  <c r="F175" i="30"/>
  <c r="F180" i="30"/>
  <c r="G175" i="30"/>
  <c r="G180" i="30"/>
  <c r="H175" i="30"/>
  <c r="H180" i="30"/>
  <c r="I175" i="30"/>
  <c r="I180" i="30"/>
  <c r="J175" i="30"/>
  <c r="J180" i="30"/>
  <c r="K175" i="30"/>
  <c r="K180" i="30"/>
  <c r="L175" i="30"/>
  <c r="L180" i="30"/>
  <c r="M175" i="30"/>
  <c r="M180" i="30"/>
  <c r="N175" i="30"/>
  <c r="N180" i="30"/>
  <c r="O175" i="30"/>
  <c r="O180" i="30"/>
  <c r="P175" i="30"/>
  <c r="P180" i="30"/>
  <c r="Q175" i="30"/>
  <c r="Q180" i="30"/>
  <c r="R175" i="30"/>
  <c r="R180" i="30"/>
  <c r="S175" i="30"/>
  <c r="S180" i="30"/>
  <c r="T175" i="30"/>
  <c r="T180" i="30"/>
  <c r="C175" i="31"/>
  <c r="C180" i="31"/>
  <c r="D175" i="31"/>
  <c r="D180" i="31"/>
  <c r="E175" i="31"/>
  <c r="E180" i="31"/>
  <c r="F175" i="31"/>
  <c r="F180" i="31"/>
  <c r="G175" i="31"/>
  <c r="G180" i="31"/>
  <c r="H175" i="31"/>
  <c r="H180" i="31"/>
  <c r="I175" i="31"/>
  <c r="I180" i="31"/>
  <c r="J175" i="31"/>
  <c r="J180" i="31"/>
  <c r="K175" i="31"/>
  <c r="K180" i="31"/>
  <c r="L175" i="31"/>
  <c r="L180" i="31"/>
  <c r="M175" i="31"/>
  <c r="M180" i="31"/>
  <c r="N175" i="31"/>
  <c r="N180" i="31"/>
  <c r="O175" i="31"/>
  <c r="O180" i="31"/>
  <c r="P175" i="31"/>
  <c r="P180" i="31"/>
  <c r="Q175" i="31"/>
  <c r="Q180" i="31"/>
  <c r="R175" i="31"/>
  <c r="R180" i="31"/>
  <c r="S175" i="31"/>
  <c r="S180" i="31"/>
  <c r="T175" i="31"/>
  <c r="T180" i="31"/>
  <c r="C177" i="41"/>
  <c r="C182" i="41"/>
  <c r="D177" i="41"/>
  <c r="D182" i="41"/>
  <c r="E177" i="41"/>
  <c r="E182" i="41"/>
  <c r="F177" i="41"/>
  <c r="F182" i="41"/>
  <c r="G177" i="41"/>
  <c r="G182" i="41"/>
  <c r="H177" i="41"/>
  <c r="H182" i="41"/>
  <c r="I177" i="41"/>
  <c r="I182" i="41"/>
  <c r="J177" i="41"/>
  <c r="J182" i="41"/>
  <c r="K177" i="41"/>
  <c r="K182" i="41"/>
  <c r="L177" i="41"/>
  <c r="L182" i="41"/>
  <c r="M177" i="41"/>
  <c r="M182" i="41"/>
  <c r="N177" i="41"/>
  <c r="N182" i="41"/>
  <c r="O177" i="41"/>
  <c r="O182" i="41"/>
  <c r="P177" i="41"/>
  <c r="P182" i="41"/>
  <c r="Q177" i="41"/>
  <c r="Q182" i="41"/>
  <c r="R177" i="41"/>
  <c r="R182" i="41"/>
  <c r="S177" i="41"/>
  <c r="S182" i="41"/>
  <c r="T177" i="41"/>
  <c r="T182" i="41"/>
  <c r="C175" i="33"/>
  <c r="C180" i="33"/>
  <c r="D175" i="33"/>
  <c r="D180" i="33"/>
  <c r="E175" i="33"/>
  <c r="E180" i="33"/>
  <c r="F175" i="33"/>
  <c r="F180" i="33"/>
  <c r="G175" i="33"/>
  <c r="G180" i="33"/>
  <c r="H175" i="33"/>
  <c r="H180" i="33"/>
  <c r="I175" i="33"/>
  <c r="I180" i="33"/>
  <c r="J175" i="33"/>
  <c r="J180" i="33"/>
  <c r="K175" i="33"/>
  <c r="K180" i="33"/>
  <c r="L175" i="33"/>
  <c r="L180" i="33"/>
  <c r="M175" i="33"/>
  <c r="M180" i="33"/>
  <c r="N175" i="33"/>
  <c r="N180" i="33"/>
  <c r="O175" i="33"/>
  <c r="O180" i="33"/>
  <c r="P175" i="33"/>
  <c r="P180" i="33"/>
  <c r="Q175" i="33"/>
  <c r="Q180" i="33"/>
  <c r="R175" i="33"/>
  <c r="R180" i="33"/>
  <c r="S175" i="33"/>
  <c r="S180" i="33"/>
  <c r="T175" i="33"/>
  <c r="T180" i="33"/>
  <c r="C175" i="34"/>
  <c r="C180" i="34"/>
  <c r="D175" i="34"/>
  <c r="D180" i="34"/>
  <c r="E175" i="34"/>
  <c r="E180" i="34"/>
  <c r="F175" i="34"/>
  <c r="F180" i="34"/>
  <c r="G175" i="34"/>
  <c r="G180" i="34"/>
  <c r="H175" i="34"/>
  <c r="H180" i="34"/>
  <c r="I175" i="34"/>
  <c r="I180" i="34"/>
  <c r="J175" i="34"/>
  <c r="J180" i="34"/>
  <c r="K175" i="34"/>
  <c r="K180" i="34"/>
  <c r="L175" i="34"/>
  <c r="L180" i="34"/>
  <c r="M175" i="34"/>
  <c r="M180" i="34"/>
  <c r="N175" i="34"/>
  <c r="N180" i="34"/>
  <c r="O175" i="34"/>
  <c r="O180" i="34"/>
  <c r="P175" i="34"/>
  <c r="P180" i="34"/>
  <c r="Q175" i="34"/>
  <c r="Q180" i="34"/>
  <c r="R175" i="34"/>
  <c r="R180" i="34"/>
  <c r="S175" i="34"/>
  <c r="S180" i="34"/>
  <c r="T175" i="34"/>
  <c r="T180" i="34"/>
  <c r="U175" i="34"/>
  <c r="U180" i="34"/>
  <c r="V175" i="34"/>
  <c r="V180" i="34"/>
  <c r="W175" i="34"/>
  <c r="W180" i="34"/>
  <c r="C175" i="35"/>
  <c r="C180" i="35"/>
  <c r="D175" i="35"/>
  <c r="D180" i="35"/>
  <c r="E175" i="35"/>
  <c r="E180" i="35"/>
  <c r="F175" i="35"/>
  <c r="F180" i="35"/>
  <c r="G175" i="35"/>
  <c r="G180" i="35"/>
  <c r="H175" i="35"/>
  <c r="H180" i="35"/>
  <c r="I175" i="35"/>
  <c r="I180" i="35"/>
  <c r="J175" i="35"/>
  <c r="J180" i="35"/>
  <c r="K175" i="35"/>
  <c r="K180" i="35"/>
  <c r="L175" i="35"/>
  <c r="L180" i="35"/>
  <c r="M175" i="35"/>
  <c r="M180" i="35"/>
  <c r="N175" i="35"/>
  <c r="N180" i="35"/>
  <c r="O175" i="35"/>
  <c r="O180" i="35"/>
  <c r="P175" i="35"/>
  <c r="P180" i="35"/>
  <c r="Q175" i="35"/>
  <c r="Q180" i="35"/>
  <c r="R175" i="35"/>
  <c r="R180" i="35"/>
  <c r="S175" i="35"/>
  <c r="S180" i="35"/>
  <c r="T175" i="35"/>
  <c r="T180" i="35"/>
  <c r="C175" i="36"/>
  <c r="C180" i="36"/>
  <c r="D175" i="36"/>
  <c r="D180" i="36"/>
  <c r="E175" i="36"/>
  <c r="E180" i="36"/>
  <c r="F175" i="36"/>
  <c r="F180" i="36"/>
  <c r="G175" i="36"/>
  <c r="G180" i="36"/>
  <c r="H175" i="36"/>
  <c r="H180" i="36"/>
  <c r="I175" i="36"/>
  <c r="I180" i="36"/>
  <c r="J175" i="36"/>
  <c r="J180" i="36"/>
  <c r="K175" i="36"/>
  <c r="K180" i="36"/>
  <c r="L175" i="36"/>
  <c r="L180" i="36"/>
  <c r="M175" i="36"/>
  <c r="M180" i="36"/>
  <c r="N175" i="36"/>
  <c r="N180" i="36"/>
  <c r="O175" i="36"/>
  <c r="O180" i="36"/>
  <c r="P175" i="36"/>
  <c r="P180" i="36"/>
  <c r="Q175" i="36"/>
  <c r="Q180" i="36"/>
  <c r="R175" i="36"/>
  <c r="R180" i="36"/>
  <c r="S175" i="36"/>
  <c r="S180" i="36"/>
  <c r="T175" i="36"/>
  <c r="T180" i="36"/>
  <c r="G175" i="45"/>
  <c r="G180" i="45"/>
  <c r="H175" i="45"/>
  <c r="H180" i="45"/>
  <c r="M175" i="45"/>
  <c r="M180" i="45"/>
  <c r="N175" i="45"/>
  <c r="N180" i="45"/>
  <c r="O175" i="45"/>
  <c r="O180" i="45"/>
  <c r="P175" i="45"/>
  <c r="P180" i="45"/>
  <c r="Q175" i="45"/>
  <c r="Q180" i="45"/>
  <c r="R175" i="45"/>
  <c r="R180" i="45"/>
  <c r="S175" i="45"/>
  <c r="S180" i="45"/>
  <c r="T175" i="45"/>
  <c r="T180" i="45"/>
  <c r="U175" i="45"/>
  <c r="U180" i="45"/>
  <c r="V175" i="45"/>
  <c r="V180" i="45"/>
  <c r="W175" i="45"/>
  <c r="W180" i="45"/>
  <c r="X175" i="45"/>
  <c r="X180" i="45"/>
  <c r="Y175" i="45"/>
  <c r="Y180" i="45"/>
  <c r="Z175" i="45"/>
  <c r="Z180" i="45"/>
  <c r="C175" i="42"/>
  <c r="C180" i="42"/>
  <c r="D175" i="42"/>
  <c r="D180" i="42"/>
  <c r="E175" i="42"/>
  <c r="E180" i="42"/>
  <c r="F175" i="42"/>
  <c r="F180" i="42"/>
  <c r="G175" i="42"/>
  <c r="G180" i="42"/>
  <c r="H175" i="42"/>
  <c r="H180" i="42"/>
  <c r="I175" i="42"/>
  <c r="I180" i="42"/>
  <c r="J175" i="42"/>
  <c r="J180" i="42"/>
  <c r="K175" i="42"/>
  <c r="K180" i="42"/>
  <c r="L175" i="42"/>
  <c r="L180" i="42"/>
  <c r="M175" i="42"/>
  <c r="M180" i="42"/>
  <c r="N175" i="42"/>
  <c r="N180" i="42"/>
  <c r="O175" i="42"/>
  <c r="O180" i="42"/>
  <c r="P175" i="42"/>
  <c r="P180" i="42"/>
  <c r="Q175" i="42"/>
  <c r="Q180" i="42"/>
  <c r="R175" i="42"/>
  <c r="R180" i="42"/>
  <c r="S175" i="42"/>
  <c r="S180" i="42"/>
  <c r="T175" i="42"/>
  <c r="T180" i="42"/>
  <c r="U175" i="42"/>
  <c r="U180" i="42"/>
  <c r="V175" i="42"/>
  <c r="V180" i="42"/>
  <c r="W175" i="42"/>
  <c r="W180" i="42"/>
  <c r="X175" i="42"/>
  <c r="X180" i="42"/>
  <c r="Y175" i="42"/>
  <c r="Y180" i="42"/>
  <c r="Z175" i="42"/>
  <c r="Z180" i="42"/>
  <c r="AA175" i="42"/>
  <c r="AA180" i="42"/>
  <c r="AB175" i="42"/>
  <c r="AB180" i="42"/>
  <c r="AC175" i="42"/>
  <c r="AC180" i="42"/>
  <c r="AD175" i="42"/>
  <c r="AD180" i="42"/>
  <c r="AE175" i="42"/>
  <c r="AE180" i="42"/>
  <c r="AF175" i="42"/>
  <c r="AF180" i="42"/>
  <c r="AG175" i="42"/>
  <c r="AG180" i="42"/>
  <c r="AH175" i="42"/>
  <c r="AH180" i="42"/>
  <c r="AI175" i="42"/>
  <c r="AI180" i="42"/>
  <c r="V108" i="69"/>
  <c r="V111" i="69"/>
  <c r="V115" i="69"/>
  <c r="V117" i="69"/>
  <c r="V120" i="69"/>
  <c r="V138" i="69"/>
  <c r="F155" i="17"/>
  <c r="F150" i="17"/>
  <c r="F160" i="17"/>
  <c r="F165" i="17"/>
  <c r="F170" i="17"/>
  <c r="G155" i="17"/>
  <c r="G150" i="17"/>
  <c r="G160" i="17"/>
  <c r="G165" i="17"/>
  <c r="G170" i="17"/>
  <c r="H155" i="17"/>
  <c r="H150" i="17"/>
  <c r="H160" i="17"/>
  <c r="H165" i="17"/>
  <c r="H170" i="17"/>
  <c r="I155" i="17"/>
  <c r="I150" i="17"/>
  <c r="I160" i="17"/>
  <c r="I165" i="17"/>
  <c r="I170" i="17"/>
  <c r="J155" i="17"/>
  <c r="J150" i="17"/>
  <c r="J160" i="17"/>
  <c r="J165" i="17"/>
  <c r="J170" i="17"/>
  <c r="K155" i="17"/>
  <c r="K150" i="17"/>
  <c r="K160" i="17"/>
  <c r="K165" i="17"/>
  <c r="K170" i="17"/>
  <c r="L155" i="17"/>
  <c r="L150" i="17"/>
  <c r="L160" i="17"/>
  <c r="L165" i="17"/>
  <c r="L170" i="17"/>
  <c r="M155" i="17"/>
  <c r="M150" i="17"/>
  <c r="M160" i="17"/>
  <c r="M165" i="17"/>
  <c r="M170" i="17"/>
  <c r="N155" i="17"/>
  <c r="N150" i="17"/>
  <c r="N160" i="17"/>
  <c r="N165" i="17"/>
  <c r="N170" i="17"/>
  <c r="O155" i="17"/>
  <c r="O150" i="17"/>
  <c r="O160" i="17"/>
  <c r="O165" i="17"/>
  <c r="O170" i="17"/>
  <c r="P155" i="17"/>
  <c r="P150" i="17"/>
  <c r="P160" i="17"/>
  <c r="P165" i="17"/>
  <c r="P170" i="17"/>
  <c r="Q155" i="17"/>
  <c r="Q150" i="17"/>
  <c r="Q160" i="17"/>
  <c r="Q165" i="17"/>
  <c r="Q170" i="17"/>
  <c r="R155" i="17"/>
  <c r="R150" i="17"/>
  <c r="R160" i="17"/>
  <c r="R165" i="17"/>
  <c r="R170" i="17"/>
  <c r="S155" i="17"/>
  <c r="S150" i="17"/>
  <c r="S160" i="17"/>
  <c r="S165" i="17"/>
  <c r="S170" i="17"/>
  <c r="T155" i="17"/>
  <c r="T150" i="17"/>
  <c r="T160" i="17"/>
  <c r="T165" i="17"/>
  <c r="T170" i="17"/>
  <c r="C155" i="27"/>
  <c r="C150" i="27"/>
  <c r="C160" i="27"/>
  <c r="C165" i="27"/>
  <c r="C170" i="27"/>
  <c r="D155" i="27"/>
  <c r="D150" i="27"/>
  <c r="D160" i="27"/>
  <c r="D165" i="27"/>
  <c r="D170" i="27"/>
  <c r="E155" i="27"/>
  <c r="E150" i="27"/>
  <c r="E160" i="27"/>
  <c r="E165" i="27"/>
  <c r="E170" i="27"/>
  <c r="F155" i="27"/>
  <c r="F150" i="27"/>
  <c r="F160" i="27"/>
  <c r="F165" i="27"/>
  <c r="F170" i="27"/>
  <c r="G155" i="27"/>
  <c r="G150" i="27"/>
  <c r="G160" i="27"/>
  <c r="G165" i="27"/>
  <c r="G170" i="27"/>
  <c r="H155" i="27"/>
  <c r="H150" i="27"/>
  <c r="H160" i="27"/>
  <c r="H165" i="27"/>
  <c r="H170" i="27"/>
  <c r="I155" i="27"/>
  <c r="I150" i="27"/>
  <c r="I160" i="27"/>
  <c r="I165" i="27"/>
  <c r="I170" i="27"/>
  <c r="J155" i="27"/>
  <c r="J150" i="27"/>
  <c r="J160" i="27"/>
  <c r="J165" i="27"/>
  <c r="J170" i="27"/>
  <c r="K155" i="27"/>
  <c r="K150" i="27"/>
  <c r="K160" i="27"/>
  <c r="K165" i="27"/>
  <c r="K170" i="27"/>
  <c r="L155" i="27"/>
  <c r="L150" i="27"/>
  <c r="L160" i="27"/>
  <c r="L165" i="27"/>
  <c r="L170" i="27"/>
  <c r="M155" i="27"/>
  <c r="M150" i="27"/>
  <c r="M160" i="27"/>
  <c r="M165" i="27"/>
  <c r="M170" i="27"/>
  <c r="N155" i="27"/>
  <c r="N150" i="27"/>
  <c r="N160" i="27"/>
  <c r="N165" i="27"/>
  <c r="N170" i="27"/>
  <c r="O155" i="27"/>
  <c r="O150" i="27"/>
  <c r="O160" i="27"/>
  <c r="O165" i="27"/>
  <c r="O170" i="27"/>
  <c r="P155" i="27"/>
  <c r="P150" i="27"/>
  <c r="P160" i="27"/>
  <c r="P165" i="27"/>
  <c r="P170" i="27"/>
  <c r="Q155" i="27"/>
  <c r="Q150" i="27"/>
  <c r="Q160" i="27"/>
  <c r="Q165" i="27"/>
  <c r="Q170" i="27"/>
  <c r="R155" i="27"/>
  <c r="R150" i="27"/>
  <c r="R160" i="27"/>
  <c r="R165" i="27"/>
  <c r="R170" i="27"/>
  <c r="S155" i="27"/>
  <c r="S150" i="27"/>
  <c r="S160" i="27"/>
  <c r="S165" i="27"/>
  <c r="S170" i="27"/>
  <c r="T155" i="27"/>
  <c r="T150" i="27"/>
  <c r="T160" i="27"/>
  <c r="T165" i="27"/>
  <c r="T170" i="27"/>
  <c r="C155" i="29"/>
  <c r="C150" i="29"/>
  <c r="C160" i="29"/>
  <c r="C165" i="29"/>
  <c r="C170" i="29"/>
  <c r="D155" i="29"/>
  <c r="D150" i="29"/>
  <c r="D160" i="29"/>
  <c r="D165" i="29"/>
  <c r="D170" i="29"/>
  <c r="E155" i="29"/>
  <c r="E150" i="29"/>
  <c r="E160" i="29"/>
  <c r="E165" i="29"/>
  <c r="E170" i="29"/>
  <c r="F155" i="29"/>
  <c r="F150" i="29"/>
  <c r="F160" i="29"/>
  <c r="F165" i="29"/>
  <c r="F170" i="29"/>
  <c r="G155" i="29"/>
  <c r="G150" i="29"/>
  <c r="G160" i="29"/>
  <c r="G165" i="29"/>
  <c r="G170" i="29"/>
  <c r="H155" i="29"/>
  <c r="H150" i="29"/>
  <c r="H160" i="29"/>
  <c r="H165" i="29"/>
  <c r="H170" i="29"/>
  <c r="I155" i="29"/>
  <c r="I150" i="29"/>
  <c r="I160" i="29"/>
  <c r="I165" i="29"/>
  <c r="I170" i="29"/>
  <c r="J155" i="29"/>
  <c r="J150" i="29"/>
  <c r="J160" i="29"/>
  <c r="J165" i="29"/>
  <c r="J170" i="29"/>
  <c r="K155" i="29"/>
  <c r="K150" i="29"/>
  <c r="K160" i="29"/>
  <c r="K165" i="29"/>
  <c r="K170" i="29"/>
  <c r="L155" i="29"/>
  <c r="L150" i="29"/>
  <c r="L160" i="29"/>
  <c r="L165" i="29"/>
  <c r="L170" i="29"/>
  <c r="M155" i="29"/>
  <c r="M150" i="29"/>
  <c r="M160" i="29"/>
  <c r="M165" i="29"/>
  <c r="M170" i="29"/>
  <c r="N155" i="29"/>
  <c r="N150" i="29"/>
  <c r="N160" i="29"/>
  <c r="N165" i="29"/>
  <c r="N170" i="29"/>
  <c r="O155" i="29"/>
  <c r="O150" i="29"/>
  <c r="O160" i="29"/>
  <c r="O165" i="29"/>
  <c r="O170" i="29"/>
  <c r="P155" i="29"/>
  <c r="P150" i="29"/>
  <c r="P160" i="29"/>
  <c r="P165" i="29"/>
  <c r="P170" i="29"/>
  <c r="Q155" i="29"/>
  <c r="Q150" i="29"/>
  <c r="Q160" i="29"/>
  <c r="Q165" i="29"/>
  <c r="Q170" i="29"/>
  <c r="R155" i="29"/>
  <c r="R150" i="29"/>
  <c r="R160" i="29"/>
  <c r="R165" i="29"/>
  <c r="R170" i="29"/>
  <c r="S155" i="29"/>
  <c r="S150" i="29"/>
  <c r="S160" i="29"/>
  <c r="S165" i="29"/>
  <c r="S170" i="29"/>
  <c r="T155" i="29"/>
  <c r="T150" i="29"/>
  <c r="T160" i="29"/>
  <c r="T165" i="29"/>
  <c r="T170" i="29"/>
  <c r="C155" i="30"/>
  <c r="C150" i="30"/>
  <c r="C160" i="30"/>
  <c r="C165" i="30"/>
  <c r="C170" i="30"/>
  <c r="D155" i="30"/>
  <c r="D150" i="30"/>
  <c r="D160" i="30"/>
  <c r="D165" i="30"/>
  <c r="D170" i="30"/>
  <c r="E155" i="30"/>
  <c r="E150" i="30"/>
  <c r="E160" i="30"/>
  <c r="E165" i="30"/>
  <c r="E170" i="30"/>
  <c r="F155" i="30"/>
  <c r="F150" i="30"/>
  <c r="F160" i="30"/>
  <c r="F165" i="30"/>
  <c r="F170" i="30"/>
  <c r="G155" i="30"/>
  <c r="G150" i="30"/>
  <c r="G160" i="30"/>
  <c r="G165" i="30"/>
  <c r="G170" i="30"/>
  <c r="H155" i="30"/>
  <c r="H150" i="30"/>
  <c r="H160" i="30"/>
  <c r="H165" i="30"/>
  <c r="H170" i="30"/>
  <c r="I155" i="30"/>
  <c r="I150" i="30"/>
  <c r="I160" i="30"/>
  <c r="I165" i="30"/>
  <c r="I170" i="30"/>
  <c r="J155" i="30"/>
  <c r="J150" i="30"/>
  <c r="J160" i="30"/>
  <c r="J165" i="30"/>
  <c r="J170" i="30"/>
  <c r="K155" i="30"/>
  <c r="K150" i="30"/>
  <c r="K160" i="30"/>
  <c r="K165" i="30"/>
  <c r="K170" i="30"/>
  <c r="L155" i="30"/>
  <c r="L150" i="30"/>
  <c r="L160" i="30"/>
  <c r="L165" i="30"/>
  <c r="L170" i="30"/>
  <c r="M155" i="30"/>
  <c r="M150" i="30"/>
  <c r="M160" i="30"/>
  <c r="M165" i="30"/>
  <c r="M170" i="30"/>
  <c r="N155" i="30"/>
  <c r="N150" i="30"/>
  <c r="N160" i="30"/>
  <c r="N165" i="30"/>
  <c r="N170" i="30"/>
  <c r="O155" i="30"/>
  <c r="O150" i="30"/>
  <c r="O160" i="30"/>
  <c r="O165" i="30"/>
  <c r="O170" i="30"/>
  <c r="P155" i="30"/>
  <c r="P150" i="30"/>
  <c r="P160" i="30"/>
  <c r="P165" i="30"/>
  <c r="P170" i="30"/>
  <c r="Q155" i="30"/>
  <c r="Q150" i="30"/>
  <c r="Q160" i="30"/>
  <c r="Q165" i="30"/>
  <c r="Q170" i="30"/>
  <c r="R155" i="30"/>
  <c r="R150" i="30"/>
  <c r="R160" i="30"/>
  <c r="R165" i="30"/>
  <c r="R170" i="30"/>
  <c r="S155" i="30"/>
  <c r="S150" i="30"/>
  <c r="S160" i="30"/>
  <c r="S165" i="30"/>
  <c r="S170" i="30"/>
  <c r="T155" i="30"/>
  <c r="T150" i="30"/>
  <c r="T160" i="30"/>
  <c r="T165" i="30"/>
  <c r="T170" i="30"/>
  <c r="C155" i="31"/>
  <c r="C150" i="31"/>
  <c r="C160" i="31"/>
  <c r="C165" i="31"/>
  <c r="C170" i="31"/>
  <c r="D155" i="31"/>
  <c r="D150" i="31"/>
  <c r="D160" i="31"/>
  <c r="D165" i="31"/>
  <c r="D170" i="31"/>
  <c r="E155" i="31"/>
  <c r="E150" i="31"/>
  <c r="E160" i="31"/>
  <c r="E165" i="31"/>
  <c r="E170" i="31"/>
  <c r="F155" i="31"/>
  <c r="F150" i="31"/>
  <c r="F160" i="31"/>
  <c r="F165" i="31"/>
  <c r="F170" i="31"/>
  <c r="G155" i="31"/>
  <c r="G150" i="31"/>
  <c r="G160" i="31"/>
  <c r="G165" i="31"/>
  <c r="G170" i="31"/>
  <c r="H155" i="31"/>
  <c r="H150" i="31"/>
  <c r="H160" i="31"/>
  <c r="H165" i="31"/>
  <c r="H170" i="31"/>
  <c r="I155" i="31"/>
  <c r="I150" i="31"/>
  <c r="I160" i="31"/>
  <c r="I165" i="31"/>
  <c r="I170" i="31"/>
  <c r="J155" i="31"/>
  <c r="J150" i="31"/>
  <c r="J160" i="31"/>
  <c r="J165" i="31"/>
  <c r="J170" i="31"/>
  <c r="K155" i="31"/>
  <c r="K150" i="31"/>
  <c r="K160" i="31"/>
  <c r="K165" i="31"/>
  <c r="K170" i="31"/>
  <c r="L155" i="31"/>
  <c r="L150" i="31"/>
  <c r="L160" i="31"/>
  <c r="L165" i="31"/>
  <c r="L170" i="31"/>
  <c r="M155" i="31"/>
  <c r="M150" i="31"/>
  <c r="M160" i="31"/>
  <c r="M165" i="31"/>
  <c r="M170" i="31"/>
  <c r="N155" i="31"/>
  <c r="N150" i="31"/>
  <c r="N160" i="31"/>
  <c r="N165" i="31"/>
  <c r="N170" i="31"/>
  <c r="O155" i="31"/>
  <c r="O150" i="31"/>
  <c r="O160" i="31"/>
  <c r="O165" i="31"/>
  <c r="O170" i="31"/>
  <c r="P155" i="31"/>
  <c r="P150" i="31"/>
  <c r="P160" i="31"/>
  <c r="P165" i="31"/>
  <c r="P170" i="31"/>
  <c r="Q155" i="31"/>
  <c r="Q150" i="31"/>
  <c r="Q160" i="31"/>
  <c r="Q165" i="31"/>
  <c r="Q170" i="31"/>
  <c r="R155" i="31"/>
  <c r="R150" i="31"/>
  <c r="R160" i="31"/>
  <c r="R165" i="31"/>
  <c r="R170" i="31"/>
  <c r="S155" i="31"/>
  <c r="S150" i="31"/>
  <c r="S160" i="31"/>
  <c r="S165" i="31"/>
  <c r="S170" i="31"/>
  <c r="T155" i="31"/>
  <c r="T150" i="31"/>
  <c r="T160" i="31"/>
  <c r="T165" i="31"/>
  <c r="T170" i="31"/>
  <c r="C157" i="41"/>
  <c r="C152" i="41"/>
  <c r="C162" i="41"/>
  <c r="C167" i="41"/>
  <c r="C172" i="41"/>
  <c r="D157" i="41"/>
  <c r="D152" i="41"/>
  <c r="D162" i="41"/>
  <c r="D167" i="41"/>
  <c r="D172" i="41"/>
  <c r="E157" i="41"/>
  <c r="E152" i="41"/>
  <c r="E162" i="41"/>
  <c r="E167" i="41"/>
  <c r="E172" i="41"/>
  <c r="F157" i="41"/>
  <c r="F152" i="41"/>
  <c r="F162" i="41"/>
  <c r="F167" i="41"/>
  <c r="F172" i="41"/>
  <c r="G157" i="41"/>
  <c r="G152" i="41"/>
  <c r="G162" i="41"/>
  <c r="G167" i="41"/>
  <c r="G172" i="41"/>
  <c r="H157" i="41"/>
  <c r="H152" i="41"/>
  <c r="H162" i="41"/>
  <c r="H167" i="41"/>
  <c r="H172" i="41"/>
  <c r="I157" i="41"/>
  <c r="I152" i="41"/>
  <c r="I162" i="41"/>
  <c r="I167" i="41"/>
  <c r="I172" i="41"/>
  <c r="J157" i="41"/>
  <c r="J152" i="41"/>
  <c r="J162" i="41"/>
  <c r="J167" i="41"/>
  <c r="J172" i="41"/>
  <c r="K157" i="41"/>
  <c r="K152" i="41"/>
  <c r="K162" i="41"/>
  <c r="K167" i="41"/>
  <c r="K172" i="41"/>
  <c r="L157" i="41"/>
  <c r="L152" i="41"/>
  <c r="L162" i="41"/>
  <c r="L167" i="41"/>
  <c r="L172" i="41"/>
  <c r="M157" i="41"/>
  <c r="M152" i="41"/>
  <c r="M162" i="41"/>
  <c r="M167" i="41"/>
  <c r="M172" i="41"/>
  <c r="N157" i="41"/>
  <c r="N152" i="41"/>
  <c r="N162" i="41"/>
  <c r="N167" i="41"/>
  <c r="N172" i="41"/>
  <c r="O157" i="41"/>
  <c r="O152" i="41"/>
  <c r="O162" i="41"/>
  <c r="O167" i="41"/>
  <c r="O172" i="41"/>
  <c r="P157" i="41"/>
  <c r="P152" i="41"/>
  <c r="P162" i="41"/>
  <c r="P167" i="41"/>
  <c r="P172" i="41"/>
  <c r="Q157" i="41"/>
  <c r="Q152" i="41"/>
  <c r="Q162" i="41"/>
  <c r="Q167" i="41"/>
  <c r="Q172" i="41"/>
  <c r="R157" i="41"/>
  <c r="R152" i="41"/>
  <c r="R162" i="41"/>
  <c r="R167" i="41"/>
  <c r="R172" i="41"/>
  <c r="S157" i="41"/>
  <c r="S152" i="41"/>
  <c r="S162" i="41"/>
  <c r="S167" i="41"/>
  <c r="S172" i="41"/>
  <c r="T157" i="41"/>
  <c r="T152" i="41"/>
  <c r="T162" i="41"/>
  <c r="T167" i="41"/>
  <c r="T172" i="41"/>
  <c r="C155" i="33"/>
  <c r="C150" i="33"/>
  <c r="C160" i="33"/>
  <c r="C165" i="33"/>
  <c r="C170" i="33"/>
  <c r="D155" i="33"/>
  <c r="D150" i="33"/>
  <c r="D160" i="33"/>
  <c r="D165" i="33"/>
  <c r="D170" i="33"/>
  <c r="E155" i="33"/>
  <c r="E150" i="33"/>
  <c r="E160" i="33"/>
  <c r="E165" i="33"/>
  <c r="E170" i="33"/>
  <c r="F155" i="33"/>
  <c r="F150" i="33"/>
  <c r="F160" i="33"/>
  <c r="F165" i="33"/>
  <c r="F170" i="33"/>
  <c r="G155" i="33"/>
  <c r="G150" i="33"/>
  <c r="G160" i="33"/>
  <c r="G165" i="33"/>
  <c r="G170" i="33"/>
  <c r="H155" i="33"/>
  <c r="H150" i="33"/>
  <c r="H160" i="33"/>
  <c r="H165" i="33"/>
  <c r="H170" i="33"/>
  <c r="I155" i="33"/>
  <c r="I150" i="33"/>
  <c r="I160" i="33"/>
  <c r="I165" i="33"/>
  <c r="I170" i="33"/>
  <c r="J155" i="33"/>
  <c r="J150" i="33"/>
  <c r="J160" i="33"/>
  <c r="J165" i="33"/>
  <c r="J170" i="33"/>
  <c r="K155" i="33"/>
  <c r="K150" i="33"/>
  <c r="K160" i="33"/>
  <c r="K165" i="33"/>
  <c r="K170" i="33"/>
  <c r="L155" i="33"/>
  <c r="L150" i="33"/>
  <c r="L160" i="33"/>
  <c r="L165" i="33"/>
  <c r="L170" i="33"/>
  <c r="M155" i="33"/>
  <c r="M150" i="33"/>
  <c r="M160" i="33"/>
  <c r="M165" i="33"/>
  <c r="M170" i="33"/>
  <c r="N155" i="33"/>
  <c r="N150" i="33"/>
  <c r="N160" i="33"/>
  <c r="N165" i="33"/>
  <c r="N170" i="33"/>
  <c r="O155" i="33"/>
  <c r="O150" i="33"/>
  <c r="O160" i="33"/>
  <c r="O165" i="33"/>
  <c r="O170" i="33"/>
  <c r="P155" i="33"/>
  <c r="P150" i="33"/>
  <c r="P160" i="33"/>
  <c r="P165" i="33"/>
  <c r="P170" i="33"/>
  <c r="Q155" i="33"/>
  <c r="Q150" i="33"/>
  <c r="Q160" i="33"/>
  <c r="Q165" i="33"/>
  <c r="Q170" i="33"/>
  <c r="R155" i="33"/>
  <c r="R150" i="33"/>
  <c r="R160" i="33"/>
  <c r="R165" i="33"/>
  <c r="R170" i="33"/>
  <c r="S155" i="33"/>
  <c r="S150" i="33"/>
  <c r="S160" i="33"/>
  <c r="S165" i="33"/>
  <c r="S170" i="33"/>
  <c r="T155" i="33"/>
  <c r="T150" i="33"/>
  <c r="T160" i="33"/>
  <c r="T165" i="33"/>
  <c r="T170" i="33"/>
  <c r="C155" i="34"/>
  <c r="C150" i="34"/>
  <c r="C160" i="34"/>
  <c r="C165" i="34"/>
  <c r="C170" i="34"/>
  <c r="D155" i="34"/>
  <c r="D150" i="34"/>
  <c r="D160" i="34"/>
  <c r="D165" i="34"/>
  <c r="D170" i="34"/>
  <c r="E155" i="34"/>
  <c r="E150" i="34"/>
  <c r="E160" i="34"/>
  <c r="E165" i="34"/>
  <c r="E170" i="34"/>
  <c r="F155" i="34"/>
  <c r="F150" i="34"/>
  <c r="F160" i="34"/>
  <c r="F165" i="34"/>
  <c r="F170" i="34"/>
  <c r="G155" i="34"/>
  <c r="G150" i="34"/>
  <c r="G160" i="34"/>
  <c r="G165" i="34"/>
  <c r="G170" i="34"/>
  <c r="H155" i="34"/>
  <c r="H150" i="34"/>
  <c r="H160" i="34"/>
  <c r="H165" i="34"/>
  <c r="H170" i="34"/>
  <c r="I155" i="34"/>
  <c r="I150" i="34"/>
  <c r="I160" i="34"/>
  <c r="I165" i="34"/>
  <c r="I170" i="34"/>
  <c r="J155" i="34"/>
  <c r="J150" i="34"/>
  <c r="J160" i="34"/>
  <c r="J165" i="34"/>
  <c r="J170" i="34"/>
  <c r="K155" i="34"/>
  <c r="K150" i="34"/>
  <c r="K160" i="34"/>
  <c r="K165" i="34"/>
  <c r="K170" i="34"/>
  <c r="L155" i="34"/>
  <c r="L150" i="34"/>
  <c r="L160" i="34"/>
  <c r="L165" i="34"/>
  <c r="L170" i="34"/>
  <c r="M155" i="34"/>
  <c r="M150" i="34"/>
  <c r="M160" i="34"/>
  <c r="M165" i="34"/>
  <c r="M170" i="34"/>
  <c r="N155" i="34"/>
  <c r="N150" i="34"/>
  <c r="N160" i="34"/>
  <c r="N165" i="34"/>
  <c r="N170" i="34"/>
  <c r="O155" i="34"/>
  <c r="O150" i="34"/>
  <c r="O160" i="34"/>
  <c r="O165" i="34"/>
  <c r="O170" i="34"/>
  <c r="P155" i="34"/>
  <c r="P150" i="34"/>
  <c r="P160" i="34"/>
  <c r="P165" i="34"/>
  <c r="P170" i="34"/>
  <c r="Q155" i="34"/>
  <c r="Q150" i="34"/>
  <c r="Q160" i="34"/>
  <c r="Q165" i="34"/>
  <c r="Q170" i="34"/>
  <c r="R155" i="34"/>
  <c r="R150" i="34"/>
  <c r="R160" i="34"/>
  <c r="R165" i="34"/>
  <c r="R170" i="34"/>
  <c r="S155" i="34"/>
  <c r="S150" i="34"/>
  <c r="S160" i="34"/>
  <c r="S165" i="34"/>
  <c r="S170" i="34"/>
  <c r="T155" i="34"/>
  <c r="T150" i="34"/>
  <c r="T160" i="34"/>
  <c r="T165" i="34"/>
  <c r="T170" i="34"/>
  <c r="U155" i="34"/>
  <c r="U150" i="34"/>
  <c r="U160" i="34"/>
  <c r="U165" i="34"/>
  <c r="U170" i="34"/>
  <c r="V155" i="34"/>
  <c r="V150" i="34"/>
  <c r="V160" i="34"/>
  <c r="V165" i="34"/>
  <c r="V170" i="34"/>
  <c r="W155" i="34"/>
  <c r="W150" i="34"/>
  <c r="W160" i="34"/>
  <c r="W165" i="34"/>
  <c r="W170" i="34"/>
  <c r="C155" i="35"/>
  <c r="C150" i="35"/>
  <c r="C160" i="35"/>
  <c r="C165" i="35"/>
  <c r="C170" i="35"/>
  <c r="D155" i="35"/>
  <c r="D150" i="35"/>
  <c r="D160" i="35"/>
  <c r="D165" i="35"/>
  <c r="D170" i="35"/>
  <c r="E155" i="35"/>
  <c r="E150" i="35"/>
  <c r="E160" i="35"/>
  <c r="E165" i="35"/>
  <c r="E170" i="35"/>
  <c r="F155" i="35"/>
  <c r="F150" i="35"/>
  <c r="F160" i="35"/>
  <c r="F165" i="35"/>
  <c r="F170" i="35"/>
  <c r="G155" i="35"/>
  <c r="G150" i="35"/>
  <c r="G160" i="35"/>
  <c r="G165" i="35"/>
  <c r="G170" i="35"/>
  <c r="H155" i="35"/>
  <c r="H150" i="35"/>
  <c r="H160" i="35"/>
  <c r="H165" i="35"/>
  <c r="H170" i="35"/>
  <c r="I155" i="35"/>
  <c r="I150" i="35"/>
  <c r="I160" i="35"/>
  <c r="I165" i="35"/>
  <c r="I170" i="35"/>
  <c r="J155" i="35"/>
  <c r="J150" i="35"/>
  <c r="J160" i="35"/>
  <c r="J165" i="35"/>
  <c r="J170" i="35"/>
  <c r="K155" i="35"/>
  <c r="K150" i="35"/>
  <c r="K160" i="35"/>
  <c r="K165" i="35"/>
  <c r="K170" i="35"/>
  <c r="L155" i="35"/>
  <c r="L150" i="35"/>
  <c r="L160" i="35"/>
  <c r="L165" i="35"/>
  <c r="L170" i="35"/>
  <c r="M155" i="35"/>
  <c r="M150" i="35"/>
  <c r="M160" i="35"/>
  <c r="M165" i="35"/>
  <c r="M170" i="35"/>
  <c r="N155" i="35"/>
  <c r="N150" i="35"/>
  <c r="N160" i="35"/>
  <c r="N165" i="35"/>
  <c r="N170" i="35"/>
  <c r="O155" i="35"/>
  <c r="O150" i="35"/>
  <c r="O160" i="35"/>
  <c r="O165" i="35"/>
  <c r="O170" i="35"/>
  <c r="P155" i="35"/>
  <c r="P150" i="35"/>
  <c r="P160" i="35"/>
  <c r="P165" i="35"/>
  <c r="P170" i="35"/>
  <c r="Q155" i="35"/>
  <c r="Q150" i="35"/>
  <c r="Q160" i="35"/>
  <c r="Q165" i="35"/>
  <c r="Q170" i="35"/>
  <c r="R155" i="35"/>
  <c r="R150" i="35"/>
  <c r="R160" i="35"/>
  <c r="R165" i="35"/>
  <c r="R170" i="35"/>
  <c r="S155" i="35"/>
  <c r="S150" i="35"/>
  <c r="S160" i="35"/>
  <c r="S165" i="35"/>
  <c r="S170" i="35"/>
  <c r="T155" i="35"/>
  <c r="T150" i="35"/>
  <c r="T160" i="35"/>
  <c r="T165" i="35"/>
  <c r="T170" i="35"/>
  <c r="C155" i="36"/>
  <c r="C150" i="36"/>
  <c r="C160" i="36"/>
  <c r="C165" i="36"/>
  <c r="C170" i="36"/>
  <c r="D155" i="36"/>
  <c r="D150" i="36"/>
  <c r="D160" i="36"/>
  <c r="D165" i="36"/>
  <c r="D170" i="36"/>
  <c r="E155" i="36"/>
  <c r="E150" i="36"/>
  <c r="E160" i="36"/>
  <c r="E165" i="36"/>
  <c r="E170" i="36"/>
  <c r="F155" i="36"/>
  <c r="F150" i="36"/>
  <c r="F160" i="36"/>
  <c r="F165" i="36"/>
  <c r="F170" i="36"/>
  <c r="G155" i="36"/>
  <c r="G150" i="36"/>
  <c r="G160" i="36"/>
  <c r="G165" i="36"/>
  <c r="G170" i="36"/>
  <c r="H155" i="36"/>
  <c r="H150" i="36"/>
  <c r="H160" i="36"/>
  <c r="H165" i="36"/>
  <c r="H170" i="36"/>
  <c r="I155" i="36"/>
  <c r="I150" i="36"/>
  <c r="I160" i="36"/>
  <c r="I165" i="36"/>
  <c r="I170" i="36"/>
  <c r="J155" i="36"/>
  <c r="J150" i="36"/>
  <c r="J160" i="36"/>
  <c r="J165" i="36"/>
  <c r="J170" i="36"/>
  <c r="K155" i="36"/>
  <c r="K150" i="36"/>
  <c r="K160" i="36"/>
  <c r="K165" i="36"/>
  <c r="K170" i="36"/>
  <c r="L155" i="36"/>
  <c r="L150" i="36"/>
  <c r="L160" i="36"/>
  <c r="L165" i="36"/>
  <c r="L170" i="36"/>
  <c r="M155" i="36"/>
  <c r="M150" i="36"/>
  <c r="M160" i="36"/>
  <c r="M165" i="36"/>
  <c r="M170" i="36"/>
  <c r="N155" i="36"/>
  <c r="N150" i="36"/>
  <c r="N160" i="36"/>
  <c r="N165" i="36"/>
  <c r="N170" i="36"/>
  <c r="O155" i="36"/>
  <c r="O150" i="36"/>
  <c r="O160" i="36"/>
  <c r="O165" i="36"/>
  <c r="O170" i="36"/>
  <c r="P155" i="36"/>
  <c r="P150" i="36"/>
  <c r="P160" i="36"/>
  <c r="P165" i="36"/>
  <c r="P170" i="36"/>
  <c r="Q155" i="36"/>
  <c r="Q150" i="36"/>
  <c r="Q160" i="36"/>
  <c r="Q165" i="36"/>
  <c r="Q170" i="36"/>
  <c r="R155" i="36"/>
  <c r="R150" i="36"/>
  <c r="R160" i="36"/>
  <c r="R165" i="36"/>
  <c r="R170" i="36"/>
  <c r="S155" i="36"/>
  <c r="S150" i="36"/>
  <c r="S160" i="36"/>
  <c r="S165" i="36"/>
  <c r="S170" i="36"/>
  <c r="T155" i="36"/>
  <c r="T150" i="36"/>
  <c r="T160" i="36"/>
  <c r="T165" i="36"/>
  <c r="T170" i="36"/>
  <c r="G155" i="45"/>
  <c r="G150" i="45"/>
  <c r="G160" i="45"/>
  <c r="G165" i="45"/>
  <c r="G170" i="45"/>
  <c r="H155" i="45"/>
  <c r="H150" i="45"/>
  <c r="H160" i="45"/>
  <c r="H165" i="45"/>
  <c r="H170" i="45"/>
  <c r="M155" i="45"/>
  <c r="M150" i="45"/>
  <c r="M160" i="45"/>
  <c r="M165" i="45"/>
  <c r="M170" i="45"/>
  <c r="N155" i="45"/>
  <c r="N150" i="45"/>
  <c r="N160" i="45"/>
  <c r="N165" i="45"/>
  <c r="N170" i="45"/>
  <c r="O155" i="45"/>
  <c r="O150" i="45"/>
  <c r="O160" i="45"/>
  <c r="O165" i="45"/>
  <c r="O170" i="45"/>
  <c r="P155" i="45"/>
  <c r="P150" i="45"/>
  <c r="P160" i="45"/>
  <c r="P165" i="45"/>
  <c r="P170" i="45"/>
  <c r="Q155" i="45"/>
  <c r="Q150" i="45"/>
  <c r="Q160" i="45"/>
  <c r="Q165" i="45"/>
  <c r="Q170" i="45"/>
  <c r="R155" i="45"/>
  <c r="R150" i="45"/>
  <c r="R160" i="45"/>
  <c r="R165" i="45"/>
  <c r="R170" i="45"/>
  <c r="S155" i="45"/>
  <c r="S150" i="45"/>
  <c r="S160" i="45"/>
  <c r="S165" i="45"/>
  <c r="S170" i="45"/>
  <c r="T155" i="45"/>
  <c r="T150" i="45"/>
  <c r="T160" i="45"/>
  <c r="T165" i="45"/>
  <c r="T170" i="45"/>
  <c r="U155" i="45"/>
  <c r="U150" i="45"/>
  <c r="U160" i="45"/>
  <c r="U165" i="45"/>
  <c r="U170" i="45"/>
  <c r="V155" i="45"/>
  <c r="V150" i="45"/>
  <c r="V160" i="45"/>
  <c r="V165" i="45"/>
  <c r="V170" i="45"/>
  <c r="W155" i="45"/>
  <c r="W150" i="45"/>
  <c r="W160" i="45"/>
  <c r="W165" i="45"/>
  <c r="W170" i="45"/>
  <c r="X155" i="45"/>
  <c r="X150" i="45"/>
  <c r="X160" i="45"/>
  <c r="X165" i="45"/>
  <c r="X170" i="45"/>
  <c r="Y155" i="45"/>
  <c r="Y150" i="45"/>
  <c r="Y160" i="45"/>
  <c r="Y165" i="45"/>
  <c r="Y170" i="45"/>
  <c r="Z155" i="45"/>
  <c r="Z150" i="45"/>
  <c r="Z160" i="45"/>
  <c r="Z165" i="45"/>
  <c r="Z170" i="45"/>
  <c r="C155" i="42"/>
  <c r="C150" i="42"/>
  <c r="C160" i="42"/>
  <c r="C165" i="42"/>
  <c r="C170" i="42"/>
  <c r="D155" i="42"/>
  <c r="D150" i="42"/>
  <c r="D160" i="42"/>
  <c r="D165" i="42"/>
  <c r="D170" i="42"/>
  <c r="E155" i="42"/>
  <c r="E150" i="42"/>
  <c r="E160" i="42"/>
  <c r="E165" i="42"/>
  <c r="E170" i="42"/>
  <c r="F155" i="42"/>
  <c r="F150" i="42"/>
  <c r="F160" i="42"/>
  <c r="F165" i="42"/>
  <c r="F170" i="42"/>
  <c r="G155" i="42"/>
  <c r="G150" i="42"/>
  <c r="G160" i="42"/>
  <c r="G165" i="42"/>
  <c r="G170" i="42"/>
  <c r="H155" i="42"/>
  <c r="H150" i="42"/>
  <c r="H160" i="42"/>
  <c r="H165" i="42"/>
  <c r="H170" i="42"/>
  <c r="I155" i="42"/>
  <c r="I150" i="42"/>
  <c r="I160" i="42"/>
  <c r="I165" i="42"/>
  <c r="I170" i="42"/>
  <c r="J155" i="42"/>
  <c r="J150" i="42"/>
  <c r="J160" i="42"/>
  <c r="J165" i="42"/>
  <c r="J170" i="42"/>
  <c r="K155" i="42"/>
  <c r="K150" i="42"/>
  <c r="K160" i="42"/>
  <c r="K165" i="42"/>
  <c r="K170" i="42"/>
  <c r="L155" i="42"/>
  <c r="L150" i="42"/>
  <c r="L160" i="42"/>
  <c r="L165" i="42"/>
  <c r="L170" i="42"/>
  <c r="M155" i="42"/>
  <c r="M150" i="42"/>
  <c r="M160" i="42"/>
  <c r="M165" i="42"/>
  <c r="M170" i="42"/>
  <c r="N155" i="42"/>
  <c r="N150" i="42"/>
  <c r="N160" i="42"/>
  <c r="N165" i="42"/>
  <c r="N170" i="42"/>
  <c r="O155" i="42"/>
  <c r="O150" i="42"/>
  <c r="O160" i="42"/>
  <c r="O165" i="42"/>
  <c r="O170" i="42"/>
  <c r="P155" i="42"/>
  <c r="P150" i="42"/>
  <c r="P160" i="42"/>
  <c r="P165" i="42"/>
  <c r="P170" i="42"/>
  <c r="Q155" i="42"/>
  <c r="Q150" i="42"/>
  <c r="Q160" i="42"/>
  <c r="Q165" i="42"/>
  <c r="Q170" i="42"/>
  <c r="R155" i="42"/>
  <c r="R150" i="42"/>
  <c r="R160" i="42"/>
  <c r="R165" i="42"/>
  <c r="R170" i="42"/>
  <c r="S155" i="42"/>
  <c r="S150" i="42"/>
  <c r="S160" i="42"/>
  <c r="S165" i="42"/>
  <c r="S170" i="42"/>
  <c r="T155" i="42"/>
  <c r="T150" i="42"/>
  <c r="T160" i="42"/>
  <c r="T165" i="42"/>
  <c r="T170" i="42"/>
  <c r="U155" i="42"/>
  <c r="U150" i="42"/>
  <c r="U160" i="42"/>
  <c r="U165" i="42"/>
  <c r="U170" i="42"/>
  <c r="V155" i="42"/>
  <c r="V150" i="42"/>
  <c r="V160" i="42"/>
  <c r="V165" i="42"/>
  <c r="V170" i="42"/>
  <c r="W155" i="42"/>
  <c r="W150" i="42"/>
  <c r="W160" i="42"/>
  <c r="W165" i="42"/>
  <c r="W170" i="42"/>
  <c r="X155" i="42"/>
  <c r="X150" i="42"/>
  <c r="X160" i="42"/>
  <c r="X165" i="42"/>
  <c r="X170" i="42"/>
  <c r="Y155" i="42"/>
  <c r="Y150" i="42"/>
  <c r="Y160" i="42"/>
  <c r="Y165" i="42"/>
  <c r="Y170" i="42"/>
  <c r="Z155" i="42"/>
  <c r="Z150" i="42"/>
  <c r="Z160" i="42"/>
  <c r="Z165" i="42"/>
  <c r="Z170" i="42"/>
  <c r="AA155" i="42"/>
  <c r="AA150" i="42"/>
  <c r="AA160" i="42"/>
  <c r="AA165" i="42"/>
  <c r="AA170" i="42"/>
  <c r="AB155" i="42"/>
  <c r="AB150" i="42"/>
  <c r="AB160" i="42"/>
  <c r="AB165" i="42"/>
  <c r="AB170" i="42"/>
  <c r="AC155" i="42"/>
  <c r="AC150" i="42"/>
  <c r="AC160" i="42"/>
  <c r="AC165" i="42"/>
  <c r="AC170" i="42"/>
  <c r="AD155" i="42"/>
  <c r="AD150" i="42"/>
  <c r="AD160" i="42"/>
  <c r="AD165" i="42"/>
  <c r="AD170" i="42"/>
  <c r="AE155" i="42"/>
  <c r="AE150" i="42"/>
  <c r="AE160" i="42"/>
  <c r="AE165" i="42"/>
  <c r="AE170" i="42"/>
  <c r="AF155" i="42"/>
  <c r="AF150" i="42"/>
  <c r="AF160" i="42"/>
  <c r="AF165" i="42"/>
  <c r="AF170" i="42"/>
  <c r="AG155" i="42"/>
  <c r="AG150" i="42"/>
  <c r="AG160" i="42"/>
  <c r="AG165" i="42"/>
  <c r="AG170" i="42"/>
  <c r="AH155" i="42"/>
  <c r="AH150" i="42"/>
  <c r="AH160" i="42"/>
  <c r="AH165" i="42"/>
  <c r="AH170" i="42"/>
  <c r="AI155" i="42"/>
  <c r="AI150" i="42"/>
  <c r="AI160" i="42"/>
  <c r="AI165" i="42"/>
  <c r="AI170" i="42"/>
  <c r="AJ150" i="42"/>
  <c r="AK150" i="42"/>
  <c r="AL150" i="42"/>
  <c r="V147" i="69"/>
  <c r="V149" i="69"/>
  <c r="V162" i="69"/>
  <c r="V165" i="69"/>
  <c r="V170" i="69"/>
  <c r="V175" i="69"/>
  <c r="V178" i="69"/>
  <c r="V182" i="69"/>
  <c r="V183" i="69"/>
  <c r="V184" i="69"/>
  <c r="V185" i="69"/>
  <c r="V186" i="69"/>
  <c r="V187" i="69"/>
  <c r="V188" i="69"/>
  <c r="V189" i="69"/>
  <c r="V190" i="69"/>
  <c r="V191" i="69"/>
  <c r="V192" i="69"/>
  <c r="V193" i="69"/>
  <c r="V194" i="69"/>
  <c r="V195" i="69"/>
  <c r="V196" i="69"/>
  <c r="V197" i="69"/>
  <c r="V198" i="69"/>
  <c r="V199" i="69"/>
  <c r="V200" i="69"/>
  <c r="V201" i="69"/>
  <c r="V202" i="69"/>
  <c r="V203" i="69"/>
  <c r="V204" i="69"/>
  <c r="V205" i="69"/>
  <c r="V206" i="69"/>
  <c r="V207" i="69"/>
  <c r="V208" i="69"/>
  <c r="V209" i="69"/>
  <c r="V210" i="69"/>
  <c r="V211" i="69"/>
  <c r="V212" i="69"/>
  <c r="V213" i="69"/>
  <c r="V214" i="69"/>
  <c r="V215" i="69"/>
  <c r="V216" i="69"/>
  <c r="V217" i="69"/>
  <c r="V218" i="69"/>
  <c r="V219" i="69"/>
  <c r="V220" i="69"/>
  <c r="V221" i="69"/>
  <c r="V222" i="69"/>
  <c r="V223" i="69"/>
  <c r="V224" i="69"/>
  <c r="V225" i="69"/>
  <c r="V226" i="69"/>
  <c r="V227" i="69"/>
  <c r="V228" i="69"/>
  <c r="V229" i="69"/>
  <c r="V230" i="69"/>
  <c r="V231" i="69"/>
  <c r="V232" i="69"/>
  <c r="V233" i="69"/>
  <c r="V234" i="69"/>
  <c r="V235" i="69"/>
  <c r="V236" i="69"/>
  <c r="V237" i="69"/>
  <c r="V238" i="69"/>
  <c r="V239" i="69"/>
  <c r="V240" i="69"/>
  <c r="V241" i="69"/>
  <c r="V242" i="69"/>
  <c r="V243" i="69"/>
  <c r="V244" i="69"/>
  <c r="V245" i="69"/>
  <c r="V246" i="69"/>
  <c r="V247" i="69"/>
  <c r="V248" i="69"/>
  <c r="V249" i="69"/>
  <c r="V250" i="69"/>
  <c r="V251" i="69"/>
  <c r="V252" i="69"/>
  <c r="V253" i="69"/>
  <c r="V254" i="69"/>
  <c r="V255" i="69"/>
  <c r="V256" i="69"/>
  <c r="V257" i="69"/>
  <c r="V258" i="69"/>
  <c r="V259" i="69"/>
  <c r="V260" i="69"/>
  <c r="V261" i="69"/>
  <c r="V262" i="69"/>
  <c r="V263" i="69"/>
  <c r="V264" i="69"/>
  <c r="V265" i="69"/>
  <c r="V266" i="69"/>
  <c r="V267" i="69"/>
  <c r="V268" i="69"/>
  <c r="V269" i="69"/>
  <c r="V270" i="69"/>
  <c r="V271" i="69"/>
  <c r="V272" i="69"/>
  <c r="V273" i="69"/>
  <c r="V274" i="69"/>
  <c r="V275" i="69"/>
  <c r="V276" i="69"/>
  <c r="V277" i="69"/>
  <c r="V278" i="69"/>
  <c r="V279" i="69"/>
  <c r="V280" i="69"/>
  <c r="V281" i="69"/>
  <c r="T37" i="69"/>
  <c r="T39" i="69"/>
  <c r="T48" i="69"/>
  <c r="T51" i="69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S184" i="17"/>
  <c r="T184" i="17"/>
  <c r="C184" i="27"/>
  <c r="D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R184" i="27"/>
  <c r="S184" i="27"/>
  <c r="T184" i="27"/>
  <c r="C184" i="29"/>
  <c r="D184" i="29"/>
  <c r="E184" i="29"/>
  <c r="F184" i="29"/>
  <c r="G184" i="29"/>
  <c r="H184" i="29"/>
  <c r="I184" i="29"/>
  <c r="J184" i="29"/>
  <c r="K184" i="29"/>
  <c r="L184" i="29"/>
  <c r="M184" i="29"/>
  <c r="N184" i="29"/>
  <c r="O184" i="29"/>
  <c r="P184" i="29"/>
  <c r="Q184" i="29"/>
  <c r="R184" i="29"/>
  <c r="S184" i="29"/>
  <c r="T184" i="29"/>
  <c r="C184" i="30"/>
  <c r="D184" i="30"/>
  <c r="E184" i="30"/>
  <c r="F184" i="30"/>
  <c r="G184" i="30"/>
  <c r="H184" i="30"/>
  <c r="I184" i="30"/>
  <c r="J184" i="30"/>
  <c r="K184" i="30"/>
  <c r="L184" i="30"/>
  <c r="M184" i="30"/>
  <c r="N184" i="30"/>
  <c r="O184" i="30"/>
  <c r="P184" i="30"/>
  <c r="Q184" i="30"/>
  <c r="R184" i="30"/>
  <c r="S184" i="30"/>
  <c r="T184" i="30"/>
  <c r="C184" i="31"/>
  <c r="D184" i="31"/>
  <c r="E184" i="31"/>
  <c r="F184" i="31"/>
  <c r="G184" i="31"/>
  <c r="H184" i="31"/>
  <c r="I184" i="31"/>
  <c r="J184" i="31"/>
  <c r="K184" i="31"/>
  <c r="L184" i="31"/>
  <c r="M184" i="31"/>
  <c r="N184" i="31"/>
  <c r="O184" i="31"/>
  <c r="P184" i="31"/>
  <c r="Q184" i="31"/>
  <c r="R184" i="31"/>
  <c r="S184" i="31"/>
  <c r="T184" i="31"/>
  <c r="C186" i="41"/>
  <c r="D186" i="41"/>
  <c r="E186" i="41"/>
  <c r="F186" i="41"/>
  <c r="G186" i="41"/>
  <c r="H186" i="41"/>
  <c r="I186" i="41"/>
  <c r="J186" i="41"/>
  <c r="K186" i="41"/>
  <c r="L186" i="41"/>
  <c r="M186" i="41"/>
  <c r="N186" i="41"/>
  <c r="O186" i="41"/>
  <c r="P186" i="41"/>
  <c r="Q186" i="41"/>
  <c r="R186" i="41"/>
  <c r="S186" i="41"/>
  <c r="T186" i="41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P184" i="33"/>
  <c r="Q184" i="33"/>
  <c r="R184" i="33"/>
  <c r="S184" i="33"/>
  <c r="T184" i="33"/>
  <c r="C184" i="34"/>
  <c r="D184" i="34"/>
  <c r="E184" i="34"/>
  <c r="F184" i="34"/>
  <c r="G184" i="34"/>
  <c r="H184" i="34"/>
  <c r="I184" i="34"/>
  <c r="J184" i="34"/>
  <c r="K184" i="34"/>
  <c r="L184" i="34"/>
  <c r="M184" i="34"/>
  <c r="N184" i="34"/>
  <c r="O184" i="34"/>
  <c r="P184" i="34"/>
  <c r="Q184" i="34"/>
  <c r="R184" i="34"/>
  <c r="S184" i="34"/>
  <c r="T184" i="34"/>
  <c r="U184" i="34"/>
  <c r="V184" i="34"/>
  <c r="W184" i="34"/>
  <c r="C184" i="35"/>
  <c r="D184" i="35"/>
  <c r="E184" i="35"/>
  <c r="F184" i="35"/>
  <c r="G184" i="35"/>
  <c r="H184" i="35"/>
  <c r="I184" i="35"/>
  <c r="J184" i="35"/>
  <c r="K184" i="35"/>
  <c r="L184" i="35"/>
  <c r="M184" i="35"/>
  <c r="N184" i="35"/>
  <c r="O184" i="35"/>
  <c r="P184" i="35"/>
  <c r="Q184" i="35"/>
  <c r="R184" i="35"/>
  <c r="S184" i="35"/>
  <c r="T184" i="35"/>
  <c r="C184" i="36"/>
  <c r="D184" i="36"/>
  <c r="E184" i="36"/>
  <c r="F184" i="36"/>
  <c r="G184" i="36"/>
  <c r="H184" i="36"/>
  <c r="I184" i="36"/>
  <c r="J184" i="36"/>
  <c r="K184" i="36"/>
  <c r="L184" i="36"/>
  <c r="M184" i="36"/>
  <c r="N184" i="36"/>
  <c r="O184" i="36"/>
  <c r="P184" i="36"/>
  <c r="Q184" i="36"/>
  <c r="R184" i="36"/>
  <c r="S184" i="36"/>
  <c r="T184" i="36"/>
  <c r="M184" i="45"/>
  <c r="N184" i="45"/>
  <c r="O184" i="45"/>
  <c r="P184" i="45"/>
  <c r="Q184" i="45"/>
  <c r="R184" i="45"/>
  <c r="S184" i="45"/>
  <c r="T184" i="45"/>
  <c r="U184" i="45"/>
  <c r="V184" i="45"/>
  <c r="W184" i="45"/>
  <c r="X184" i="45"/>
  <c r="Y184" i="45"/>
  <c r="Z184" i="45"/>
  <c r="C184" i="42"/>
  <c r="D184" i="42"/>
  <c r="E184" i="42"/>
  <c r="F184" i="42"/>
  <c r="G184" i="42"/>
  <c r="H184" i="42"/>
  <c r="I184" i="42"/>
  <c r="J184" i="42"/>
  <c r="K184" i="42"/>
  <c r="L184" i="42"/>
  <c r="M184" i="42"/>
  <c r="N184" i="42"/>
  <c r="O184" i="42"/>
  <c r="P184" i="42"/>
  <c r="Q184" i="42"/>
  <c r="R184" i="42"/>
  <c r="S184" i="42"/>
  <c r="T184" i="42"/>
  <c r="U184" i="42"/>
  <c r="V184" i="42"/>
  <c r="W184" i="42"/>
  <c r="X184" i="42"/>
  <c r="Y184" i="42"/>
  <c r="Z184" i="42"/>
  <c r="AA184" i="42"/>
  <c r="AB184" i="42"/>
  <c r="AC184" i="42"/>
  <c r="AD184" i="42"/>
  <c r="AE184" i="42"/>
  <c r="AF184" i="42"/>
  <c r="AG184" i="42"/>
  <c r="AH184" i="42"/>
  <c r="AI184" i="42"/>
  <c r="T65" i="69"/>
  <c r="T68" i="69"/>
  <c r="T71" i="69"/>
  <c r="T81" i="69"/>
  <c r="T82" i="69"/>
  <c r="T92" i="69"/>
  <c r="T95" i="69"/>
  <c r="T101" i="69"/>
  <c r="F174" i="17"/>
  <c r="F179" i="17"/>
  <c r="G174" i="17"/>
  <c r="G179" i="17"/>
  <c r="H174" i="17"/>
  <c r="H179" i="17"/>
  <c r="I174" i="17"/>
  <c r="I179" i="17"/>
  <c r="J174" i="17"/>
  <c r="J179" i="17"/>
  <c r="K174" i="17"/>
  <c r="K179" i="17"/>
  <c r="L174" i="17"/>
  <c r="L179" i="17"/>
  <c r="M174" i="17"/>
  <c r="M179" i="17"/>
  <c r="N174" i="17"/>
  <c r="N179" i="17"/>
  <c r="O174" i="17"/>
  <c r="O179" i="17"/>
  <c r="P174" i="17"/>
  <c r="P179" i="17"/>
  <c r="Q174" i="17"/>
  <c r="Q179" i="17"/>
  <c r="R174" i="17"/>
  <c r="R179" i="17"/>
  <c r="S174" i="17"/>
  <c r="S179" i="17"/>
  <c r="T174" i="17"/>
  <c r="T179" i="17"/>
  <c r="C174" i="27"/>
  <c r="C179" i="27"/>
  <c r="D174" i="27"/>
  <c r="D179" i="27"/>
  <c r="E174" i="27"/>
  <c r="E179" i="27"/>
  <c r="F174" i="27"/>
  <c r="F179" i="27"/>
  <c r="G174" i="27"/>
  <c r="G179" i="27"/>
  <c r="H174" i="27"/>
  <c r="H179" i="27"/>
  <c r="I174" i="27"/>
  <c r="I179" i="27"/>
  <c r="J174" i="27"/>
  <c r="J179" i="27"/>
  <c r="K174" i="27"/>
  <c r="K179" i="27"/>
  <c r="L174" i="27"/>
  <c r="L179" i="27"/>
  <c r="M174" i="27"/>
  <c r="M179" i="27"/>
  <c r="N174" i="27"/>
  <c r="N179" i="27"/>
  <c r="O174" i="27"/>
  <c r="O179" i="27"/>
  <c r="P174" i="27"/>
  <c r="P179" i="27"/>
  <c r="Q174" i="27"/>
  <c r="Q179" i="27"/>
  <c r="R174" i="27"/>
  <c r="R179" i="27"/>
  <c r="S174" i="27"/>
  <c r="S179" i="27"/>
  <c r="T174" i="27"/>
  <c r="T179" i="27"/>
  <c r="C174" i="29"/>
  <c r="C179" i="29"/>
  <c r="D174" i="29"/>
  <c r="D179" i="29"/>
  <c r="E174" i="29"/>
  <c r="E179" i="29"/>
  <c r="F174" i="29"/>
  <c r="F179" i="29"/>
  <c r="G174" i="29"/>
  <c r="G179" i="29"/>
  <c r="H174" i="29"/>
  <c r="H179" i="29"/>
  <c r="I174" i="29"/>
  <c r="I179" i="29"/>
  <c r="J174" i="29"/>
  <c r="J179" i="29"/>
  <c r="K174" i="29"/>
  <c r="K179" i="29"/>
  <c r="L174" i="29"/>
  <c r="L179" i="29"/>
  <c r="M174" i="29"/>
  <c r="M179" i="29"/>
  <c r="N174" i="29"/>
  <c r="N179" i="29"/>
  <c r="O174" i="29"/>
  <c r="O179" i="29"/>
  <c r="P174" i="29"/>
  <c r="P179" i="29"/>
  <c r="Q174" i="29"/>
  <c r="Q179" i="29"/>
  <c r="R174" i="29"/>
  <c r="R179" i="29"/>
  <c r="S174" i="29"/>
  <c r="S179" i="29"/>
  <c r="T174" i="29"/>
  <c r="T179" i="29"/>
  <c r="C174" i="30"/>
  <c r="C179" i="30"/>
  <c r="D174" i="30"/>
  <c r="D179" i="30"/>
  <c r="E174" i="30"/>
  <c r="E179" i="30"/>
  <c r="F174" i="30"/>
  <c r="F179" i="30"/>
  <c r="G174" i="30"/>
  <c r="G179" i="30"/>
  <c r="H174" i="30"/>
  <c r="H179" i="30"/>
  <c r="I174" i="30"/>
  <c r="I179" i="30"/>
  <c r="J174" i="30"/>
  <c r="J179" i="30"/>
  <c r="K174" i="30"/>
  <c r="K179" i="30"/>
  <c r="L174" i="30"/>
  <c r="L179" i="30"/>
  <c r="M174" i="30"/>
  <c r="M179" i="30"/>
  <c r="N174" i="30"/>
  <c r="N179" i="30"/>
  <c r="O174" i="30"/>
  <c r="O179" i="30"/>
  <c r="P174" i="30"/>
  <c r="P179" i="30"/>
  <c r="Q174" i="30"/>
  <c r="Q179" i="30"/>
  <c r="R174" i="30"/>
  <c r="R179" i="30"/>
  <c r="S174" i="30"/>
  <c r="S179" i="30"/>
  <c r="T174" i="30"/>
  <c r="T179" i="30"/>
  <c r="C174" i="31"/>
  <c r="C179" i="31"/>
  <c r="D174" i="31"/>
  <c r="D179" i="31"/>
  <c r="E174" i="31"/>
  <c r="E179" i="31"/>
  <c r="F174" i="31"/>
  <c r="F179" i="31"/>
  <c r="G174" i="31"/>
  <c r="G179" i="31"/>
  <c r="H174" i="31"/>
  <c r="H179" i="31"/>
  <c r="I174" i="31"/>
  <c r="I179" i="31"/>
  <c r="J174" i="31"/>
  <c r="J179" i="31"/>
  <c r="K174" i="31"/>
  <c r="K179" i="31"/>
  <c r="L174" i="31"/>
  <c r="L179" i="31"/>
  <c r="M174" i="31"/>
  <c r="M179" i="31"/>
  <c r="N174" i="31"/>
  <c r="N179" i="31"/>
  <c r="O174" i="31"/>
  <c r="O179" i="31"/>
  <c r="P174" i="31"/>
  <c r="P179" i="31"/>
  <c r="Q174" i="31"/>
  <c r="Q179" i="31"/>
  <c r="R174" i="31"/>
  <c r="R179" i="31"/>
  <c r="S174" i="31"/>
  <c r="S179" i="31"/>
  <c r="T174" i="31"/>
  <c r="T179" i="31"/>
  <c r="C176" i="41"/>
  <c r="C181" i="41"/>
  <c r="D176" i="41"/>
  <c r="D181" i="41"/>
  <c r="E176" i="41"/>
  <c r="E181" i="41"/>
  <c r="F176" i="41"/>
  <c r="F181" i="41"/>
  <c r="G176" i="41"/>
  <c r="G181" i="41"/>
  <c r="H176" i="41"/>
  <c r="H181" i="41"/>
  <c r="I176" i="41"/>
  <c r="I181" i="41"/>
  <c r="J176" i="41"/>
  <c r="J181" i="41"/>
  <c r="K176" i="41"/>
  <c r="K181" i="41"/>
  <c r="L176" i="41"/>
  <c r="L181" i="41"/>
  <c r="M176" i="41"/>
  <c r="M181" i="41"/>
  <c r="N176" i="41"/>
  <c r="N181" i="41"/>
  <c r="O176" i="41"/>
  <c r="O181" i="41"/>
  <c r="P176" i="41"/>
  <c r="P181" i="41"/>
  <c r="Q176" i="41"/>
  <c r="Q181" i="41"/>
  <c r="R176" i="41"/>
  <c r="R181" i="41"/>
  <c r="S176" i="41"/>
  <c r="S181" i="41"/>
  <c r="T176" i="41"/>
  <c r="T181" i="41"/>
  <c r="C174" i="33"/>
  <c r="C179" i="33"/>
  <c r="D174" i="33"/>
  <c r="D179" i="33"/>
  <c r="E174" i="33"/>
  <c r="E179" i="33"/>
  <c r="F174" i="33"/>
  <c r="F179" i="33"/>
  <c r="G174" i="33"/>
  <c r="G179" i="33"/>
  <c r="H174" i="33"/>
  <c r="H179" i="33"/>
  <c r="I174" i="33"/>
  <c r="I179" i="33"/>
  <c r="J174" i="33"/>
  <c r="J179" i="33"/>
  <c r="K174" i="33"/>
  <c r="K179" i="33"/>
  <c r="L174" i="33"/>
  <c r="L179" i="33"/>
  <c r="M174" i="33"/>
  <c r="M179" i="33"/>
  <c r="N174" i="33"/>
  <c r="N179" i="33"/>
  <c r="O174" i="33"/>
  <c r="O179" i="33"/>
  <c r="P174" i="33"/>
  <c r="P179" i="33"/>
  <c r="Q174" i="33"/>
  <c r="Q179" i="33"/>
  <c r="R174" i="33"/>
  <c r="R179" i="33"/>
  <c r="S174" i="33"/>
  <c r="S179" i="33"/>
  <c r="T174" i="33"/>
  <c r="T179" i="33"/>
  <c r="C174" i="34"/>
  <c r="C179" i="34"/>
  <c r="D174" i="34"/>
  <c r="D179" i="34"/>
  <c r="E174" i="34"/>
  <c r="E179" i="34"/>
  <c r="F174" i="34"/>
  <c r="F179" i="34"/>
  <c r="G174" i="34"/>
  <c r="G179" i="34"/>
  <c r="H174" i="34"/>
  <c r="H179" i="34"/>
  <c r="I174" i="34"/>
  <c r="I179" i="34"/>
  <c r="J174" i="34"/>
  <c r="J179" i="34"/>
  <c r="K174" i="34"/>
  <c r="K179" i="34"/>
  <c r="L174" i="34"/>
  <c r="L179" i="34"/>
  <c r="M174" i="34"/>
  <c r="M179" i="34"/>
  <c r="N174" i="34"/>
  <c r="N179" i="34"/>
  <c r="O174" i="34"/>
  <c r="O179" i="34"/>
  <c r="P174" i="34"/>
  <c r="P179" i="34"/>
  <c r="Q174" i="34"/>
  <c r="Q179" i="34"/>
  <c r="R174" i="34"/>
  <c r="R179" i="34"/>
  <c r="S174" i="34"/>
  <c r="S179" i="34"/>
  <c r="T174" i="34"/>
  <c r="T179" i="34"/>
  <c r="U174" i="34"/>
  <c r="U179" i="34"/>
  <c r="V174" i="34"/>
  <c r="V179" i="34"/>
  <c r="W174" i="34"/>
  <c r="W179" i="34"/>
  <c r="C174" i="35"/>
  <c r="C179" i="35"/>
  <c r="D174" i="35"/>
  <c r="D179" i="35"/>
  <c r="E174" i="35"/>
  <c r="E179" i="35"/>
  <c r="F174" i="35"/>
  <c r="F179" i="35"/>
  <c r="G174" i="35"/>
  <c r="G179" i="35"/>
  <c r="H174" i="35"/>
  <c r="H179" i="35"/>
  <c r="I174" i="35"/>
  <c r="I179" i="35"/>
  <c r="J174" i="35"/>
  <c r="J179" i="35"/>
  <c r="K174" i="35"/>
  <c r="K179" i="35"/>
  <c r="L174" i="35"/>
  <c r="L179" i="35"/>
  <c r="M174" i="35"/>
  <c r="M179" i="35"/>
  <c r="N174" i="35"/>
  <c r="N179" i="35"/>
  <c r="O174" i="35"/>
  <c r="O179" i="35"/>
  <c r="P174" i="35"/>
  <c r="P179" i="35"/>
  <c r="Q174" i="35"/>
  <c r="Q179" i="35"/>
  <c r="R174" i="35"/>
  <c r="R179" i="35"/>
  <c r="S174" i="35"/>
  <c r="S179" i="35"/>
  <c r="T174" i="35"/>
  <c r="T179" i="35"/>
  <c r="C174" i="36"/>
  <c r="C179" i="36"/>
  <c r="D174" i="36"/>
  <c r="D179" i="36"/>
  <c r="E174" i="36"/>
  <c r="E179" i="36"/>
  <c r="F174" i="36"/>
  <c r="F179" i="36"/>
  <c r="G174" i="36"/>
  <c r="G179" i="36"/>
  <c r="H174" i="36"/>
  <c r="H179" i="36"/>
  <c r="I174" i="36"/>
  <c r="I179" i="36"/>
  <c r="J174" i="36"/>
  <c r="J179" i="36"/>
  <c r="K174" i="36"/>
  <c r="K179" i="36"/>
  <c r="L174" i="36"/>
  <c r="L179" i="36"/>
  <c r="M174" i="36"/>
  <c r="M179" i="36"/>
  <c r="N174" i="36"/>
  <c r="N179" i="36"/>
  <c r="O174" i="36"/>
  <c r="O179" i="36"/>
  <c r="P174" i="36"/>
  <c r="P179" i="36"/>
  <c r="Q174" i="36"/>
  <c r="Q179" i="36"/>
  <c r="R174" i="36"/>
  <c r="R179" i="36"/>
  <c r="S174" i="36"/>
  <c r="S179" i="36"/>
  <c r="T174" i="36"/>
  <c r="T179" i="36"/>
  <c r="G174" i="45"/>
  <c r="G179" i="45"/>
  <c r="H174" i="45"/>
  <c r="H179" i="45"/>
  <c r="M174" i="45"/>
  <c r="M179" i="45"/>
  <c r="N174" i="45"/>
  <c r="N179" i="45"/>
  <c r="O174" i="45"/>
  <c r="O179" i="45"/>
  <c r="P174" i="45"/>
  <c r="P179" i="45"/>
  <c r="Q174" i="45"/>
  <c r="Q179" i="45"/>
  <c r="R174" i="45"/>
  <c r="R179" i="45"/>
  <c r="S174" i="45"/>
  <c r="S179" i="45"/>
  <c r="T174" i="45"/>
  <c r="T179" i="45"/>
  <c r="U174" i="45"/>
  <c r="U179" i="45"/>
  <c r="V174" i="45"/>
  <c r="V179" i="45"/>
  <c r="W174" i="45"/>
  <c r="W179" i="45"/>
  <c r="X174" i="45"/>
  <c r="X179" i="45"/>
  <c r="Y174" i="45"/>
  <c r="Y179" i="45"/>
  <c r="Z174" i="45"/>
  <c r="Z179" i="45"/>
  <c r="C174" i="42"/>
  <c r="C179" i="42"/>
  <c r="D174" i="42"/>
  <c r="D179" i="42"/>
  <c r="E174" i="42"/>
  <c r="E179" i="42"/>
  <c r="F174" i="42"/>
  <c r="F179" i="42"/>
  <c r="G174" i="42"/>
  <c r="G179" i="42"/>
  <c r="H174" i="42"/>
  <c r="H179" i="42"/>
  <c r="I174" i="42"/>
  <c r="I179" i="42"/>
  <c r="J174" i="42"/>
  <c r="J179" i="42"/>
  <c r="K174" i="42"/>
  <c r="K179" i="42"/>
  <c r="L174" i="42"/>
  <c r="L179" i="42"/>
  <c r="M174" i="42"/>
  <c r="M179" i="42"/>
  <c r="N174" i="42"/>
  <c r="N179" i="42"/>
  <c r="O174" i="42"/>
  <c r="O179" i="42"/>
  <c r="P174" i="42"/>
  <c r="P179" i="42"/>
  <c r="Q174" i="42"/>
  <c r="Q179" i="42"/>
  <c r="R174" i="42"/>
  <c r="R179" i="42"/>
  <c r="S174" i="42"/>
  <c r="S179" i="42"/>
  <c r="T174" i="42"/>
  <c r="T179" i="42"/>
  <c r="U174" i="42"/>
  <c r="U179" i="42"/>
  <c r="V174" i="42"/>
  <c r="V179" i="42"/>
  <c r="W174" i="42"/>
  <c r="W179" i="42"/>
  <c r="X174" i="42"/>
  <c r="X179" i="42"/>
  <c r="Y174" i="42"/>
  <c r="Y179" i="42"/>
  <c r="Z174" i="42"/>
  <c r="Z179" i="42"/>
  <c r="AA174" i="42"/>
  <c r="AA179" i="42"/>
  <c r="AB174" i="42"/>
  <c r="AB179" i="42"/>
  <c r="AC174" i="42"/>
  <c r="AC179" i="42"/>
  <c r="AD174" i="42"/>
  <c r="AD179" i="42"/>
  <c r="AE174" i="42"/>
  <c r="AE179" i="42"/>
  <c r="AF174" i="42"/>
  <c r="AF179" i="42"/>
  <c r="AG174" i="42"/>
  <c r="AG179" i="42"/>
  <c r="AH174" i="42"/>
  <c r="AH179" i="42"/>
  <c r="AI174" i="42"/>
  <c r="AI179" i="42"/>
  <c r="T108" i="69"/>
  <c r="T111" i="69"/>
  <c r="T115" i="69"/>
  <c r="T117" i="69"/>
  <c r="T131" i="69"/>
  <c r="T138" i="69"/>
  <c r="F154" i="17"/>
  <c r="F149" i="17"/>
  <c r="F159" i="17"/>
  <c r="F164" i="17"/>
  <c r="F169" i="17"/>
  <c r="G154" i="17"/>
  <c r="G149" i="17"/>
  <c r="G159" i="17"/>
  <c r="G164" i="17"/>
  <c r="G169" i="17"/>
  <c r="H154" i="17"/>
  <c r="H149" i="17"/>
  <c r="H159" i="17"/>
  <c r="H164" i="17"/>
  <c r="H169" i="17"/>
  <c r="I154" i="17"/>
  <c r="I149" i="17"/>
  <c r="I159" i="17"/>
  <c r="I164" i="17"/>
  <c r="I169" i="17"/>
  <c r="J154" i="17"/>
  <c r="J149" i="17"/>
  <c r="J159" i="17"/>
  <c r="J164" i="17"/>
  <c r="J169" i="17"/>
  <c r="K154" i="17"/>
  <c r="K149" i="17"/>
  <c r="K159" i="17"/>
  <c r="K164" i="17"/>
  <c r="K169" i="17"/>
  <c r="L154" i="17"/>
  <c r="L149" i="17"/>
  <c r="L159" i="17"/>
  <c r="L164" i="17"/>
  <c r="L169" i="17"/>
  <c r="M154" i="17"/>
  <c r="M149" i="17"/>
  <c r="M159" i="17"/>
  <c r="M164" i="17"/>
  <c r="M169" i="17"/>
  <c r="N154" i="17"/>
  <c r="N149" i="17"/>
  <c r="N159" i="17"/>
  <c r="N164" i="17"/>
  <c r="N169" i="17"/>
  <c r="O154" i="17"/>
  <c r="O149" i="17"/>
  <c r="O159" i="17"/>
  <c r="O164" i="17"/>
  <c r="O169" i="17"/>
  <c r="P154" i="17"/>
  <c r="P149" i="17"/>
  <c r="P159" i="17"/>
  <c r="P164" i="17"/>
  <c r="P169" i="17"/>
  <c r="Q154" i="17"/>
  <c r="Q149" i="17"/>
  <c r="Q159" i="17"/>
  <c r="Q164" i="17"/>
  <c r="Q169" i="17"/>
  <c r="R154" i="17"/>
  <c r="R149" i="17"/>
  <c r="R159" i="17"/>
  <c r="R164" i="17"/>
  <c r="R169" i="17"/>
  <c r="S154" i="17"/>
  <c r="S149" i="17"/>
  <c r="S159" i="17"/>
  <c r="S164" i="17"/>
  <c r="S169" i="17"/>
  <c r="T154" i="17"/>
  <c r="T149" i="17"/>
  <c r="T159" i="17"/>
  <c r="T164" i="17"/>
  <c r="T169" i="17"/>
  <c r="C154" i="27"/>
  <c r="C149" i="27"/>
  <c r="C159" i="27"/>
  <c r="C164" i="27"/>
  <c r="C169" i="27"/>
  <c r="D154" i="27"/>
  <c r="D149" i="27"/>
  <c r="D159" i="27"/>
  <c r="D164" i="27"/>
  <c r="D169" i="27"/>
  <c r="E154" i="27"/>
  <c r="E149" i="27"/>
  <c r="E159" i="27"/>
  <c r="E164" i="27"/>
  <c r="E169" i="27"/>
  <c r="F154" i="27"/>
  <c r="F149" i="27"/>
  <c r="F159" i="27"/>
  <c r="F164" i="27"/>
  <c r="F169" i="27"/>
  <c r="G154" i="27"/>
  <c r="G149" i="27"/>
  <c r="G159" i="27"/>
  <c r="G164" i="27"/>
  <c r="G169" i="27"/>
  <c r="H154" i="27"/>
  <c r="H149" i="27"/>
  <c r="H159" i="27"/>
  <c r="H164" i="27"/>
  <c r="H169" i="27"/>
  <c r="I154" i="27"/>
  <c r="I149" i="27"/>
  <c r="I159" i="27"/>
  <c r="I164" i="27"/>
  <c r="I169" i="27"/>
  <c r="J154" i="27"/>
  <c r="J149" i="27"/>
  <c r="J159" i="27"/>
  <c r="J164" i="27"/>
  <c r="J169" i="27"/>
  <c r="K154" i="27"/>
  <c r="K149" i="27"/>
  <c r="K159" i="27"/>
  <c r="K164" i="27"/>
  <c r="K169" i="27"/>
  <c r="L154" i="27"/>
  <c r="L149" i="27"/>
  <c r="L159" i="27"/>
  <c r="L164" i="27"/>
  <c r="L169" i="27"/>
  <c r="M154" i="27"/>
  <c r="M149" i="27"/>
  <c r="M159" i="27"/>
  <c r="M164" i="27"/>
  <c r="M169" i="27"/>
  <c r="N154" i="27"/>
  <c r="N149" i="27"/>
  <c r="N159" i="27"/>
  <c r="N164" i="27"/>
  <c r="N169" i="27"/>
  <c r="O154" i="27"/>
  <c r="O149" i="27"/>
  <c r="O159" i="27"/>
  <c r="O164" i="27"/>
  <c r="O169" i="27"/>
  <c r="P154" i="27"/>
  <c r="P149" i="27"/>
  <c r="P159" i="27"/>
  <c r="P164" i="27"/>
  <c r="P169" i="27"/>
  <c r="Q154" i="27"/>
  <c r="Q149" i="27"/>
  <c r="Q159" i="27"/>
  <c r="Q164" i="27"/>
  <c r="Q169" i="27"/>
  <c r="R154" i="27"/>
  <c r="R149" i="27"/>
  <c r="R159" i="27"/>
  <c r="R164" i="27"/>
  <c r="R169" i="27"/>
  <c r="S154" i="27"/>
  <c r="S149" i="27"/>
  <c r="S159" i="27"/>
  <c r="S164" i="27"/>
  <c r="S169" i="27"/>
  <c r="T154" i="27"/>
  <c r="T149" i="27"/>
  <c r="T159" i="27"/>
  <c r="T164" i="27"/>
  <c r="T169" i="27"/>
  <c r="C154" i="29"/>
  <c r="C149" i="29"/>
  <c r="C159" i="29"/>
  <c r="C164" i="29"/>
  <c r="C169" i="29"/>
  <c r="D154" i="29"/>
  <c r="D149" i="29"/>
  <c r="D159" i="29"/>
  <c r="D164" i="29"/>
  <c r="D169" i="29"/>
  <c r="E154" i="29"/>
  <c r="E149" i="29"/>
  <c r="E159" i="29"/>
  <c r="E164" i="29"/>
  <c r="E169" i="29"/>
  <c r="F154" i="29"/>
  <c r="F149" i="29"/>
  <c r="F159" i="29"/>
  <c r="F164" i="29"/>
  <c r="F169" i="29"/>
  <c r="G154" i="29"/>
  <c r="G149" i="29"/>
  <c r="G159" i="29"/>
  <c r="G164" i="29"/>
  <c r="G169" i="29"/>
  <c r="H154" i="29"/>
  <c r="H149" i="29"/>
  <c r="H159" i="29"/>
  <c r="H164" i="29"/>
  <c r="H169" i="29"/>
  <c r="I154" i="29"/>
  <c r="I149" i="29"/>
  <c r="I159" i="29"/>
  <c r="I164" i="29"/>
  <c r="I169" i="29"/>
  <c r="J154" i="29"/>
  <c r="J149" i="29"/>
  <c r="J159" i="29"/>
  <c r="J164" i="29"/>
  <c r="J169" i="29"/>
  <c r="K154" i="29"/>
  <c r="K149" i="29"/>
  <c r="K159" i="29"/>
  <c r="K164" i="29"/>
  <c r="K169" i="29"/>
  <c r="L154" i="29"/>
  <c r="L149" i="29"/>
  <c r="L159" i="29"/>
  <c r="L164" i="29"/>
  <c r="L169" i="29"/>
  <c r="M154" i="29"/>
  <c r="M149" i="29"/>
  <c r="M159" i="29"/>
  <c r="M164" i="29"/>
  <c r="M169" i="29"/>
  <c r="N154" i="29"/>
  <c r="N149" i="29"/>
  <c r="N159" i="29"/>
  <c r="N164" i="29"/>
  <c r="N169" i="29"/>
  <c r="O154" i="29"/>
  <c r="O149" i="29"/>
  <c r="O159" i="29"/>
  <c r="O164" i="29"/>
  <c r="O169" i="29"/>
  <c r="P154" i="29"/>
  <c r="P149" i="29"/>
  <c r="P159" i="29"/>
  <c r="P164" i="29"/>
  <c r="P169" i="29"/>
  <c r="Q154" i="29"/>
  <c r="Q149" i="29"/>
  <c r="Q159" i="29"/>
  <c r="Q164" i="29"/>
  <c r="Q169" i="29"/>
  <c r="R154" i="29"/>
  <c r="R149" i="29"/>
  <c r="R159" i="29"/>
  <c r="R164" i="29"/>
  <c r="R169" i="29"/>
  <c r="S154" i="29"/>
  <c r="S149" i="29"/>
  <c r="S159" i="29"/>
  <c r="S164" i="29"/>
  <c r="S169" i="29"/>
  <c r="T154" i="29"/>
  <c r="T149" i="29"/>
  <c r="T159" i="29"/>
  <c r="T164" i="29"/>
  <c r="T169" i="29"/>
  <c r="C154" i="30"/>
  <c r="C149" i="30"/>
  <c r="C159" i="30"/>
  <c r="C164" i="30"/>
  <c r="C169" i="30"/>
  <c r="D154" i="30"/>
  <c r="D149" i="30"/>
  <c r="D159" i="30"/>
  <c r="D164" i="30"/>
  <c r="D169" i="30"/>
  <c r="E154" i="30"/>
  <c r="E149" i="30"/>
  <c r="E159" i="30"/>
  <c r="E164" i="30"/>
  <c r="E169" i="30"/>
  <c r="F154" i="30"/>
  <c r="F149" i="30"/>
  <c r="F159" i="30"/>
  <c r="F164" i="30"/>
  <c r="F169" i="30"/>
  <c r="G154" i="30"/>
  <c r="G149" i="30"/>
  <c r="G159" i="30"/>
  <c r="G164" i="30"/>
  <c r="G169" i="30"/>
  <c r="H154" i="30"/>
  <c r="H149" i="30"/>
  <c r="H159" i="30"/>
  <c r="H164" i="30"/>
  <c r="H169" i="30"/>
  <c r="I154" i="30"/>
  <c r="I149" i="30"/>
  <c r="I159" i="30"/>
  <c r="I164" i="30"/>
  <c r="I169" i="30"/>
  <c r="J154" i="30"/>
  <c r="J149" i="30"/>
  <c r="J159" i="30"/>
  <c r="J164" i="30"/>
  <c r="J169" i="30"/>
  <c r="K154" i="30"/>
  <c r="K149" i="30"/>
  <c r="K159" i="30"/>
  <c r="K164" i="30"/>
  <c r="K169" i="30"/>
  <c r="L154" i="30"/>
  <c r="L149" i="30"/>
  <c r="L159" i="30"/>
  <c r="L164" i="30"/>
  <c r="L169" i="30"/>
  <c r="M154" i="30"/>
  <c r="M149" i="30"/>
  <c r="M159" i="30"/>
  <c r="M164" i="30"/>
  <c r="M169" i="30"/>
  <c r="N154" i="30"/>
  <c r="N149" i="30"/>
  <c r="N159" i="30"/>
  <c r="N164" i="30"/>
  <c r="N169" i="30"/>
  <c r="O154" i="30"/>
  <c r="O149" i="30"/>
  <c r="O159" i="30"/>
  <c r="O164" i="30"/>
  <c r="O169" i="30"/>
  <c r="P154" i="30"/>
  <c r="P149" i="30"/>
  <c r="P159" i="30"/>
  <c r="P164" i="30"/>
  <c r="P169" i="30"/>
  <c r="Q154" i="30"/>
  <c r="Q149" i="30"/>
  <c r="Q159" i="30"/>
  <c r="Q164" i="30"/>
  <c r="Q169" i="30"/>
  <c r="R154" i="30"/>
  <c r="R149" i="30"/>
  <c r="R159" i="30"/>
  <c r="R164" i="30"/>
  <c r="R169" i="30"/>
  <c r="S154" i="30"/>
  <c r="S149" i="30"/>
  <c r="S159" i="30"/>
  <c r="S164" i="30"/>
  <c r="S169" i="30"/>
  <c r="T154" i="30"/>
  <c r="T149" i="30"/>
  <c r="T159" i="30"/>
  <c r="T164" i="30"/>
  <c r="T169" i="30"/>
  <c r="C154" i="31"/>
  <c r="C149" i="31"/>
  <c r="C159" i="31"/>
  <c r="C164" i="31"/>
  <c r="C169" i="31"/>
  <c r="D154" i="31"/>
  <c r="D149" i="31"/>
  <c r="D159" i="31"/>
  <c r="D164" i="31"/>
  <c r="D169" i="31"/>
  <c r="E154" i="31"/>
  <c r="E149" i="31"/>
  <c r="E159" i="31"/>
  <c r="E164" i="31"/>
  <c r="E169" i="31"/>
  <c r="F154" i="31"/>
  <c r="F149" i="31"/>
  <c r="F159" i="31"/>
  <c r="F164" i="31"/>
  <c r="F169" i="31"/>
  <c r="G154" i="31"/>
  <c r="G149" i="31"/>
  <c r="G159" i="31"/>
  <c r="G164" i="31"/>
  <c r="G169" i="31"/>
  <c r="H154" i="31"/>
  <c r="H149" i="31"/>
  <c r="H159" i="31"/>
  <c r="H164" i="31"/>
  <c r="H169" i="31"/>
  <c r="I154" i="31"/>
  <c r="I149" i="31"/>
  <c r="I159" i="31"/>
  <c r="I164" i="31"/>
  <c r="I169" i="31"/>
  <c r="J154" i="31"/>
  <c r="J149" i="31"/>
  <c r="J159" i="31"/>
  <c r="J164" i="31"/>
  <c r="J169" i="31"/>
  <c r="K154" i="31"/>
  <c r="K149" i="31"/>
  <c r="K159" i="31"/>
  <c r="K164" i="31"/>
  <c r="K169" i="31"/>
  <c r="L154" i="31"/>
  <c r="L149" i="31"/>
  <c r="L159" i="31"/>
  <c r="L164" i="31"/>
  <c r="L169" i="31"/>
  <c r="M154" i="31"/>
  <c r="M149" i="31"/>
  <c r="M159" i="31"/>
  <c r="M164" i="31"/>
  <c r="M169" i="31"/>
  <c r="N154" i="31"/>
  <c r="N149" i="31"/>
  <c r="N159" i="31"/>
  <c r="N164" i="31"/>
  <c r="N169" i="31"/>
  <c r="O154" i="31"/>
  <c r="O149" i="31"/>
  <c r="O159" i="31"/>
  <c r="O164" i="31"/>
  <c r="O169" i="31"/>
  <c r="P154" i="31"/>
  <c r="P149" i="31"/>
  <c r="P159" i="31"/>
  <c r="P164" i="31"/>
  <c r="P169" i="31"/>
  <c r="Q154" i="31"/>
  <c r="Q149" i="31"/>
  <c r="Q159" i="31"/>
  <c r="Q164" i="31"/>
  <c r="Q169" i="31"/>
  <c r="R154" i="31"/>
  <c r="R149" i="31"/>
  <c r="R159" i="31"/>
  <c r="R164" i="31"/>
  <c r="R169" i="31"/>
  <c r="S154" i="31"/>
  <c r="S149" i="31"/>
  <c r="S159" i="31"/>
  <c r="S164" i="31"/>
  <c r="S169" i="31"/>
  <c r="T154" i="31"/>
  <c r="T149" i="31"/>
  <c r="T159" i="31"/>
  <c r="T164" i="31"/>
  <c r="T169" i="31"/>
  <c r="C156" i="41"/>
  <c r="C151" i="41"/>
  <c r="C161" i="41"/>
  <c r="C166" i="41"/>
  <c r="C171" i="41"/>
  <c r="D156" i="41"/>
  <c r="D151" i="41"/>
  <c r="D161" i="41"/>
  <c r="D166" i="41"/>
  <c r="D171" i="41"/>
  <c r="E156" i="41"/>
  <c r="E151" i="41"/>
  <c r="E161" i="41"/>
  <c r="E166" i="41"/>
  <c r="E171" i="41"/>
  <c r="F156" i="41"/>
  <c r="F151" i="41"/>
  <c r="F161" i="41"/>
  <c r="F166" i="41"/>
  <c r="F171" i="41"/>
  <c r="G156" i="41"/>
  <c r="G151" i="41"/>
  <c r="G161" i="41"/>
  <c r="G166" i="41"/>
  <c r="G171" i="41"/>
  <c r="H156" i="41"/>
  <c r="H151" i="41"/>
  <c r="H161" i="41"/>
  <c r="H166" i="41"/>
  <c r="H171" i="41"/>
  <c r="I156" i="41"/>
  <c r="I151" i="41"/>
  <c r="I161" i="41"/>
  <c r="I166" i="41"/>
  <c r="I171" i="41"/>
  <c r="J156" i="41"/>
  <c r="J151" i="41"/>
  <c r="J161" i="41"/>
  <c r="J166" i="41"/>
  <c r="J171" i="41"/>
  <c r="K156" i="41"/>
  <c r="K151" i="41"/>
  <c r="K161" i="41"/>
  <c r="K166" i="41"/>
  <c r="K171" i="41"/>
  <c r="L156" i="41"/>
  <c r="L151" i="41"/>
  <c r="L161" i="41"/>
  <c r="L166" i="41"/>
  <c r="L171" i="41"/>
  <c r="M156" i="41"/>
  <c r="M151" i="41"/>
  <c r="M161" i="41"/>
  <c r="M166" i="41"/>
  <c r="M171" i="41"/>
  <c r="N156" i="41"/>
  <c r="N151" i="41"/>
  <c r="N161" i="41"/>
  <c r="N166" i="41"/>
  <c r="N171" i="41"/>
  <c r="O156" i="41"/>
  <c r="O151" i="41"/>
  <c r="O161" i="41"/>
  <c r="O166" i="41"/>
  <c r="O171" i="41"/>
  <c r="P156" i="41"/>
  <c r="P151" i="41"/>
  <c r="P161" i="41"/>
  <c r="P166" i="41"/>
  <c r="P171" i="41"/>
  <c r="Q156" i="41"/>
  <c r="Q151" i="41"/>
  <c r="Q161" i="41"/>
  <c r="Q166" i="41"/>
  <c r="Q171" i="41"/>
  <c r="R156" i="41"/>
  <c r="R151" i="41"/>
  <c r="R161" i="41"/>
  <c r="R166" i="41"/>
  <c r="R171" i="41"/>
  <c r="S156" i="41"/>
  <c r="S151" i="41"/>
  <c r="S161" i="41"/>
  <c r="S166" i="41"/>
  <c r="S171" i="41"/>
  <c r="T156" i="41"/>
  <c r="T151" i="41"/>
  <c r="T161" i="41"/>
  <c r="T166" i="41"/>
  <c r="T171" i="41"/>
  <c r="C154" i="33"/>
  <c r="C149" i="33"/>
  <c r="C159" i="33"/>
  <c r="C164" i="33"/>
  <c r="C169" i="33"/>
  <c r="D154" i="33"/>
  <c r="D149" i="33"/>
  <c r="D159" i="33"/>
  <c r="D164" i="33"/>
  <c r="D169" i="33"/>
  <c r="E154" i="33"/>
  <c r="E149" i="33"/>
  <c r="E159" i="33"/>
  <c r="E164" i="33"/>
  <c r="E169" i="33"/>
  <c r="F154" i="33"/>
  <c r="F149" i="33"/>
  <c r="F159" i="33"/>
  <c r="F164" i="33"/>
  <c r="F169" i="33"/>
  <c r="G154" i="33"/>
  <c r="G149" i="33"/>
  <c r="G159" i="33"/>
  <c r="G164" i="33"/>
  <c r="G169" i="33"/>
  <c r="H154" i="33"/>
  <c r="H149" i="33"/>
  <c r="H159" i="33"/>
  <c r="H164" i="33"/>
  <c r="H169" i="33"/>
  <c r="I154" i="33"/>
  <c r="I149" i="33"/>
  <c r="I159" i="33"/>
  <c r="I164" i="33"/>
  <c r="I169" i="33"/>
  <c r="J154" i="33"/>
  <c r="J149" i="33"/>
  <c r="J159" i="33"/>
  <c r="J164" i="33"/>
  <c r="J169" i="33"/>
  <c r="K154" i="33"/>
  <c r="K149" i="33"/>
  <c r="K159" i="33"/>
  <c r="K164" i="33"/>
  <c r="K169" i="33"/>
  <c r="L154" i="33"/>
  <c r="L149" i="33"/>
  <c r="L159" i="33"/>
  <c r="L164" i="33"/>
  <c r="L169" i="33"/>
  <c r="M154" i="33"/>
  <c r="M149" i="33"/>
  <c r="M159" i="33"/>
  <c r="M164" i="33"/>
  <c r="M169" i="33"/>
  <c r="N154" i="33"/>
  <c r="N149" i="33"/>
  <c r="N159" i="33"/>
  <c r="N164" i="33"/>
  <c r="N169" i="33"/>
  <c r="O154" i="33"/>
  <c r="O149" i="33"/>
  <c r="O159" i="33"/>
  <c r="O164" i="33"/>
  <c r="O169" i="33"/>
  <c r="P154" i="33"/>
  <c r="P149" i="33"/>
  <c r="P159" i="33"/>
  <c r="P164" i="33"/>
  <c r="P169" i="33"/>
  <c r="Q154" i="33"/>
  <c r="Q149" i="33"/>
  <c r="Q159" i="33"/>
  <c r="Q164" i="33"/>
  <c r="Q169" i="33"/>
  <c r="R154" i="33"/>
  <c r="R149" i="33"/>
  <c r="R159" i="33"/>
  <c r="R164" i="33"/>
  <c r="R169" i="33"/>
  <c r="S154" i="33"/>
  <c r="S149" i="33"/>
  <c r="S159" i="33"/>
  <c r="S164" i="33"/>
  <c r="S169" i="33"/>
  <c r="T154" i="33"/>
  <c r="T149" i="33"/>
  <c r="T159" i="33"/>
  <c r="T164" i="33"/>
  <c r="T169" i="33"/>
  <c r="C154" i="34"/>
  <c r="C149" i="34"/>
  <c r="C159" i="34"/>
  <c r="C164" i="34"/>
  <c r="C169" i="34"/>
  <c r="D154" i="34"/>
  <c r="D149" i="34"/>
  <c r="D159" i="34"/>
  <c r="D164" i="34"/>
  <c r="D169" i="34"/>
  <c r="E154" i="34"/>
  <c r="E149" i="34"/>
  <c r="E159" i="34"/>
  <c r="E164" i="34"/>
  <c r="E169" i="34"/>
  <c r="F154" i="34"/>
  <c r="F149" i="34"/>
  <c r="F159" i="34"/>
  <c r="F164" i="34"/>
  <c r="F169" i="34"/>
  <c r="G154" i="34"/>
  <c r="G149" i="34"/>
  <c r="G159" i="34"/>
  <c r="G164" i="34"/>
  <c r="G169" i="34"/>
  <c r="H154" i="34"/>
  <c r="H149" i="34"/>
  <c r="H159" i="34"/>
  <c r="H164" i="34"/>
  <c r="H169" i="34"/>
  <c r="I154" i="34"/>
  <c r="I149" i="34"/>
  <c r="I159" i="34"/>
  <c r="I164" i="34"/>
  <c r="I169" i="34"/>
  <c r="J154" i="34"/>
  <c r="J149" i="34"/>
  <c r="J159" i="34"/>
  <c r="J164" i="34"/>
  <c r="J169" i="34"/>
  <c r="K154" i="34"/>
  <c r="K149" i="34"/>
  <c r="K159" i="34"/>
  <c r="K164" i="34"/>
  <c r="K169" i="34"/>
  <c r="L154" i="34"/>
  <c r="L149" i="34"/>
  <c r="L159" i="34"/>
  <c r="L164" i="34"/>
  <c r="L169" i="34"/>
  <c r="M154" i="34"/>
  <c r="M149" i="34"/>
  <c r="M159" i="34"/>
  <c r="M164" i="34"/>
  <c r="M169" i="34"/>
  <c r="N154" i="34"/>
  <c r="N149" i="34"/>
  <c r="N159" i="34"/>
  <c r="N164" i="34"/>
  <c r="N169" i="34"/>
  <c r="O154" i="34"/>
  <c r="O149" i="34"/>
  <c r="O159" i="34"/>
  <c r="O164" i="34"/>
  <c r="O169" i="34"/>
  <c r="P154" i="34"/>
  <c r="P149" i="34"/>
  <c r="P159" i="34"/>
  <c r="P164" i="34"/>
  <c r="P169" i="34"/>
  <c r="Q154" i="34"/>
  <c r="Q149" i="34"/>
  <c r="Q159" i="34"/>
  <c r="Q164" i="34"/>
  <c r="Q169" i="34"/>
  <c r="R154" i="34"/>
  <c r="R149" i="34"/>
  <c r="R159" i="34"/>
  <c r="R164" i="34"/>
  <c r="R169" i="34"/>
  <c r="S154" i="34"/>
  <c r="S149" i="34"/>
  <c r="S159" i="34"/>
  <c r="S164" i="34"/>
  <c r="S169" i="34"/>
  <c r="T154" i="34"/>
  <c r="T149" i="34"/>
  <c r="T159" i="34"/>
  <c r="T164" i="34"/>
  <c r="T169" i="34"/>
  <c r="U154" i="34"/>
  <c r="U149" i="34"/>
  <c r="U159" i="34"/>
  <c r="U164" i="34"/>
  <c r="U169" i="34"/>
  <c r="V154" i="34"/>
  <c r="V149" i="34"/>
  <c r="V159" i="34"/>
  <c r="V164" i="34"/>
  <c r="V169" i="34"/>
  <c r="W154" i="34"/>
  <c r="W149" i="34"/>
  <c r="W159" i="34"/>
  <c r="W164" i="34"/>
  <c r="W169" i="34"/>
  <c r="C154" i="35"/>
  <c r="C149" i="35"/>
  <c r="C159" i="35"/>
  <c r="C164" i="35"/>
  <c r="C169" i="35"/>
  <c r="D154" i="35"/>
  <c r="D149" i="35"/>
  <c r="D159" i="35"/>
  <c r="D164" i="35"/>
  <c r="D169" i="35"/>
  <c r="E154" i="35"/>
  <c r="E149" i="35"/>
  <c r="E159" i="35"/>
  <c r="E164" i="35"/>
  <c r="E169" i="35"/>
  <c r="F154" i="35"/>
  <c r="F149" i="35"/>
  <c r="F159" i="35"/>
  <c r="F164" i="35"/>
  <c r="F169" i="35"/>
  <c r="G154" i="35"/>
  <c r="G149" i="35"/>
  <c r="G159" i="35"/>
  <c r="G164" i="35"/>
  <c r="G169" i="35"/>
  <c r="H154" i="35"/>
  <c r="H149" i="35"/>
  <c r="H159" i="35"/>
  <c r="H164" i="35"/>
  <c r="H169" i="35"/>
  <c r="I154" i="35"/>
  <c r="I149" i="35"/>
  <c r="I159" i="35"/>
  <c r="I164" i="35"/>
  <c r="I169" i="35"/>
  <c r="J154" i="35"/>
  <c r="J149" i="35"/>
  <c r="J159" i="35"/>
  <c r="J164" i="35"/>
  <c r="J169" i="35"/>
  <c r="K154" i="35"/>
  <c r="K149" i="35"/>
  <c r="K159" i="35"/>
  <c r="K164" i="35"/>
  <c r="K169" i="35"/>
  <c r="L154" i="35"/>
  <c r="L149" i="35"/>
  <c r="L159" i="35"/>
  <c r="L164" i="35"/>
  <c r="L169" i="35"/>
  <c r="M154" i="35"/>
  <c r="M149" i="35"/>
  <c r="M159" i="35"/>
  <c r="M164" i="35"/>
  <c r="M169" i="35"/>
  <c r="N154" i="35"/>
  <c r="N149" i="35"/>
  <c r="N159" i="35"/>
  <c r="N164" i="35"/>
  <c r="N169" i="35"/>
  <c r="O154" i="35"/>
  <c r="O149" i="35"/>
  <c r="O159" i="35"/>
  <c r="O164" i="35"/>
  <c r="O169" i="35"/>
  <c r="P154" i="35"/>
  <c r="P149" i="35"/>
  <c r="P159" i="35"/>
  <c r="P164" i="35"/>
  <c r="P169" i="35"/>
  <c r="Q154" i="35"/>
  <c r="Q149" i="35"/>
  <c r="Q159" i="35"/>
  <c r="Q164" i="35"/>
  <c r="Q169" i="35"/>
  <c r="R154" i="35"/>
  <c r="R149" i="35"/>
  <c r="R159" i="35"/>
  <c r="R164" i="35"/>
  <c r="R169" i="35"/>
  <c r="S154" i="35"/>
  <c r="S149" i="35"/>
  <c r="S159" i="35"/>
  <c r="S164" i="35"/>
  <c r="S169" i="35"/>
  <c r="T154" i="35"/>
  <c r="T149" i="35"/>
  <c r="T159" i="35"/>
  <c r="T164" i="35"/>
  <c r="T169" i="35"/>
  <c r="C154" i="36"/>
  <c r="C149" i="36"/>
  <c r="C159" i="36"/>
  <c r="C164" i="36"/>
  <c r="C169" i="36"/>
  <c r="D154" i="36"/>
  <c r="D149" i="36"/>
  <c r="D159" i="36"/>
  <c r="D164" i="36"/>
  <c r="D169" i="36"/>
  <c r="E154" i="36"/>
  <c r="E149" i="36"/>
  <c r="E159" i="36"/>
  <c r="E164" i="36"/>
  <c r="E169" i="36"/>
  <c r="F154" i="36"/>
  <c r="F149" i="36"/>
  <c r="F159" i="36"/>
  <c r="F164" i="36"/>
  <c r="F169" i="36"/>
  <c r="G154" i="36"/>
  <c r="G149" i="36"/>
  <c r="G159" i="36"/>
  <c r="G164" i="36"/>
  <c r="G169" i="36"/>
  <c r="H154" i="36"/>
  <c r="H149" i="36"/>
  <c r="H159" i="36"/>
  <c r="H164" i="36"/>
  <c r="H169" i="36"/>
  <c r="I154" i="36"/>
  <c r="I149" i="36"/>
  <c r="I159" i="36"/>
  <c r="I164" i="36"/>
  <c r="I169" i="36"/>
  <c r="J154" i="36"/>
  <c r="J149" i="36"/>
  <c r="J159" i="36"/>
  <c r="J164" i="36"/>
  <c r="J169" i="36"/>
  <c r="K154" i="36"/>
  <c r="K149" i="36"/>
  <c r="K159" i="36"/>
  <c r="K164" i="36"/>
  <c r="K169" i="36"/>
  <c r="L154" i="36"/>
  <c r="L149" i="36"/>
  <c r="L159" i="36"/>
  <c r="L164" i="36"/>
  <c r="L169" i="36"/>
  <c r="M154" i="36"/>
  <c r="M149" i="36"/>
  <c r="M159" i="36"/>
  <c r="M164" i="36"/>
  <c r="M169" i="36"/>
  <c r="N154" i="36"/>
  <c r="N149" i="36"/>
  <c r="N159" i="36"/>
  <c r="N164" i="36"/>
  <c r="N169" i="36"/>
  <c r="O154" i="36"/>
  <c r="O149" i="36"/>
  <c r="O159" i="36"/>
  <c r="O164" i="36"/>
  <c r="O169" i="36"/>
  <c r="P154" i="36"/>
  <c r="P149" i="36"/>
  <c r="P159" i="36"/>
  <c r="P164" i="36"/>
  <c r="P169" i="36"/>
  <c r="Q154" i="36"/>
  <c r="Q149" i="36"/>
  <c r="Q159" i="36"/>
  <c r="Q164" i="36"/>
  <c r="Q169" i="36"/>
  <c r="R154" i="36"/>
  <c r="R149" i="36"/>
  <c r="R159" i="36"/>
  <c r="R164" i="36"/>
  <c r="R169" i="36"/>
  <c r="S154" i="36"/>
  <c r="S149" i="36"/>
  <c r="S159" i="36"/>
  <c r="S164" i="36"/>
  <c r="S169" i="36"/>
  <c r="T154" i="36"/>
  <c r="T149" i="36"/>
  <c r="T159" i="36"/>
  <c r="T164" i="36"/>
  <c r="T169" i="36"/>
  <c r="G154" i="45"/>
  <c r="G149" i="45"/>
  <c r="G159" i="45"/>
  <c r="G164" i="45"/>
  <c r="G169" i="45"/>
  <c r="H154" i="45"/>
  <c r="H149" i="45"/>
  <c r="H159" i="45"/>
  <c r="H164" i="45"/>
  <c r="H169" i="45"/>
  <c r="M154" i="45"/>
  <c r="M149" i="45"/>
  <c r="M159" i="45"/>
  <c r="M164" i="45"/>
  <c r="M169" i="45"/>
  <c r="N154" i="45"/>
  <c r="N149" i="45"/>
  <c r="N159" i="45"/>
  <c r="N164" i="45"/>
  <c r="N169" i="45"/>
  <c r="O154" i="45"/>
  <c r="O149" i="45"/>
  <c r="O159" i="45"/>
  <c r="O164" i="45"/>
  <c r="O169" i="45"/>
  <c r="P154" i="45"/>
  <c r="P149" i="45"/>
  <c r="P159" i="45"/>
  <c r="P164" i="45"/>
  <c r="P169" i="45"/>
  <c r="Q154" i="45"/>
  <c r="Q149" i="45"/>
  <c r="Q159" i="45"/>
  <c r="Q164" i="45"/>
  <c r="Q169" i="45"/>
  <c r="R154" i="45"/>
  <c r="R149" i="45"/>
  <c r="R159" i="45"/>
  <c r="R164" i="45"/>
  <c r="R169" i="45"/>
  <c r="S154" i="45"/>
  <c r="S149" i="45"/>
  <c r="S159" i="45"/>
  <c r="S164" i="45"/>
  <c r="S169" i="45"/>
  <c r="T154" i="45"/>
  <c r="T149" i="45"/>
  <c r="T159" i="45"/>
  <c r="T164" i="45"/>
  <c r="T169" i="45"/>
  <c r="U154" i="45"/>
  <c r="U149" i="45"/>
  <c r="U159" i="45"/>
  <c r="U164" i="45"/>
  <c r="U169" i="45"/>
  <c r="V154" i="45"/>
  <c r="V149" i="45"/>
  <c r="V159" i="45"/>
  <c r="V164" i="45"/>
  <c r="V169" i="45"/>
  <c r="W154" i="45"/>
  <c r="W149" i="45"/>
  <c r="W159" i="45"/>
  <c r="W164" i="45"/>
  <c r="W169" i="45"/>
  <c r="X154" i="45"/>
  <c r="X149" i="45"/>
  <c r="X159" i="45"/>
  <c r="X164" i="45"/>
  <c r="X169" i="45"/>
  <c r="Y154" i="45"/>
  <c r="Y149" i="45"/>
  <c r="Y159" i="45"/>
  <c r="Y164" i="45"/>
  <c r="Y169" i="45"/>
  <c r="Z154" i="45"/>
  <c r="Z149" i="45"/>
  <c r="Z159" i="45"/>
  <c r="Z164" i="45"/>
  <c r="Z169" i="45"/>
  <c r="C154" i="42"/>
  <c r="C149" i="42"/>
  <c r="C159" i="42"/>
  <c r="C164" i="42"/>
  <c r="C169" i="42"/>
  <c r="D154" i="42"/>
  <c r="D149" i="42"/>
  <c r="D159" i="42"/>
  <c r="D164" i="42"/>
  <c r="D169" i="42"/>
  <c r="E154" i="42"/>
  <c r="E149" i="42"/>
  <c r="E159" i="42"/>
  <c r="E164" i="42"/>
  <c r="E169" i="42"/>
  <c r="F154" i="42"/>
  <c r="F149" i="42"/>
  <c r="F159" i="42"/>
  <c r="F164" i="42"/>
  <c r="F169" i="42"/>
  <c r="G154" i="42"/>
  <c r="G149" i="42"/>
  <c r="G159" i="42"/>
  <c r="G164" i="42"/>
  <c r="G169" i="42"/>
  <c r="H154" i="42"/>
  <c r="H149" i="42"/>
  <c r="H159" i="42"/>
  <c r="H164" i="42"/>
  <c r="H169" i="42"/>
  <c r="I154" i="42"/>
  <c r="I149" i="42"/>
  <c r="I159" i="42"/>
  <c r="I164" i="42"/>
  <c r="I169" i="42"/>
  <c r="J154" i="42"/>
  <c r="J149" i="42"/>
  <c r="J159" i="42"/>
  <c r="J164" i="42"/>
  <c r="J169" i="42"/>
  <c r="K154" i="42"/>
  <c r="K149" i="42"/>
  <c r="K159" i="42"/>
  <c r="K164" i="42"/>
  <c r="K169" i="42"/>
  <c r="L154" i="42"/>
  <c r="L149" i="42"/>
  <c r="L159" i="42"/>
  <c r="L164" i="42"/>
  <c r="L169" i="42"/>
  <c r="M154" i="42"/>
  <c r="M149" i="42"/>
  <c r="M159" i="42"/>
  <c r="M164" i="42"/>
  <c r="M169" i="42"/>
  <c r="N154" i="42"/>
  <c r="N149" i="42"/>
  <c r="N159" i="42"/>
  <c r="N164" i="42"/>
  <c r="N169" i="42"/>
  <c r="O154" i="42"/>
  <c r="O149" i="42"/>
  <c r="O159" i="42"/>
  <c r="O164" i="42"/>
  <c r="O169" i="42"/>
  <c r="P154" i="42"/>
  <c r="P149" i="42"/>
  <c r="P159" i="42"/>
  <c r="P164" i="42"/>
  <c r="P169" i="42"/>
  <c r="Q154" i="42"/>
  <c r="Q149" i="42"/>
  <c r="Q159" i="42"/>
  <c r="Q164" i="42"/>
  <c r="Q169" i="42"/>
  <c r="R154" i="42"/>
  <c r="R149" i="42"/>
  <c r="R159" i="42"/>
  <c r="R164" i="42"/>
  <c r="R169" i="42"/>
  <c r="S154" i="42"/>
  <c r="S149" i="42"/>
  <c r="S159" i="42"/>
  <c r="S164" i="42"/>
  <c r="S169" i="42"/>
  <c r="T154" i="42"/>
  <c r="T149" i="42"/>
  <c r="T159" i="42"/>
  <c r="T164" i="42"/>
  <c r="T169" i="42"/>
  <c r="U154" i="42"/>
  <c r="U149" i="42"/>
  <c r="U159" i="42"/>
  <c r="U164" i="42"/>
  <c r="U169" i="42"/>
  <c r="V154" i="42"/>
  <c r="V149" i="42"/>
  <c r="V159" i="42"/>
  <c r="V164" i="42"/>
  <c r="V169" i="42"/>
  <c r="W154" i="42"/>
  <c r="W149" i="42"/>
  <c r="W159" i="42"/>
  <c r="W164" i="42"/>
  <c r="W169" i="42"/>
  <c r="X154" i="42"/>
  <c r="X149" i="42"/>
  <c r="X159" i="42"/>
  <c r="X164" i="42"/>
  <c r="X169" i="42"/>
  <c r="Y154" i="42"/>
  <c r="Y149" i="42"/>
  <c r="Y159" i="42"/>
  <c r="Y164" i="42"/>
  <c r="Y169" i="42"/>
  <c r="Z154" i="42"/>
  <c r="Z149" i="42"/>
  <c r="Z159" i="42"/>
  <c r="Z164" i="42"/>
  <c r="Z169" i="42"/>
  <c r="AA154" i="42"/>
  <c r="AA149" i="42"/>
  <c r="AA159" i="42"/>
  <c r="AA164" i="42"/>
  <c r="AA169" i="42"/>
  <c r="AB154" i="42"/>
  <c r="AB149" i="42"/>
  <c r="AB159" i="42"/>
  <c r="AB164" i="42"/>
  <c r="AB169" i="42"/>
  <c r="AC154" i="42"/>
  <c r="AC149" i="42"/>
  <c r="AC159" i="42"/>
  <c r="AC164" i="42"/>
  <c r="AC169" i="42"/>
  <c r="AD154" i="42"/>
  <c r="AD149" i="42"/>
  <c r="AD159" i="42"/>
  <c r="AD164" i="42"/>
  <c r="AD169" i="42"/>
  <c r="AE154" i="42"/>
  <c r="AE149" i="42"/>
  <c r="AE159" i="42"/>
  <c r="AE164" i="42"/>
  <c r="AE169" i="42"/>
  <c r="AF154" i="42"/>
  <c r="AF149" i="42"/>
  <c r="AF159" i="42"/>
  <c r="AF164" i="42"/>
  <c r="AF169" i="42"/>
  <c r="AG154" i="42"/>
  <c r="AG149" i="42"/>
  <c r="AG159" i="42"/>
  <c r="AG164" i="42"/>
  <c r="AG169" i="42"/>
  <c r="AH154" i="42"/>
  <c r="AH149" i="42"/>
  <c r="AH159" i="42"/>
  <c r="AH164" i="42"/>
  <c r="AH169" i="42"/>
  <c r="AI154" i="42"/>
  <c r="AI149" i="42"/>
  <c r="AI159" i="42"/>
  <c r="AI164" i="42"/>
  <c r="AI169" i="42"/>
  <c r="AJ149" i="42"/>
  <c r="AK149" i="42"/>
  <c r="AL149" i="42"/>
  <c r="T147" i="69"/>
  <c r="T149" i="69"/>
  <c r="T162" i="69"/>
  <c r="T163" i="69"/>
  <c r="T165" i="69"/>
  <c r="T170" i="69"/>
  <c r="T182" i="69"/>
  <c r="T183" i="69"/>
  <c r="T184" i="69"/>
  <c r="T185" i="69"/>
  <c r="T186" i="69"/>
  <c r="T187" i="69"/>
  <c r="T188" i="69"/>
  <c r="T189" i="69"/>
  <c r="T190" i="69"/>
  <c r="T191" i="69"/>
  <c r="T192" i="69"/>
  <c r="T193" i="69"/>
  <c r="T194" i="69"/>
  <c r="T195" i="69"/>
  <c r="T196" i="69"/>
  <c r="T197" i="69"/>
  <c r="T198" i="69"/>
  <c r="T199" i="69"/>
  <c r="T200" i="69"/>
  <c r="T201" i="69"/>
  <c r="T202" i="69"/>
  <c r="T203" i="69"/>
  <c r="T204" i="69"/>
  <c r="T205" i="69"/>
  <c r="T206" i="69"/>
  <c r="T207" i="69"/>
  <c r="T208" i="69"/>
  <c r="T209" i="69"/>
  <c r="T210" i="69"/>
  <c r="T211" i="69"/>
  <c r="T212" i="69"/>
  <c r="T213" i="69"/>
  <c r="T214" i="69"/>
  <c r="T215" i="69"/>
  <c r="T216" i="69"/>
  <c r="T217" i="69"/>
  <c r="T218" i="69"/>
  <c r="T219" i="69"/>
  <c r="T220" i="69"/>
  <c r="T221" i="69"/>
  <c r="T222" i="69"/>
  <c r="T223" i="69"/>
  <c r="T224" i="69"/>
  <c r="T225" i="69"/>
  <c r="T226" i="69"/>
  <c r="T227" i="69"/>
  <c r="T228" i="69"/>
  <c r="T229" i="69"/>
  <c r="T230" i="69"/>
  <c r="T231" i="69"/>
  <c r="T232" i="69"/>
  <c r="T233" i="69"/>
  <c r="T234" i="69"/>
  <c r="T235" i="69"/>
  <c r="T236" i="69"/>
  <c r="T237" i="69"/>
  <c r="T238" i="69"/>
  <c r="T239" i="69"/>
  <c r="T240" i="69"/>
  <c r="T241" i="69"/>
  <c r="T242" i="69"/>
  <c r="T243" i="69"/>
  <c r="T244" i="69"/>
  <c r="T245" i="69"/>
  <c r="T246" i="69"/>
  <c r="T247" i="69"/>
  <c r="T248" i="69"/>
  <c r="T249" i="69"/>
  <c r="T250" i="69"/>
  <c r="T251" i="69"/>
  <c r="T252" i="69"/>
  <c r="T253" i="69"/>
  <c r="T254" i="69"/>
  <c r="T255" i="69"/>
  <c r="T256" i="69"/>
  <c r="T257" i="69"/>
  <c r="T258" i="69"/>
  <c r="T259" i="69"/>
  <c r="T260" i="69"/>
  <c r="T261" i="69"/>
  <c r="T262" i="69"/>
  <c r="T263" i="69"/>
  <c r="T264" i="69"/>
  <c r="T265" i="69"/>
  <c r="T266" i="69"/>
  <c r="T267" i="69"/>
  <c r="T268" i="69"/>
  <c r="T269" i="69"/>
  <c r="T270" i="69"/>
  <c r="T271" i="69"/>
  <c r="T272" i="69"/>
  <c r="T273" i="69"/>
  <c r="T274" i="69"/>
  <c r="T275" i="69"/>
  <c r="T276" i="69"/>
  <c r="T277" i="69"/>
  <c r="T278" i="69"/>
  <c r="T279" i="69"/>
  <c r="T280" i="69"/>
  <c r="T281" i="69"/>
  <c r="R26" i="69"/>
  <c r="R27" i="69"/>
  <c r="R31" i="69"/>
  <c r="R38" i="69"/>
  <c r="R42" i="69"/>
  <c r="R48" i="69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S183" i="17"/>
  <c r="T183" i="17"/>
  <c r="C183" i="27"/>
  <c r="D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R183" i="27"/>
  <c r="S183" i="27"/>
  <c r="T183" i="27"/>
  <c r="C183" i="29"/>
  <c r="D183" i="29"/>
  <c r="E183" i="29"/>
  <c r="F183" i="29"/>
  <c r="G183" i="29"/>
  <c r="H183" i="29"/>
  <c r="I183" i="29"/>
  <c r="J183" i="29"/>
  <c r="K183" i="29"/>
  <c r="L183" i="29"/>
  <c r="M183" i="29"/>
  <c r="N183" i="29"/>
  <c r="O183" i="29"/>
  <c r="P183" i="29"/>
  <c r="Q183" i="29"/>
  <c r="R183" i="29"/>
  <c r="S183" i="29"/>
  <c r="T183" i="29"/>
  <c r="C183" i="30"/>
  <c r="D183" i="30"/>
  <c r="E183" i="30"/>
  <c r="F183" i="30"/>
  <c r="G183" i="30"/>
  <c r="H183" i="30"/>
  <c r="I183" i="30"/>
  <c r="J183" i="30"/>
  <c r="K183" i="30"/>
  <c r="L183" i="30"/>
  <c r="M183" i="30"/>
  <c r="N183" i="30"/>
  <c r="O183" i="30"/>
  <c r="P183" i="30"/>
  <c r="Q183" i="30"/>
  <c r="R183" i="30"/>
  <c r="S183" i="30"/>
  <c r="T183" i="30"/>
  <c r="C183" i="31"/>
  <c r="D183" i="31"/>
  <c r="E183" i="31"/>
  <c r="F183" i="31"/>
  <c r="G183" i="31"/>
  <c r="H183" i="31"/>
  <c r="I183" i="31"/>
  <c r="J183" i="31"/>
  <c r="K183" i="31"/>
  <c r="L183" i="31"/>
  <c r="M183" i="31"/>
  <c r="N183" i="31"/>
  <c r="O183" i="31"/>
  <c r="P183" i="31"/>
  <c r="Q183" i="31"/>
  <c r="R183" i="31"/>
  <c r="S183" i="31"/>
  <c r="T183" i="31"/>
  <c r="C185" i="41"/>
  <c r="D185" i="41"/>
  <c r="E185" i="41"/>
  <c r="F185" i="41"/>
  <c r="G185" i="41"/>
  <c r="H185" i="41"/>
  <c r="I185" i="41"/>
  <c r="J185" i="41"/>
  <c r="K185" i="41"/>
  <c r="L185" i="41"/>
  <c r="M185" i="41"/>
  <c r="N185" i="41"/>
  <c r="O185" i="41"/>
  <c r="P185" i="41"/>
  <c r="Q185" i="41"/>
  <c r="R185" i="41"/>
  <c r="S185" i="41"/>
  <c r="T185" i="41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P183" i="33"/>
  <c r="Q183" i="33"/>
  <c r="R183" i="33"/>
  <c r="S183" i="33"/>
  <c r="T183" i="33"/>
  <c r="C183" i="34"/>
  <c r="D183" i="34"/>
  <c r="E183" i="34"/>
  <c r="F183" i="34"/>
  <c r="G183" i="34"/>
  <c r="H183" i="34"/>
  <c r="I183" i="34"/>
  <c r="J183" i="34"/>
  <c r="K183" i="34"/>
  <c r="L183" i="34"/>
  <c r="M183" i="34"/>
  <c r="N183" i="34"/>
  <c r="O183" i="34"/>
  <c r="P183" i="34"/>
  <c r="Q183" i="34"/>
  <c r="R183" i="34"/>
  <c r="S183" i="34"/>
  <c r="T183" i="34"/>
  <c r="U183" i="34"/>
  <c r="V183" i="34"/>
  <c r="W183" i="34"/>
  <c r="C183" i="35"/>
  <c r="D183" i="35"/>
  <c r="E183" i="35"/>
  <c r="F183" i="35"/>
  <c r="G183" i="35"/>
  <c r="H183" i="35"/>
  <c r="I183" i="35"/>
  <c r="J183" i="35"/>
  <c r="K183" i="35"/>
  <c r="L183" i="35"/>
  <c r="M183" i="35"/>
  <c r="N183" i="35"/>
  <c r="O183" i="35"/>
  <c r="P183" i="35"/>
  <c r="Q183" i="35"/>
  <c r="R183" i="35"/>
  <c r="S183" i="35"/>
  <c r="T183" i="35"/>
  <c r="C183" i="36"/>
  <c r="D183" i="36"/>
  <c r="E183" i="36"/>
  <c r="F183" i="36"/>
  <c r="G183" i="36"/>
  <c r="H183" i="36"/>
  <c r="I183" i="36"/>
  <c r="J183" i="36"/>
  <c r="K183" i="36"/>
  <c r="L183" i="36"/>
  <c r="M183" i="36"/>
  <c r="N183" i="36"/>
  <c r="O183" i="36"/>
  <c r="P183" i="36"/>
  <c r="Q183" i="36"/>
  <c r="R183" i="36"/>
  <c r="S183" i="36"/>
  <c r="T183" i="36"/>
  <c r="M183" i="45"/>
  <c r="N183" i="45"/>
  <c r="O183" i="45"/>
  <c r="P183" i="45"/>
  <c r="Q183" i="45"/>
  <c r="R183" i="45"/>
  <c r="S183" i="45"/>
  <c r="T183" i="45"/>
  <c r="U183" i="45"/>
  <c r="V183" i="45"/>
  <c r="W183" i="45"/>
  <c r="X183" i="45"/>
  <c r="Y183" i="45"/>
  <c r="Z183" i="45"/>
  <c r="C183" i="42"/>
  <c r="D183" i="42"/>
  <c r="E183" i="42"/>
  <c r="F183" i="42"/>
  <c r="G183" i="42"/>
  <c r="H183" i="42"/>
  <c r="I183" i="42"/>
  <c r="J183" i="42"/>
  <c r="K183" i="42"/>
  <c r="L183" i="42"/>
  <c r="M183" i="42"/>
  <c r="N183" i="42"/>
  <c r="O183" i="42"/>
  <c r="P183" i="42"/>
  <c r="Q183" i="42"/>
  <c r="R183" i="42"/>
  <c r="S183" i="42"/>
  <c r="T183" i="42"/>
  <c r="U183" i="42"/>
  <c r="V183" i="42"/>
  <c r="W183" i="42"/>
  <c r="X183" i="42"/>
  <c r="Y183" i="42"/>
  <c r="Z183" i="42"/>
  <c r="AA183" i="42"/>
  <c r="AB183" i="42"/>
  <c r="AC183" i="42"/>
  <c r="AD183" i="42"/>
  <c r="AE183" i="42"/>
  <c r="AF183" i="42"/>
  <c r="AG183" i="42"/>
  <c r="AH183" i="42"/>
  <c r="AI183" i="42"/>
  <c r="R65" i="69"/>
  <c r="R67" i="69"/>
  <c r="R68" i="69"/>
  <c r="R73" i="69"/>
  <c r="G173" i="45"/>
  <c r="G178" i="45"/>
  <c r="H173" i="45"/>
  <c r="H178" i="45"/>
  <c r="M173" i="45"/>
  <c r="M178" i="45"/>
  <c r="N173" i="45"/>
  <c r="N178" i="45"/>
  <c r="O173" i="45"/>
  <c r="O178" i="45"/>
  <c r="P173" i="45"/>
  <c r="P178" i="45"/>
  <c r="Q173" i="45"/>
  <c r="Q178" i="45"/>
  <c r="R173" i="45"/>
  <c r="R178" i="45"/>
  <c r="S173" i="45"/>
  <c r="S178" i="45"/>
  <c r="T173" i="45"/>
  <c r="T178" i="45"/>
  <c r="U173" i="45"/>
  <c r="U178" i="45"/>
  <c r="V173" i="45"/>
  <c r="V178" i="45"/>
  <c r="W173" i="45"/>
  <c r="W178" i="45"/>
  <c r="X173" i="45"/>
  <c r="X178" i="45"/>
  <c r="Y173" i="45"/>
  <c r="Y178" i="45"/>
  <c r="Z173" i="45"/>
  <c r="Z178" i="45"/>
  <c r="F173" i="17"/>
  <c r="F178" i="17"/>
  <c r="G173" i="17"/>
  <c r="G178" i="17"/>
  <c r="H173" i="17"/>
  <c r="H178" i="17"/>
  <c r="I173" i="17"/>
  <c r="I178" i="17"/>
  <c r="J173" i="17"/>
  <c r="J178" i="17"/>
  <c r="K173" i="17"/>
  <c r="K178" i="17"/>
  <c r="L173" i="17"/>
  <c r="L178" i="17"/>
  <c r="M173" i="17"/>
  <c r="M178" i="17"/>
  <c r="N173" i="17"/>
  <c r="N178" i="17"/>
  <c r="O173" i="17"/>
  <c r="O178" i="17"/>
  <c r="P173" i="17"/>
  <c r="P178" i="17"/>
  <c r="Q173" i="17"/>
  <c r="Q178" i="17"/>
  <c r="R173" i="17"/>
  <c r="R178" i="17"/>
  <c r="S173" i="17"/>
  <c r="S178" i="17"/>
  <c r="T173" i="17"/>
  <c r="T178" i="17"/>
  <c r="C173" i="42"/>
  <c r="C178" i="42"/>
  <c r="D173" i="42"/>
  <c r="D178" i="42"/>
  <c r="E173" i="42"/>
  <c r="E178" i="42"/>
  <c r="F173" i="42"/>
  <c r="F178" i="42"/>
  <c r="G173" i="42"/>
  <c r="G178" i="42"/>
  <c r="H173" i="42"/>
  <c r="H178" i="42"/>
  <c r="I173" i="42"/>
  <c r="I178" i="42"/>
  <c r="J173" i="42"/>
  <c r="J178" i="42"/>
  <c r="K173" i="42"/>
  <c r="K178" i="42"/>
  <c r="L173" i="42"/>
  <c r="L178" i="42"/>
  <c r="M173" i="42"/>
  <c r="M178" i="42"/>
  <c r="N173" i="42"/>
  <c r="N178" i="42"/>
  <c r="O173" i="42"/>
  <c r="O178" i="42"/>
  <c r="P173" i="42"/>
  <c r="P178" i="42"/>
  <c r="Q173" i="42"/>
  <c r="Q178" i="42"/>
  <c r="R173" i="42"/>
  <c r="R178" i="42"/>
  <c r="S173" i="42"/>
  <c r="S178" i="42"/>
  <c r="T173" i="42"/>
  <c r="T178" i="42"/>
  <c r="U173" i="42"/>
  <c r="U178" i="42"/>
  <c r="V173" i="42"/>
  <c r="V178" i="42"/>
  <c r="W173" i="42"/>
  <c r="W178" i="42"/>
  <c r="X173" i="42"/>
  <c r="X178" i="42"/>
  <c r="Y173" i="42"/>
  <c r="Y178" i="42"/>
  <c r="Z173" i="42"/>
  <c r="Z178" i="42"/>
  <c r="AA173" i="42"/>
  <c r="AA178" i="42"/>
  <c r="AB173" i="42"/>
  <c r="AB178" i="42"/>
  <c r="AC173" i="42"/>
  <c r="AC178" i="42"/>
  <c r="AD173" i="42"/>
  <c r="AD178" i="42"/>
  <c r="AE173" i="42"/>
  <c r="AE178" i="42"/>
  <c r="AF173" i="42"/>
  <c r="AF178" i="42"/>
  <c r="AG173" i="42"/>
  <c r="AG178" i="42"/>
  <c r="AH173" i="42"/>
  <c r="AH178" i="42"/>
  <c r="AI173" i="42"/>
  <c r="AI178" i="42"/>
  <c r="C178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C178" i="29"/>
  <c r="D178" i="29"/>
  <c r="E178" i="29"/>
  <c r="F178" i="29"/>
  <c r="G178" i="29"/>
  <c r="H178" i="29"/>
  <c r="I178" i="29"/>
  <c r="J178" i="29"/>
  <c r="K178" i="29"/>
  <c r="L178" i="29"/>
  <c r="M178" i="29"/>
  <c r="N178" i="29"/>
  <c r="O178" i="29"/>
  <c r="P178" i="29"/>
  <c r="Q178" i="29"/>
  <c r="R178" i="29"/>
  <c r="S178" i="29"/>
  <c r="T178" i="29"/>
  <c r="C178" i="30"/>
  <c r="D178" i="30"/>
  <c r="E178" i="30"/>
  <c r="F178" i="30"/>
  <c r="G178" i="30"/>
  <c r="H178" i="30"/>
  <c r="I178" i="30"/>
  <c r="J178" i="30"/>
  <c r="K178" i="30"/>
  <c r="L178" i="30"/>
  <c r="M178" i="30"/>
  <c r="N178" i="30"/>
  <c r="O178" i="30"/>
  <c r="P178" i="30"/>
  <c r="Q178" i="30"/>
  <c r="R178" i="30"/>
  <c r="S178" i="30"/>
  <c r="T178" i="30"/>
  <c r="C178" i="31"/>
  <c r="D178" i="31"/>
  <c r="E178" i="31"/>
  <c r="F178" i="31"/>
  <c r="G178" i="31"/>
  <c r="H178" i="31"/>
  <c r="I178" i="31"/>
  <c r="J178" i="31"/>
  <c r="K178" i="31"/>
  <c r="L178" i="31"/>
  <c r="M178" i="31"/>
  <c r="N178" i="31"/>
  <c r="O178" i="31"/>
  <c r="P178" i="31"/>
  <c r="Q178" i="31"/>
  <c r="R178" i="31"/>
  <c r="S178" i="31"/>
  <c r="T178" i="31"/>
  <c r="C180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S180" i="41"/>
  <c r="T180" i="41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P178" i="33"/>
  <c r="Q178" i="33"/>
  <c r="R178" i="33"/>
  <c r="S178" i="33"/>
  <c r="T178" i="33"/>
  <c r="C178" i="34"/>
  <c r="D178" i="34"/>
  <c r="E178" i="34"/>
  <c r="F178" i="34"/>
  <c r="G178" i="34"/>
  <c r="H178" i="34"/>
  <c r="I178" i="34"/>
  <c r="J178" i="34"/>
  <c r="K178" i="34"/>
  <c r="L178" i="34"/>
  <c r="M178" i="34"/>
  <c r="N178" i="34"/>
  <c r="O178" i="34"/>
  <c r="P178" i="34"/>
  <c r="Q178" i="34"/>
  <c r="R178" i="34"/>
  <c r="S178" i="34"/>
  <c r="T178" i="34"/>
  <c r="U178" i="34"/>
  <c r="V178" i="34"/>
  <c r="W178" i="34"/>
  <c r="C178" i="35"/>
  <c r="D178" i="35"/>
  <c r="E178" i="35"/>
  <c r="F178" i="35"/>
  <c r="G178" i="35"/>
  <c r="H178" i="35"/>
  <c r="I178" i="35"/>
  <c r="J178" i="35"/>
  <c r="K178" i="35"/>
  <c r="L178" i="35"/>
  <c r="M178" i="35"/>
  <c r="N178" i="35"/>
  <c r="O178" i="35"/>
  <c r="P178" i="35"/>
  <c r="Q178" i="35"/>
  <c r="R178" i="35"/>
  <c r="S178" i="35"/>
  <c r="T178" i="35"/>
  <c r="C178" i="36"/>
  <c r="D178" i="36"/>
  <c r="E178" i="36"/>
  <c r="F178" i="36"/>
  <c r="G178" i="36"/>
  <c r="H178" i="36"/>
  <c r="I178" i="36"/>
  <c r="J178" i="36"/>
  <c r="K178" i="36"/>
  <c r="L178" i="36"/>
  <c r="M178" i="36"/>
  <c r="N178" i="36"/>
  <c r="O178" i="36"/>
  <c r="P178" i="36"/>
  <c r="Q178" i="36"/>
  <c r="R178" i="36"/>
  <c r="S178" i="36"/>
  <c r="T178" i="36"/>
  <c r="R82" i="69"/>
  <c r="R87" i="69"/>
  <c r="R90" i="69"/>
  <c r="C173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C173" i="29"/>
  <c r="D173" i="29"/>
  <c r="E173" i="29"/>
  <c r="F173" i="29"/>
  <c r="G173" i="29"/>
  <c r="H173" i="29"/>
  <c r="I173" i="29"/>
  <c r="J173" i="29"/>
  <c r="K173" i="29"/>
  <c r="L173" i="29"/>
  <c r="M173" i="29"/>
  <c r="N173" i="29"/>
  <c r="O173" i="29"/>
  <c r="P173" i="29"/>
  <c r="Q173" i="29"/>
  <c r="R173" i="29"/>
  <c r="S173" i="29"/>
  <c r="T173" i="29"/>
  <c r="C173" i="30"/>
  <c r="D173" i="30"/>
  <c r="E173" i="30"/>
  <c r="F173" i="30"/>
  <c r="G173" i="30"/>
  <c r="H173" i="30"/>
  <c r="I173" i="30"/>
  <c r="J173" i="30"/>
  <c r="K173" i="30"/>
  <c r="L173" i="30"/>
  <c r="M173" i="30"/>
  <c r="N173" i="30"/>
  <c r="O173" i="30"/>
  <c r="P173" i="30"/>
  <c r="Q173" i="30"/>
  <c r="R173" i="30"/>
  <c r="S173" i="30"/>
  <c r="T173" i="30"/>
  <c r="C173" i="31"/>
  <c r="D173" i="31"/>
  <c r="E173" i="31"/>
  <c r="F173" i="31"/>
  <c r="G173" i="31"/>
  <c r="H173" i="31"/>
  <c r="I173" i="31"/>
  <c r="J173" i="31"/>
  <c r="K173" i="31"/>
  <c r="L173" i="31"/>
  <c r="M173" i="31"/>
  <c r="N173" i="31"/>
  <c r="O173" i="31"/>
  <c r="P173" i="31"/>
  <c r="Q173" i="31"/>
  <c r="R173" i="31"/>
  <c r="S173" i="31"/>
  <c r="T173" i="31"/>
  <c r="C175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P173" i="33"/>
  <c r="Q173" i="33"/>
  <c r="R173" i="33"/>
  <c r="S173" i="33"/>
  <c r="T173" i="33"/>
  <c r="C173" i="34"/>
  <c r="D173" i="34"/>
  <c r="E173" i="34"/>
  <c r="F173" i="34"/>
  <c r="G173" i="34"/>
  <c r="H173" i="34"/>
  <c r="I173" i="34"/>
  <c r="J173" i="34"/>
  <c r="K173" i="34"/>
  <c r="L173" i="34"/>
  <c r="M173" i="34"/>
  <c r="N173" i="34"/>
  <c r="O173" i="34"/>
  <c r="P173" i="34"/>
  <c r="Q173" i="34"/>
  <c r="R173" i="34"/>
  <c r="S173" i="34"/>
  <c r="T173" i="34"/>
  <c r="U173" i="34"/>
  <c r="V173" i="34"/>
  <c r="W173" i="34"/>
  <c r="C173" i="35"/>
  <c r="D173" i="35"/>
  <c r="E173" i="35"/>
  <c r="F173" i="35"/>
  <c r="G173" i="35"/>
  <c r="H173" i="35"/>
  <c r="I173" i="35"/>
  <c r="J173" i="35"/>
  <c r="K173" i="35"/>
  <c r="L173" i="35"/>
  <c r="M173" i="35"/>
  <c r="N173" i="35"/>
  <c r="O173" i="35"/>
  <c r="P173" i="35"/>
  <c r="Q173" i="35"/>
  <c r="R173" i="35"/>
  <c r="S173" i="35"/>
  <c r="T173" i="35"/>
  <c r="C173" i="36"/>
  <c r="D173" i="36"/>
  <c r="E173" i="36"/>
  <c r="F173" i="36"/>
  <c r="G173" i="36"/>
  <c r="H173" i="36"/>
  <c r="I173" i="36"/>
  <c r="J173" i="36"/>
  <c r="K173" i="36"/>
  <c r="L173" i="36"/>
  <c r="M173" i="36"/>
  <c r="N173" i="36"/>
  <c r="O173" i="36"/>
  <c r="P173" i="36"/>
  <c r="Q173" i="36"/>
  <c r="R173" i="36"/>
  <c r="S173" i="36"/>
  <c r="T173" i="36"/>
  <c r="R108" i="69"/>
  <c r="R112" i="69"/>
  <c r="R117" i="69"/>
  <c r="R120" i="69"/>
  <c r="R130" i="69"/>
  <c r="R138" i="69"/>
  <c r="F153" i="17"/>
  <c r="F148" i="17"/>
  <c r="F158" i="17"/>
  <c r="F163" i="17"/>
  <c r="F168" i="17"/>
  <c r="G153" i="17"/>
  <c r="G148" i="17"/>
  <c r="G158" i="17"/>
  <c r="G163" i="17"/>
  <c r="G168" i="17"/>
  <c r="H153" i="17"/>
  <c r="H148" i="17"/>
  <c r="H158" i="17"/>
  <c r="H163" i="17"/>
  <c r="H168" i="17"/>
  <c r="I153" i="17"/>
  <c r="I148" i="17"/>
  <c r="I158" i="17"/>
  <c r="I163" i="17"/>
  <c r="I168" i="17"/>
  <c r="J153" i="17"/>
  <c r="J148" i="17"/>
  <c r="J158" i="17"/>
  <c r="J163" i="17"/>
  <c r="J168" i="17"/>
  <c r="K153" i="17"/>
  <c r="K148" i="17"/>
  <c r="K158" i="17"/>
  <c r="K163" i="17"/>
  <c r="K168" i="17"/>
  <c r="L153" i="17"/>
  <c r="L148" i="17"/>
  <c r="L158" i="17"/>
  <c r="L163" i="17"/>
  <c r="L168" i="17"/>
  <c r="M153" i="17"/>
  <c r="M148" i="17"/>
  <c r="M158" i="17"/>
  <c r="M163" i="17"/>
  <c r="M168" i="17"/>
  <c r="N153" i="17"/>
  <c r="N148" i="17"/>
  <c r="N158" i="17"/>
  <c r="N163" i="17"/>
  <c r="N168" i="17"/>
  <c r="O153" i="17"/>
  <c r="O148" i="17"/>
  <c r="O158" i="17"/>
  <c r="O163" i="17"/>
  <c r="O168" i="17"/>
  <c r="P153" i="17"/>
  <c r="P148" i="17"/>
  <c r="P158" i="17"/>
  <c r="P163" i="17"/>
  <c r="P168" i="17"/>
  <c r="Q153" i="17"/>
  <c r="Q148" i="17"/>
  <c r="Q158" i="17"/>
  <c r="Q163" i="17"/>
  <c r="Q168" i="17"/>
  <c r="R153" i="17"/>
  <c r="R148" i="17"/>
  <c r="R158" i="17"/>
  <c r="R163" i="17"/>
  <c r="R168" i="17"/>
  <c r="S153" i="17"/>
  <c r="S148" i="17"/>
  <c r="S158" i="17"/>
  <c r="S163" i="17"/>
  <c r="S168" i="17"/>
  <c r="T153" i="17"/>
  <c r="T148" i="17"/>
  <c r="T158" i="17"/>
  <c r="T163" i="17"/>
  <c r="T168" i="17"/>
  <c r="C153" i="27"/>
  <c r="C148" i="27"/>
  <c r="C158" i="27"/>
  <c r="C163" i="27"/>
  <c r="C168" i="27"/>
  <c r="D153" i="27"/>
  <c r="D148" i="27"/>
  <c r="D158" i="27"/>
  <c r="D163" i="27"/>
  <c r="D168" i="27"/>
  <c r="E153" i="27"/>
  <c r="E148" i="27"/>
  <c r="E158" i="27"/>
  <c r="E163" i="27"/>
  <c r="E168" i="27"/>
  <c r="F153" i="27"/>
  <c r="F148" i="27"/>
  <c r="F158" i="27"/>
  <c r="F163" i="27"/>
  <c r="F168" i="27"/>
  <c r="G153" i="27"/>
  <c r="G148" i="27"/>
  <c r="G158" i="27"/>
  <c r="G163" i="27"/>
  <c r="G168" i="27"/>
  <c r="H153" i="27"/>
  <c r="H148" i="27"/>
  <c r="H158" i="27"/>
  <c r="H163" i="27"/>
  <c r="H168" i="27"/>
  <c r="I153" i="27"/>
  <c r="I148" i="27"/>
  <c r="I158" i="27"/>
  <c r="I163" i="27"/>
  <c r="I168" i="27"/>
  <c r="J153" i="27"/>
  <c r="J148" i="27"/>
  <c r="J158" i="27"/>
  <c r="J163" i="27"/>
  <c r="J168" i="27"/>
  <c r="K153" i="27"/>
  <c r="K148" i="27"/>
  <c r="K158" i="27"/>
  <c r="K163" i="27"/>
  <c r="K168" i="27"/>
  <c r="L153" i="27"/>
  <c r="L148" i="27"/>
  <c r="L158" i="27"/>
  <c r="L163" i="27"/>
  <c r="L168" i="27"/>
  <c r="M153" i="27"/>
  <c r="M148" i="27"/>
  <c r="M158" i="27"/>
  <c r="M163" i="27"/>
  <c r="M168" i="27"/>
  <c r="N153" i="27"/>
  <c r="N148" i="27"/>
  <c r="N158" i="27"/>
  <c r="N163" i="27"/>
  <c r="N168" i="27"/>
  <c r="O153" i="27"/>
  <c r="O148" i="27"/>
  <c r="O158" i="27"/>
  <c r="O163" i="27"/>
  <c r="O168" i="27"/>
  <c r="P153" i="27"/>
  <c r="P148" i="27"/>
  <c r="P158" i="27"/>
  <c r="P163" i="27"/>
  <c r="P168" i="27"/>
  <c r="Q153" i="27"/>
  <c r="Q148" i="27"/>
  <c r="Q158" i="27"/>
  <c r="Q163" i="27"/>
  <c r="Q168" i="27"/>
  <c r="R153" i="27"/>
  <c r="R148" i="27"/>
  <c r="R158" i="27"/>
  <c r="R163" i="27"/>
  <c r="R168" i="27"/>
  <c r="S153" i="27"/>
  <c r="S148" i="27"/>
  <c r="S158" i="27"/>
  <c r="S163" i="27"/>
  <c r="S168" i="27"/>
  <c r="T153" i="27"/>
  <c r="T148" i="27"/>
  <c r="T158" i="27"/>
  <c r="T163" i="27"/>
  <c r="T168" i="27"/>
  <c r="C153" i="29"/>
  <c r="C148" i="29"/>
  <c r="C158" i="29"/>
  <c r="C163" i="29"/>
  <c r="C168" i="29"/>
  <c r="D153" i="29"/>
  <c r="D148" i="29"/>
  <c r="D158" i="29"/>
  <c r="D163" i="29"/>
  <c r="D168" i="29"/>
  <c r="E153" i="29"/>
  <c r="E148" i="29"/>
  <c r="E158" i="29"/>
  <c r="E163" i="29"/>
  <c r="E168" i="29"/>
  <c r="F153" i="29"/>
  <c r="F148" i="29"/>
  <c r="F158" i="29"/>
  <c r="F163" i="29"/>
  <c r="F168" i="29"/>
  <c r="G153" i="29"/>
  <c r="G148" i="29"/>
  <c r="G158" i="29"/>
  <c r="G163" i="29"/>
  <c r="G168" i="29"/>
  <c r="H153" i="29"/>
  <c r="H148" i="29"/>
  <c r="H158" i="29"/>
  <c r="H163" i="29"/>
  <c r="H168" i="29"/>
  <c r="I153" i="29"/>
  <c r="I148" i="29"/>
  <c r="I158" i="29"/>
  <c r="I163" i="29"/>
  <c r="I168" i="29"/>
  <c r="J153" i="29"/>
  <c r="J148" i="29"/>
  <c r="J158" i="29"/>
  <c r="J163" i="29"/>
  <c r="J168" i="29"/>
  <c r="K153" i="29"/>
  <c r="K148" i="29"/>
  <c r="K158" i="29"/>
  <c r="K163" i="29"/>
  <c r="K168" i="29"/>
  <c r="L153" i="29"/>
  <c r="L148" i="29"/>
  <c r="L158" i="29"/>
  <c r="L163" i="29"/>
  <c r="L168" i="29"/>
  <c r="M153" i="29"/>
  <c r="M148" i="29"/>
  <c r="M158" i="29"/>
  <c r="M163" i="29"/>
  <c r="M168" i="29"/>
  <c r="N153" i="29"/>
  <c r="N148" i="29"/>
  <c r="N158" i="29"/>
  <c r="N163" i="29"/>
  <c r="N168" i="29"/>
  <c r="O153" i="29"/>
  <c r="O148" i="29"/>
  <c r="O158" i="29"/>
  <c r="O163" i="29"/>
  <c r="O168" i="29"/>
  <c r="P153" i="29"/>
  <c r="P148" i="29"/>
  <c r="P158" i="29"/>
  <c r="P163" i="29"/>
  <c r="P168" i="29"/>
  <c r="Q153" i="29"/>
  <c r="Q148" i="29"/>
  <c r="Q158" i="29"/>
  <c r="Q163" i="29"/>
  <c r="Q168" i="29"/>
  <c r="R153" i="29"/>
  <c r="R148" i="29"/>
  <c r="R158" i="29"/>
  <c r="R163" i="29"/>
  <c r="R168" i="29"/>
  <c r="S153" i="29"/>
  <c r="S148" i="29"/>
  <c r="S158" i="29"/>
  <c r="S163" i="29"/>
  <c r="S168" i="29"/>
  <c r="T153" i="29"/>
  <c r="T148" i="29"/>
  <c r="T158" i="29"/>
  <c r="T163" i="29"/>
  <c r="T168" i="29"/>
  <c r="C153" i="30"/>
  <c r="C148" i="30"/>
  <c r="C158" i="30"/>
  <c r="C163" i="30"/>
  <c r="C168" i="30"/>
  <c r="D153" i="30"/>
  <c r="D148" i="30"/>
  <c r="D158" i="30"/>
  <c r="D163" i="30"/>
  <c r="D168" i="30"/>
  <c r="E153" i="30"/>
  <c r="E148" i="30"/>
  <c r="E158" i="30"/>
  <c r="E163" i="30"/>
  <c r="E168" i="30"/>
  <c r="F153" i="30"/>
  <c r="F148" i="30"/>
  <c r="F158" i="30"/>
  <c r="F163" i="30"/>
  <c r="F168" i="30"/>
  <c r="G153" i="30"/>
  <c r="G148" i="30"/>
  <c r="G158" i="30"/>
  <c r="G163" i="30"/>
  <c r="G168" i="30"/>
  <c r="H153" i="30"/>
  <c r="H148" i="30"/>
  <c r="H158" i="30"/>
  <c r="H163" i="30"/>
  <c r="H168" i="30"/>
  <c r="I153" i="30"/>
  <c r="I148" i="30"/>
  <c r="I158" i="30"/>
  <c r="I163" i="30"/>
  <c r="I168" i="30"/>
  <c r="J153" i="30"/>
  <c r="J148" i="30"/>
  <c r="J158" i="30"/>
  <c r="J163" i="30"/>
  <c r="J168" i="30"/>
  <c r="K153" i="30"/>
  <c r="K148" i="30"/>
  <c r="K158" i="30"/>
  <c r="K163" i="30"/>
  <c r="K168" i="30"/>
  <c r="L153" i="30"/>
  <c r="L148" i="30"/>
  <c r="L158" i="30"/>
  <c r="L163" i="30"/>
  <c r="L168" i="30"/>
  <c r="M153" i="30"/>
  <c r="M148" i="30"/>
  <c r="M158" i="30"/>
  <c r="M163" i="30"/>
  <c r="M168" i="30"/>
  <c r="N153" i="30"/>
  <c r="N148" i="30"/>
  <c r="N158" i="30"/>
  <c r="N163" i="30"/>
  <c r="N168" i="30"/>
  <c r="O153" i="30"/>
  <c r="O148" i="30"/>
  <c r="O158" i="30"/>
  <c r="O163" i="30"/>
  <c r="O168" i="30"/>
  <c r="P153" i="30"/>
  <c r="P148" i="30"/>
  <c r="P158" i="30"/>
  <c r="P163" i="30"/>
  <c r="P168" i="30"/>
  <c r="Q153" i="30"/>
  <c r="Q148" i="30"/>
  <c r="Q158" i="30"/>
  <c r="Q163" i="30"/>
  <c r="Q168" i="30"/>
  <c r="R153" i="30"/>
  <c r="R148" i="30"/>
  <c r="R158" i="30"/>
  <c r="R163" i="30"/>
  <c r="R168" i="30"/>
  <c r="S153" i="30"/>
  <c r="S148" i="30"/>
  <c r="S158" i="30"/>
  <c r="S163" i="30"/>
  <c r="S168" i="30"/>
  <c r="T153" i="30"/>
  <c r="T148" i="30"/>
  <c r="T158" i="30"/>
  <c r="T163" i="30"/>
  <c r="T168" i="30"/>
  <c r="C153" i="31"/>
  <c r="C148" i="31"/>
  <c r="C158" i="31"/>
  <c r="C163" i="31"/>
  <c r="C168" i="31"/>
  <c r="D153" i="31"/>
  <c r="D148" i="31"/>
  <c r="D158" i="31"/>
  <c r="D163" i="31"/>
  <c r="D168" i="31"/>
  <c r="E153" i="31"/>
  <c r="E148" i="31"/>
  <c r="E158" i="31"/>
  <c r="E163" i="31"/>
  <c r="E168" i="31"/>
  <c r="F153" i="31"/>
  <c r="F148" i="31"/>
  <c r="F158" i="31"/>
  <c r="F163" i="31"/>
  <c r="F168" i="31"/>
  <c r="G153" i="31"/>
  <c r="G148" i="31"/>
  <c r="G158" i="31"/>
  <c r="G163" i="31"/>
  <c r="G168" i="31"/>
  <c r="H153" i="31"/>
  <c r="H148" i="31"/>
  <c r="H158" i="31"/>
  <c r="H163" i="31"/>
  <c r="H168" i="31"/>
  <c r="I153" i="31"/>
  <c r="I148" i="31"/>
  <c r="I158" i="31"/>
  <c r="I163" i="31"/>
  <c r="I168" i="31"/>
  <c r="J153" i="31"/>
  <c r="J148" i="31"/>
  <c r="J158" i="31"/>
  <c r="J163" i="31"/>
  <c r="J168" i="31"/>
  <c r="K153" i="31"/>
  <c r="K148" i="31"/>
  <c r="K158" i="31"/>
  <c r="K163" i="31"/>
  <c r="K168" i="31"/>
  <c r="L153" i="31"/>
  <c r="L148" i="31"/>
  <c r="L158" i="31"/>
  <c r="L163" i="31"/>
  <c r="L168" i="31"/>
  <c r="M153" i="31"/>
  <c r="M148" i="31"/>
  <c r="M158" i="31"/>
  <c r="M163" i="31"/>
  <c r="M168" i="31"/>
  <c r="N153" i="31"/>
  <c r="N148" i="31"/>
  <c r="N158" i="31"/>
  <c r="N163" i="31"/>
  <c r="N168" i="31"/>
  <c r="O153" i="31"/>
  <c r="O148" i="31"/>
  <c r="O158" i="31"/>
  <c r="O163" i="31"/>
  <c r="O168" i="31"/>
  <c r="P153" i="31"/>
  <c r="P148" i="31"/>
  <c r="P158" i="31"/>
  <c r="P163" i="31"/>
  <c r="P168" i="31"/>
  <c r="Q153" i="31"/>
  <c r="Q148" i="31"/>
  <c r="Q158" i="31"/>
  <c r="Q163" i="31"/>
  <c r="Q168" i="31"/>
  <c r="R153" i="31"/>
  <c r="R148" i="31"/>
  <c r="R158" i="31"/>
  <c r="R163" i="31"/>
  <c r="R168" i="31"/>
  <c r="S153" i="31"/>
  <c r="S148" i="31"/>
  <c r="S158" i="31"/>
  <c r="S163" i="31"/>
  <c r="S168" i="31"/>
  <c r="T153" i="31"/>
  <c r="T148" i="31"/>
  <c r="T158" i="31"/>
  <c r="T163" i="31"/>
  <c r="T168" i="31"/>
  <c r="C155" i="41"/>
  <c r="C150" i="41"/>
  <c r="C160" i="41"/>
  <c r="C165" i="41"/>
  <c r="C170" i="41"/>
  <c r="D155" i="41"/>
  <c r="D150" i="41"/>
  <c r="D160" i="41"/>
  <c r="D165" i="41"/>
  <c r="D170" i="41"/>
  <c r="E155" i="41"/>
  <c r="E150" i="41"/>
  <c r="E160" i="41"/>
  <c r="E165" i="41"/>
  <c r="E170" i="41"/>
  <c r="F155" i="41"/>
  <c r="F150" i="41"/>
  <c r="F160" i="41"/>
  <c r="F165" i="41"/>
  <c r="F170" i="41"/>
  <c r="G155" i="41"/>
  <c r="G150" i="41"/>
  <c r="G160" i="41"/>
  <c r="G165" i="41"/>
  <c r="G170" i="41"/>
  <c r="H155" i="41"/>
  <c r="H150" i="41"/>
  <c r="H160" i="41"/>
  <c r="H165" i="41"/>
  <c r="H170" i="41"/>
  <c r="I155" i="41"/>
  <c r="I150" i="41"/>
  <c r="I160" i="41"/>
  <c r="I165" i="41"/>
  <c r="I170" i="41"/>
  <c r="J155" i="41"/>
  <c r="J150" i="41"/>
  <c r="J160" i="41"/>
  <c r="J165" i="41"/>
  <c r="J170" i="41"/>
  <c r="K155" i="41"/>
  <c r="K150" i="41"/>
  <c r="K160" i="41"/>
  <c r="K165" i="41"/>
  <c r="K170" i="41"/>
  <c r="L155" i="41"/>
  <c r="L150" i="41"/>
  <c r="L160" i="41"/>
  <c r="L165" i="41"/>
  <c r="L170" i="41"/>
  <c r="M155" i="41"/>
  <c r="M150" i="41"/>
  <c r="M160" i="41"/>
  <c r="M165" i="41"/>
  <c r="M170" i="41"/>
  <c r="N155" i="41"/>
  <c r="N150" i="41"/>
  <c r="N160" i="41"/>
  <c r="N165" i="41"/>
  <c r="N170" i="41"/>
  <c r="O155" i="41"/>
  <c r="O150" i="41"/>
  <c r="O160" i="41"/>
  <c r="O165" i="41"/>
  <c r="O170" i="41"/>
  <c r="P155" i="41"/>
  <c r="P150" i="41"/>
  <c r="P160" i="41"/>
  <c r="P165" i="41"/>
  <c r="P170" i="41"/>
  <c r="Q155" i="41"/>
  <c r="Q150" i="41"/>
  <c r="Q160" i="41"/>
  <c r="Q165" i="41"/>
  <c r="Q170" i="41"/>
  <c r="R155" i="41"/>
  <c r="R150" i="41"/>
  <c r="R160" i="41"/>
  <c r="R165" i="41"/>
  <c r="R170" i="41"/>
  <c r="S155" i="41"/>
  <c r="S150" i="41"/>
  <c r="S160" i="41"/>
  <c r="S165" i="41"/>
  <c r="S170" i="41"/>
  <c r="T155" i="41"/>
  <c r="T150" i="41"/>
  <c r="T160" i="41"/>
  <c r="T165" i="41"/>
  <c r="T170" i="41"/>
  <c r="C153" i="33"/>
  <c r="C148" i="33"/>
  <c r="C158" i="33"/>
  <c r="C163" i="33"/>
  <c r="C168" i="33"/>
  <c r="D153" i="33"/>
  <c r="D148" i="33"/>
  <c r="D158" i="33"/>
  <c r="D163" i="33"/>
  <c r="D168" i="33"/>
  <c r="E153" i="33"/>
  <c r="E148" i="33"/>
  <c r="E158" i="33"/>
  <c r="E163" i="33"/>
  <c r="E168" i="33"/>
  <c r="F153" i="33"/>
  <c r="F148" i="33"/>
  <c r="F158" i="33"/>
  <c r="F163" i="33"/>
  <c r="F168" i="33"/>
  <c r="G153" i="33"/>
  <c r="G148" i="33"/>
  <c r="G158" i="33"/>
  <c r="G163" i="33"/>
  <c r="G168" i="33"/>
  <c r="H153" i="33"/>
  <c r="H148" i="33"/>
  <c r="H158" i="33"/>
  <c r="H163" i="33"/>
  <c r="H168" i="33"/>
  <c r="I153" i="33"/>
  <c r="I148" i="33"/>
  <c r="I158" i="33"/>
  <c r="I163" i="33"/>
  <c r="I168" i="33"/>
  <c r="J153" i="33"/>
  <c r="J148" i="33"/>
  <c r="J158" i="33"/>
  <c r="J163" i="33"/>
  <c r="J168" i="33"/>
  <c r="K153" i="33"/>
  <c r="K148" i="33"/>
  <c r="K158" i="33"/>
  <c r="K163" i="33"/>
  <c r="K168" i="33"/>
  <c r="L153" i="33"/>
  <c r="L148" i="33"/>
  <c r="L158" i="33"/>
  <c r="L163" i="33"/>
  <c r="L168" i="33"/>
  <c r="M153" i="33"/>
  <c r="M148" i="33"/>
  <c r="M158" i="33"/>
  <c r="M163" i="33"/>
  <c r="M168" i="33"/>
  <c r="N153" i="33"/>
  <c r="N148" i="33"/>
  <c r="N158" i="33"/>
  <c r="N163" i="33"/>
  <c r="N168" i="33"/>
  <c r="O153" i="33"/>
  <c r="O148" i="33"/>
  <c r="O158" i="33"/>
  <c r="O163" i="33"/>
  <c r="O168" i="33"/>
  <c r="P153" i="33"/>
  <c r="P148" i="33"/>
  <c r="P158" i="33"/>
  <c r="P163" i="33"/>
  <c r="P168" i="33"/>
  <c r="Q153" i="33"/>
  <c r="Q148" i="33"/>
  <c r="Q158" i="33"/>
  <c r="Q163" i="33"/>
  <c r="Q168" i="33"/>
  <c r="R153" i="33"/>
  <c r="R148" i="33"/>
  <c r="R158" i="33"/>
  <c r="R163" i="33"/>
  <c r="R168" i="33"/>
  <c r="S153" i="33"/>
  <c r="S148" i="33"/>
  <c r="S158" i="33"/>
  <c r="S163" i="33"/>
  <c r="S168" i="33"/>
  <c r="T153" i="33"/>
  <c r="T148" i="33"/>
  <c r="T158" i="33"/>
  <c r="T163" i="33"/>
  <c r="T168" i="33"/>
  <c r="C153" i="34"/>
  <c r="C148" i="34"/>
  <c r="C158" i="34"/>
  <c r="C163" i="34"/>
  <c r="C168" i="34"/>
  <c r="D153" i="34"/>
  <c r="D148" i="34"/>
  <c r="D158" i="34"/>
  <c r="D163" i="34"/>
  <c r="D168" i="34"/>
  <c r="E153" i="34"/>
  <c r="E148" i="34"/>
  <c r="E158" i="34"/>
  <c r="E163" i="34"/>
  <c r="E168" i="34"/>
  <c r="F153" i="34"/>
  <c r="F148" i="34"/>
  <c r="F158" i="34"/>
  <c r="F163" i="34"/>
  <c r="F168" i="34"/>
  <c r="G153" i="34"/>
  <c r="G148" i="34"/>
  <c r="G158" i="34"/>
  <c r="G163" i="34"/>
  <c r="G168" i="34"/>
  <c r="H153" i="34"/>
  <c r="H148" i="34"/>
  <c r="H158" i="34"/>
  <c r="H163" i="34"/>
  <c r="H168" i="34"/>
  <c r="I153" i="34"/>
  <c r="I148" i="34"/>
  <c r="I158" i="34"/>
  <c r="I163" i="34"/>
  <c r="I168" i="34"/>
  <c r="J153" i="34"/>
  <c r="J148" i="34"/>
  <c r="J158" i="34"/>
  <c r="J163" i="34"/>
  <c r="J168" i="34"/>
  <c r="K153" i="34"/>
  <c r="K148" i="34"/>
  <c r="K158" i="34"/>
  <c r="K163" i="34"/>
  <c r="K168" i="34"/>
  <c r="L153" i="34"/>
  <c r="L148" i="34"/>
  <c r="L158" i="34"/>
  <c r="L163" i="34"/>
  <c r="L168" i="34"/>
  <c r="M153" i="34"/>
  <c r="M148" i="34"/>
  <c r="M158" i="34"/>
  <c r="M163" i="34"/>
  <c r="M168" i="34"/>
  <c r="N153" i="34"/>
  <c r="N148" i="34"/>
  <c r="N158" i="34"/>
  <c r="N163" i="34"/>
  <c r="N168" i="34"/>
  <c r="O153" i="34"/>
  <c r="O148" i="34"/>
  <c r="O158" i="34"/>
  <c r="O163" i="34"/>
  <c r="O168" i="34"/>
  <c r="P153" i="34"/>
  <c r="P148" i="34"/>
  <c r="P158" i="34"/>
  <c r="P163" i="34"/>
  <c r="P168" i="34"/>
  <c r="Q153" i="34"/>
  <c r="Q148" i="34"/>
  <c r="Q158" i="34"/>
  <c r="Q163" i="34"/>
  <c r="Q168" i="34"/>
  <c r="R153" i="34"/>
  <c r="R148" i="34"/>
  <c r="R158" i="34"/>
  <c r="R163" i="34"/>
  <c r="R168" i="34"/>
  <c r="S153" i="34"/>
  <c r="S148" i="34"/>
  <c r="S158" i="34"/>
  <c r="S163" i="34"/>
  <c r="S168" i="34"/>
  <c r="T153" i="34"/>
  <c r="T148" i="34"/>
  <c r="T158" i="34"/>
  <c r="T163" i="34"/>
  <c r="T168" i="34"/>
  <c r="U153" i="34"/>
  <c r="U148" i="34"/>
  <c r="U158" i="34"/>
  <c r="U163" i="34"/>
  <c r="U168" i="34"/>
  <c r="V153" i="34"/>
  <c r="V148" i="34"/>
  <c r="V158" i="34"/>
  <c r="V163" i="34"/>
  <c r="V168" i="34"/>
  <c r="W153" i="34"/>
  <c r="W148" i="34"/>
  <c r="W158" i="34"/>
  <c r="W163" i="34"/>
  <c r="W168" i="34"/>
  <c r="C153" i="35"/>
  <c r="C148" i="35"/>
  <c r="C158" i="35"/>
  <c r="C163" i="35"/>
  <c r="C168" i="35"/>
  <c r="D153" i="35"/>
  <c r="D148" i="35"/>
  <c r="D158" i="35"/>
  <c r="D163" i="35"/>
  <c r="D168" i="35"/>
  <c r="E153" i="35"/>
  <c r="E148" i="35"/>
  <c r="E158" i="35"/>
  <c r="E163" i="35"/>
  <c r="E168" i="35"/>
  <c r="F153" i="35"/>
  <c r="F148" i="35"/>
  <c r="F158" i="35"/>
  <c r="F163" i="35"/>
  <c r="F168" i="35"/>
  <c r="G153" i="35"/>
  <c r="G148" i="35"/>
  <c r="G158" i="35"/>
  <c r="G163" i="35"/>
  <c r="G168" i="35"/>
  <c r="H153" i="35"/>
  <c r="H148" i="35"/>
  <c r="H158" i="35"/>
  <c r="H163" i="35"/>
  <c r="H168" i="35"/>
  <c r="I153" i="35"/>
  <c r="I148" i="35"/>
  <c r="I158" i="35"/>
  <c r="I163" i="35"/>
  <c r="I168" i="35"/>
  <c r="J153" i="35"/>
  <c r="J148" i="35"/>
  <c r="J158" i="35"/>
  <c r="J163" i="35"/>
  <c r="J168" i="35"/>
  <c r="K153" i="35"/>
  <c r="K148" i="35"/>
  <c r="K158" i="35"/>
  <c r="K163" i="35"/>
  <c r="K168" i="35"/>
  <c r="L153" i="35"/>
  <c r="L148" i="35"/>
  <c r="L158" i="35"/>
  <c r="L163" i="35"/>
  <c r="L168" i="35"/>
  <c r="M153" i="35"/>
  <c r="M148" i="35"/>
  <c r="M158" i="35"/>
  <c r="M163" i="35"/>
  <c r="M168" i="35"/>
  <c r="N153" i="35"/>
  <c r="N148" i="35"/>
  <c r="N158" i="35"/>
  <c r="N163" i="35"/>
  <c r="N168" i="35"/>
  <c r="O153" i="35"/>
  <c r="O148" i="35"/>
  <c r="O158" i="35"/>
  <c r="O163" i="35"/>
  <c r="O168" i="35"/>
  <c r="P153" i="35"/>
  <c r="P148" i="35"/>
  <c r="P158" i="35"/>
  <c r="P163" i="35"/>
  <c r="P168" i="35"/>
  <c r="Q153" i="35"/>
  <c r="Q148" i="35"/>
  <c r="Q158" i="35"/>
  <c r="Q163" i="35"/>
  <c r="Q168" i="35"/>
  <c r="R153" i="35"/>
  <c r="R148" i="35"/>
  <c r="R158" i="35"/>
  <c r="R163" i="35"/>
  <c r="R168" i="35"/>
  <c r="S153" i="35"/>
  <c r="S148" i="35"/>
  <c r="S158" i="35"/>
  <c r="S163" i="35"/>
  <c r="S168" i="35"/>
  <c r="T153" i="35"/>
  <c r="T148" i="35"/>
  <c r="T158" i="35"/>
  <c r="T163" i="35"/>
  <c r="T168" i="35"/>
  <c r="C153" i="36"/>
  <c r="C148" i="36"/>
  <c r="C158" i="36"/>
  <c r="C163" i="36"/>
  <c r="C168" i="36"/>
  <c r="D153" i="36"/>
  <c r="D148" i="36"/>
  <c r="D158" i="36"/>
  <c r="D163" i="36"/>
  <c r="D168" i="36"/>
  <c r="E153" i="36"/>
  <c r="E148" i="36"/>
  <c r="E158" i="36"/>
  <c r="E163" i="36"/>
  <c r="E168" i="36"/>
  <c r="F153" i="36"/>
  <c r="F148" i="36"/>
  <c r="F158" i="36"/>
  <c r="F163" i="36"/>
  <c r="F168" i="36"/>
  <c r="G153" i="36"/>
  <c r="G148" i="36"/>
  <c r="G158" i="36"/>
  <c r="G163" i="36"/>
  <c r="G168" i="36"/>
  <c r="H153" i="36"/>
  <c r="H148" i="36"/>
  <c r="H158" i="36"/>
  <c r="H163" i="36"/>
  <c r="H168" i="36"/>
  <c r="I153" i="36"/>
  <c r="I148" i="36"/>
  <c r="I158" i="36"/>
  <c r="I163" i="36"/>
  <c r="I168" i="36"/>
  <c r="J153" i="36"/>
  <c r="J148" i="36"/>
  <c r="J158" i="36"/>
  <c r="J163" i="36"/>
  <c r="J168" i="36"/>
  <c r="K153" i="36"/>
  <c r="K148" i="36"/>
  <c r="K158" i="36"/>
  <c r="K163" i="36"/>
  <c r="K168" i="36"/>
  <c r="L153" i="36"/>
  <c r="L148" i="36"/>
  <c r="L158" i="36"/>
  <c r="L163" i="36"/>
  <c r="L168" i="36"/>
  <c r="M153" i="36"/>
  <c r="M148" i="36"/>
  <c r="M158" i="36"/>
  <c r="M163" i="36"/>
  <c r="M168" i="36"/>
  <c r="N153" i="36"/>
  <c r="N148" i="36"/>
  <c r="N158" i="36"/>
  <c r="N163" i="36"/>
  <c r="N168" i="36"/>
  <c r="O153" i="36"/>
  <c r="O148" i="36"/>
  <c r="O158" i="36"/>
  <c r="O163" i="36"/>
  <c r="O168" i="36"/>
  <c r="P153" i="36"/>
  <c r="P148" i="36"/>
  <c r="P158" i="36"/>
  <c r="P163" i="36"/>
  <c r="P168" i="36"/>
  <c r="Q153" i="36"/>
  <c r="Q148" i="36"/>
  <c r="Q158" i="36"/>
  <c r="Q163" i="36"/>
  <c r="Q168" i="36"/>
  <c r="R153" i="36"/>
  <c r="R148" i="36"/>
  <c r="R158" i="36"/>
  <c r="R163" i="36"/>
  <c r="R168" i="36"/>
  <c r="S153" i="36"/>
  <c r="S148" i="36"/>
  <c r="S158" i="36"/>
  <c r="S163" i="36"/>
  <c r="S168" i="36"/>
  <c r="T153" i="36"/>
  <c r="T148" i="36"/>
  <c r="T158" i="36"/>
  <c r="T163" i="36"/>
  <c r="T168" i="36"/>
  <c r="G153" i="45"/>
  <c r="G148" i="45"/>
  <c r="G158" i="45"/>
  <c r="G163" i="45"/>
  <c r="G168" i="45"/>
  <c r="H153" i="45"/>
  <c r="H148" i="45"/>
  <c r="H158" i="45"/>
  <c r="H163" i="45"/>
  <c r="H168" i="45"/>
  <c r="M153" i="45"/>
  <c r="M148" i="45"/>
  <c r="M158" i="45"/>
  <c r="M163" i="45"/>
  <c r="M168" i="45"/>
  <c r="N153" i="45"/>
  <c r="N148" i="45"/>
  <c r="N158" i="45"/>
  <c r="N163" i="45"/>
  <c r="N168" i="45"/>
  <c r="O153" i="45"/>
  <c r="O148" i="45"/>
  <c r="O158" i="45"/>
  <c r="O163" i="45"/>
  <c r="O168" i="45"/>
  <c r="P153" i="45"/>
  <c r="P148" i="45"/>
  <c r="P158" i="45"/>
  <c r="P163" i="45"/>
  <c r="P168" i="45"/>
  <c r="Q153" i="45"/>
  <c r="Q148" i="45"/>
  <c r="Q158" i="45"/>
  <c r="Q163" i="45"/>
  <c r="Q168" i="45"/>
  <c r="R153" i="45"/>
  <c r="R148" i="45"/>
  <c r="R158" i="45"/>
  <c r="R163" i="45"/>
  <c r="R168" i="45"/>
  <c r="S153" i="45"/>
  <c r="S148" i="45"/>
  <c r="S158" i="45"/>
  <c r="S163" i="45"/>
  <c r="S168" i="45"/>
  <c r="T153" i="45"/>
  <c r="T148" i="45"/>
  <c r="T158" i="45"/>
  <c r="T163" i="45"/>
  <c r="T168" i="45"/>
  <c r="U153" i="45"/>
  <c r="U148" i="45"/>
  <c r="U158" i="45"/>
  <c r="U163" i="45"/>
  <c r="U168" i="45"/>
  <c r="V153" i="45"/>
  <c r="V148" i="45"/>
  <c r="V158" i="45"/>
  <c r="V163" i="45"/>
  <c r="V168" i="45"/>
  <c r="W153" i="45"/>
  <c r="W148" i="45"/>
  <c r="W158" i="45"/>
  <c r="W163" i="45"/>
  <c r="W168" i="45"/>
  <c r="X153" i="45"/>
  <c r="X148" i="45"/>
  <c r="X158" i="45"/>
  <c r="X163" i="45"/>
  <c r="X168" i="45"/>
  <c r="Y153" i="45"/>
  <c r="Y148" i="45"/>
  <c r="Y158" i="45"/>
  <c r="Y163" i="45"/>
  <c r="Y168" i="45"/>
  <c r="Z153" i="45"/>
  <c r="Z148" i="45"/>
  <c r="Z158" i="45"/>
  <c r="Z163" i="45"/>
  <c r="Z168" i="45"/>
  <c r="C153" i="42"/>
  <c r="C148" i="42"/>
  <c r="C158" i="42"/>
  <c r="C163" i="42"/>
  <c r="C168" i="42"/>
  <c r="D153" i="42"/>
  <c r="D148" i="42"/>
  <c r="D158" i="42"/>
  <c r="D163" i="42"/>
  <c r="D168" i="42"/>
  <c r="E153" i="42"/>
  <c r="E148" i="42"/>
  <c r="E158" i="42"/>
  <c r="E163" i="42"/>
  <c r="E168" i="42"/>
  <c r="F153" i="42"/>
  <c r="F148" i="42"/>
  <c r="F158" i="42"/>
  <c r="F163" i="42"/>
  <c r="F168" i="42"/>
  <c r="G153" i="42"/>
  <c r="G148" i="42"/>
  <c r="G158" i="42"/>
  <c r="G163" i="42"/>
  <c r="G168" i="42"/>
  <c r="H153" i="42"/>
  <c r="H148" i="42"/>
  <c r="H158" i="42"/>
  <c r="H163" i="42"/>
  <c r="H168" i="42"/>
  <c r="I153" i="42"/>
  <c r="I148" i="42"/>
  <c r="I158" i="42"/>
  <c r="I163" i="42"/>
  <c r="I168" i="42"/>
  <c r="J153" i="42"/>
  <c r="J148" i="42"/>
  <c r="J158" i="42"/>
  <c r="J163" i="42"/>
  <c r="J168" i="42"/>
  <c r="K153" i="42"/>
  <c r="K148" i="42"/>
  <c r="K158" i="42"/>
  <c r="K163" i="42"/>
  <c r="K168" i="42"/>
  <c r="L153" i="42"/>
  <c r="L148" i="42"/>
  <c r="L158" i="42"/>
  <c r="L163" i="42"/>
  <c r="L168" i="42"/>
  <c r="M153" i="42"/>
  <c r="M148" i="42"/>
  <c r="M158" i="42"/>
  <c r="M163" i="42"/>
  <c r="M168" i="42"/>
  <c r="N153" i="42"/>
  <c r="N148" i="42"/>
  <c r="N158" i="42"/>
  <c r="N163" i="42"/>
  <c r="N168" i="42"/>
  <c r="O153" i="42"/>
  <c r="O148" i="42"/>
  <c r="O158" i="42"/>
  <c r="O163" i="42"/>
  <c r="O168" i="42"/>
  <c r="P153" i="42"/>
  <c r="P148" i="42"/>
  <c r="P158" i="42"/>
  <c r="P163" i="42"/>
  <c r="P168" i="42"/>
  <c r="Q153" i="42"/>
  <c r="Q148" i="42"/>
  <c r="Q158" i="42"/>
  <c r="Q163" i="42"/>
  <c r="Q168" i="42"/>
  <c r="R153" i="42"/>
  <c r="R148" i="42"/>
  <c r="R158" i="42"/>
  <c r="R163" i="42"/>
  <c r="R168" i="42"/>
  <c r="S153" i="42"/>
  <c r="S148" i="42"/>
  <c r="S158" i="42"/>
  <c r="S163" i="42"/>
  <c r="S168" i="42"/>
  <c r="T153" i="42"/>
  <c r="T148" i="42"/>
  <c r="T158" i="42"/>
  <c r="T163" i="42"/>
  <c r="T168" i="42"/>
  <c r="U153" i="42"/>
  <c r="U148" i="42"/>
  <c r="U158" i="42"/>
  <c r="U163" i="42"/>
  <c r="U168" i="42"/>
  <c r="V153" i="42"/>
  <c r="V148" i="42"/>
  <c r="V158" i="42"/>
  <c r="V163" i="42"/>
  <c r="V168" i="42"/>
  <c r="W153" i="42"/>
  <c r="W148" i="42"/>
  <c r="W158" i="42"/>
  <c r="W163" i="42"/>
  <c r="W168" i="42"/>
  <c r="X153" i="42"/>
  <c r="X148" i="42"/>
  <c r="X158" i="42"/>
  <c r="X163" i="42"/>
  <c r="X168" i="42"/>
  <c r="Y153" i="42"/>
  <c r="Y148" i="42"/>
  <c r="Y158" i="42"/>
  <c r="Y163" i="42"/>
  <c r="Y168" i="42"/>
  <c r="Z153" i="42"/>
  <c r="Z148" i="42"/>
  <c r="Z158" i="42"/>
  <c r="Z163" i="42"/>
  <c r="Z168" i="42"/>
  <c r="AA153" i="42"/>
  <c r="AA148" i="42"/>
  <c r="AA158" i="42"/>
  <c r="AA163" i="42"/>
  <c r="AA168" i="42"/>
  <c r="AB153" i="42"/>
  <c r="AB148" i="42"/>
  <c r="AB158" i="42"/>
  <c r="AB163" i="42"/>
  <c r="AB168" i="42"/>
  <c r="AC153" i="42"/>
  <c r="AC148" i="42"/>
  <c r="AC158" i="42"/>
  <c r="AC163" i="42"/>
  <c r="AC168" i="42"/>
  <c r="AD153" i="42"/>
  <c r="AD148" i="42"/>
  <c r="AD158" i="42"/>
  <c r="AD163" i="42"/>
  <c r="AD168" i="42"/>
  <c r="AE153" i="42"/>
  <c r="AE148" i="42"/>
  <c r="AE158" i="42"/>
  <c r="AE163" i="42"/>
  <c r="AE168" i="42"/>
  <c r="AF153" i="42"/>
  <c r="AF148" i="42"/>
  <c r="AF158" i="42"/>
  <c r="AF163" i="42"/>
  <c r="AF168" i="42"/>
  <c r="AG153" i="42"/>
  <c r="AG148" i="42"/>
  <c r="AG158" i="42"/>
  <c r="AG163" i="42"/>
  <c r="AG168" i="42"/>
  <c r="AH153" i="42"/>
  <c r="AH148" i="42"/>
  <c r="AH158" i="42"/>
  <c r="AH163" i="42"/>
  <c r="AH168" i="42"/>
  <c r="AI153" i="42"/>
  <c r="AI148" i="42"/>
  <c r="AI158" i="42"/>
  <c r="AI163" i="42"/>
  <c r="AI168" i="42"/>
  <c r="AJ148" i="42"/>
  <c r="AK148" i="42"/>
  <c r="AL148" i="42"/>
  <c r="R147" i="69"/>
  <c r="R149" i="69"/>
  <c r="R162" i="69"/>
  <c r="R163" i="69"/>
  <c r="R165" i="69"/>
  <c r="R170" i="69"/>
  <c r="R182" i="69"/>
  <c r="R183" i="69"/>
  <c r="R184" i="69"/>
  <c r="R185" i="69"/>
  <c r="R186" i="69"/>
  <c r="R187" i="69"/>
  <c r="R188" i="69"/>
  <c r="R189" i="69"/>
  <c r="R190" i="69"/>
  <c r="R191" i="69"/>
  <c r="R192" i="69"/>
  <c r="R193" i="69"/>
  <c r="R194" i="69"/>
  <c r="R195" i="69"/>
  <c r="R196" i="69"/>
  <c r="R197" i="69"/>
  <c r="R198" i="69"/>
  <c r="R199" i="69"/>
  <c r="R200" i="69"/>
  <c r="R201" i="69"/>
  <c r="R202" i="69"/>
  <c r="R203" i="69"/>
  <c r="R204" i="69"/>
  <c r="R205" i="69"/>
  <c r="R206" i="69"/>
  <c r="R207" i="69"/>
  <c r="R208" i="69"/>
  <c r="R209" i="69"/>
  <c r="R210" i="69"/>
  <c r="R211" i="69"/>
  <c r="R212" i="69"/>
  <c r="R213" i="69"/>
  <c r="R214" i="69"/>
  <c r="R215" i="69"/>
  <c r="R216" i="69"/>
  <c r="R217" i="69"/>
  <c r="R218" i="69"/>
  <c r="R219" i="69"/>
  <c r="R220" i="69"/>
  <c r="R221" i="69"/>
  <c r="R222" i="69"/>
  <c r="R223" i="69"/>
  <c r="R224" i="69"/>
  <c r="R225" i="69"/>
  <c r="R226" i="69"/>
  <c r="R227" i="69"/>
  <c r="R228" i="69"/>
  <c r="R229" i="69"/>
  <c r="R230" i="69"/>
  <c r="R231" i="69"/>
  <c r="R232" i="69"/>
  <c r="R233" i="69"/>
  <c r="R234" i="69"/>
  <c r="R235" i="69"/>
  <c r="R236" i="69"/>
  <c r="R237" i="69"/>
  <c r="R238" i="69"/>
  <c r="R239" i="69"/>
  <c r="R240" i="69"/>
  <c r="R241" i="69"/>
  <c r="R242" i="69"/>
  <c r="R243" i="69"/>
  <c r="R244" i="69"/>
  <c r="R245" i="69"/>
  <c r="R246" i="69"/>
  <c r="R247" i="69"/>
  <c r="R248" i="69"/>
  <c r="R249" i="69"/>
  <c r="R250" i="69"/>
  <c r="R251" i="69"/>
  <c r="R252" i="69"/>
  <c r="R253" i="69"/>
  <c r="R254" i="69"/>
  <c r="R255" i="69"/>
  <c r="R256" i="69"/>
  <c r="R257" i="69"/>
  <c r="R258" i="69"/>
  <c r="R259" i="69"/>
  <c r="R260" i="69"/>
  <c r="R261" i="69"/>
  <c r="R262" i="69"/>
  <c r="R263" i="69"/>
  <c r="R264" i="69"/>
  <c r="R265" i="69"/>
  <c r="R266" i="69"/>
  <c r="R267" i="69"/>
  <c r="R268" i="69"/>
  <c r="R269" i="69"/>
  <c r="R270" i="69"/>
  <c r="R271" i="69"/>
  <c r="R272" i="69"/>
  <c r="R273" i="69"/>
  <c r="R274" i="69"/>
  <c r="R275" i="69"/>
  <c r="R276" i="69"/>
  <c r="R277" i="69"/>
  <c r="R278" i="69"/>
  <c r="R279" i="69"/>
  <c r="R280" i="69"/>
  <c r="R281" i="69"/>
  <c r="P27" i="69"/>
  <c r="P38" i="69"/>
  <c r="P40" i="69"/>
  <c r="P41" i="69"/>
  <c r="P43" i="69"/>
  <c r="F182" i="17"/>
  <c r="G182" i="17"/>
  <c r="H182" i="17"/>
  <c r="I182" i="17"/>
  <c r="J182" i="17"/>
  <c r="K182" i="17"/>
  <c r="L182" i="17"/>
  <c r="M182" i="17"/>
  <c r="N182" i="17"/>
  <c r="O182" i="17"/>
  <c r="P182" i="17"/>
  <c r="Q182" i="17"/>
  <c r="R182" i="17"/>
  <c r="S182" i="17"/>
  <c r="T182" i="17"/>
  <c r="C182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C182" i="29"/>
  <c r="D182" i="29"/>
  <c r="E182" i="29"/>
  <c r="F182" i="29"/>
  <c r="G182" i="29"/>
  <c r="H182" i="29"/>
  <c r="I182" i="29"/>
  <c r="J182" i="29"/>
  <c r="K182" i="29"/>
  <c r="L182" i="29"/>
  <c r="M182" i="29"/>
  <c r="N182" i="29"/>
  <c r="O182" i="29"/>
  <c r="P182" i="29"/>
  <c r="Q182" i="29"/>
  <c r="R182" i="29"/>
  <c r="S182" i="29"/>
  <c r="T182" i="29"/>
  <c r="C182" i="30"/>
  <c r="D182" i="30"/>
  <c r="E182" i="30"/>
  <c r="F182" i="30"/>
  <c r="G182" i="30"/>
  <c r="H182" i="30"/>
  <c r="I182" i="30"/>
  <c r="J182" i="30"/>
  <c r="K182" i="30"/>
  <c r="L182" i="30"/>
  <c r="M182" i="30"/>
  <c r="N182" i="30"/>
  <c r="O182" i="30"/>
  <c r="P182" i="30"/>
  <c r="Q182" i="30"/>
  <c r="R182" i="30"/>
  <c r="S182" i="30"/>
  <c r="T182" i="30"/>
  <c r="C182" i="31"/>
  <c r="D182" i="31"/>
  <c r="E182" i="31"/>
  <c r="F182" i="31"/>
  <c r="G182" i="31"/>
  <c r="H182" i="31"/>
  <c r="I182" i="31"/>
  <c r="J182" i="31"/>
  <c r="K182" i="31"/>
  <c r="L182" i="31"/>
  <c r="M182" i="31"/>
  <c r="N182" i="31"/>
  <c r="O182" i="31"/>
  <c r="P182" i="31"/>
  <c r="Q182" i="31"/>
  <c r="R182" i="31"/>
  <c r="S182" i="31"/>
  <c r="T182" i="31"/>
  <c r="C184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S184" i="41"/>
  <c r="T184" i="41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P182" i="33"/>
  <c r="Q182" i="33"/>
  <c r="R182" i="33"/>
  <c r="S182" i="33"/>
  <c r="T182" i="33"/>
  <c r="C182" i="34"/>
  <c r="D182" i="34"/>
  <c r="E182" i="34"/>
  <c r="F182" i="34"/>
  <c r="G182" i="34"/>
  <c r="H182" i="34"/>
  <c r="I182" i="34"/>
  <c r="J182" i="34"/>
  <c r="K182" i="34"/>
  <c r="L182" i="34"/>
  <c r="M182" i="34"/>
  <c r="N182" i="34"/>
  <c r="O182" i="34"/>
  <c r="P182" i="34"/>
  <c r="Q182" i="34"/>
  <c r="R182" i="34"/>
  <c r="S182" i="34"/>
  <c r="T182" i="34"/>
  <c r="U182" i="34"/>
  <c r="V182" i="34"/>
  <c r="W182" i="34"/>
  <c r="C182" i="35"/>
  <c r="D182" i="35"/>
  <c r="E182" i="35"/>
  <c r="F182" i="35"/>
  <c r="G182" i="35"/>
  <c r="H182" i="35"/>
  <c r="I182" i="35"/>
  <c r="J182" i="35"/>
  <c r="K182" i="35"/>
  <c r="L182" i="35"/>
  <c r="M182" i="35"/>
  <c r="N182" i="35"/>
  <c r="O182" i="35"/>
  <c r="P182" i="35"/>
  <c r="Q182" i="35"/>
  <c r="R182" i="35"/>
  <c r="S182" i="35"/>
  <c r="T182" i="35"/>
  <c r="C182" i="36"/>
  <c r="D182" i="36"/>
  <c r="E182" i="36"/>
  <c r="F182" i="36"/>
  <c r="G182" i="36"/>
  <c r="H182" i="36"/>
  <c r="I182" i="36"/>
  <c r="J182" i="36"/>
  <c r="K182" i="36"/>
  <c r="L182" i="36"/>
  <c r="M182" i="36"/>
  <c r="N182" i="36"/>
  <c r="O182" i="36"/>
  <c r="P182" i="36"/>
  <c r="Q182" i="36"/>
  <c r="R182" i="36"/>
  <c r="S182" i="36"/>
  <c r="T182" i="36"/>
  <c r="M182" i="45"/>
  <c r="N182" i="45"/>
  <c r="O182" i="45"/>
  <c r="P182" i="45"/>
  <c r="Q182" i="45"/>
  <c r="R182" i="45"/>
  <c r="S182" i="45"/>
  <c r="T182" i="45"/>
  <c r="U182" i="45"/>
  <c r="V182" i="45"/>
  <c r="W182" i="45"/>
  <c r="X182" i="45"/>
  <c r="Y182" i="45"/>
  <c r="Z182" i="45"/>
  <c r="C182" i="42"/>
  <c r="D182" i="42"/>
  <c r="E182" i="42"/>
  <c r="F182" i="42"/>
  <c r="G182" i="42"/>
  <c r="H182" i="42"/>
  <c r="I182" i="42"/>
  <c r="J182" i="42"/>
  <c r="K182" i="42"/>
  <c r="L182" i="42"/>
  <c r="M182" i="42"/>
  <c r="N182" i="42"/>
  <c r="O182" i="42"/>
  <c r="P182" i="42"/>
  <c r="Q182" i="42"/>
  <c r="R182" i="42"/>
  <c r="S182" i="42"/>
  <c r="T182" i="42"/>
  <c r="U182" i="42"/>
  <c r="V182" i="42"/>
  <c r="W182" i="42"/>
  <c r="X182" i="42"/>
  <c r="Y182" i="42"/>
  <c r="Z182" i="42"/>
  <c r="AA182" i="42"/>
  <c r="AB182" i="42"/>
  <c r="AC182" i="42"/>
  <c r="AD182" i="42"/>
  <c r="AE182" i="42"/>
  <c r="AF182" i="42"/>
  <c r="AG182" i="42"/>
  <c r="AH182" i="42"/>
  <c r="AI182" i="42"/>
  <c r="P65" i="69"/>
  <c r="P67" i="69"/>
  <c r="E182" i="69"/>
  <c r="G172" i="45"/>
  <c r="G177" i="45"/>
  <c r="H172" i="45"/>
  <c r="H177" i="45"/>
  <c r="M172" i="45"/>
  <c r="M177" i="45"/>
  <c r="N172" i="45"/>
  <c r="N177" i="45"/>
  <c r="O172" i="45"/>
  <c r="O177" i="45"/>
  <c r="P172" i="45"/>
  <c r="P177" i="45"/>
  <c r="Q172" i="45"/>
  <c r="Q177" i="45"/>
  <c r="R172" i="45"/>
  <c r="R177" i="45"/>
  <c r="S172" i="45"/>
  <c r="S177" i="45"/>
  <c r="T172" i="45"/>
  <c r="T177" i="45"/>
  <c r="U172" i="45"/>
  <c r="U177" i="45"/>
  <c r="V172" i="45"/>
  <c r="V177" i="45"/>
  <c r="W172" i="45"/>
  <c r="W177" i="45"/>
  <c r="X172" i="45"/>
  <c r="X177" i="45"/>
  <c r="Y172" i="45"/>
  <c r="Y177" i="45"/>
  <c r="Z172" i="45"/>
  <c r="Z177" i="45"/>
  <c r="F172" i="17"/>
  <c r="F177" i="17"/>
  <c r="G172" i="17"/>
  <c r="G177" i="17"/>
  <c r="H172" i="17"/>
  <c r="H177" i="17"/>
  <c r="I172" i="17"/>
  <c r="I177" i="17"/>
  <c r="J172" i="17"/>
  <c r="J177" i="17"/>
  <c r="K172" i="17"/>
  <c r="K177" i="17"/>
  <c r="L172" i="17"/>
  <c r="L177" i="17"/>
  <c r="M172" i="17"/>
  <c r="M177" i="17"/>
  <c r="N172" i="17"/>
  <c r="N177" i="17"/>
  <c r="O172" i="17"/>
  <c r="O177" i="17"/>
  <c r="P172" i="17"/>
  <c r="P177" i="17"/>
  <c r="Q172" i="17"/>
  <c r="Q177" i="17"/>
  <c r="R172" i="17"/>
  <c r="R177" i="17"/>
  <c r="S172" i="17"/>
  <c r="S177" i="17"/>
  <c r="T172" i="17"/>
  <c r="T177" i="17"/>
  <c r="C172" i="42"/>
  <c r="C177" i="42"/>
  <c r="D172" i="42"/>
  <c r="D177" i="42"/>
  <c r="E172" i="42"/>
  <c r="E177" i="42"/>
  <c r="F172" i="42"/>
  <c r="F177" i="42"/>
  <c r="G172" i="42"/>
  <c r="G177" i="42"/>
  <c r="H172" i="42"/>
  <c r="H177" i="42"/>
  <c r="I172" i="42"/>
  <c r="I177" i="42"/>
  <c r="J172" i="42"/>
  <c r="J177" i="42"/>
  <c r="K172" i="42"/>
  <c r="K177" i="42"/>
  <c r="L172" i="42"/>
  <c r="L177" i="42"/>
  <c r="M172" i="42"/>
  <c r="M177" i="42"/>
  <c r="N172" i="42"/>
  <c r="N177" i="42"/>
  <c r="O172" i="42"/>
  <c r="O177" i="42"/>
  <c r="P172" i="42"/>
  <c r="P177" i="42"/>
  <c r="Q172" i="42"/>
  <c r="Q177" i="42"/>
  <c r="R172" i="42"/>
  <c r="R177" i="42"/>
  <c r="S172" i="42"/>
  <c r="S177" i="42"/>
  <c r="T172" i="42"/>
  <c r="T177" i="42"/>
  <c r="U172" i="42"/>
  <c r="U177" i="42"/>
  <c r="V172" i="42"/>
  <c r="V177" i="42"/>
  <c r="W172" i="42"/>
  <c r="W177" i="42"/>
  <c r="X172" i="42"/>
  <c r="X177" i="42"/>
  <c r="Y172" i="42"/>
  <c r="Y177" i="42"/>
  <c r="Z172" i="42"/>
  <c r="Z177" i="42"/>
  <c r="AA172" i="42"/>
  <c r="AA177" i="42"/>
  <c r="AB172" i="42"/>
  <c r="AB177" i="42"/>
  <c r="AC172" i="42"/>
  <c r="AC177" i="42"/>
  <c r="AD172" i="42"/>
  <c r="AD177" i="42"/>
  <c r="AE172" i="42"/>
  <c r="AE177" i="42"/>
  <c r="AF172" i="42"/>
  <c r="AF177" i="42"/>
  <c r="AG172" i="42"/>
  <c r="AG177" i="42"/>
  <c r="AH172" i="42"/>
  <c r="AH177" i="42"/>
  <c r="AI172" i="42"/>
  <c r="AI177" i="42"/>
  <c r="C172" i="27"/>
  <c r="C177" i="27"/>
  <c r="D172" i="27"/>
  <c r="D177" i="27"/>
  <c r="E172" i="27"/>
  <c r="E177" i="27"/>
  <c r="F172" i="27"/>
  <c r="F177" i="27"/>
  <c r="G172" i="27"/>
  <c r="G177" i="27"/>
  <c r="H172" i="27"/>
  <c r="H177" i="27"/>
  <c r="I172" i="27"/>
  <c r="I177" i="27"/>
  <c r="J172" i="27"/>
  <c r="J177" i="27"/>
  <c r="K172" i="27"/>
  <c r="K177" i="27"/>
  <c r="L172" i="27"/>
  <c r="L177" i="27"/>
  <c r="M172" i="27"/>
  <c r="M177" i="27"/>
  <c r="N172" i="27"/>
  <c r="N177" i="27"/>
  <c r="O172" i="27"/>
  <c r="O177" i="27"/>
  <c r="P172" i="27"/>
  <c r="P177" i="27"/>
  <c r="Q172" i="27"/>
  <c r="Q177" i="27"/>
  <c r="R172" i="27"/>
  <c r="R177" i="27"/>
  <c r="S172" i="27"/>
  <c r="S177" i="27"/>
  <c r="T172" i="27"/>
  <c r="T177" i="27"/>
  <c r="C172" i="29"/>
  <c r="C177" i="29"/>
  <c r="D172" i="29"/>
  <c r="D177" i="29"/>
  <c r="E172" i="29"/>
  <c r="E177" i="29"/>
  <c r="F172" i="29"/>
  <c r="F177" i="29"/>
  <c r="G172" i="29"/>
  <c r="G177" i="29"/>
  <c r="H172" i="29"/>
  <c r="H177" i="29"/>
  <c r="I172" i="29"/>
  <c r="I177" i="29"/>
  <c r="J172" i="29"/>
  <c r="J177" i="29"/>
  <c r="K172" i="29"/>
  <c r="K177" i="29"/>
  <c r="L172" i="29"/>
  <c r="L177" i="29"/>
  <c r="M172" i="29"/>
  <c r="M177" i="29"/>
  <c r="N172" i="29"/>
  <c r="N177" i="29"/>
  <c r="O172" i="29"/>
  <c r="O177" i="29"/>
  <c r="P172" i="29"/>
  <c r="P177" i="29"/>
  <c r="Q172" i="29"/>
  <c r="Q177" i="29"/>
  <c r="R172" i="29"/>
  <c r="R177" i="29"/>
  <c r="S172" i="29"/>
  <c r="S177" i="29"/>
  <c r="T172" i="29"/>
  <c r="T177" i="29"/>
  <c r="C172" i="30"/>
  <c r="C177" i="30"/>
  <c r="D172" i="30"/>
  <c r="D177" i="30"/>
  <c r="E172" i="30"/>
  <c r="E177" i="30"/>
  <c r="F172" i="30"/>
  <c r="F177" i="30"/>
  <c r="G172" i="30"/>
  <c r="G177" i="30"/>
  <c r="H172" i="30"/>
  <c r="H177" i="30"/>
  <c r="I172" i="30"/>
  <c r="I177" i="30"/>
  <c r="J172" i="30"/>
  <c r="J177" i="30"/>
  <c r="K172" i="30"/>
  <c r="K177" i="30"/>
  <c r="L172" i="30"/>
  <c r="L177" i="30"/>
  <c r="M172" i="30"/>
  <c r="M177" i="30"/>
  <c r="N172" i="30"/>
  <c r="N177" i="30"/>
  <c r="O172" i="30"/>
  <c r="O177" i="30"/>
  <c r="P172" i="30"/>
  <c r="P177" i="30"/>
  <c r="Q172" i="30"/>
  <c r="Q177" i="30"/>
  <c r="R172" i="30"/>
  <c r="R177" i="30"/>
  <c r="S172" i="30"/>
  <c r="S177" i="30"/>
  <c r="T172" i="30"/>
  <c r="T177" i="30"/>
  <c r="C172" i="31"/>
  <c r="C177" i="31"/>
  <c r="D172" i="31"/>
  <c r="D177" i="31"/>
  <c r="E172" i="31"/>
  <c r="E177" i="31"/>
  <c r="F172" i="31"/>
  <c r="F177" i="31"/>
  <c r="G172" i="31"/>
  <c r="G177" i="31"/>
  <c r="H172" i="31"/>
  <c r="H177" i="31"/>
  <c r="I172" i="31"/>
  <c r="I177" i="31"/>
  <c r="J172" i="31"/>
  <c r="J177" i="31"/>
  <c r="K172" i="31"/>
  <c r="K177" i="31"/>
  <c r="L172" i="31"/>
  <c r="L177" i="31"/>
  <c r="M172" i="31"/>
  <c r="M177" i="31"/>
  <c r="N172" i="31"/>
  <c r="N177" i="31"/>
  <c r="O172" i="31"/>
  <c r="O177" i="31"/>
  <c r="P172" i="31"/>
  <c r="P177" i="31"/>
  <c r="Q172" i="31"/>
  <c r="Q177" i="31"/>
  <c r="R172" i="31"/>
  <c r="R177" i="31"/>
  <c r="S172" i="31"/>
  <c r="S177" i="31"/>
  <c r="T172" i="31"/>
  <c r="T177" i="31"/>
  <c r="C174" i="41"/>
  <c r="C179" i="41"/>
  <c r="D174" i="41"/>
  <c r="D179" i="41"/>
  <c r="E174" i="41"/>
  <c r="E179" i="41"/>
  <c r="F174" i="41"/>
  <c r="F179" i="41"/>
  <c r="G174" i="41"/>
  <c r="G179" i="41"/>
  <c r="H174" i="41"/>
  <c r="H179" i="41"/>
  <c r="I174" i="41"/>
  <c r="I179" i="41"/>
  <c r="J174" i="41"/>
  <c r="J179" i="41"/>
  <c r="K174" i="41"/>
  <c r="K179" i="41"/>
  <c r="L174" i="41"/>
  <c r="L179" i="41"/>
  <c r="M174" i="41"/>
  <c r="M179" i="41"/>
  <c r="N174" i="41"/>
  <c r="N179" i="41"/>
  <c r="O174" i="41"/>
  <c r="O179" i="41"/>
  <c r="P174" i="41"/>
  <c r="P179" i="41"/>
  <c r="Q174" i="41"/>
  <c r="Q179" i="41"/>
  <c r="R174" i="41"/>
  <c r="R179" i="41"/>
  <c r="S174" i="41"/>
  <c r="S179" i="41"/>
  <c r="T174" i="41"/>
  <c r="T179" i="41"/>
  <c r="C172" i="33"/>
  <c r="C177" i="33"/>
  <c r="D172" i="33"/>
  <c r="D177" i="33"/>
  <c r="E172" i="33"/>
  <c r="E177" i="33"/>
  <c r="F172" i="33"/>
  <c r="F177" i="33"/>
  <c r="G172" i="33"/>
  <c r="G177" i="33"/>
  <c r="H172" i="33"/>
  <c r="H177" i="33"/>
  <c r="I172" i="33"/>
  <c r="I177" i="33"/>
  <c r="J172" i="33"/>
  <c r="J177" i="33"/>
  <c r="K172" i="33"/>
  <c r="K177" i="33"/>
  <c r="L172" i="33"/>
  <c r="L177" i="33"/>
  <c r="M172" i="33"/>
  <c r="M177" i="33"/>
  <c r="N172" i="33"/>
  <c r="N177" i="33"/>
  <c r="O172" i="33"/>
  <c r="O177" i="33"/>
  <c r="P172" i="33"/>
  <c r="P177" i="33"/>
  <c r="Q172" i="33"/>
  <c r="Q177" i="33"/>
  <c r="R172" i="33"/>
  <c r="R177" i="33"/>
  <c r="S172" i="33"/>
  <c r="S177" i="33"/>
  <c r="T172" i="33"/>
  <c r="T177" i="33"/>
  <c r="C172" i="34"/>
  <c r="C177" i="34"/>
  <c r="D172" i="34"/>
  <c r="D177" i="34"/>
  <c r="E172" i="34"/>
  <c r="E177" i="34"/>
  <c r="F172" i="34"/>
  <c r="F177" i="34"/>
  <c r="G172" i="34"/>
  <c r="G177" i="34"/>
  <c r="H172" i="34"/>
  <c r="H177" i="34"/>
  <c r="I172" i="34"/>
  <c r="I177" i="34"/>
  <c r="J172" i="34"/>
  <c r="J177" i="34"/>
  <c r="K172" i="34"/>
  <c r="K177" i="34"/>
  <c r="L172" i="34"/>
  <c r="L177" i="34"/>
  <c r="M172" i="34"/>
  <c r="M177" i="34"/>
  <c r="N172" i="34"/>
  <c r="N177" i="34"/>
  <c r="O172" i="34"/>
  <c r="O177" i="34"/>
  <c r="P172" i="34"/>
  <c r="P177" i="34"/>
  <c r="Q172" i="34"/>
  <c r="Q177" i="34"/>
  <c r="R172" i="34"/>
  <c r="R177" i="34"/>
  <c r="S172" i="34"/>
  <c r="S177" i="34"/>
  <c r="T172" i="34"/>
  <c r="T177" i="34"/>
  <c r="U172" i="34"/>
  <c r="U177" i="34"/>
  <c r="V172" i="34"/>
  <c r="V177" i="34"/>
  <c r="W172" i="34"/>
  <c r="W177" i="34"/>
  <c r="C172" i="35"/>
  <c r="C177" i="35"/>
  <c r="D172" i="35"/>
  <c r="D177" i="35"/>
  <c r="E172" i="35"/>
  <c r="E177" i="35"/>
  <c r="F172" i="35"/>
  <c r="F177" i="35"/>
  <c r="G172" i="35"/>
  <c r="G177" i="35"/>
  <c r="H172" i="35"/>
  <c r="H177" i="35"/>
  <c r="I172" i="35"/>
  <c r="I177" i="35"/>
  <c r="J172" i="35"/>
  <c r="J177" i="35"/>
  <c r="K172" i="35"/>
  <c r="K177" i="35"/>
  <c r="L172" i="35"/>
  <c r="L177" i="35"/>
  <c r="M172" i="35"/>
  <c r="M177" i="35"/>
  <c r="N172" i="35"/>
  <c r="N177" i="35"/>
  <c r="O172" i="35"/>
  <c r="O177" i="35"/>
  <c r="P172" i="35"/>
  <c r="P177" i="35"/>
  <c r="Q172" i="35"/>
  <c r="Q177" i="35"/>
  <c r="R172" i="35"/>
  <c r="R177" i="35"/>
  <c r="S172" i="35"/>
  <c r="S177" i="35"/>
  <c r="T172" i="35"/>
  <c r="T177" i="35"/>
  <c r="C172" i="36"/>
  <c r="C177" i="36"/>
  <c r="D172" i="36"/>
  <c r="D177" i="36"/>
  <c r="E172" i="36"/>
  <c r="E177" i="36"/>
  <c r="F172" i="36"/>
  <c r="F177" i="36"/>
  <c r="G172" i="36"/>
  <c r="G177" i="36"/>
  <c r="H172" i="36"/>
  <c r="H177" i="36"/>
  <c r="I172" i="36"/>
  <c r="I177" i="36"/>
  <c r="J172" i="36"/>
  <c r="J177" i="36"/>
  <c r="K172" i="36"/>
  <c r="K177" i="36"/>
  <c r="L172" i="36"/>
  <c r="L177" i="36"/>
  <c r="M172" i="36"/>
  <c r="M177" i="36"/>
  <c r="N172" i="36"/>
  <c r="N177" i="36"/>
  <c r="O172" i="36"/>
  <c r="O177" i="36"/>
  <c r="P172" i="36"/>
  <c r="P177" i="36"/>
  <c r="Q172" i="36"/>
  <c r="Q177" i="36"/>
  <c r="R172" i="36"/>
  <c r="R177" i="36"/>
  <c r="S172" i="36"/>
  <c r="S177" i="36"/>
  <c r="T172" i="36"/>
  <c r="T177" i="36"/>
  <c r="P87" i="69"/>
  <c r="P88" i="69"/>
  <c r="P90" i="69"/>
  <c r="P97" i="69"/>
  <c r="P108" i="69"/>
  <c r="P117" i="69"/>
  <c r="P120" i="69"/>
  <c r="P131" i="69"/>
  <c r="P138" i="69"/>
  <c r="F152" i="17"/>
  <c r="F147" i="17"/>
  <c r="F157" i="17"/>
  <c r="F162" i="17"/>
  <c r="F167" i="17"/>
  <c r="G152" i="17"/>
  <c r="G147" i="17"/>
  <c r="G157" i="17"/>
  <c r="G162" i="17"/>
  <c r="G167" i="17"/>
  <c r="H152" i="17"/>
  <c r="H147" i="17"/>
  <c r="H157" i="17"/>
  <c r="H162" i="17"/>
  <c r="H167" i="17"/>
  <c r="I152" i="17"/>
  <c r="I147" i="17"/>
  <c r="I157" i="17"/>
  <c r="I162" i="17"/>
  <c r="I167" i="17"/>
  <c r="J152" i="17"/>
  <c r="J147" i="17"/>
  <c r="J157" i="17"/>
  <c r="J162" i="17"/>
  <c r="J167" i="17"/>
  <c r="K152" i="17"/>
  <c r="K147" i="17"/>
  <c r="K157" i="17"/>
  <c r="K162" i="17"/>
  <c r="K167" i="17"/>
  <c r="L152" i="17"/>
  <c r="L147" i="17"/>
  <c r="L157" i="17"/>
  <c r="L162" i="17"/>
  <c r="L167" i="17"/>
  <c r="M152" i="17"/>
  <c r="M147" i="17"/>
  <c r="M157" i="17"/>
  <c r="M162" i="17"/>
  <c r="M167" i="17"/>
  <c r="N152" i="17"/>
  <c r="N147" i="17"/>
  <c r="N157" i="17"/>
  <c r="N162" i="17"/>
  <c r="N167" i="17"/>
  <c r="O152" i="17"/>
  <c r="O147" i="17"/>
  <c r="O157" i="17"/>
  <c r="O162" i="17"/>
  <c r="O167" i="17"/>
  <c r="P152" i="17"/>
  <c r="P147" i="17"/>
  <c r="P157" i="17"/>
  <c r="P162" i="17"/>
  <c r="P167" i="17"/>
  <c r="Q152" i="17"/>
  <c r="Q147" i="17"/>
  <c r="Q157" i="17"/>
  <c r="Q162" i="17"/>
  <c r="Q167" i="17"/>
  <c r="R152" i="17"/>
  <c r="R147" i="17"/>
  <c r="R157" i="17"/>
  <c r="R162" i="17"/>
  <c r="R167" i="17"/>
  <c r="S152" i="17"/>
  <c r="S147" i="17"/>
  <c r="S157" i="17"/>
  <c r="S162" i="17"/>
  <c r="S167" i="17"/>
  <c r="T152" i="17"/>
  <c r="T147" i="17"/>
  <c r="T157" i="17"/>
  <c r="T162" i="17"/>
  <c r="T167" i="17"/>
  <c r="C152" i="27"/>
  <c r="C147" i="27"/>
  <c r="C157" i="27"/>
  <c r="C162" i="27"/>
  <c r="C167" i="27"/>
  <c r="D152" i="27"/>
  <c r="D147" i="27"/>
  <c r="D157" i="27"/>
  <c r="D162" i="27"/>
  <c r="D167" i="27"/>
  <c r="E152" i="27"/>
  <c r="E147" i="27"/>
  <c r="E157" i="27"/>
  <c r="E162" i="27"/>
  <c r="E167" i="27"/>
  <c r="F152" i="27"/>
  <c r="F147" i="27"/>
  <c r="F157" i="27"/>
  <c r="F162" i="27"/>
  <c r="F167" i="27"/>
  <c r="G152" i="27"/>
  <c r="G147" i="27"/>
  <c r="G157" i="27"/>
  <c r="G162" i="27"/>
  <c r="G167" i="27"/>
  <c r="H152" i="27"/>
  <c r="H147" i="27"/>
  <c r="H157" i="27"/>
  <c r="H162" i="27"/>
  <c r="H167" i="27"/>
  <c r="I152" i="27"/>
  <c r="I147" i="27"/>
  <c r="I157" i="27"/>
  <c r="I162" i="27"/>
  <c r="I167" i="27"/>
  <c r="J152" i="27"/>
  <c r="J147" i="27"/>
  <c r="J157" i="27"/>
  <c r="J162" i="27"/>
  <c r="J167" i="27"/>
  <c r="K152" i="27"/>
  <c r="K147" i="27"/>
  <c r="K157" i="27"/>
  <c r="K162" i="27"/>
  <c r="K167" i="27"/>
  <c r="L152" i="27"/>
  <c r="L147" i="27"/>
  <c r="L157" i="27"/>
  <c r="L162" i="27"/>
  <c r="L167" i="27"/>
  <c r="M152" i="27"/>
  <c r="M147" i="27"/>
  <c r="M157" i="27"/>
  <c r="M162" i="27"/>
  <c r="M167" i="27"/>
  <c r="N152" i="27"/>
  <c r="N147" i="27"/>
  <c r="N157" i="27"/>
  <c r="N162" i="27"/>
  <c r="N167" i="27"/>
  <c r="O152" i="27"/>
  <c r="O147" i="27"/>
  <c r="O157" i="27"/>
  <c r="O162" i="27"/>
  <c r="O167" i="27"/>
  <c r="P152" i="27"/>
  <c r="P147" i="27"/>
  <c r="P157" i="27"/>
  <c r="P162" i="27"/>
  <c r="P167" i="27"/>
  <c r="Q152" i="27"/>
  <c r="Q147" i="27"/>
  <c r="Q157" i="27"/>
  <c r="Q162" i="27"/>
  <c r="Q167" i="27"/>
  <c r="R152" i="27"/>
  <c r="R147" i="27"/>
  <c r="R157" i="27"/>
  <c r="R162" i="27"/>
  <c r="R167" i="27"/>
  <c r="S152" i="27"/>
  <c r="S147" i="27"/>
  <c r="S157" i="27"/>
  <c r="S162" i="27"/>
  <c r="S167" i="27"/>
  <c r="T152" i="27"/>
  <c r="T147" i="27"/>
  <c r="T157" i="27"/>
  <c r="T162" i="27"/>
  <c r="T167" i="27"/>
  <c r="C152" i="29"/>
  <c r="C147" i="29"/>
  <c r="C157" i="29"/>
  <c r="C162" i="29"/>
  <c r="C167" i="29"/>
  <c r="D152" i="29"/>
  <c r="D147" i="29"/>
  <c r="D157" i="29"/>
  <c r="D162" i="29"/>
  <c r="D167" i="29"/>
  <c r="E152" i="29"/>
  <c r="E147" i="29"/>
  <c r="E157" i="29"/>
  <c r="E162" i="29"/>
  <c r="E167" i="29"/>
  <c r="F152" i="29"/>
  <c r="F147" i="29"/>
  <c r="F157" i="29"/>
  <c r="F162" i="29"/>
  <c r="F167" i="29"/>
  <c r="G152" i="29"/>
  <c r="G147" i="29"/>
  <c r="G157" i="29"/>
  <c r="G162" i="29"/>
  <c r="G167" i="29"/>
  <c r="H152" i="29"/>
  <c r="H147" i="29"/>
  <c r="H157" i="29"/>
  <c r="H162" i="29"/>
  <c r="H167" i="29"/>
  <c r="I152" i="29"/>
  <c r="I147" i="29"/>
  <c r="I157" i="29"/>
  <c r="I162" i="29"/>
  <c r="I167" i="29"/>
  <c r="J152" i="29"/>
  <c r="J147" i="29"/>
  <c r="J157" i="29"/>
  <c r="J162" i="29"/>
  <c r="J167" i="29"/>
  <c r="K152" i="29"/>
  <c r="K147" i="29"/>
  <c r="K157" i="29"/>
  <c r="K162" i="29"/>
  <c r="K167" i="29"/>
  <c r="L152" i="29"/>
  <c r="L147" i="29"/>
  <c r="L157" i="29"/>
  <c r="L162" i="29"/>
  <c r="L167" i="29"/>
  <c r="M152" i="29"/>
  <c r="M147" i="29"/>
  <c r="M157" i="29"/>
  <c r="M162" i="29"/>
  <c r="M167" i="29"/>
  <c r="N152" i="29"/>
  <c r="N147" i="29"/>
  <c r="N157" i="29"/>
  <c r="N162" i="29"/>
  <c r="N167" i="29"/>
  <c r="O152" i="29"/>
  <c r="O147" i="29"/>
  <c r="O157" i="29"/>
  <c r="O162" i="29"/>
  <c r="O167" i="29"/>
  <c r="P152" i="29"/>
  <c r="P147" i="29"/>
  <c r="P157" i="29"/>
  <c r="P162" i="29"/>
  <c r="P167" i="29"/>
  <c r="Q152" i="29"/>
  <c r="Q147" i="29"/>
  <c r="Q157" i="29"/>
  <c r="Q162" i="29"/>
  <c r="Q167" i="29"/>
  <c r="R152" i="29"/>
  <c r="R147" i="29"/>
  <c r="R157" i="29"/>
  <c r="R162" i="29"/>
  <c r="R167" i="29"/>
  <c r="S152" i="29"/>
  <c r="S147" i="29"/>
  <c r="S157" i="29"/>
  <c r="S162" i="29"/>
  <c r="S167" i="29"/>
  <c r="T152" i="29"/>
  <c r="T147" i="29"/>
  <c r="T157" i="29"/>
  <c r="T162" i="29"/>
  <c r="T167" i="29"/>
  <c r="C152" i="30"/>
  <c r="C147" i="30"/>
  <c r="C157" i="30"/>
  <c r="C162" i="30"/>
  <c r="C167" i="30"/>
  <c r="D152" i="30"/>
  <c r="D147" i="30"/>
  <c r="D157" i="30"/>
  <c r="D162" i="30"/>
  <c r="D167" i="30"/>
  <c r="E152" i="30"/>
  <c r="E147" i="30"/>
  <c r="E157" i="30"/>
  <c r="E162" i="30"/>
  <c r="E167" i="30"/>
  <c r="F152" i="30"/>
  <c r="F147" i="30"/>
  <c r="F157" i="30"/>
  <c r="F162" i="30"/>
  <c r="F167" i="30"/>
  <c r="G152" i="30"/>
  <c r="G147" i="30"/>
  <c r="G157" i="30"/>
  <c r="G162" i="30"/>
  <c r="G167" i="30"/>
  <c r="H152" i="30"/>
  <c r="H147" i="30"/>
  <c r="H157" i="30"/>
  <c r="H162" i="30"/>
  <c r="H167" i="30"/>
  <c r="I152" i="30"/>
  <c r="I147" i="30"/>
  <c r="I157" i="30"/>
  <c r="I162" i="30"/>
  <c r="I167" i="30"/>
  <c r="J152" i="30"/>
  <c r="J147" i="30"/>
  <c r="J157" i="30"/>
  <c r="J162" i="30"/>
  <c r="J167" i="30"/>
  <c r="K152" i="30"/>
  <c r="K147" i="30"/>
  <c r="K157" i="30"/>
  <c r="K162" i="30"/>
  <c r="K167" i="30"/>
  <c r="L152" i="30"/>
  <c r="L147" i="30"/>
  <c r="L157" i="30"/>
  <c r="L162" i="30"/>
  <c r="L167" i="30"/>
  <c r="M152" i="30"/>
  <c r="M147" i="30"/>
  <c r="M157" i="30"/>
  <c r="M162" i="30"/>
  <c r="M167" i="30"/>
  <c r="N152" i="30"/>
  <c r="N147" i="30"/>
  <c r="N157" i="30"/>
  <c r="N162" i="30"/>
  <c r="N167" i="30"/>
  <c r="O152" i="30"/>
  <c r="O147" i="30"/>
  <c r="O157" i="30"/>
  <c r="O162" i="30"/>
  <c r="O167" i="30"/>
  <c r="P152" i="30"/>
  <c r="P147" i="30"/>
  <c r="P157" i="30"/>
  <c r="P162" i="30"/>
  <c r="P167" i="30"/>
  <c r="Q152" i="30"/>
  <c r="Q147" i="30"/>
  <c r="Q157" i="30"/>
  <c r="Q162" i="30"/>
  <c r="Q167" i="30"/>
  <c r="R152" i="30"/>
  <c r="R147" i="30"/>
  <c r="R157" i="30"/>
  <c r="R162" i="30"/>
  <c r="R167" i="30"/>
  <c r="S152" i="30"/>
  <c r="S147" i="30"/>
  <c r="S157" i="30"/>
  <c r="S162" i="30"/>
  <c r="S167" i="30"/>
  <c r="T152" i="30"/>
  <c r="T147" i="30"/>
  <c r="T157" i="30"/>
  <c r="T162" i="30"/>
  <c r="T167" i="30"/>
  <c r="C152" i="31"/>
  <c r="C147" i="31"/>
  <c r="C157" i="31"/>
  <c r="C162" i="31"/>
  <c r="C167" i="31"/>
  <c r="D152" i="31"/>
  <c r="D147" i="31"/>
  <c r="D157" i="31"/>
  <c r="D162" i="31"/>
  <c r="D167" i="31"/>
  <c r="E152" i="31"/>
  <c r="E147" i="31"/>
  <c r="E157" i="31"/>
  <c r="E162" i="31"/>
  <c r="E167" i="31"/>
  <c r="F152" i="31"/>
  <c r="F147" i="31"/>
  <c r="F157" i="31"/>
  <c r="F162" i="31"/>
  <c r="F167" i="31"/>
  <c r="G152" i="31"/>
  <c r="G147" i="31"/>
  <c r="G157" i="31"/>
  <c r="G162" i="31"/>
  <c r="G167" i="31"/>
  <c r="H152" i="31"/>
  <c r="H147" i="31"/>
  <c r="H157" i="31"/>
  <c r="H162" i="31"/>
  <c r="H167" i="31"/>
  <c r="I152" i="31"/>
  <c r="I147" i="31"/>
  <c r="I157" i="31"/>
  <c r="I162" i="31"/>
  <c r="I167" i="31"/>
  <c r="J152" i="31"/>
  <c r="J147" i="31"/>
  <c r="J157" i="31"/>
  <c r="J162" i="31"/>
  <c r="J167" i="31"/>
  <c r="K152" i="31"/>
  <c r="K147" i="31"/>
  <c r="K157" i="31"/>
  <c r="K162" i="31"/>
  <c r="K167" i="31"/>
  <c r="L152" i="31"/>
  <c r="L147" i="31"/>
  <c r="L157" i="31"/>
  <c r="L162" i="31"/>
  <c r="L167" i="31"/>
  <c r="M152" i="31"/>
  <c r="M147" i="31"/>
  <c r="M157" i="31"/>
  <c r="M162" i="31"/>
  <c r="M167" i="31"/>
  <c r="N152" i="31"/>
  <c r="N147" i="31"/>
  <c r="N157" i="31"/>
  <c r="N162" i="31"/>
  <c r="N167" i="31"/>
  <c r="O152" i="31"/>
  <c r="O147" i="31"/>
  <c r="O157" i="31"/>
  <c r="O162" i="31"/>
  <c r="O167" i="31"/>
  <c r="P152" i="31"/>
  <c r="P147" i="31"/>
  <c r="P157" i="31"/>
  <c r="P162" i="31"/>
  <c r="P167" i="31"/>
  <c r="Q152" i="31"/>
  <c r="Q147" i="31"/>
  <c r="Q157" i="31"/>
  <c r="Q162" i="31"/>
  <c r="Q167" i="31"/>
  <c r="R152" i="31"/>
  <c r="R147" i="31"/>
  <c r="R157" i="31"/>
  <c r="R162" i="31"/>
  <c r="R167" i="31"/>
  <c r="S152" i="31"/>
  <c r="S147" i="31"/>
  <c r="S157" i="31"/>
  <c r="S162" i="31"/>
  <c r="S167" i="31"/>
  <c r="T152" i="31"/>
  <c r="T147" i="31"/>
  <c r="T157" i="31"/>
  <c r="T162" i="31"/>
  <c r="T167" i="31"/>
  <c r="C154" i="41"/>
  <c r="C149" i="41"/>
  <c r="C159" i="41"/>
  <c r="C164" i="41"/>
  <c r="C169" i="41"/>
  <c r="D154" i="41"/>
  <c r="D149" i="41"/>
  <c r="D159" i="41"/>
  <c r="D164" i="41"/>
  <c r="D169" i="41"/>
  <c r="E154" i="41"/>
  <c r="E149" i="41"/>
  <c r="E159" i="41"/>
  <c r="E164" i="41"/>
  <c r="E169" i="41"/>
  <c r="F154" i="41"/>
  <c r="F149" i="41"/>
  <c r="F159" i="41"/>
  <c r="F164" i="41"/>
  <c r="F169" i="41"/>
  <c r="G154" i="41"/>
  <c r="G149" i="41"/>
  <c r="G159" i="41"/>
  <c r="G164" i="41"/>
  <c r="G169" i="41"/>
  <c r="H154" i="41"/>
  <c r="H149" i="41"/>
  <c r="H159" i="41"/>
  <c r="H164" i="41"/>
  <c r="H169" i="41"/>
  <c r="I154" i="41"/>
  <c r="I149" i="41"/>
  <c r="I159" i="41"/>
  <c r="I164" i="41"/>
  <c r="I169" i="41"/>
  <c r="J154" i="41"/>
  <c r="J149" i="41"/>
  <c r="J159" i="41"/>
  <c r="J164" i="41"/>
  <c r="J169" i="41"/>
  <c r="K154" i="41"/>
  <c r="K149" i="41"/>
  <c r="K159" i="41"/>
  <c r="K164" i="41"/>
  <c r="K169" i="41"/>
  <c r="L154" i="41"/>
  <c r="L149" i="41"/>
  <c r="L159" i="41"/>
  <c r="L164" i="41"/>
  <c r="L169" i="41"/>
  <c r="M154" i="41"/>
  <c r="M149" i="41"/>
  <c r="M159" i="41"/>
  <c r="M164" i="41"/>
  <c r="M169" i="41"/>
  <c r="N154" i="41"/>
  <c r="N149" i="41"/>
  <c r="N159" i="41"/>
  <c r="N164" i="41"/>
  <c r="N169" i="41"/>
  <c r="O154" i="41"/>
  <c r="O149" i="41"/>
  <c r="O159" i="41"/>
  <c r="O164" i="41"/>
  <c r="O169" i="41"/>
  <c r="P154" i="41"/>
  <c r="P149" i="41"/>
  <c r="P159" i="41"/>
  <c r="P164" i="41"/>
  <c r="P169" i="41"/>
  <c r="Q154" i="41"/>
  <c r="Q149" i="41"/>
  <c r="Q159" i="41"/>
  <c r="Q164" i="41"/>
  <c r="Q169" i="41"/>
  <c r="R154" i="41"/>
  <c r="R149" i="41"/>
  <c r="R159" i="41"/>
  <c r="R164" i="41"/>
  <c r="R169" i="41"/>
  <c r="S154" i="41"/>
  <c r="S149" i="41"/>
  <c r="S159" i="41"/>
  <c r="S164" i="41"/>
  <c r="S169" i="41"/>
  <c r="T154" i="41"/>
  <c r="T149" i="41"/>
  <c r="T159" i="41"/>
  <c r="T164" i="41"/>
  <c r="T169" i="41"/>
  <c r="C152" i="33"/>
  <c r="C147" i="33"/>
  <c r="C157" i="33"/>
  <c r="C162" i="33"/>
  <c r="C167" i="33"/>
  <c r="D152" i="33"/>
  <c r="D147" i="33"/>
  <c r="D157" i="33"/>
  <c r="D162" i="33"/>
  <c r="D167" i="33"/>
  <c r="E152" i="33"/>
  <c r="E147" i="33"/>
  <c r="E157" i="33"/>
  <c r="E162" i="33"/>
  <c r="E167" i="33"/>
  <c r="F152" i="33"/>
  <c r="F147" i="33"/>
  <c r="F157" i="33"/>
  <c r="F162" i="33"/>
  <c r="F167" i="33"/>
  <c r="G152" i="33"/>
  <c r="G147" i="33"/>
  <c r="G157" i="33"/>
  <c r="G162" i="33"/>
  <c r="G167" i="33"/>
  <c r="H152" i="33"/>
  <c r="H147" i="33"/>
  <c r="H157" i="33"/>
  <c r="H162" i="33"/>
  <c r="H167" i="33"/>
  <c r="I152" i="33"/>
  <c r="I147" i="33"/>
  <c r="I157" i="33"/>
  <c r="I162" i="33"/>
  <c r="I167" i="33"/>
  <c r="J152" i="33"/>
  <c r="J147" i="33"/>
  <c r="J157" i="33"/>
  <c r="J162" i="33"/>
  <c r="J167" i="33"/>
  <c r="K152" i="33"/>
  <c r="K147" i="33"/>
  <c r="K157" i="33"/>
  <c r="K162" i="33"/>
  <c r="K167" i="33"/>
  <c r="L152" i="33"/>
  <c r="L147" i="33"/>
  <c r="L157" i="33"/>
  <c r="L162" i="33"/>
  <c r="L167" i="33"/>
  <c r="M152" i="33"/>
  <c r="M147" i="33"/>
  <c r="M157" i="33"/>
  <c r="M162" i="33"/>
  <c r="M167" i="33"/>
  <c r="N152" i="33"/>
  <c r="N147" i="33"/>
  <c r="N157" i="33"/>
  <c r="N162" i="33"/>
  <c r="N167" i="33"/>
  <c r="O152" i="33"/>
  <c r="O147" i="33"/>
  <c r="O157" i="33"/>
  <c r="O162" i="33"/>
  <c r="O167" i="33"/>
  <c r="P152" i="33"/>
  <c r="P147" i="33"/>
  <c r="P157" i="33"/>
  <c r="P162" i="33"/>
  <c r="P167" i="33"/>
  <c r="Q152" i="33"/>
  <c r="Q147" i="33"/>
  <c r="Q157" i="33"/>
  <c r="Q162" i="33"/>
  <c r="Q167" i="33"/>
  <c r="R152" i="33"/>
  <c r="R147" i="33"/>
  <c r="R157" i="33"/>
  <c r="R162" i="33"/>
  <c r="R167" i="33"/>
  <c r="S152" i="33"/>
  <c r="S147" i="33"/>
  <c r="S157" i="33"/>
  <c r="S162" i="33"/>
  <c r="S167" i="33"/>
  <c r="T152" i="33"/>
  <c r="T147" i="33"/>
  <c r="T157" i="33"/>
  <c r="T162" i="33"/>
  <c r="T167" i="33"/>
  <c r="C152" i="34"/>
  <c r="C147" i="34"/>
  <c r="C157" i="34"/>
  <c r="C162" i="34"/>
  <c r="C167" i="34"/>
  <c r="D152" i="34"/>
  <c r="D147" i="34"/>
  <c r="D157" i="34"/>
  <c r="D162" i="34"/>
  <c r="D167" i="34"/>
  <c r="E152" i="34"/>
  <c r="E147" i="34"/>
  <c r="E157" i="34"/>
  <c r="E162" i="34"/>
  <c r="E167" i="34"/>
  <c r="F152" i="34"/>
  <c r="F147" i="34"/>
  <c r="F157" i="34"/>
  <c r="F162" i="34"/>
  <c r="F167" i="34"/>
  <c r="G152" i="34"/>
  <c r="G147" i="34"/>
  <c r="G157" i="34"/>
  <c r="G162" i="34"/>
  <c r="G167" i="34"/>
  <c r="H152" i="34"/>
  <c r="H147" i="34"/>
  <c r="H157" i="34"/>
  <c r="H162" i="34"/>
  <c r="H167" i="34"/>
  <c r="I152" i="34"/>
  <c r="I147" i="34"/>
  <c r="I157" i="34"/>
  <c r="I162" i="34"/>
  <c r="I167" i="34"/>
  <c r="J152" i="34"/>
  <c r="J147" i="34"/>
  <c r="J157" i="34"/>
  <c r="J162" i="34"/>
  <c r="J167" i="34"/>
  <c r="K152" i="34"/>
  <c r="K147" i="34"/>
  <c r="K157" i="34"/>
  <c r="K162" i="34"/>
  <c r="K167" i="34"/>
  <c r="L152" i="34"/>
  <c r="L147" i="34"/>
  <c r="L157" i="34"/>
  <c r="L162" i="34"/>
  <c r="L167" i="34"/>
  <c r="M152" i="34"/>
  <c r="M147" i="34"/>
  <c r="M157" i="34"/>
  <c r="M162" i="34"/>
  <c r="M167" i="34"/>
  <c r="N152" i="34"/>
  <c r="N147" i="34"/>
  <c r="N157" i="34"/>
  <c r="N162" i="34"/>
  <c r="N167" i="34"/>
  <c r="O152" i="34"/>
  <c r="O147" i="34"/>
  <c r="O157" i="34"/>
  <c r="O162" i="34"/>
  <c r="O167" i="34"/>
  <c r="P152" i="34"/>
  <c r="P147" i="34"/>
  <c r="P157" i="34"/>
  <c r="P162" i="34"/>
  <c r="P167" i="34"/>
  <c r="Q152" i="34"/>
  <c r="Q147" i="34"/>
  <c r="Q157" i="34"/>
  <c r="Q162" i="34"/>
  <c r="Q167" i="34"/>
  <c r="R152" i="34"/>
  <c r="R147" i="34"/>
  <c r="R157" i="34"/>
  <c r="R162" i="34"/>
  <c r="R167" i="34"/>
  <c r="S152" i="34"/>
  <c r="S147" i="34"/>
  <c r="S157" i="34"/>
  <c r="S162" i="34"/>
  <c r="S167" i="34"/>
  <c r="T152" i="34"/>
  <c r="T147" i="34"/>
  <c r="T157" i="34"/>
  <c r="T162" i="34"/>
  <c r="T167" i="34"/>
  <c r="U152" i="34"/>
  <c r="U147" i="34"/>
  <c r="U157" i="34"/>
  <c r="U162" i="34"/>
  <c r="U167" i="34"/>
  <c r="V152" i="34"/>
  <c r="V147" i="34"/>
  <c r="V157" i="34"/>
  <c r="V162" i="34"/>
  <c r="V167" i="34"/>
  <c r="W152" i="34"/>
  <c r="W147" i="34"/>
  <c r="W157" i="34"/>
  <c r="W162" i="34"/>
  <c r="W167" i="34"/>
  <c r="C152" i="35"/>
  <c r="C147" i="35"/>
  <c r="C157" i="35"/>
  <c r="C162" i="35"/>
  <c r="C167" i="35"/>
  <c r="D152" i="35"/>
  <c r="D147" i="35"/>
  <c r="D157" i="35"/>
  <c r="D162" i="35"/>
  <c r="D167" i="35"/>
  <c r="E152" i="35"/>
  <c r="E147" i="35"/>
  <c r="E157" i="35"/>
  <c r="E162" i="35"/>
  <c r="E167" i="35"/>
  <c r="F152" i="35"/>
  <c r="F147" i="35"/>
  <c r="F157" i="35"/>
  <c r="F162" i="35"/>
  <c r="F167" i="35"/>
  <c r="G152" i="35"/>
  <c r="G147" i="35"/>
  <c r="G157" i="35"/>
  <c r="G162" i="35"/>
  <c r="G167" i="35"/>
  <c r="H152" i="35"/>
  <c r="H147" i="35"/>
  <c r="H157" i="35"/>
  <c r="H162" i="35"/>
  <c r="H167" i="35"/>
  <c r="I152" i="35"/>
  <c r="I147" i="35"/>
  <c r="I157" i="35"/>
  <c r="I162" i="35"/>
  <c r="I167" i="35"/>
  <c r="J152" i="35"/>
  <c r="J147" i="35"/>
  <c r="J157" i="35"/>
  <c r="J162" i="35"/>
  <c r="J167" i="35"/>
  <c r="K152" i="35"/>
  <c r="K147" i="35"/>
  <c r="K157" i="35"/>
  <c r="K162" i="35"/>
  <c r="K167" i="35"/>
  <c r="L152" i="35"/>
  <c r="L147" i="35"/>
  <c r="L157" i="35"/>
  <c r="L162" i="35"/>
  <c r="L167" i="35"/>
  <c r="M152" i="35"/>
  <c r="M147" i="35"/>
  <c r="M157" i="35"/>
  <c r="M162" i="35"/>
  <c r="M167" i="35"/>
  <c r="N152" i="35"/>
  <c r="N147" i="35"/>
  <c r="N157" i="35"/>
  <c r="N162" i="35"/>
  <c r="N167" i="35"/>
  <c r="O152" i="35"/>
  <c r="O147" i="35"/>
  <c r="O157" i="35"/>
  <c r="O162" i="35"/>
  <c r="O167" i="35"/>
  <c r="P152" i="35"/>
  <c r="P147" i="35"/>
  <c r="P157" i="35"/>
  <c r="P162" i="35"/>
  <c r="P167" i="35"/>
  <c r="Q152" i="35"/>
  <c r="Q147" i="35"/>
  <c r="Q157" i="35"/>
  <c r="Q162" i="35"/>
  <c r="Q167" i="35"/>
  <c r="R152" i="35"/>
  <c r="R147" i="35"/>
  <c r="R157" i="35"/>
  <c r="R162" i="35"/>
  <c r="R167" i="35"/>
  <c r="S152" i="35"/>
  <c r="S147" i="35"/>
  <c r="S157" i="35"/>
  <c r="S162" i="35"/>
  <c r="S167" i="35"/>
  <c r="T152" i="35"/>
  <c r="T147" i="35"/>
  <c r="T157" i="35"/>
  <c r="T162" i="35"/>
  <c r="T167" i="35"/>
  <c r="C152" i="36"/>
  <c r="C147" i="36"/>
  <c r="C157" i="36"/>
  <c r="C162" i="36"/>
  <c r="C167" i="36"/>
  <c r="D152" i="36"/>
  <c r="D147" i="36"/>
  <c r="D157" i="36"/>
  <c r="D162" i="36"/>
  <c r="D167" i="36"/>
  <c r="E152" i="36"/>
  <c r="E147" i="36"/>
  <c r="E157" i="36"/>
  <c r="E162" i="36"/>
  <c r="E167" i="36"/>
  <c r="F152" i="36"/>
  <c r="F147" i="36"/>
  <c r="F157" i="36"/>
  <c r="F162" i="36"/>
  <c r="F167" i="36"/>
  <c r="G152" i="36"/>
  <c r="G147" i="36"/>
  <c r="G157" i="36"/>
  <c r="G162" i="36"/>
  <c r="G167" i="36"/>
  <c r="H152" i="36"/>
  <c r="H147" i="36"/>
  <c r="H157" i="36"/>
  <c r="H162" i="36"/>
  <c r="H167" i="36"/>
  <c r="I152" i="36"/>
  <c r="I147" i="36"/>
  <c r="I157" i="36"/>
  <c r="I162" i="36"/>
  <c r="I167" i="36"/>
  <c r="J152" i="36"/>
  <c r="J147" i="36"/>
  <c r="J157" i="36"/>
  <c r="J162" i="36"/>
  <c r="J167" i="36"/>
  <c r="K152" i="36"/>
  <c r="K147" i="36"/>
  <c r="K157" i="36"/>
  <c r="K162" i="36"/>
  <c r="K167" i="36"/>
  <c r="L152" i="36"/>
  <c r="L147" i="36"/>
  <c r="L157" i="36"/>
  <c r="L162" i="36"/>
  <c r="L167" i="36"/>
  <c r="M152" i="36"/>
  <c r="M147" i="36"/>
  <c r="M157" i="36"/>
  <c r="M162" i="36"/>
  <c r="M167" i="36"/>
  <c r="N152" i="36"/>
  <c r="N147" i="36"/>
  <c r="N157" i="36"/>
  <c r="N162" i="36"/>
  <c r="N167" i="36"/>
  <c r="O152" i="36"/>
  <c r="O147" i="36"/>
  <c r="O157" i="36"/>
  <c r="O162" i="36"/>
  <c r="O167" i="36"/>
  <c r="P152" i="36"/>
  <c r="P147" i="36"/>
  <c r="P157" i="36"/>
  <c r="P162" i="36"/>
  <c r="P167" i="36"/>
  <c r="Q152" i="36"/>
  <c r="Q147" i="36"/>
  <c r="Q157" i="36"/>
  <c r="Q162" i="36"/>
  <c r="Q167" i="36"/>
  <c r="R152" i="36"/>
  <c r="R147" i="36"/>
  <c r="R157" i="36"/>
  <c r="R162" i="36"/>
  <c r="R167" i="36"/>
  <c r="S152" i="36"/>
  <c r="S147" i="36"/>
  <c r="S157" i="36"/>
  <c r="S162" i="36"/>
  <c r="S167" i="36"/>
  <c r="T152" i="36"/>
  <c r="T147" i="36"/>
  <c r="T157" i="36"/>
  <c r="T162" i="36"/>
  <c r="T167" i="36"/>
  <c r="G152" i="45"/>
  <c r="G147" i="45"/>
  <c r="G157" i="45"/>
  <c r="G162" i="45"/>
  <c r="G167" i="45"/>
  <c r="H152" i="45"/>
  <c r="H147" i="45"/>
  <c r="H157" i="45"/>
  <c r="H162" i="45"/>
  <c r="H167" i="45"/>
  <c r="M152" i="45"/>
  <c r="M147" i="45"/>
  <c r="M157" i="45"/>
  <c r="M162" i="45"/>
  <c r="M167" i="45"/>
  <c r="N152" i="45"/>
  <c r="N147" i="45"/>
  <c r="N157" i="45"/>
  <c r="N162" i="45"/>
  <c r="N167" i="45"/>
  <c r="O152" i="45"/>
  <c r="O147" i="45"/>
  <c r="O157" i="45"/>
  <c r="O162" i="45"/>
  <c r="O167" i="45"/>
  <c r="P152" i="45"/>
  <c r="P147" i="45"/>
  <c r="P157" i="45"/>
  <c r="P162" i="45"/>
  <c r="P167" i="45"/>
  <c r="Q152" i="45"/>
  <c r="Q147" i="45"/>
  <c r="Q157" i="45"/>
  <c r="Q162" i="45"/>
  <c r="Q167" i="45"/>
  <c r="R152" i="45"/>
  <c r="R147" i="45"/>
  <c r="R157" i="45"/>
  <c r="R162" i="45"/>
  <c r="R167" i="45"/>
  <c r="S152" i="45"/>
  <c r="S147" i="45"/>
  <c r="S157" i="45"/>
  <c r="S162" i="45"/>
  <c r="S167" i="45"/>
  <c r="T152" i="45"/>
  <c r="T147" i="45"/>
  <c r="T157" i="45"/>
  <c r="T162" i="45"/>
  <c r="T167" i="45"/>
  <c r="U152" i="45"/>
  <c r="U147" i="45"/>
  <c r="U157" i="45"/>
  <c r="U162" i="45"/>
  <c r="U167" i="45"/>
  <c r="V152" i="45"/>
  <c r="V147" i="45"/>
  <c r="V157" i="45"/>
  <c r="V162" i="45"/>
  <c r="V167" i="45"/>
  <c r="W152" i="45"/>
  <c r="W147" i="45"/>
  <c r="W157" i="45"/>
  <c r="W162" i="45"/>
  <c r="W167" i="45"/>
  <c r="X152" i="45"/>
  <c r="X147" i="45"/>
  <c r="X157" i="45"/>
  <c r="X162" i="45"/>
  <c r="X167" i="45"/>
  <c r="Y152" i="45"/>
  <c r="Y147" i="45"/>
  <c r="Y157" i="45"/>
  <c r="Y162" i="45"/>
  <c r="Y167" i="45"/>
  <c r="Z152" i="45"/>
  <c r="Z147" i="45"/>
  <c r="Z157" i="45"/>
  <c r="Z162" i="45"/>
  <c r="Z167" i="45"/>
  <c r="C152" i="42"/>
  <c r="C147" i="42"/>
  <c r="C157" i="42"/>
  <c r="C162" i="42"/>
  <c r="C167" i="42"/>
  <c r="D152" i="42"/>
  <c r="D147" i="42"/>
  <c r="D157" i="42"/>
  <c r="D162" i="42"/>
  <c r="D167" i="42"/>
  <c r="E152" i="42"/>
  <c r="E147" i="42"/>
  <c r="E157" i="42"/>
  <c r="E162" i="42"/>
  <c r="E167" i="42"/>
  <c r="F152" i="42"/>
  <c r="F147" i="42"/>
  <c r="F157" i="42"/>
  <c r="F162" i="42"/>
  <c r="F167" i="42"/>
  <c r="G152" i="42"/>
  <c r="G147" i="42"/>
  <c r="G157" i="42"/>
  <c r="G162" i="42"/>
  <c r="G167" i="42"/>
  <c r="H152" i="42"/>
  <c r="H147" i="42"/>
  <c r="H157" i="42"/>
  <c r="H162" i="42"/>
  <c r="H167" i="42"/>
  <c r="I152" i="42"/>
  <c r="I147" i="42"/>
  <c r="I157" i="42"/>
  <c r="I162" i="42"/>
  <c r="I167" i="42"/>
  <c r="J152" i="42"/>
  <c r="J147" i="42"/>
  <c r="J157" i="42"/>
  <c r="J162" i="42"/>
  <c r="J167" i="42"/>
  <c r="K152" i="42"/>
  <c r="K147" i="42"/>
  <c r="K157" i="42"/>
  <c r="K162" i="42"/>
  <c r="K167" i="42"/>
  <c r="L152" i="42"/>
  <c r="L147" i="42"/>
  <c r="L157" i="42"/>
  <c r="L162" i="42"/>
  <c r="L167" i="42"/>
  <c r="M152" i="42"/>
  <c r="M147" i="42"/>
  <c r="M157" i="42"/>
  <c r="M162" i="42"/>
  <c r="M167" i="42"/>
  <c r="N152" i="42"/>
  <c r="N147" i="42"/>
  <c r="N157" i="42"/>
  <c r="N162" i="42"/>
  <c r="N167" i="42"/>
  <c r="O152" i="42"/>
  <c r="O147" i="42"/>
  <c r="O157" i="42"/>
  <c r="O162" i="42"/>
  <c r="O167" i="42"/>
  <c r="P152" i="42"/>
  <c r="P147" i="42"/>
  <c r="P157" i="42"/>
  <c r="P162" i="42"/>
  <c r="P167" i="42"/>
  <c r="Q152" i="42"/>
  <c r="Q147" i="42"/>
  <c r="Q157" i="42"/>
  <c r="Q162" i="42"/>
  <c r="Q167" i="42"/>
  <c r="R152" i="42"/>
  <c r="R147" i="42"/>
  <c r="R157" i="42"/>
  <c r="R162" i="42"/>
  <c r="R167" i="42"/>
  <c r="S152" i="42"/>
  <c r="S147" i="42"/>
  <c r="S157" i="42"/>
  <c r="S162" i="42"/>
  <c r="S167" i="42"/>
  <c r="T152" i="42"/>
  <c r="T147" i="42"/>
  <c r="T157" i="42"/>
  <c r="T162" i="42"/>
  <c r="T167" i="42"/>
  <c r="U152" i="42"/>
  <c r="U147" i="42"/>
  <c r="U157" i="42"/>
  <c r="U162" i="42"/>
  <c r="U167" i="42"/>
  <c r="V152" i="42"/>
  <c r="V147" i="42"/>
  <c r="V157" i="42"/>
  <c r="V162" i="42"/>
  <c r="V167" i="42"/>
  <c r="W152" i="42"/>
  <c r="W147" i="42"/>
  <c r="W157" i="42"/>
  <c r="W162" i="42"/>
  <c r="W167" i="42"/>
  <c r="X152" i="42"/>
  <c r="X147" i="42"/>
  <c r="X157" i="42"/>
  <c r="X162" i="42"/>
  <c r="X167" i="42"/>
  <c r="Y152" i="42"/>
  <c r="Y147" i="42"/>
  <c r="Y157" i="42"/>
  <c r="Y162" i="42"/>
  <c r="Y167" i="42"/>
  <c r="Z152" i="42"/>
  <c r="Z147" i="42"/>
  <c r="Z157" i="42"/>
  <c r="Z162" i="42"/>
  <c r="Z167" i="42"/>
  <c r="AA152" i="42"/>
  <c r="AA147" i="42"/>
  <c r="AA157" i="42"/>
  <c r="AA162" i="42"/>
  <c r="AA167" i="42"/>
  <c r="AB152" i="42"/>
  <c r="AB147" i="42"/>
  <c r="AB157" i="42"/>
  <c r="AB162" i="42"/>
  <c r="AB167" i="42"/>
  <c r="AC152" i="42"/>
  <c r="AC147" i="42"/>
  <c r="AC157" i="42"/>
  <c r="AC162" i="42"/>
  <c r="AC167" i="42"/>
  <c r="AD152" i="42"/>
  <c r="AD147" i="42"/>
  <c r="AD157" i="42"/>
  <c r="AD162" i="42"/>
  <c r="AD167" i="42"/>
  <c r="AE152" i="42"/>
  <c r="AE147" i="42"/>
  <c r="AE157" i="42"/>
  <c r="AE162" i="42"/>
  <c r="AE167" i="42"/>
  <c r="AF152" i="42"/>
  <c r="AF147" i="42"/>
  <c r="AF157" i="42"/>
  <c r="AF162" i="42"/>
  <c r="AF167" i="42"/>
  <c r="AG152" i="42"/>
  <c r="AG147" i="42"/>
  <c r="AG157" i="42"/>
  <c r="AG162" i="42"/>
  <c r="AG167" i="42"/>
  <c r="AH152" i="42"/>
  <c r="AH147" i="42"/>
  <c r="AH157" i="42"/>
  <c r="AH162" i="42"/>
  <c r="AH167" i="42"/>
  <c r="AI152" i="42"/>
  <c r="AI147" i="42"/>
  <c r="AI157" i="42"/>
  <c r="AI162" i="42"/>
  <c r="AI167" i="42"/>
  <c r="AJ147" i="42"/>
  <c r="AK147" i="42"/>
  <c r="AL147" i="42"/>
  <c r="P147" i="69"/>
  <c r="P149" i="69"/>
  <c r="P162" i="69"/>
  <c r="P165" i="69"/>
  <c r="P170" i="69"/>
  <c r="P175" i="69"/>
  <c r="P183" i="69"/>
  <c r="P184" i="69"/>
  <c r="P185" i="69"/>
  <c r="P186" i="69"/>
  <c r="P187" i="69"/>
  <c r="P188" i="69"/>
  <c r="P189" i="69"/>
  <c r="P190" i="69"/>
  <c r="P191" i="69"/>
  <c r="P192" i="69"/>
  <c r="P193" i="69"/>
  <c r="P194" i="69"/>
  <c r="P195" i="69"/>
  <c r="P196" i="69"/>
  <c r="P197" i="69"/>
  <c r="P198" i="69"/>
  <c r="P199" i="69"/>
  <c r="P200" i="69"/>
  <c r="P201" i="69"/>
  <c r="P202" i="69"/>
  <c r="P203" i="69"/>
  <c r="P204" i="69"/>
  <c r="P205" i="69"/>
  <c r="P206" i="69"/>
  <c r="P207" i="69"/>
  <c r="P208" i="69"/>
  <c r="P209" i="69"/>
  <c r="P210" i="69"/>
  <c r="P211" i="69"/>
  <c r="P212" i="69"/>
  <c r="P213" i="69"/>
  <c r="P214" i="69"/>
  <c r="P215" i="69"/>
  <c r="P216" i="69"/>
  <c r="P217" i="69"/>
  <c r="P218" i="69"/>
  <c r="P219" i="69"/>
  <c r="P220" i="69"/>
  <c r="P221" i="69"/>
  <c r="P222" i="69"/>
  <c r="P223" i="69"/>
  <c r="P224" i="69"/>
  <c r="P225" i="69"/>
  <c r="P226" i="69"/>
  <c r="P227" i="69"/>
  <c r="P228" i="69"/>
  <c r="P229" i="69"/>
  <c r="P230" i="69"/>
  <c r="P231" i="69"/>
  <c r="P232" i="69"/>
  <c r="P233" i="69"/>
  <c r="P234" i="69"/>
  <c r="P235" i="69"/>
  <c r="P236" i="69"/>
  <c r="P237" i="69"/>
  <c r="P238" i="69"/>
  <c r="P239" i="69"/>
  <c r="P240" i="69"/>
  <c r="P241" i="69"/>
  <c r="P242" i="69"/>
  <c r="P243" i="69"/>
  <c r="P244" i="69"/>
  <c r="P245" i="69"/>
  <c r="P246" i="69"/>
  <c r="P247" i="69"/>
  <c r="P248" i="69"/>
  <c r="P249" i="69"/>
  <c r="P250" i="69"/>
  <c r="P251" i="69"/>
  <c r="P252" i="69"/>
  <c r="P253" i="69"/>
  <c r="P254" i="69"/>
  <c r="P255" i="69"/>
  <c r="P256" i="69"/>
  <c r="P257" i="69"/>
  <c r="P258" i="69"/>
  <c r="P259" i="69"/>
  <c r="P260" i="69"/>
  <c r="P261" i="69"/>
  <c r="P262" i="69"/>
  <c r="P263" i="69"/>
  <c r="P264" i="69"/>
  <c r="P265" i="69"/>
  <c r="P266" i="69"/>
  <c r="P267" i="69"/>
  <c r="P268" i="69"/>
  <c r="P269" i="69"/>
  <c r="P270" i="69"/>
  <c r="P271" i="69"/>
  <c r="P272" i="69"/>
  <c r="P273" i="69"/>
  <c r="P274" i="69"/>
  <c r="P275" i="69"/>
  <c r="P276" i="69"/>
  <c r="P277" i="69"/>
  <c r="P278" i="69"/>
  <c r="P279" i="69"/>
  <c r="P280" i="69"/>
  <c r="P281" i="69"/>
  <c r="P26" i="69"/>
  <c r="I77" i="29"/>
  <c r="I78" i="29"/>
  <c r="I79" i="29"/>
  <c r="I80" i="29"/>
  <c r="I81" i="29"/>
  <c r="I82" i="29"/>
  <c r="I83" i="29"/>
  <c r="I84" i="29"/>
  <c r="I85" i="29"/>
  <c r="I86" i="29"/>
  <c r="G77" i="29"/>
  <c r="G78" i="29"/>
  <c r="G79" i="29"/>
  <c r="G80" i="29"/>
  <c r="G81" i="29"/>
  <c r="G82" i="29"/>
  <c r="K277" i="69"/>
  <c r="J277" i="69"/>
  <c r="L273" i="69"/>
  <c r="K273" i="69"/>
  <c r="J273" i="69"/>
  <c r="K263" i="69"/>
  <c r="J263" i="69"/>
  <c r="L260" i="69"/>
  <c r="K260" i="69"/>
  <c r="J260" i="69"/>
  <c r="K251" i="69"/>
  <c r="J251" i="69"/>
  <c r="L250" i="69"/>
  <c r="K250" i="69"/>
  <c r="J250" i="69"/>
  <c r="L245" i="69"/>
  <c r="K245" i="69"/>
  <c r="J245" i="69"/>
  <c r="K181" i="69"/>
  <c r="J181" i="69"/>
  <c r="K170" i="69"/>
  <c r="J170" i="69"/>
  <c r="J164" i="69"/>
  <c r="J163" i="69"/>
  <c r="J162" i="69"/>
  <c r="J161" i="69"/>
  <c r="J160" i="69"/>
  <c r="C59" i="69"/>
  <c r="C58" i="69"/>
  <c r="C57" i="69"/>
  <c r="C56" i="69"/>
  <c r="C55" i="69"/>
  <c r="C54" i="69"/>
  <c r="C53" i="69"/>
  <c r="C52" i="69"/>
  <c r="V21" i="69"/>
  <c r="R21" i="69"/>
  <c r="P21" i="69"/>
  <c r="V18" i="69"/>
  <c r="T18" i="69"/>
  <c r="R18" i="69"/>
  <c r="R15" i="69"/>
  <c r="X13" i="69"/>
  <c r="P13" i="69"/>
  <c r="X12" i="69"/>
  <c r="T12" i="69"/>
  <c r="X8" i="69"/>
  <c r="V8" i="69"/>
  <c r="T8" i="69"/>
  <c r="X6" i="69"/>
  <c r="R6" i="69"/>
  <c r="X5" i="69"/>
  <c r="K2" i="69"/>
  <c r="J2" i="69"/>
  <c r="W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W78" i="34"/>
  <c r="W79" i="34"/>
  <c r="W80" i="34"/>
  <c r="W81" i="34"/>
  <c r="W82" i="34"/>
  <c r="W83" i="34"/>
  <c r="W84" i="34"/>
  <c r="W85" i="34"/>
  <c r="W86" i="34"/>
  <c r="W87" i="34"/>
  <c r="W88" i="34"/>
  <c r="W89" i="34"/>
  <c r="W90" i="34"/>
  <c r="W91" i="34"/>
  <c r="W92" i="34"/>
  <c r="W93" i="34"/>
  <c r="W94" i="34"/>
  <c r="W95" i="34"/>
  <c r="W96" i="34"/>
  <c r="W97" i="34"/>
  <c r="W98" i="34"/>
  <c r="W99" i="34"/>
  <c r="W100" i="34"/>
  <c r="W101" i="34"/>
  <c r="W102" i="34"/>
  <c r="W103" i="34"/>
  <c r="W104" i="34"/>
  <c r="W105" i="34"/>
  <c r="W106" i="34"/>
  <c r="W107" i="34"/>
  <c r="W108" i="34"/>
  <c r="W109" i="34"/>
  <c r="W110" i="34"/>
  <c r="W111" i="34"/>
  <c r="W112" i="34"/>
  <c r="W113" i="34"/>
  <c r="W114" i="34"/>
  <c r="W115" i="34"/>
  <c r="W116" i="34"/>
  <c r="W117" i="34"/>
  <c r="W118" i="34"/>
  <c r="W119" i="34"/>
  <c r="W120" i="34"/>
  <c r="W121" i="34"/>
  <c r="W122" i="34"/>
  <c r="W123" i="34"/>
  <c r="W124" i="34"/>
  <c r="W125" i="34"/>
  <c r="W126" i="34"/>
  <c r="W127" i="34"/>
  <c r="W128" i="34"/>
  <c r="W129" i="34"/>
  <c r="W130" i="34"/>
  <c r="W131" i="34"/>
  <c r="W132" i="34"/>
  <c r="W133" i="34"/>
  <c r="W134" i="34"/>
  <c r="W135" i="34"/>
  <c r="W136" i="34"/>
  <c r="W137" i="34"/>
  <c r="W138" i="34"/>
  <c r="W139" i="34"/>
  <c r="W140" i="34"/>
  <c r="W141" i="34"/>
  <c r="W142" i="34"/>
  <c r="W143" i="34"/>
  <c r="W144" i="34"/>
  <c r="W145" i="34"/>
  <c r="W146" i="34"/>
  <c r="W187" i="34"/>
  <c r="W188" i="34"/>
  <c r="W189" i="34"/>
  <c r="W190" i="34"/>
  <c r="W191" i="34"/>
  <c r="W192" i="34"/>
  <c r="W193" i="34"/>
  <c r="W194" i="34"/>
  <c r="W195" i="34"/>
  <c r="W196" i="34"/>
  <c r="W197" i="34"/>
  <c r="W198" i="34"/>
  <c r="W199" i="34"/>
  <c r="W200" i="34"/>
  <c r="W201" i="34"/>
  <c r="W202" i="34"/>
  <c r="W203" i="34"/>
  <c r="W204" i="34"/>
  <c r="W205" i="34"/>
  <c r="W206" i="34"/>
  <c r="W207" i="34"/>
  <c r="W208" i="34"/>
  <c r="W209" i="34"/>
  <c r="W210" i="34"/>
  <c r="W211" i="34"/>
  <c r="W212" i="34"/>
  <c r="W213" i="34"/>
  <c r="W214" i="34"/>
  <c r="W215" i="34"/>
  <c r="W216" i="34"/>
  <c r="W217" i="34"/>
  <c r="W218" i="34"/>
  <c r="W219" i="34"/>
  <c r="W220" i="34"/>
  <c r="W221" i="34"/>
  <c r="W222" i="34"/>
  <c r="W223" i="34"/>
  <c r="W224" i="34"/>
  <c r="W225" i="34"/>
  <c r="W226" i="34"/>
  <c r="W227" i="34"/>
  <c r="W228" i="34"/>
  <c r="W229" i="34"/>
  <c r="W230" i="34"/>
  <c r="W231" i="34"/>
  <c r="W232" i="34"/>
  <c r="W233" i="34"/>
  <c r="W234" i="34"/>
  <c r="W235" i="34"/>
  <c r="W236" i="34"/>
  <c r="W237" i="34"/>
  <c r="W238" i="34"/>
  <c r="W239" i="34"/>
  <c r="W240" i="34"/>
  <c r="W241" i="34"/>
  <c r="W242" i="34"/>
  <c r="W243" i="34"/>
  <c r="W244" i="34"/>
  <c r="W245" i="34"/>
  <c r="W246" i="34"/>
  <c r="W247" i="34"/>
  <c r="W248" i="34"/>
  <c r="W249" i="34"/>
  <c r="W250" i="34"/>
  <c r="W251" i="34"/>
  <c r="W252" i="34"/>
  <c r="W253" i="34"/>
  <c r="W254" i="34"/>
  <c r="W255" i="34"/>
  <c r="W256" i="34"/>
  <c r="V2" i="34"/>
  <c r="V3" i="34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63" i="34"/>
  <c r="V64" i="34"/>
  <c r="V65" i="34"/>
  <c r="V66" i="34"/>
  <c r="V67" i="34"/>
  <c r="V68" i="34"/>
  <c r="V69" i="34"/>
  <c r="V70" i="34"/>
  <c r="V71" i="34"/>
  <c r="V72" i="34"/>
  <c r="V73" i="34"/>
  <c r="V74" i="34"/>
  <c r="V75" i="34"/>
  <c r="V76" i="34"/>
  <c r="V77" i="34"/>
  <c r="V78" i="34"/>
  <c r="V79" i="34"/>
  <c r="V80" i="34"/>
  <c r="V81" i="34"/>
  <c r="V82" i="34"/>
  <c r="V83" i="34"/>
  <c r="V84" i="34"/>
  <c r="V85" i="34"/>
  <c r="V86" i="34"/>
  <c r="V87" i="34"/>
  <c r="V88" i="34"/>
  <c r="V89" i="34"/>
  <c r="V90" i="34"/>
  <c r="V91" i="34"/>
  <c r="V92" i="34"/>
  <c r="V93" i="34"/>
  <c r="V94" i="34"/>
  <c r="V95" i="34"/>
  <c r="V96" i="34"/>
  <c r="V97" i="34"/>
  <c r="V98" i="34"/>
  <c r="V99" i="34"/>
  <c r="V100" i="34"/>
  <c r="V101" i="34"/>
  <c r="V102" i="34"/>
  <c r="V103" i="34"/>
  <c r="V104" i="34"/>
  <c r="V105" i="34"/>
  <c r="V106" i="34"/>
  <c r="V107" i="34"/>
  <c r="V108" i="34"/>
  <c r="V109" i="34"/>
  <c r="V110" i="34"/>
  <c r="V111" i="34"/>
  <c r="V112" i="34"/>
  <c r="V113" i="34"/>
  <c r="V114" i="34"/>
  <c r="V115" i="34"/>
  <c r="V116" i="34"/>
  <c r="V117" i="34"/>
  <c r="V118" i="34"/>
  <c r="V119" i="34"/>
  <c r="V120" i="34"/>
  <c r="V121" i="34"/>
  <c r="V122" i="34"/>
  <c r="V123" i="34"/>
  <c r="V124" i="34"/>
  <c r="V125" i="34"/>
  <c r="V126" i="34"/>
  <c r="V127" i="34"/>
  <c r="V128" i="34"/>
  <c r="V129" i="34"/>
  <c r="V130" i="34"/>
  <c r="V131" i="34"/>
  <c r="V132" i="34"/>
  <c r="V133" i="34"/>
  <c r="V134" i="34"/>
  <c r="V135" i="34"/>
  <c r="V136" i="34"/>
  <c r="V137" i="34"/>
  <c r="V138" i="34"/>
  <c r="V139" i="34"/>
  <c r="V140" i="34"/>
  <c r="V141" i="34"/>
  <c r="V142" i="34"/>
  <c r="V143" i="34"/>
  <c r="V144" i="34"/>
  <c r="V145" i="34"/>
  <c r="V146" i="34"/>
  <c r="V187" i="34"/>
  <c r="V188" i="34"/>
  <c r="V189" i="34"/>
  <c r="V190" i="34"/>
  <c r="V191" i="34"/>
  <c r="V192" i="34"/>
  <c r="V193" i="34"/>
  <c r="V194" i="34"/>
  <c r="V195" i="34"/>
  <c r="V196" i="34"/>
  <c r="V197" i="34"/>
  <c r="V198" i="34"/>
  <c r="V199" i="34"/>
  <c r="V200" i="34"/>
  <c r="V201" i="34"/>
  <c r="V202" i="34"/>
  <c r="V203" i="34"/>
  <c r="V204" i="34"/>
  <c r="V205" i="34"/>
  <c r="V206" i="34"/>
  <c r="V207" i="34"/>
  <c r="V208" i="34"/>
  <c r="V209" i="34"/>
  <c r="V210" i="34"/>
  <c r="V211" i="34"/>
  <c r="V212" i="34"/>
  <c r="V213" i="34"/>
  <c r="V214" i="34"/>
  <c r="V215" i="34"/>
  <c r="V216" i="34"/>
  <c r="V217" i="34"/>
  <c r="V218" i="34"/>
  <c r="V219" i="34"/>
  <c r="V220" i="34"/>
  <c r="V221" i="34"/>
  <c r="V222" i="34"/>
  <c r="V223" i="34"/>
  <c r="V224" i="34"/>
  <c r="V225" i="34"/>
  <c r="V226" i="34"/>
  <c r="V227" i="34"/>
  <c r="V228" i="34"/>
  <c r="V229" i="34"/>
  <c r="V230" i="34"/>
  <c r="V231" i="34"/>
  <c r="V232" i="34"/>
  <c r="V233" i="34"/>
  <c r="V234" i="34"/>
  <c r="V235" i="34"/>
  <c r="V236" i="34"/>
  <c r="V237" i="34"/>
  <c r="V238" i="34"/>
  <c r="V239" i="34"/>
  <c r="V240" i="34"/>
  <c r="V241" i="34"/>
  <c r="V242" i="34"/>
  <c r="V243" i="34"/>
  <c r="V244" i="34"/>
  <c r="V245" i="34"/>
  <c r="V246" i="34"/>
  <c r="V247" i="34"/>
  <c r="V248" i="34"/>
  <c r="V249" i="34"/>
  <c r="V250" i="34"/>
  <c r="V251" i="34"/>
  <c r="V252" i="34"/>
  <c r="V253" i="34"/>
  <c r="V254" i="34"/>
  <c r="V255" i="34"/>
  <c r="V256" i="34"/>
  <c r="U2" i="34"/>
  <c r="U3" i="34"/>
  <c r="U4" i="34"/>
  <c r="U5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U94" i="34"/>
  <c r="U95" i="34"/>
  <c r="U96" i="34"/>
  <c r="U97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0" i="34"/>
  <c r="U111" i="34"/>
  <c r="U112" i="34"/>
  <c r="U113" i="34"/>
  <c r="U114" i="34"/>
  <c r="U115" i="34"/>
  <c r="U116" i="34"/>
  <c r="U117" i="34"/>
  <c r="U118" i="34"/>
  <c r="U119" i="34"/>
  <c r="U120" i="34"/>
  <c r="U121" i="34"/>
  <c r="U122" i="34"/>
  <c r="U123" i="34"/>
  <c r="U124" i="34"/>
  <c r="U125" i="34"/>
  <c r="U126" i="34"/>
  <c r="U127" i="34"/>
  <c r="U128" i="34"/>
  <c r="U129" i="34"/>
  <c r="U130" i="34"/>
  <c r="U131" i="34"/>
  <c r="U132" i="34"/>
  <c r="U133" i="34"/>
  <c r="U134" i="34"/>
  <c r="U135" i="34"/>
  <c r="U136" i="34"/>
  <c r="U137" i="34"/>
  <c r="U138" i="34"/>
  <c r="U139" i="34"/>
  <c r="U140" i="34"/>
  <c r="U141" i="34"/>
  <c r="U142" i="34"/>
  <c r="U143" i="34"/>
  <c r="U144" i="34"/>
  <c r="U145" i="34"/>
  <c r="U146" i="34"/>
  <c r="U187" i="34"/>
  <c r="U188" i="34"/>
  <c r="U189" i="34"/>
  <c r="U190" i="34"/>
  <c r="U191" i="34"/>
  <c r="U192" i="34"/>
  <c r="U193" i="34"/>
  <c r="U194" i="34"/>
  <c r="U195" i="34"/>
  <c r="U196" i="34"/>
  <c r="U197" i="34"/>
  <c r="U198" i="34"/>
  <c r="U199" i="34"/>
  <c r="U200" i="34"/>
  <c r="U201" i="34"/>
  <c r="U202" i="34"/>
  <c r="U203" i="34"/>
  <c r="U204" i="34"/>
  <c r="U205" i="34"/>
  <c r="U206" i="34"/>
  <c r="U207" i="34"/>
  <c r="U208" i="34"/>
  <c r="U209" i="34"/>
  <c r="U210" i="34"/>
  <c r="U211" i="34"/>
  <c r="U212" i="34"/>
  <c r="U213" i="34"/>
  <c r="U214" i="34"/>
  <c r="U215" i="34"/>
  <c r="U216" i="34"/>
  <c r="U217" i="34"/>
  <c r="U218" i="34"/>
  <c r="U219" i="34"/>
  <c r="U220" i="34"/>
  <c r="U221" i="34"/>
  <c r="U222" i="34"/>
  <c r="U223" i="34"/>
  <c r="U224" i="34"/>
  <c r="U225" i="34"/>
  <c r="U226" i="34"/>
  <c r="U227" i="34"/>
  <c r="U228" i="34"/>
  <c r="U229" i="34"/>
  <c r="U230" i="34"/>
  <c r="U231" i="34"/>
  <c r="U232" i="34"/>
  <c r="U233" i="34"/>
  <c r="U234" i="34"/>
  <c r="U235" i="34"/>
  <c r="U236" i="34"/>
  <c r="U237" i="34"/>
  <c r="U238" i="34"/>
  <c r="U239" i="34"/>
  <c r="U240" i="34"/>
  <c r="U241" i="34"/>
  <c r="U242" i="34"/>
  <c r="U243" i="34"/>
  <c r="U244" i="34"/>
  <c r="U245" i="34"/>
  <c r="U246" i="34"/>
  <c r="U247" i="34"/>
  <c r="U248" i="34"/>
  <c r="U249" i="34"/>
  <c r="U250" i="34"/>
  <c r="U251" i="34"/>
  <c r="U252" i="34"/>
  <c r="U253" i="34"/>
  <c r="U254" i="34"/>
  <c r="U255" i="34"/>
  <c r="U256" i="34"/>
  <c r="T2" i="34"/>
  <c r="T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T78" i="34"/>
  <c r="T79" i="34"/>
  <c r="T80" i="34"/>
  <c r="T81" i="34"/>
  <c r="T82" i="34"/>
  <c r="T83" i="34"/>
  <c r="T84" i="34"/>
  <c r="T85" i="34"/>
  <c r="T86" i="34"/>
  <c r="T87" i="34"/>
  <c r="T88" i="34"/>
  <c r="T89" i="34"/>
  <c r="T90" i="34"/>
  <c r="T91" i="34"/>
  <c r="T92" i="34"/>
  <c r="T93" i="34"/>
  <c r="T94" i="34"/>
  <c r="T95" i="34"/>
  <c r="T96" i="34"/>
  <c r="T97" i="34"/>
  <c r="T98" i="34"/>
  <c r="T99" i="34"/>
  <c r="T100" i="34"/>
  <c r="T101" i="34"/>
  <c r="T102" i="34"/>
  <c r="T103" i="34"/>
  <c r="T104" i="34"/>
  <c r="T105" i="34"/>
  <c r="T106" i="34"/>
  <c r="T107" i="34"/>
  <c r="T108" i="34"/>
  <c r="T109" i="34"/>
  <c r="T110" i="34"/>
  <c r="T111" i="34"/>
  <c r="T112" i="34"/>
  <c r="T113" i="34"/>
  <c r="T114" i="34"/>
  <c r="T115" i="34"/>
  <c r="T116" i="34"/>
  <c r="T117" i="34"/>
  <c r="T118" i="34"/>
  <c r="T119" i="34"/>
  <c r="T120" i="34"/>
  <c r="T121" i="34"/>
  <c r="T122" i="34"/>
  <c r="T123" i="34"/>
  <c r="T124" i="34"/>
  <c r="T125" i="34"/>
  <c r="T126" i="34"/>
  <c r="T127" i="34"/>
  <c r="T128" i="34"/>
  <c r="T129" i="34"/>
  <c r="T130" i="34"/>
  <c r="T131" i="34"/>
  <c r="T132" i="34"/>
  <c r="T133" i="34"/>
  <c r="T134" i="34"/>
  <c r="T135" i="34"/>
  <c r="T136" i="34"/>
  <c r="T137" i="34"/>
  <c r="T138" i="34"/>
  <c r="T139" i="34"/>
  <c r="T140" i="34"/>
  <c r="T141" i="34"/>
  <c r="T142" i="34"/>
  <c r="T143" i="34"/>
  <c r="T144" i="34"/>
  <c r="T145" i="34"/>
  <c r="T146" i="34"/>
  <c r="T187" i="34"/>
  <c r="T188" i="34"/>
  <c r="T189" i="34"/>
  <c r="T190" i="34"/>
  <c r="T191" i="34"/>
  <c r="T192" i="34"/>
  <c r="T193" i="34"/>
  <c r="T194" i="34"/>
  <c r="T195" i="34"/>
  <c r="T196" i="34"/>
  <c r="T197" i="34"/>
  <c r="T198" i="34"/>
  <c r="T199" i="34"/>
  <c r="T200" i="34"/>
  <c r="T201" i="34"/>
  <c r="T202" i="34"/>
  <c r="T203" i="34"/>
  <c r="T204" i="34"/>
  <c r="T205" i="34"/>
  <c r="T206" i="34"/>
  <c r="T207" i="34"/>
  <c r="T208" i="34"/>
  <c r="T209" i="34"/>
  <c r="T210" i="34"/>
  <c r="T211" i="34"/>
  <c r="T212" i="34"/>
  <c r="T213" i="34"/>
  <c r="T214" i="34"/>
  <c r="T215" i="34"/>
  <c r="T216" i="34"/>
  <c r="T217" i="34"/>
  <c r="T218" i="34"/>
  <c r="T219" i="34"/>
  <c r="T220" i="34"/>
  <c r="T221" i="34"/>
  <c r="T222" i="34"/>
  <c r="T223" i="34"/>
  <c r="T224" i="34"/>
  <c r="T225" i="34"/>
  <c r="T226" i="34"/>
  <c r="T227" i="34"/>
  <c r="T228" i="34"/>
  <c r="T229" i="34"/>
  <c r="T230" i="34"/>
  <c r="T231" i="34"/>
  <c r="T232" i="34"/>
  <c r="T233" i="34"/>
  <c r="T234" i="34"/>
  <c r="T235" i="34"/>
  <c r="T236" i="34"/>
  <c r="T237" i="34"/>
  <c r="T238" i="34"/>
  <c r="T239" i="34"/>
  <c r="T240" i="34"/>
  <c r="T241" i="34"/>
  <c r="T242" i="34"/>
  <c r="T243" i="34"/>
  <c r="T244" i="34"/>
  <c r="T245" i="34"/>
  <c r="T246" i="34"/>
  <c r="T247" i="34"/>
  <c r="T248" i="34"/>
  <c r="T249" i="34"/>
  <c r="T250" i="34"/>
  <c r="T251" i="34"/>
  <c r="T252" i="34"/>
  <c r="T253" i="34"/>
  <c r="T254" i="34"/>
  <c r="T255" i="34"/>
  <c r="T256" i="34"/>
  <c r="W1" i="34"/>
  <c r="V1" i="34"/>
  <c r="C175" i="69" s="1"/>
  <c r="U1" i="34"/>
  <c r="T1" i="34"/>
  <c r="C173" i="69" s="1"/>
  <c r="S2" i="34"/>
  <c r="S3" i="34"/>
  <c r="S4" i="34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S48" i="34"/>
  <c r="S49" i="34"/>
  <c r="S50" i="34"/>
  <c r="S51" i="34"/>
  <c r="S52" i="34"/>
  <c r="S53" i="34"/>
  <c r="S54" i="34"/>
  <c r="S55" i="34"/>
  <c r="S56" i="34"/>
  <c r="S57" i="34"/>
  <c r="S58" i="34"/>
  <c r="S59" i="34"/>
  <c r="S60" i="34"/>
  <c r="S61" i="34"/>
  <c r="S62" i="34"/>
  <c r="S63" i="34"/>
  <c r="S64" i="34"/>
  <c r="S65" i="34"/>
  <c r="S66" i="34"/>
  <c r="S67" i="34"/>
  <c r="S68" i="34"/>
  <c r="S69" i="34"/>
  <c r="S70" i="34"/>
  <c r="S71" i="34"/>
  <c r="S72" i="34"/>
  <c r="S73" i="34"/>
  <c r="S74" i="34"/>
  <c r="S75" i="34"/>
  <c r="S76" i="34"/>
  <c r="S77" i="34"/>
  <c r="S78" i="34"/>
  <c r="S79" i="34"/>
  <c r="S80" i="34"/>
  <c r="S81" i="34"/>
  <c r="S82" i="34"/>
  <c r="S83" i="34"/>
  <c r="S84" i="34"/>
  <c r="S85" i="34"/>
  <c r="S86" i="34"/>
  <c r="S87" i="34"/>
  <c r="S88" i="34"/>
  <c r="S89" i="34"/>
  <c r="S90" i="34"/>
  <c r="S91" i="34"/>
  <c r="S92" i="34"/>
  <c r="S93" i="34"/>
  <c r="S94" i="34"/>
  <c r="S95" i="34"/>
  <c r="S96" i="34"/>
  <c r="S97" i="34"/>
  <c r="S98" i="34"/>
  <c r="S99" i="34"/>
  <c r="S100" i="34"/>
  <c r="S101" i="34"/>
  <c r="S102" i="34"/>
  <c r="S103" i="34"/>
  <c r="S104" i="34"/>
  <c r="S105" i="34"/>
  <c r="S106" i="34"/>
  <c r="S107" i="34"/>
  <c r="S108" i="34"/>
  <c r="S109" i="34"/>
  <c r="S110" i="34"/>
  <c r="S111" i="34"/>
  <c r="S112" i="34"/>
  <c r="S113" i="34"/>
  <c r="S114" i="34"/>
  <c r="S115" i="34"/>
  <c r="S116" i="34"/>
  <c r="S117" i="34"/>
  <c r="S118" i="34"/>
  <c r="S119" i="34"/>
  <c r="S120" i="34"/>
  <c r="S121" i="34"/>
  <c r="S122" i="34"/>
  <c r="S123" i="34"/>
  <c r="S124" i="34"/>
  <c r="S125" i="34"/>
  <c r="S126" i="34"/>
  <c r="S127" i="34"/>
  <c r="S128" i="34"/>
  <c r="S129" i="34"/>
  <c r="S130" i="34"/>
  <c r="S131" i="34"/>
  <c r="S132" i="34"/>
  <c r="S133" i="34"/>
  <c r="S134" i="34"/>
  <c r="S135" i="34"/>
  <c r="S136" i="34"/>
  <c r="S137" i="34"/>
  <c r="S138" i="34"/>
  <c r="S139" i="34"/>
  <c r="S140" i="34"/>
  <c r="S141" i="34"/>
  <c r="S142" i="34"/>
  <c r="S143" i="34"/>
  <c r="S144" i="34"/>
  <c r="S145" i="34"/>
  <c r="S146" i="34"/>
  <c r="S187" i="34"/>
  <c r="S188" i="34"/>
  <c r="S189" i="34"/>
  <c r="S190" i="34"/>
  <c r="S191" i="34"/>
  <c r="S192" i="34"/>
  <c r="S193" i="34"/>
  <c r="S194" i="34"/>
  <c r="S195" i="34"/>
  <c r="S196" i="34"/>
  <c r="S197" i="34"/>
  <c r="S198" i="34"/>
  <c r="S199" i="34"/>
  <c r="S200" i="34"/>
  <c r="S201" i="34"/>
  <c r="S202" i="34"/>
  <c r="S203" i="34"/>
  <c r="S204" i="34"/>
  <c r="S205" i="34"/>
  <c r="S206" i="34"/>
  <c r="S207" i="34"/>
  <c r="S208" i="34"/>
  <c r="S209" i="34"/>
  <c r="S210" i="34"/>
  <c r="S211" i="34"/>
  <c r="S212" i="34"/>
  <c r="S213" i="34"/>
  <c r="S214" i="34"/>
  <c r="S215" i="34"/>
  <c r="S216" i="34"/>
  <c r="S217" i="34"/>
  <c r="S218" i="34"/>
  <c r="S219" i="34"/>
  <c r="S220" i="34"/>
  <c r="S221" i="34"/>
  <c r="S222" i="34"/>
  <c r="S223" i="34"/>
  <c r="S224" i="34"/>
  <c r="S225" i="34"/>
  <c r="S226" i="34"/>
  <c r="S227" i="34"/>
  <c r="S228" i="34"/>
  <c r="S229" i="34"/>
  <c r="S230" i="34"/>
  <c r="S231" i="34"/>
  <c r="S232" i="34"/>
  <c r="S233" i="34"/>
  <c r="S234" i="34"/>
  <c r="S235" i="34"/>
  <c r="S236" i="34"/>
  <c r="S237" i="34"/>
  <c r="S238" i="34"/>
  <c r="S239" i="34"/>
  <c r="S240" i="34"/>
  <c r="S241" i="34"/>
  <c r="S242" i="34"/>
  <c r="S243" i="34"/>
  <c r="S244" i="34"/>
  <c r="S245" i="34"/>
  <c r="S246" i="34"/>
  <c r="S247" i="34"/>
  <c r="S248" i="34"/>
  <c r="S249" i="34"/>
  <c r="S250" i="34"/>
  <c r="S251" i="34"/>
  <c r="S252" i="34"/>
  <c r="S253" i="34"/>
  <c r="S254" i="34"/>
  <c r="S255" i="34"/>
  <c r="S256" i="34"/>
  <c r="S1" i="34"/>
  <c r="C130" i="59" s="1"/>
  <c r="R2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75" i="34"/>
  <c r="R76" i="34"/>
  <c r="R77" i="34"/>
  <c r="R78" i="34"/>
  <c r="R79" i="34"/>
  <c r="R80" i="34"/>
  <c r="R81" i="34"/>
  <c r="R82" i="34"/>
  <c r="R83" i="34"/>
  <c r="R84" i="34"/>
  <c r="R85" i="34"/>
  <c r="R86" i="34"/>
  <c r="R87" i="34"/>
  <c r="R88" i="34"/>
  <c r="R89" i="34"/>
  <c r="R90" i="34"/>
  <c r="R91" i="34"/>
  <c r="R92" i="34"/>
  <c r="R93" i="34"/>
  <c r="R94" i="34"/>
  <c r="R95" i="34"/>
  <c r="R96" i="34"/>
  <c r="R97" i="34"/>
  <c r="R98" i="34"/>
  <c r="R99" i="34"/>
  <c r="R100" i="34"/>
  <c r="R101" i="34"/>
  <c r="R102" i="34"/>
  <c r="R103" i="34"/>
  <c r="R104" i="34"/>
  <c r="R105" i="34"/>
  <c r="R106" i="34"/>
  <c r="R107" i="34"/>
  <c r="R108" i="34"/>
  <c r="R109" i="34"/>
  <c r="R110" i="34"/>
  <c r="R111" i="34"/>
  <c r="R112" i="34"/>
  <c r="R113" i="34"/>
  <c r="R114" i="34"/>
  <c r="R115" i="34"/>
  <c r="R116" i="34"/>
  <c r="R117" i="34"/>
  <c r="R118" i="34"/>
  <c r="R119" i="34"/>
  <c r="R120" i="34"/>
  <c r="R121" i="34"/>
  <c r="R122" i="34"/>
  <c r="R123" i="34"/>
  <c r="R124" i="34"/>
  <c r="R125" i="34"/>
  <c r="R126" i="34"/>
  <c r="R127" i="34"/>
  <c r="R128" i="34"/>
  <c r="R129" i="34"/>
  <c r="R130" i="34"/>
  <c r="R131" i="34"/>
  <c r="R132" i="34"/>
  <c r="R133" i="34"/>
  <c r="R134" i="34"/>
  <c r="R135" i="34"/>
  <c r="R136" i="34"/>
  <c r="R137" i="34"/>
  <c r="R138" i="34"/>
  <c r="R139" i="34"/>
  <c r="R140" i="34"/>
  <c r="R141" i="34"/>
  <c r="R142" i="34"/>
  <c r="R143" i="34"/>
  <c r="R144" i="34"/>
  <c r="R145" i="34"/>
  <c r="R146" i="34"/>
  <c r="R187" i="34"/>
  <c r="R188" i="34"/>
  <c r="R189" i="34"/>
  <c r="R190" i="34"/>
  <c r="R191" i="34"/>
  <c r="R192" i="34"/>
  <c r="R193" i="34"/>
  <c r="R194" i="34"/>
  <c r="R195" i="34"/>
  <c r="R196" i="34"/>
  <c r="R197" i="34"/>
  <c r="R198" i="34"/>
  <c r="R199" i="34"/>
  <c r="R200" i="34"/>
  <c r="R201" i="34"/>
  <c r="R202" i="34"/>
  <c r="R203" i="34"/>
  <c r="R204" i="34"/>
  <c r="R205" i="34"/>
  <c r="R206" i="34"/>
  <c r="R207" i="34"/>
  <c r="R208" i="34"/>
  <c r="R209" i="34"/>
  <c r="R210" i="34"/>
  <c r="R211" i="34"/>
  <c r="R212" i="34"/>
  <c r="R213" i="34"/>
  <c r="R214" i="34"/>
  <c r="R215" i="34"/>
  <c r="R216" i="34"/>
  <c r="R217" i="34"/>
  <c r="R218" i="34"/>
  <c r="R219" i="34"/>
  <c r="R220" i="34"/>
  <c r="R221" i="34"/>
  <c r="R222" i="34"/>
  <c r="R223" i="34"/>
  <c r="R224" i="34"/>
  <c r="R225" i="34"/>
  <c r="R226" i="34"/>
  <c r="R227" i="34"/>
  <c r="R228" i="34"/>
  <c r="R229" i="34"/>
  <c r="R230" i="34"/>
  <c r="R231" i="34"/>
  <c r="R232" i="34"/>
  <c r="R233" i="34"/>
  <c r="R234" i="34"/>
  <c r="R235" i="34"/>
  <c r="R236" i="34"/>
  <c r="R237" i="34"/>
  <c r="R238" i="34"/>
  <c r="R239" i="34"/>
  <c r="R240" i="34"/>
  <c r="R241" i="34"/>
  <c r="R242" i="34"/>
  <c r="R243" i="34"/>
  <c r="R244" i="34"/>
  <c r="R245" i="34"/>
  <c r="R246" i="34"/>
  <c r="R247" i="34"/>
  <c r="R248" i="34"/>
  <c r="R249" i="34"/>
  <c r="R250" i="34"/>
  <c r="R251" i="34"/>
  <c r="R252" i="34"/>
  <c r="R253" i="34"/>
  <c r="R254" i="34"/>
  <c r="R255" i="34"/>
  <c r="R256" i="34"/>
  <c r="R1" i="34"/>
  <c r="Q2" i="34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Q109" i="34"/>
  <c r="Q110" i="34"/>
  <c r="Q111" i="34"/>
  <c r="Q112" i="34"/>
  <c r="Q113" i="34"/>
  <c r="Q114" i="34"/>
  <c r="Q115" i="34"/>
  <c r="Q116" i="34"/>
  <c r="Q117" i="34"/>
  <c r="Q118" i="34"/>
  <c r="Q119" i="34"/>
  <c r="Q120" i="34"/>
  <c r="Q121" i="34"/>
  <c r="Q122" i="34"/>
  <c r="Q123" i="34"/>
  <c r="Q124" i="34"/>
  <c r="Q125" i="34"/>
  <c r="Q126" i="34"/>
  <c r="Q127" i="34"/>
  <c r="Q128" i="34"/>
  <c r="Q129" i="34"/>
  <c r="Q130" i="34"/>
  <c r="Q131" i="34"/>
  <c r="Q132" i="34"/>
  <c r="Q133" i="34"/>
  <c r="Q134" i="34"/>
  <c r="Q135" i="34"/>
  <c r="Q136" i="34"/>
  <c r="Q137" i="34"/>
  <c r="Q138" i="34"/>
  <c r="Q139" i="34"/>
  <c r="Q140" i="34"/>
  <c r="Q141" i="34"/>
  <c r="Q142" i="34"/>
  <c r="Q143" i="34"/>
  <c r="Q144" i="34"/>
  <c r="Q145" i="34"/>
  <c r="Q146" i="34"/>
  <c r="Q187" i="34"/>
  <c r="Q188" i="34"/>
  <c r="Q189" i="34"/>
  <c r="Q190" i="34"/>
  <c r="Q191" i="34"/>
  <c r="Q192" i="34"/>
  <c r="Q193" i="34"/>
  <c r="Q194" i="34"/>
  <c r="Q195" i="34"/>
  <c r="Q196" i="34"/>
  <c r="Q197" i="34"/>
  <c r="Q198" i="34"/>
  <c r="Q199" i="34"/>
  <c r="Q200" i="34"/>
  <c r="Q201" i="34"/>
  <c r="Q202" i="34"/>
  <c r="Q203" i="34"/>
  <c r="Q204" i="34"/>
  <c r="Q205" i="34"/>
  <c r="Q206" i="34"/>
  <c r="Q207" i="34"/>
  <c r="Q208" i="34"/>
  <c r="Q209" i="34"/>
  <c r="Q210" i="34"/>
  <c r="Q211" i="34"/>
  <c r="Q212" i="34"/>
  <c r="Q213" i="34"/>
  <c r="Q214" i="34"/>
  <c r="Q215" i="34"/>
  <c r="Q216" i="34"/>
  <c r="Q217" i="34"/>
  <c r="Q218" i="34"/>
  <c r="Q219" i="34"/>
  <c r="Q220" i="34"/>
  <c r="Q221" i="34"/>
  <c r="Q222" i="34"/>
  <c r="Q223" i="34"/>
  <c r="Q224" i="34"/>
  <c r="Q225" i="34"/>
  <c r="Q226" i="34"/>
  <c r="Q227" i="34"/>
  <c r="Q228" i="34"/>
  <c r="Q229" i="34"/>
  <c r="Q230" i="34"/>
  <c r="Q231" i="34"/>
  <c r="Q232" i="34"/>
  <c r="Q233" i="34"/>
  <c r="Q234" i="34"/>
  <c r="Q235" i="34"/>
  <c r="Q236" i="34"/>
  <c r="Q237" i="34"/>
  <c r="Q238" i="34"/>
  <c r="Q239" i="34"/>
  <c r="Q240" i="34"/>
  <c r="Q241" i="34"/>
  <c r="Q242" i="34"/>
  <c r="Q243" i="34"/>
  <c r="Q244" i="34"/>
  <c r="Q245" i="34"/>
  <c r="Q246" i="34"/>
  <c r="Q247" i="34"/>
  <c r="Q248" i="34"/>
  <c r="Q249" i="34"/>
  <c r="Q250" i="34"/>
  <c r="Q251" i="34"/>
  <c r="Q252" i="34"/>
  <c r="Q253" i="34"/>
  <c r="Q254" i="34"/>
  <c r="Q255" i="34"/>
  <c r="Q256" i="34"/>
  <c r="Q1" i="34"/>
  <c r="P2" i="34"/>
  <c r="P3" i="34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76" i="34"/>
  <c r="P77" i="34"/>
  <c r="P78" i="34"/>
  <c r="P79" i="34"/>
  <c r="P80" i="34"/>
  <c r="P81" i="34"/>
  <c r="P82" i="34"/>
  <c r="P83" i="34"/>
  <c r="P84" i="34"/>
  <c r="P85" i="34"/>
  <c r="P86" i="34"/>
  <c r="P87" i="34"/>
  <c r="P88" i="34"/>
  <c r="P89" i="34"/>
  <c r="P90" i="34"/>
  <c r="P91" i="34"/>
  <c r="P92" i="34"/>
  <c r="P93" i="34"/>
  <c r="P94" i="34"/>
  <c r="P95" i="34"/>
  <c r="P96" i="34"/>
  <c r="P97" i="34"/>
  <c r="P98" i="34"/>
  <c r="P99" i="34"/>
  <c r="P100" i="34"/>
  <c r="P101" i="34"/>
  <c r="P102" i="34"/>
  <c r="P103" i="34"/>
  <c r="P104" i="34"/>
  <c r="P105" i="34"/>
  <c r="P106" i="34"/>
  <c r="P107" i="34"/>
  <c r="P108" i="34"/>
  <c r="P109" i="34"/>
  <c r="P110" i="34"/>
  <c r="P111" i="34"/>
  <c r="P112" i="34"/>
  <c r="P113" i="34"/>
  <c r="P114" i="34"/>
  <c r="P115" i="34"/>
  <c r="P116" i="34"/>
  <c r="P117" i="34"/>
  <c r="P118" i="34"/>
  <c r="P119" i="34"/>
  <c r="P120" i="34"/>
  <c r="P121" i="34"/>
  <c r="P122" i="34"/>
  <c r="P123" i="34"/>
  <c r="P124" i="34"/>
  <c r="P125" i="34"/>
  <c r="P126" i="34"/>
  <c r="P127" i="34"/>
  <c r="P128" i="34"/>
  <c r="P129" i="34"/>
  <c r="P130" i="34"/>
  <c r="P131" i="34"/>
  <c r="P132" i="34"/>
  <c r="P133" i="34"/>
  <c r="P134" i="34"/>
  <c r="P135" i="34"/>
  <c r="P136" i="34"/>
  <c r="P137" i="34"/>
  <c r="P138" i="34"/>
  <c r="P139" i="34"/>
  <c r="P140" i="34"/>
  <c r="P141" i="34"/>
  <c r="P142" i="34"/>
  <c r="P143" i="34"/>
  <c r="P144" i="34"/>
  <c r="P145" i="34"/>
  <c r="P146" i="34"/>
  <c r="P187" i="34"/>
  <c r="P188" i="34"/>
  <c r="P189" i="34"/>
  <c r="P190" i="34"/>
  <c r="P191" i="34"/>
  <c r="P192" i="34"/>
  <c r="P193" i="34"/>
  <c r="P194" i="34"/>
  <c r="P195" i="34"/>
  <c r="P196" i="34"/>
  <c r="P197" i="34"/>
  <c r="P198" i="34"/>
  <c r="P199" i="34"/>
  <c r="P200" i="34"/>
  <c r="P201" i="34"/>
  <c r="P202" i="34"/>
  <c r="P203" i="34"/>
  <c r="P204" i="34"/>
  <c r="P205" i="34"/>
  <c r="P206" i="34"/>
  <c r="P207" i="34"/>
  <c r="P208" i="34"/>
  <c r="P209" i="34"/>
  <c r="P210" i="34"/>
  <c r="P211" i="34"/>
  <c r="P212" i="34"/>
  <c r="P213" i="34"/>
  <c r="P214" i="34"/>
  <c r="P215" i="34"/>
  <c r="P216" i="34"/>
  <c r="P217" i="34"/>
  <c r="P218" i="34"/>
  <c r="P219" i="34"/>
  <c r="P220" i="34"/>
  <c r="P221" i="34"/>
  <c r="P222" i="34"/>
  <c r="P223" i="34"/>
  <c r="P224" i="34"/>
  <c r="P225" i="34"/>
  <c r="P226" i="34"/>
  <c r="P227" i="34"/>
  <c r="P228" i="34"/>
  <c r="P229" i="34"/>
  <c r="P230" i="34"/>
  <c r="P231" i="34"/>
  <c r="P232" i="34"/>
  <c r="P233" i="34"/>
  <c r="P234" i="34"/>
  <c r="P235" i="34"/>
  <c r="P236" i="34"/>
  <c r="P237" i="34"/>
  <c r="P238" i="34"/>
  <c r="P239" i="34"/>
  <c r="P240" i="34"/>
  <c r="P241" i="34"/>
  <c r="P242" i="34"/>
  <c r="P243" i="34"/>
  <c r="P244" i="34"/>
  <c r="P245" i="34"/>
  <c r="P246" i="34"/>
  <c r="P247" i="34"/>
  <c r="P248" i="34"/>
  <c r="P249" i="34"/>
  <c r="P250" i="34"/>
  <c r="P251" i="34"/>
  <c r="P252" i="34"/>
  <c r="P253" i="34"/>
  <c r="P254" i="34"/>
  <c r="P255" i="34"/>
  <c r="P256" i="34"/>
  <c r="P1" i="34"/>
  <c r="C169" i="69" s="1"/>
  <c r="O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2" i="34"/>
  <c r="O63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112" i="34"/>
  <c r="O113" i="34"/>
  <c r="O114" i="34"/>
  <c r="O115" i="34"/>
  <c r="O116" i="34"/>
  <c r="O117" i="34"/>
  <c r="O118" i="34"/>
  <c r="O119" i="34"/>
  <c r="O120" i="34"/>
  <c r="O121" i="34"/>
  <c r="O122" i="34"/>
  <c r="O123" i="34"/>
  <c r="O124" i="34"/>
  <c r="O125" i="34"/>
  <c r="O126" i="34"/>
  <c r="O127" i="34"/>
  <c r="O128" i="34"/>
  <c r="O129" i="34"/>
  <c r="O130" i="34"/>
  <c r="O131" i="34"/>
  <c r="O132" i="34"/>
  <c r="O133" i="34"/>
  <c r="O134" i="34"/>
  <c r="O135" i="34"/>
  <c r="O136" i="34"/>
  <c r="O137" i="34"/>
  <c r="O138" i="34"/>
  <c r="O139" i="34"/>
  <c r="O140" i="34"/>
  <c r="O141" i="34"/>
  <c r="O142" i="34"/>
  <c r="O143" i="34"/>
  <c r="O144" i="34"/>
  <c r="O145" i="34"/>
  <c r="O146" i="34"/>
  <c r="O187" i="34"/>
  <c r="O188" i="34"/>
  <c r="O189" i="34"/>
  <c r="O190" i="34"/>
  <c r="O191" i="34"/>
  <c r="O192" i="34"/>
  <c r="O193" i="34"/>
  <c r="O194" i="34"/>
  <c r="O195" i="34"/>
  <c r="O196" i="34"/>
  <c r="O197" i="34"/>
  <c r="O198" i="34"/>
  <c r="O199" i="34"/>
  <c r="O200" i="34"/>
  <c r="O201" i="34"/>
  <c r="O202" i="34"/>
  <c r="O203" i="34"/>
  <c r="O204" i="34"/>
  <c r="O205" i="34"/>
  <c r="O206" i="34"/>
  <c r="O207" i="34"/>
  <c r="O208" i="34"/>
  <c r="O209" i="34"/>
  <c r="O210" i="34"/>
  <c r="O211" i="34"/>
  <c r="O212" i="34"/>
  <c r="O213" i="34"/>
  <c r="O214" i="34"/>
  <c r="O215" i="34"/>
  <c r="O216" i="34"/>
  <c r="O217" i="34"/>
  <c r="O218" i="34"/>
  <c r="O219" i="34"/>
  <c r="O220" i="34"/>
  <c r="O221" i="34"/>
  <c r="O222" i="34"/>
  <c r="O223" i="34"/>
  <c r="O224" i="34"/>
  <c r="O225" i="34"/>
  <c r="O226" i="34"/>
  <c r="O227" i="34"/>
  <c r="O228" i="34"/>
  <c r="O229" i="34"/>
  <c r="O230" i="34"/>
  <c r="O231" i="34"/>
  <c r="O232" i="34"/>
  <c r="O233" i="34"/>
  <c r="O234" i="34"/>
  <c r="O235" i="34"/>
  <c r="O236" i="34"/>
  <c r="O237" i="34"/>
  <c r="O238" i="34"/>
  <c r="O239" i="34"/>
  <c r="O240" i="34"/>
  <c r="O241" i="34"/>
  <c r="O242" i="34"/>
  <c r="O243" i="34"/>
  <c r="O244" i="34"/>
  <c r="O245" i="34"/>
  <c r="O246" i="34"/>
  <c r="O247" i="34"/>
  <c r="O248" i="34"/>
  <c r="O249" i="34"/>
  <c r="O250" i="34"/>
  <c r="O251" i="34"/>
  <c r="O252" i="34"/>
  <c r="O253" i="34"/>
  <c r="O254" i="34"/>
  <c r="O255" i="34"/>
  <c r="O256" i="34"/>
  <c r="O1" i="34"/>
  <c r="C127" i="59" s="1"/>
  <c r="N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87" i="34"/>
  <c r="N188" i="34"/>
  <c r="N189" i="34"/>
  <c r="N190" i="34"/>
  <c r="N191" i="34"/>
  <c r="N192" i="34"/>
  <c r="N193" i="34"/>
  <c r="N194" i="34"/>
  <c r="N195" i="34"/>
  <c r="N196" i="34"/>
  <c r="N197" i="34"/>
  <c r="N198" i="34"/>
  <c r="N199" i="34"/>
  <c r="N200" i="34"/>
  <c r="N201" i="34"/>
  <c r="N202" i="34"/>
  <c r="N203" i="34"/>
  <c r="N204" i="34"/>
  <c r="N205" i="34"/>
  <c r="N206" i="34"/>
  <c r="N207" i="34"/>
  <c r="N208" i="34"/>
  <c r="N209" i="34"/>
  <c r="N210" i="34"/>
  <c r="N211" i="34"/>
  <c r="N212" i="34"/>
  <c r="N213" i="34"/>
  <c r="N214" i="34"/>
  <c r="N215" i="34"/>
  <c r="N216" i="34"/>
  <c r="N217" i="34"/>
  <c r="N218" i="34"/>
  <c r="N219" i="34"/>
  <c r="N220" i="34"/>
  <c r="N221" i="34"/>
  <c r="N222" i="34"/>
  <c r="N223" i="34"/>
  <c r="N224" i="34"/>
  <c r="N225" i="34"/>
  <c r="N226" i="34"/>
  <c r="N227" i="34"/>
  <c r="N228" i="34"/>
  <c r="N229" i="34"/>
  <c r="N230" i="34"/>
  <c r="N231" i="34"/>
  <c r="N232" i="34"/>
  <c r="N233" i="34"/>
  <c r="N234" i="34"/>
  <c r="N235" i="34"/>
  <c r="N236" i="34"/>
  <c r="N237" i="34"/>
  <c r="N238" i="34"/>
  <c r="N239" i="34"/>
  <c r="N240" i="34"/>
  <c r="N241" i="34"/>
  <c r="N242" i="34"/>
  <c r="N243" i="34"/>
  <c r="N244" i="34"/>
  <c r="N245" i="34"/>
  <c r="N246" i="34"/>
  <c r="N247" i="34"/>
  <c r="N248" i="34"/>
  <c r="N249" i="34"/>
  <c r="N250" i="34"/>
  <c r="N251" i="34"/>
  <c r="N252" i="34"/>
  <c r="N253" i="34"/>
  <c r="N254" i="34"/>
  <c r="N255" i="34"/>
  <c r="N256" i="34"/>
  <c r="N1" i="34"/>
  <c r="C167" i="69" s="1"/>
  <c r="M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124" i="34"/>
  <c r="M125" i="34"/>
  <c r="M126" i="34"/>
  <c r="M127" i="34"/>
  <c r="M128" i="34"/>
  <c r="M129" i="34"/>
  <c r="M130" i="34"/>
  <c r="M131" i="34"/>
  <c r="M132" i="34"/>
  <c r="M133" i="34"/>
  <c r="M134" i="34"/>
  <c r="M135" i="34"/>
  <c r="M136" i="34"/>
  <c r="M137" i="34"/>
  <c r="M138" i="34"/>
  <c r="M139" i="34"/>
  <c r="M140" i="34"/>
  <c r="M141" i="34"/>
  <c r="M142" i="34"/>
  <c r="M143" i="34"/>
  <c r="M144" i="34"/>
  <c r="M145" i="34"/>
  <c r="M146" i="34"/>
  <c r="M187" i="34"/>
  <c r="M188" i="34"/>
  <c r="M189" i="34"/>
  <c r="M190" i="34"/>
  <c r="M191" i="34"/>
  <c r="M192" i="34"/>
  <c r="M193" i="34"/>
  <c r="M194" i="34"/>
  <c r="M195" i="34"/>
  <c r="M196" i="34"/>
  <c r="M197" i="34"/>
  <c r="M198" i="34"/>
  <c r="M199" i="34"/>
  <c r="M200" i="34"/>
  <c r="M201" i="34"/>
  <c r="M202" i="34"/>
  <c r="M203" i="34"/>
  <c r="M204" i="34"/>
  <c r="M205" i="34"/>
  <c r="M206" i="34"/>
  <c r="M207" i="34"/>
  <c r="M208" i="34"/>
  <c r="M209" i="34"/>
  <c r="M210" i="34"/>
  <c r="M211" i="34"/>
  <c r="M212" i="34"/>
  <c r="M213" i="34"/>
  <c r="M214" i="34"/>
  <c r="M215" i="34"/>
  <c r="M216" i="34"/>
  <c r="M217" i="34"/>
  <c r="M218" i="34"/>
  <c r="M219" i="34"/>
  <c r="M220" i="34"/>
  <c r="M221" i="34"/>
  <c r="M222" i="34"/>
  <c r="M223" i="34"/>
  <c r="M224" i="34"/>
  <c r="M225" i="34"/>
  <c r="M226" i="34"/>
  <c r="M227" i="34"/>
  <c r="M228" i="34"/>
  <c r="M229" i="34"/>
  <c r="M230" i="34"/>
  <c r="M231" i="34"/>
  <c r="M232" i="34"/>
  <c r="M233" i="34"/>
  <c r="M234" i="34"/>
  <c r="M235" i="34"/>
  <c r="M236" i="34"/>
  <c r="M237" i="34"/>
  <c r="M238" i="34"/>
  <c r="M239" i="34"/>
  <c r="M240" i="34"/>
  <c r="M241" i="34"/>
  <c r="M242" i="34"/>
  <c r="M243" i="34"/>
  <c r="M244" i="34"/>
  <c r="M245" i="34"/>
  <c r="M246" i="34"/>
  <c r="M247" i="34"/>
  <c r="M248" i="34"/>
  <c r="M249" i="34"/>
  <c r="M250" i="34"/>
  <c r="M251" i="34"/>
  <c r="M252" i="34"/>
  <c r="M253" i="34"/>
  <c r="M254" i="34"/>
  <c r="M255" i="34"/>
  <c r="M256" i="34"/>
  <c r="M1" i="34"/>
  <c r="C166" i="69" s="1"/>
  <c r="L2" i="34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87" i="34"/>
  <c r="L188" i="34"/>
  <c r="L189" i="34"/>
  <c r="L190" i="34"/>
  <c r="L191" i="34"/>
  <c r="L192" i="34"/>
  <c r="L193" i="34"/>
  <c r="L194" i="34"/>
  <c r="L195" i="34"/>
  <c r="L196" i="34"/>
  <c r="L197" i="34"/>
  <c r="L198" i="34"/>
  <c r="L199" i="34"/>
  <c r="L200" i="34"/>
  <c r="L201" i="34"/>
  <c r="L202" i="34"/>
  <c r="L203" i="34"/>
  <c r="L204" i="34"/>
  <c r="L205" i="34"/>
  <c r="L206" i="34"/>
  <c r="L207" i="34"/>
  <c r="L208" i="34"/>
  <c r="L209" i="34"/>
  <c r="L210" i="34"/>
  <c r="L211" i="34"/>
  <c r="L212" i="34"/>
  <c r="L213" i="34"/>
  <c r="L214" i="34"/>
  <c r="L215" i="34"/>
  <c r="L216" i="34"/>
  <c r="L217" i="34"/>
  <c r="L218" i="34"/>
  <c r="L219" i="34"/>
  <c r="L220" i="34"/>
  <c r="L221" i="34"/>
  <c r="L222" i="34"/>
  <c r="L223" i="34"/>
  <c r="L224" i="34"/>
  <c r="L225" i="34"/>
  <c r="L226" i="34"/>
  <c r="L227" i="34"/>
  <c r="L228" i="34"/>
  <c r="L229" i="34"/>
  <c r="L230" i="34"/>
  <c r="L231" i="34"/>
  <c r="L232" i="34"/>
  <c r="L233" i="34"/>
  <c r="L234" i="34"/>
  <c r="L235" i="34"/>
  <c r="L236" i="34"/>
  <c r="L237" i="34"/>
  <c r="L238" i="34"/>
  <c r="L239" i="34"/>
  <c r="L240" i="34"/>
  <c r="L241" i="34"/>
  <c r="L242" i="34"/>
  <c r="L243" i="34"/>
  <c r="L244" i="34"/>
  <c r="L245" i="34"/>
  <c r="L246" i="34"/>
  <c r="L247" i="34"/>
  <c r="L248" i="34"/>
  <c r="L249" i="34"/>
  <c r="L250" i="34"/>
  <c r="L251" i="34"/>
  <c r="L252" i="34"/>
  <c r="L253" i="34"/>
  <c r="L254" i="34"/>
  <c r="L255" i="34"/>
  <c r="L256" i="34"/>
  <c r="L1" i="34"/>
  <c r="C165" i="69" s="1"/>
  <c r="K2" i="34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87" i="34"/>
  <c r="K188" i="34"/>
  <c r="K189" i="34"/>
  <c r="K190" i="34"/>
  <c r="K191" i="34"/>
  <c r="K192" i="34"/>
  <c r="K193" i="34"/>
  <c r="K194" i="34"/>
  <c r="K195" i="34"/>
  <c r="K196" i="34"/>
  <c r="K197" i="34"/>
  <c r="K198" i="34"/>
  <c r="K199" i="34"/>
  <c r="K200" i="34"/>
  <c r="K201" i="34"/>
  <c r="K202" i="34"/>
  <c r="K203" i="34"/>
  <c r="K204" i="34"/>
  <c r="K205" i="34"/>
  <c r="K206" i="34"/>
  <c r="K207" i="34"/>
  <c r="K208" i="34"/>
  <c r="K209" i="34"/>
  <c r="K210" i="34"/>
  <c r="K211" i="34"/>
  <c r="K212" i="34"/>
  <c r="K213" i="34"/>
  <c r="K214" i="34"/>
  <c r="K215" i="34"/>
  <c r="K216" i="34"/>
  <c r="K217" i="34"/>
  <c r="K218" i="34"/>
  <c r="K219" i="34"/>
  <c r="K220" i="34"/>
  <c r="K221" i="34"/>
  <c r="K222" i="34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K243" i="34"/>
  <c r="K244" i="34"/>
  <c r="K245" i="34"/>
  <c r="K246" i="34"/>
  <c r="K247" i="34"/>
  <c r="K248" i="34"/>
  <c r="K249" i="34"/>
  <c r="K250" i="34"/>
  <c r="K251" i="34"/>
  <c r="K252" i="34"/>
  <c r="K253" i="34"/>
  <c r="K254" i="34"/>
  <c r="K255" i="34"/>
  <c r="K256" i="34"/>
  <c r="K1" i="34"/>
  <c r="C122" i="59" s="1"/>
  <c r="J2" i="34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87" i="34"/>
  <c r="J188" i="34"/>
  <c r="J189" i="34"/>
  <c r="J190" i="34"/>
  <c r="J191" i="34"/>
  <c r="J192" i="34"/>
  <c r="J193" i="34"/>
  <c r="J194" i="34"/>
  <c r="J195" i="34"/>
  <c r="J196" i="34"/>
  <c r="J197" i="34"/>
  <c r="J198" i="34"/>
  <c r="J199" i="34"/>
  <c r="J200" i="34"/>
  <c r="J201" i="34"/>
  <c r="J202" i="34"/>
  <c r="J203" i="34"/>
  <c r="J204" i="34"/>
  <c r="J205" i="34"/>
  <c r="J206" i="34"/>
  <c r="J207" i="34"/>
  <c r="J208" i="34"/>
  <c r="J209" i="34"/>
  <c r="J210" i="34"/>
  <c r="J211" i="34"/>
  <c r="J212" i="34"/>
  <c r="J213" i="34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49" i="34"/>
  <c r="J250" i="34"/>
  <c r="J251" i="34"/>
  <c r="J252" i="34"/>
  <c r="J253" i="34"/>
  <c r="J254" i="34"/>
  <c r="J255" i="34"/>
  <c r="J256" i="34"/>
  <c r="J1" i="34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87" i="34"/>
  <c r="I188" i="34"/>
  <c r="I189" i="34"/>
  <c r="I190" i="34"/>
  <c r="I191" i="34"/>
  <c r="I192" i="34"/>
  <c r="I193" i="34"/>
  <c r="I194" i="34"/>
  <c r="I195" i="34"/>
  <c r="I196" i="34"/>
  <c r="I197" i="34"/>
  <c r="I198" i="34"/>
  <c r="I199" i="34"/>
  <c r="I200" i="34"/>
  <c r="I201" i="34"/>
  <c r="I202" i="34"/>
  <c r="I203" i="34"/>
  <c r="I204" i="34"/>
  <c r="I205" i="34"/>
  <c r="I206" i="34"/>
  <c r="I207" i="34"/>
  <c r="I208" i="34"/>
  <c r="I209" i="34"/>
  <c r="I210" i="34"/>
  <c r="I211" i="34"/>
  <c r="I212" i="34"/>
  <c r="I213" i="34"/>
  <c r="I214" i="34"/>
  <c r="I215" i="34"/>
  <c r="I216" i="34"/>
  <c r="I217" i="34"/>
  <c r="I218" i="34"/>
  <c r="I219" i="34"/>
  <c r="I220" i="34"/>
  <c r="I221" i="34"/>
  <c r="I222" i="34"/>
  <c r="I223" i="34"/>
  <c r="I224" i="34"/>
  <c r="I225" i="34"/>
  <c r="I226" i="34"/>
  <c r="I227" i="34"/>
  <c r="I228" i="34"/>
  <c r="I229" i="34"/>
  <c r="I230" i="34"/>
  <c r="I231" i="34"/>
  <c r="I232" i="34"/>
  <c r="I233" i="34"/>
  <c r="I234" i="34"/>
  <c r="I235" i="34"/>
  <c r="I236" i="34"/>
  <c r="I237" i="34"/>
  <c r="I238" i="34"/>
  <c r="I239" i="34"/>
  <c r="I240" i="34"/>
  <c r="I241" i="34"/>
  <c r="I242" i="34"/>
  <c r="I243" i="34"/>
  <c r="I244" i="34"/>
  <c r="I245" i="34"/>
  <c r="I246" i="34"/>
  <c r="I247" i="34"/>
  <c r="I248" i="34"/>
  <c r="I249" i="34"/>
  <c r="I250" i="34"/>
  <c r="I251" i="34"/>
  <c r="I252" i="34"/>
  <c r="I253" i="34"/>
  <c r="I254" i="34"/>
  <c r="I255" i="34"/>
  <c r="I256" i="34"/>
  <c r="I1" i="34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87" i="34"/>
  <c r="H188" i="34"/>
  <c r="H189" i="34"/>
  <c r="H190" i="34"/>
  <c r="H191" i="34"/>
  <c r="H192" i="34"/>
  <c r="H193" i="34"/>
  <c r="H194" i="34"/>
  <c r="H195" i="34"/>
  <c r="H196" i="34"/>
  <c r="H197" i="34"/>
  <c r="H198" i="34"/>
  <c r="H199" i="34"/>
  <c r="H200" i="34"/>
  <c r="H201" i="34"/>
  <c r="H202" i="34"/>
  <c r="H203" i="34"/>
  <c r="H204" i="34"/>
  <c r="H205" i="34"/>
  <c r="H206" i="34"/>
  <c r="H207" i="34"/>
  <c r="H208" i="34"/>
  <c r="H209" i="34"/>
  <c r="H210" i="34"/>
  <c r="H211" i="34"/>
  <c r="H212" i="34"/>
  <c r="H213" i="34"/>
  <c r="H214" i="34"/>
  <c r="H215" i="34"/>
  <c r="H216" i="34"/>
  <c r="H217" i="34"/>
  <c r="H218" i="34"/>
  <c r="H219" i="34"/>
  <c r="H220" i="34"/>
  <c r="H221" i="34"/>
  <c r="H222" i="34"/>
  <c r="H223" i="34"/>
  <c r="H224" i="34"/>
  <c r="H225" i="34"/>
  <c r="H226" i="34"/>
  <c r="H227" i="34"/>
  <c r="H228" i="34"/>
  <c r="H229" i="34"/>
  <c r="H230" i="34"/>
  <c r="H231" i="34"/>
  <c r="H232" i="34"/>
  <c r="H233" i="34"/>
  <c r="H234" i="34"/>
  <c r="H235" i="34"/>
  <c r="H236" i="34"/>
  <c r="H237" i="34"/>
  <c r="H238" i="34"/>
  <c r="H239" i="34"/>
  <c r="H240" i="34"/>
  <c r="H241" i="34"/>
  <c r="H242" i="34"/>
  <c r="H243" i="34"/>
  <c r="H244" i="34"/>
  <c r="H245" i="34"/>
  <c r="H246" i="34"/>
  <c r="H247" i="34"/>
  <c r="H248" i="34"/>
  <c r="H249" i="34"/>
  <c r="H250" i="34"/>
  <c r="H251" i="34"/>
  <c r="H252" i="34"/>
  <c r="H253" i="34"/>
  <c r="H254" i="34"/>
  <c r="H255" i="34"/>
  <c r="H256" i="34"/>
  <c r="H1" i="34"/>
  <c r="C161" i="69" s="1"/>
  <c r="D1" i="34"/>
  <c r="C114" i="59" s="1"/>
  <c r="E1" i="34"/>
  <c r="F1" i="34"/>
  <c r="C117" i="59" s="1"/>
  <c r="G1" i="34"/>
  <c r="C160" i="69" s="1"/>
  <c r="C1" i="34"/>
  <c r="C156" i="69" s="1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C16" i="34"/>
  <c r="D16" i="34"/>
  <c r="E16" i="34"/>
  <c r="F16" i="34"/>
  <c r="G16" i="34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C14" i="34"/>
  <c r="D14" i="34"/>
  <c r="E14" i="34"/>
  <c r="F14" i="34"/>
  <c r="G14" i="34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C13" i="30"/>
  <c r="D13" i="30"/>
  <c r="E13" i="30"/>
  <c r="F13" i="30"/>
  <c r="G13" i="30"/>
  <c r="H13" i="30"/>
  <c r="I13" i="30"/>
  <c r="J13" i="30"/>
  <c r="K13" i="30"/>
  <c r="L13" i="30"/>
  <c r="M13" i="30"/>
  <c r="N13" i="30"/>
  <c r="P13" i="30"/>
  <c r="Q13" i="30"/>
  <c r="R13" i="30"/>
  <c r="S13" i="30"/>
  <c r="T13" i="30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C13" i="34"/>
  <c r="D13" i="34"/>
  <c r="E13" i="34"/>
  <c r="F13" i="34"/>
  <c r="G13" i="34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U253" i="35"/>
  <c r="I252" i="35"/>
  <c r="H146" i="41"/>
  <c r="AK73" i="42"/>
  <c r="AK74" i="42"/>
  <c r="AK75" i="42"/>
  <c r="AK76" i="42"/>
  <c r="AK77" i="42"/>
  <c r="AK79" i="42"/>
  <c r="AK80" i="42"/>
  <c r="AK81" i="42"/>
  <c r="AK82" i="42"/>
  <c r="AK83" i="42"/>
  <c r="AK84" i="42"/>
  <c r="AK85" i="42"/>
  <c r="AK86" i="42"/>
  <c r="AK87" i="42"/>
  <c r="AK88" i="42"/>
  <c r="AK89" i="42"/>
  <c r="AK90" i="42"/>
  <c r="AK91" i="42"/>
  <c r="AK92" i="42"/>
  <c r="AK93" i="42"/>
  <c r="AK94" i="42"/>
  <c r="AK95" i="42"/>
  <c r="AK96" i="42"/>
  <c r="AK97" i="42"/>
  <c r="AK98" i="42"/>
  <c r="AK99" i="42"/>
  <c r="AK100" i="42"/>
  <c r="AK101" i="42"/>
  <c r="AK102" i="42"/>
  <c r="AK103" i="42"/>
  <c r="AK104" i="42"/>
  <c r="AK105" i="42"/>
  <c r="AK106" i="42"/>
  <c r="AK107" i="42"/>
  <c r="AK108" i="42"/>
  <c r="AK109" i="42"/>
  <c r="AK110" i="42"/>
  <c r="AK111" i="42"/>
  <c r="AK112" i="42"/>
  <c r="AK113" i="42"/>
  <c r="AK114" i="42"/>
  <c r="AK115" i="42"/>
  <c r="AK116" i="42"/>
  <c r="AK117" i="42"/>
  <c r="AK118" i="42"/>
  <c r="AK119" i="42"/>
  <c r="AK120" i="42"/>
  <c r="AK121" i="42"/>
  <c r="AK122" i="42"/>
  <c r="AK123" i="42"/>
  <c r="AK124" i="42"/>
  <c r="AK125" i="42"/>
  <c r="AK126" i="42"/>
  <c r="AK127" i="42"/>
  <c r="AK128" i="42"/>
  <c r="AK129" i="42"/>
  <c r="AK130" i="42"/>
  <c r="AK131" i="42"/>
  <c r="AK132" i="42"/>
  <c r="AK133" i="42"/>
  <c r="AK134" i="42"/>
  <c r="AK135" i="42"/>
  <c r="AK136" i="42"/>
  <c r="AK137" i="42"/>
  <c r="AK138" i="42"/>
  <c r="AK139" i="42"/>
  <c r="AK140" i="42"/>
  <c r="AK141" i="42"/>
  <c r="AK142" i="42"/>
  <c r="AK143" i="42"/>
  <c r="AK144" i="42"/>
  <c r="AK145" i="42"/>
  <c r="AK146" i="42"/>
  <c r="AK187" i="42"/>
  <c r="AK188" i="42"/>
  <c r="AK189" i="42"/>
  <c r="AK190" i="42"/>
  <c r="AK191" i="42"/>
  <c r="AK192" i="42"/>
  <c r="AK193" i="42"/>
  <c r="AK194" i="42"/>
  <c r="AK195" i="42"/>
  <c r="AK196" i="42"/>
  <c r="AK197" i="42"/>
  <c r="AK198" i="42"/>
  <c r="AK199" i="42"/>
  <c r="AK200" i="42"/>
  <c r="AK201" i="42"/>
  <c r="AK202" i="42"/>
  <c r="AK203" i="42"/>
  <c r="AK204" i="42"/>
  <c r="AK205" i="42"/>
  <c r="AK206" i="42"/>
  <c r="AK207" i="42"/>
  <c r="AK208" i="42"/>
  <c r="AK209" i="42"/>
  <c r="AK210" i="42"/>
  <c r="AK211" i="42"/>
  <c r="AK212" i="42"/>
  <c r="AK213" i="42"/>
  <c r="AK214" i="42"/>
  <c r="AK215" i="42"/>
  <c r="AK216" i="42"/>
  <c r="AK217" i="42"/>
  <c r="AK218" i="42"/>
  <c r="AK219" i="42"/>
  <c r="AK220" i="42"/>
  <c r="AK221" i="42"/>
  <c r="AK222" i="42"/>
  <c r="AK223" i="42"/>
  <c r="AK224" i="42"/>
  <c r="AK225" i="42"/>
  <c r="AK226" i="42"/>
  <c r="AK227" i="42"/>
  <c r="AK228" i="42"/>
  <c r="AK229" i="42"/>
  <c r="AK230" i="42"/>
  <c r="AK231" i="42"/>
  <c r="AK232" i="42"/>
  <c r="AK233" i="42"/>
  <c r="AK234" i="42"/>
  <c r="AK235" i="42"/>
  <c r="AK236" i="42"/>
  <c r="AK237" i="42"/>
  <c r="AK238" i="42"/>
  <c r="AK239" i="42"/>
  <c r="AK240" i="42"/>
  <c r="AL3" i="42"/>
  <c r="AL4" i="42"/>
  <c r="AL5" i="42"/>
  <c r="AL6" i="42"/>
  <c r="AL7" i="42"/>
  <c r="AL8" i="42"/>
  <c r="AL9" i="42"/>
  <c r="AL10" i="42"/>
  <c r="AL11" i="42"/>
  <c r="AL12" i="42"/>
  <c r="AL15" i="42"/>
  <c r="AL17" i="42"/>
  <c r="AL18" i="42"/>
  <c r="AL19" i="42"/>
  <c r="AL20" i="42"/>
  <c r="AL21" i="42"/>
  <c r="AL22" i="42"/>
  <c r="AL23" i="42"/>
  <c r="AL24" i="42"/>
  <c r="AL25" i="42"/>
  <c r="AL26" i="42"/>
  <c r="AL27" i="42"/>
  <c r="AL28" i="42"/>
  <c r="AL29" i="42"/>
  <c r="AL30" i="42"/>
  <c r="AL31" i="42"/>
  <c r="AL32" i="42"/>
  <c r="AL33" i="42"/>
  <c r="AL34" i="42"/>
  <c r="AL35" i="42"/>
  <c r="AL36" i="42"/>
  <c r="AL37" i="42"/>
  <c r="AL38" i="42"/>
  <c r="AL39" i="42"/>
  <c r="AL40" i="42"/>
  <c r="AL41" i="42"/>
  <c r="AL42" i="42"/>
  <c r="AL43" i="42"/>
  <c r="AL44" i="42"/>
  <c r="AL45" i="42"/>
  <c r="AL46" i="42"/>
  <c r="AL47" i="42"/>
  <c r="AL48" i="42"/>
  <c r="AL49" i="42"/>
  <c r="AL50" i="42"/>
  <c r="AL51" i="42"/>
  <c r="AL52" i="42"/>
  <c r="AL53" i="42"/>
  <c r="AL54" i="42"/>
  <c r="AL55" i="42"/>
  <c r="AL56" i="42"/>
  <c r="AL57" i="42"/>
  <c r="AL58" i="42"/>
  <c r="AL59" i="42"/>
  <c r="AL60" i="42"/>
  <c r="AL61" i="42"/>
  <c r="AL62" i="42"/>
  <c r="AL63" i="42"/>
  <c r="AL64" i="42"/>
  <c r="AL65" i="42"/>
  <c r="AL66" i="42"/>
  <c r="AL67" i="42"/>
  <c r="AL68" i="42"/>
  <c r="AL69" i="42"/>
  <c r="AL70" i="42"/>
  <c r="AL73" i="42"/>
  <c r="AL74" i="42"/>
  <c r="AL75" i="42"/>
  <c r="AL76" i="42"/>
  <c r="AL77" i="42"/>
  <c r="AL79" i="42"/>
  <c r="AL80" i="42"/>
  <c r="AL81" i="42"/>
  <c r="AL82" i="42"/>
  <c r="AL83" i="42"/>
  <c r="AL84" i="42"/>
  <c r="AL85" i="42"/>
  <c r="AL86" i="42"/>
  <c r="AL87" i="42"/>
  <c r="AL88" i="42"/>
  <c r="AL89" i="42"/>
  <c r="AL90" i="42"/>
  <c r="AL91" i="42"/>
  <c r="AL92" i="42"/>
  <c r="AL93" i="42"/>
  <c r="AL94" i="42"/>
  <c r="AL95" i="42"/>
  <c r="AL96" i="42"/>
  <c r="AL97" i="42"/>
  <c r="AL98" i="42"/>
  <c r="AL99" i="42"/>
  <c r="AL100" i="42"/>
  <c r="AL101" i="42"/>
  <c r="AL102" i="42"/>
  <c r="AL103" i="42"/>
  <c r="AL104" i="42"/>
  <c r="AL105" i="42"/>
  <c r="AL106" i="42"/>
  <c r="AL107" i="42"/>
  <c r="AL108" i="42"/>
  <c r="AL109" i="42"/>
  <c r="AL110" i="42"/>
  <c r="AL111" i="42"/>
  <c r="AL112" i="42"/>
  <c r="AL113" i="42"/>
  <c r="AL114" i="42"/>
  <c r="AL115" i="42"/>
  <c r="AL116" i="42"/>
  <c r="AL117" i="42"/>
  <c r="AL118" i="42"/>
  <c r="AL119" i="42"/>
  <c r="AL120" i="42"/>
  <c r="AL121" i="42"/>
  <c r="AL122" i="42"/>
  <c r="AL123" i="42"/>
  <c r="AL124" i="42"/>
  <c r="AL125" i="42"/>
  <c r="AL126" i="42"/>
  <c r="AL127" i="42"/>
  <c r="AL128" i="42"/>
  <c r="AL129" i="42"/>
  <c r="AL130" i="42"/>
  <c r="AL131" i="42"/>
  <c r="AL132" i="42"/>
  <c r="AL133" i="42"/>
  <c r="AL134" i="42"/>
  <c r="AL135" i="42"/>
  <c r="AL136" i="42"/>
  <c r="AL137" i="42"/>
  <c r="AL138" i="42"/>
  <c r="AL139" i="42"/>
  <c r="AL140" i="42"/>
  <c r="AL141" i="42"/>
  <c r="AL142" i="42"/>
  <c r="AL143" i="42"/>
  <c r="AL144" i="42"/>
  <c r="AL145" i="42"/>
  <c r="AL146" i="42"/>
  <c r="AL187" i="42"/>
  <c r="AL188" i="42"/>
  <c r="AL189" i="42"/>
  <c r="AL190" i="42"/>
  <c r="AL191" i="42"/>
  <c r="AL192" i="42"/>
  <c r="AL193" i="42"/>
  <c r="AL194" i="42"/>
  <c r="AL195" i="42"/>
  <c r="AL196" i="42"/>
  <c r="AL197" i="42"/>
  <c r="AL198" i="42"/>
  <c r="AL199" i="42"/>
  <c r="AL200" i="42"/>
  <c r="AL201" i="42"/>
  <c r="AL202" i="42"/>
  <c r="AL203" i="42"/>
  <c r="AL204" i="42"/>
  <c r="AL205" i="42"/>
  <c r="AL206" i="42"/>
  <c r="AL207" i="42"/>
  <c r="AL208" i="42"/>
  <c r="AL209" i="42"/>
  <c r="AL210" i="42"/>
  <c r="AL211" i="42"/>
  <c r="AL212" i="42"/>
  <c r="AL213" i="42"/>
  <c r="AL214" i="42"/>
  <c r="AL215" i="42"/>
  <c r="AL216" i="42"/>
  <c r="AL217" i="42"/>
  <c r="AL218" i="42"/>
  <c r="AL219" i="42"/>
  <c r="AL220" i="42"/>
  <c r="AL221" i="42"/>
  <c r="AL222" i="42"/>
  <c r="AL223" i="42"/>
  <c r="AL224" i="42"/>
  <c r="AL225" i="42"/>
  <c r="AL226" i="42"/>
  <c r="AL227" i="42"/>
  <c r="AL228" i="42"/>
  <c r="AL229" i="42"/>
  <c r="AL230" i="42"/>
  <c r="AL231" i="42"/>
  <c r="AL232" i="42"/>
  <c r="AL233" i="42"/>
  <c r="AL234" i="42"/>
  <c r="AL235" i="42"/>
  <c r="AL236" i="42"/>
  <c r="AL237" i="42"/>
  <c r="AL238" i="42"/>
  <c r="AL239" i="42"/>
  <c r="AL240" i="42"/>
  <c r="AK3" i="42"/>
  <c r="AK4" i="42"/>
  <c r="AK5" i="42"/>
  <c r="AK6" i="42"/>
  <c r="AK7" i="42"/>
  <c r="AK8" i="42"/>
  <c r="AK9" i="42"/>
  <c r="AK10" i="42"/>
  <c r="AK11" i="42"/>
  <c r="AK12" i="42"/>
  <c r="AK15" i="42"/>
  <c r="AK17" i="42"/>
  <c r="AK18" i="42"/>
  <c r="AK19" i="42"/>
  <c r="AK20" i="42"/>
  <c r="AK21" i="42"/>
  <c r="AK22" i="42"/>
  <c r="AK23" i="42"/>
  <c r="AK24" i="42"/>
  <c r="AK25" i="42"/>
  <c r="AK26" i="42"/>
  <c r="AK27" i="42"/>
  <c r="AK28" i="42"/>
  <c r="AK29" i="42"/>
  <c r="AK30" i="42"/>
  <c r="AK31" i="42"/>
  <c r="AK32" i="42"/>
  <c r="AK33" i="42"/>
  <c r="AK34" i="42"/>
  <c r="AK35" i="42"/>
  <c r="AK36" i="42"/>
  <c r="AK37" i="42"/>
  <c r="AK38" i="42"/>
  <c r="AK39" i="42"/>
  <c r="AK40" i="42"/>
  <c r="AK41" i="42"/>
  <c r="AK42" i="42"/>
  <c r="AK43" i="42"/>
  <c r="AK44" i="42"/>
  <c r="AK45" i="42"/>
  <c r="AK46" i="42"/>
  <c r="AK47" i="42"/>
  <c r="AK48" i="42"/>
  <c r="AK49" i="42"/>
  <c r="AK50" i="42"/>
  <c r="AK51" i="42"/>
  <c r="AK52" i="42"/>
  <c r="AK53" i="42"/>
  <c r="AK54" i="42"/>
  <c r="AK55" i="42"/>
  <c r="AK56" i="42"/>
  <c r="AK57" i="42"/>
  <c r="AK58" i="42"/>
  <c r="AK59" i="42"/>
  <c r="AK60" i="42"/>
  <c r="AK61" i="42"/>
  <c r="AK62" i="42"/>
  <c r="AK63" i="42"/>
  <c r="AK64" i="42"/>
  <c r="AK65" i="42"/>
  <c r="AK66" i="42"/>
  <c r="AK67" i="42"/>
  <c r="AK68" i="42"/>
  <c r="AK69" i="42"/>
  <c r="AK70" i="42"/>
  <c r="AJ3" i="42"/>
  <c r="AJ4" i="42"/>
  <c r="AJ5" i="42"/>
  <c r="AJ6" i="42"/>
  <c r="AJ7" i="42"/>
  <c r="AJ8" i="42"/>
  <c r="AJ9" i="42"/>
  <c r="AJ10" i="42"/>
  <c r="AJ11" i="42"/>
  <c r="AJ12" i="42"/>
  <c r="AJ15" i="42"/>
  <c r="AJ17" i="42"/>
  <c r="AJ18" i="42"/>
  <c r="AJ19" i="42"/>
  <c r="AJ20" i="42"/>
  <c r="AJ21" i="42"/>
  <c r="AJ22" i="42"/>
  <c r="AJ23" i="42"/>
  <c r="AJ24" i="42"/>
  <c r="AJ25" i="42"/>
  <c r="AJ26" i="42"/>
  <c r="AJ27" i="42"/>
  <c r="AJ28" i="42"/>
  <c r="AJ29" i="42"/>
  <c r="AJ30" i="42"/>
  <c r="AJ31" i="42"/>
  <c r="AJ32" i="42"/>
  <c r="AJ33" i="42"/>
  <c r="AJ34" i="42"/>
  <c r="AJ35" i="42"/>
  <c r="AJ36" i="42"/>
  <c r="AJ37" i="42"/>
  <c r="AJ38" i="42"/>
  <c r="AJ39" i="42"/>
  <c r="AJ40" i="42"/>
  <c r="AJ41" i="42"/>
  <c r="AJ42" i="42"/>
  <c r="AJ43" i="42"/>
  <c r="AJ44" i="42"/>
  <c r="AJ45" i="42"/>
  <c r="AJ46" i="42"/>
  <c r="AJ47" i="42"/>
  <c r="AJ48" i="42"/>
  <c r="AJ49" i="42"/>
  <c r="AJ50" i="42"/>
  <c r="AJ51" i="42"/>
  <c r="AJ52" i="42"/>
  <c r="AJ53" i="42"/>
  <c r="AJ54" i="42"/>
  <c r="AJ55" i="42"/>
  <c r="AJ56" i="42"/>
  <c r="AJ57" i="42"/>
  <c r="AJ58" i="42"/>
  <c r="AJ59" i="42"/>
  <c r="AJ60" i="42"/>
  <c r="AJ61" i="42"/>
  <c r="AJ62" i="42"/>
  <c r="AJ63" i="42"/>
  <c r="AJ64" i="42"/>
  <c r="AJ65" i="42"/>
  <c r="AJ66" i="42"/>
  <c r="AJ67" i="42"/>
  <c r="AJ68" i="42"/>
  <c r="AJ69" i="42"/>
  <c r="AJ70" i="42"/>
  <c r="AJ71" i="42"/>
  <c r="AJ72" i="42"/>
  <c r="AJ73" i="42"/>
  <c r="AJ74" i="42"/>
  <c r="AJ75" i="42"/>
  <c r="AJ76" i="42"/>
  <c r="AJ77" i="42"/>
  <c r="AJ78" i="42"/>
  <c r="AJ79" i="42"/>
  <c r="AJ80" i="42"/>
  <c r="AJ81" i="42"/>
  <c r="AJ82" i="42"/>
  <c r="AJ83" i="42"/>
  <c r="AJ84" i="42"/>
  <c r="AJ85" i="42"/>
  <c r="AJ86" i="42"/>
  <c r="AJ87" i="42"/>
  <c r="AJ88" i="42"/>
  <c r="AJ89" i="42"/>
  <c r="AJ90" i="42"/>
  <c r="AJ91" i="42"/>
  <c r="AJ92" i="42"/>
  <c r="AJ93" i="42"/>
  <c r="AJ94" i="42"/>
  <c r="AJ95" i="42"/>
  <c r="AJ96" i="42"/>
  <c r="AJ97" i="42"/>
  <c r="AJ98" i="42"/>
  <c r="AJ99" i="42"/>
  <c r="AJ100" i="42"/>
  <c r="AJ101" i="42"/>
  <c r="AJ102" i="42"/>
  <c r="AJ103" i="42"/>
  <c r="AJ104" i="42"/>
  <c r="AJ105" i="42"/>
  <c r="AJ106" i="42"/>
  <c r="AJ107" i="42"/>
  <c r="AJ108" i="42"/>
  <c r="AJ109" i="42"/>
  <c r="AJ110" i="42"/>
  <c r="AJ111" i="42"/>
  <c r="AJ112" i="42"/>
  <c r="AJ113" i="42"/>
  <c r="AJ114" i="42"/>
  <c r="AJ115" i="42"/>
  <c r="AJ116" i="42"/>
  <c r="AJ117" i="42"/>
  <c r="AJ118" i="42"/>
  <c r="AJ119" i="42"/>
  <c r="AJ120" i="42"/>
  <c r="AJ121" i="42"/>
  <c r="AJ122" i="42"/>
  <c r="AJ123" i="42"/>
  <c r="AJ124" i="42"/>
  <c r="AJ125" i="42"/>
  <c r="AJ126" i="42"/>
  <c r="AJ127" i="42"/>
  <c r="AJ128" i="42"/>
  <c r="AJ129" i="42"/>
  <c r="AJ130" i="42"/>
  <c r="AJ131" i="42"/>
  <c r="AJ132" i="42"/>
  <c r="AJ133" i="42"/>
  <c r="AJ134" i="42"/>
  <c r="AJ135" i="42"/>
  <c r="AJ136" i="42"/>
  <c r="AJ137" i="42"/>
  <c r="AJ138" i="42"/>
  <c r="AJ139" i="42"/>
  <c r="AJ140" i="42"/>
  <c r="AJ141" i="42"/>
  <c r="AJ142" i="42"/>
  <c r="AJ143" i="42"/>
  <c r="AJ144" i="42"/>
  <c r="AJ145" i="42"/>
  <c r="AJ146" i="42"/>
  <c r="AJ187" i="42"/>
  <c r="AJ188" i="42"/>
  <c r="AJ189" i="42"/>
  <c r="AJ190" i="42"/>
  <c r="AJ191" i="42"/>
  <c r="AJ192" i="42"/>
  <c r="AJ193" i="42"/>
  <c r="AJ194" i="42"/>
  <c r="AJ195" i="42"/>
  <c r="AJ196" i="42"/>
  <c r="AJ197" i="42"/>
  <c r="AJ198" i="42"/>
  <c r="AJ199" i="42"/>
  <c r="AJ200" i="42"/>
  <c r="AJ201" i="42"/>
  <c r="AJ202" i="42"/>
  <c r="AJ203" i="42"/>
  <c r="AJ204" i="42"/>
  <c r="AJ205" i="42"/>
  <c r="AJ206" i="42"/>
  <c r="AJ207" i="42"/>
  <c r="AJ208" i="42"/>
  <c r="AJ209" i="42"/>
  <c r="AJ210" i="42"/>
  <c r="AJ211" i="42"/>
  <c r="AJ212" i="42"/>
  <c r="AJ213" i="42"/>
  <c r="AJ214" i="42"/>
  <c r="AJ215" i="42"/>
  <c r="AJ216" i="42"/>
  <c r="AJ217" i="42"/>
  <c r="AJ218" i="42"/>
  <c r="AJ219" i="42"/>
  <c r="AJ220" i="42"/>
  <c r="AJ221" i="42"/>
  <c r="AJ222" i="42"/>
  <c r="AJ223" i="42"/>
  <c r="AJ224" i="42"/>
  <c r="AJ225" i="42"/>
  <c r="AJ226" i="42"/>
  <c r="AJ227" i="42"/>
  <c r="AJ228" i="42"/>
  <c r="AJ229" i="42"/>
  <c r="AJ230" i="42"/>
  <c r="AJ231" i="42"/>
  <c r="AJ232" i="42"/>
  <c r="AJ233" i="42"/>
  <c r="AJ234" i="42"/>
  <c r="AJ235" i="42"/>
  <c r="AJ236" i="42"/>
  <c r="AJ237" i="42"/>
  <c r="AJ238" i="42"/>
  <c r="AJ239" i="42"/>
  <c r="AJ240" i="42"/>
  <c r="AI3" i="42"/>
  <c r="AI4" i="42"/>
  <c r="AI5" i="42"/>
  <c r="AI6" i="42"/>
  <c r="AI7" i="42"/>
  <c r="AI8" i="42"/>
  <c r="AI9" i="42"/>
  <c r="AI10" i="42"/>
  <c r="AI11" i="42"/>
  <c r="AI12" i="42"/>
  <c r="AI15" i="42"/>
  <c r="AI17" i="42"/>
  <c r="AI18" i="42"/>
  <c r="AI19" i="42"/>
  <c r="AI20" i="42"/>
  <c r="AI21" i="42"/>
  <c r="AI22" i="42"/>
  <c r="AI23" i="42"/>
  <c r="AI24" i="42"/>
  <c r="AI25" i="42"/>
  <c r="AI26" i="42"/>
  <c r="AI27" i="42"/>
  <c r="AI28" i="42"/>
  <c r="AI29" i="42"/>
  <c r="AI30" i="42"/>
  <c r="AI31" i="42"/>
  <c r="AI32" i="42"/>
  <c r="AI33" i="42"/>
  <c r="AI34" i="42"/>
  <c r="AI35" i="42"/>
  <c r="AI36" i="42"/>
  <c r="AI37" i="42"/>
  <c r="AI38" i="42"/>
  <c r="AI39" i="42"/>
  <c r="AI40" i="42"/>
  <c r="AI41" i="42"/>
  <c r="AI42" i="42"/>
  <c r="AI43" i="42"/>
  <c r="AI44" i="42"/>
  <c r="AI45" i="42"/>
  <c r="AI46" i="42"/>
  <c r="AI47" i="42"/>
  <c r="AI48" i="42"/>
  <c r="AI49" i="42"/>
  <c r="AI50" i="42"/>
  <c r="AI51" i="42"/>
  <c r="AI52" i="42"/>
  <c r="AI53" i="42"/>
  <c r="AI54" i="42"/>
  <c r="AI55" i="42"/>
  <c r="AI56" i="42"/>
  <c r="AI57" i="42"/>
  <c r="AI58" i="42"/>
  <c r="AI59" i="42"/>
  <c r="AI60" i="42"/>
  <c r="AI61" i="42"/>
  <c r="AI62" i="42"/>
  <c r="AI63" i="42"/>
  <c r="AI64" i="42"/>
  <c r="AI65" i="42"/>
  <c r="AI66" i="42"/>
  <c r="AI67" i="42"/>
  <c r="AI68" i="42"/>
  <c r="AI69" i="42"/>
  <c r="AI70" i="42"/>
  <c r="AI71" i="42"/>
  <c r="AI72" i="42"/>
  <c r="AI73" i="42"/>
  <c r="AI74" i="42"/>
  <c r="AI75" i="42"/>
  <c r="AI76" i="42"/>
  <c r="AI77" i="42"/>
  <c r="AI78" i="42"/>
  <c r="AI79" i="42"/>
  <c r="AI80" i="42"/>
  <c r="AI81" i="42"/>
  <c r="AI82" i="42"/>
  <c r="AI83" i="42"/>
  <c r="AI84" i="42"/>
  <c r="AI85" i="42"/>
  <c r="AI86" i="42"/>
  <c r="AI87" i="42"/>
  <c r="AI88" i="42"/>
  <c r="AI89" i="42"/>
  <c r="AI90" i="42"/>
  <c r="AI91" i="42"/>
  <c r="AI92" i="42"/>
  <c r="AI93" i="42"/>
  <c r="AI94" i="42"/>
  <c r="AI95" i="42"/>
  <c r="AI96" i="42"/>
  <c r="AI97" i="42"/>
  <c r="AI98" i="42"/>
  <c r="AI99" i="42"/>
  <c r="AI100" i="42"/>
  <c r="AI101" i="42"/>
  <c r="AI102" i="42"/>
  <c r="AI103" i="42"/>
  <c r="AI104" i="42"/>
  <c r="AI105" i="42"/>
  <c r="AI106" i="42"/>
  <c r="AI107" i="42"/>
  <c r="AI108" i="42"/>
  <c r="AI109" i="42"/>
  <c r="AI110" i="42"/>
  <c r="AI111" i="42"/>
  <c r="AI112" i="42"/>
  <c r="AI113" i="42"/>
  <c r="AI114" i="42"/>
  <c r="AI115" i="42"/>
  <c r="AI116" i="42"/>
  <c r="AI117" i="42"/>
  <c r="AI118" i="42"/>
  <c r="AI119" i="42"/>
  <c r="AI120" i="42"/>
  <c r="AI121" i="42"/>
  <c r="AI122" i="42"/>
  <c r="AI123" i="42"/>
  <c r="AI124" i="42"/>
  <c r="AI125" i="42"/>
  <c r="AI126" i="42"/>
  <c r="AI127" i="42"/>
  <c r="AI128" i="42"/>
  <c r="AI129" i="42"/>
  <c r="AI130" i="42"/>
  <c r="AI131" i="42"/>
  <c r="AI132" i="42"/>
  <c r="AI133" i="42"/>
  <c r="AI134" i="42"/>
  <c r="AI135" i="42"/>
  <c r="AI136" i="42"/>
  <c r="AI137" i="42"/>
  <c r="AI138" i="42"/>
  <c r="AI139" i="42"/>
  <c r="AI140" i="42"/>
  <c r="AI141" i="42"/>
  <c r="AI142" i="42"/>
  <c r="AI143" i="42"/>
  <c r="AI144" i="42"/>
  <c r="AI145" i="42"/>
  <c r="AI146" i="42"/>
  <c r="AI187" i="42"/>
  <c r="AI188" i="42"/>
  <c r="AI189" i="42"/>
  <c r="AI190" i="42"/>
  <c r="AI191" i="42"/>
  <c r="AI192" i="42"/>
  <c r="AI193" i="42"/>
  <c r="AI194" i="42"/>
  <c r="AI195" i="42"/>
  <c r="AI196" i="42"/>
  <c r="AI197" i="42"/>
  <c r="AI198" i="42"/>
  <c r="AI199" i="42"/>
  <c r="AI200" i="42"/>
  <c r="AI201" i="42"/>
  <c r="AI202" i="42"/>
  <c r="AI203" i="42"/>
  <c r="AI204" i="42"/>
  <c r="AI205" i="42"/>
  <c r="AI206" i="42"/>
  <c r="AI207" i="42"/>
  <c r="AI208" i="42"/>
  <c r="AI209" i="42"/>
  <c r="AI210" i="42"/>
  <c r="AI211" i="42"/>
  <c r="AI212" i="42"/>
  <c r="AI213" i="42"/>
  <c r="AI214" i="42"/>
  <c r="AI215" i="42"/>
  <c r="AI216" i="42"/>
  <c r="AI217" i="42"/>
  <c r="AI218" i="42"/>
  <c r="AI219" i="42"/>
  <c r="AI220" i="42"/>
  <c r="AI221" i="42"/>
  <c r="AI222" i="42"/>
  <c r="AI223" i="42"/>
  <c r="AI224" i="42"/>
  <c r="AI225" i="42"/>
  <c r="AI226" i="42"/>
  <c r="AI227" i="42"/>
  <c r="AI228" i="42"/>
  <c r="AI229" i="42"/>
  <c r="AI230" i="42"/>
  <c r="AI231" i="42"/>
  <c r="AI232" i="42"/>
  <c r="AI233" i="42"/>
  <c r="AI234" i="42"/>
  <c r="AI235" i="42"/>
  <c r="AI236" i="42"/>
  <c r="AI237" i="42"/>
  <c r="AI238" i="42"/>
  <c r="AI239" i="42"/>
  <c r="AI240" i="42"/>
  <c r="AH3" i="42"/>
  <c r="AH4" i="42"/>
  <c r="AH5" i="42"/>
  <c r="AH6" i="42"/>
  <c r="AH7" i="42"/>
  <c r="AH8" i="42"/>
  <c r="AH9" i="42"/>
  <c r="AH10" i="42"/>
  <c r="AH11" i="42"/>
  <c r="AH12" i="42"/>
  <c r="AH15" i="42"/>
  <c r="AH17" i="42"/>
  <c r="AH18" i="42"/>
  <c r="AH19" i="42"/>
  <c r="AH20" i="42"/>
  <c r="AH21" i="42"/>
  <c r="AH22" i="42"/>
  <c r="AH23" i="42"/>
  <c r="AH24" i="42"/>
  <c r="AH25" i="42"/>
  <c r="AH26" i="42"/>
  <c r="AH27" i="42"/>
  <c r="AH28" i="42"/>
  <c r="AH29" i="42"/>
  <c r="AH30" i="42"/>
  <c r="AH31" i="42"/>
  <c r="AH32" i="42"/>
  <c r="AH33" i="42"/>
  <c r="AH34" i="42"/>
  <c r="AH35" i="42"/>
  <c r="AH36" i="42"/>
  <c r="AH37" i="42"/>
  <c r="AH38" i="42"/>
  <c r="AH39" i="42"/>
  <c r="AH40" i="42"/>
  <c r="AH41" i="42"/>
  <c r="AH42" i="42"/>
  <c r="AH43" i="42"/>
  <c r="AH44" i="42"/>
  <c r="AH45" i="42"/>
  <c r="AH46" i="42"/>
  <c r="AH47" i="42"/>
  <c r="AH48" i="42"/>
  <c r="AH49" i="42"/>
  <c r="AH50" i="42"/>
  <c r="AH51" i="42"/>
  <c r="AH52" i="42"/>
  <c r="AH53" i="42"/>
  <c r="AH54" i="42"/>
  <c r="AH55" i="42"/>
  <c r="AH56" i="42"/>
  <c r="AH57" i="42"/>
  <c r="AH58" i="42"/>
  <c r="AH59" i="42"/>
  <c r="AH60" i="42"/>
  <c r="AH61" i="42"/>
  <c r="AH62" i="42"/>
  <c r="AH63" i="42"/>
  <c r="AH64" i="42"/>
  <c r="AH65" i="42"/>
  <c r="AH66" i="42"/>
  <c r="AH67" i="42"/>
  <c r="AH68" i="42"/>
  <c r="AH69" i="42"/>
  <c r="AH70" i="42"/>
  <c r="AH71" i="42"/>
  <c r="AH72" i="42"/>
  <c r="AH73" i="42"/>
  <c r="AH74" i="42"/>
  <c r="AH75" i="42"/>
  <c r="AH76" i="42"/>
  <c r="AH77" i="42"/>
  <c r="AH78" i="42"/>
  <c r="AH79" i="42"/>
  <c r="AH80" i="42"/>
  <c r="AH81" i="42"/>
  <c r="AH82" i="42"/>
  <c r="AH83" i="42"/>
  <c r="AH84" i="42"/>
  <c r="AH85" i="42"/>
  <c r="AH86" i="42"/>
  <c r="AH87" i="42"/>
  <c r="AH88" i="42"/>
  <c r="AH89" i="42"/>
  <c r="AH90" i="42"/>
  <c r="AH91" i="42"/>
  <c r="AH92" i="42"/>
  <c r="AH93" i="42"/>
  <c r="AH94" i="42"/>
  <c r="AH95" i="42"/>
  <c r="AH96" i="42"/>
  <c r="AH97" i="42"/>
  <c r="AH98" i="42"/>
  <c r="AH99" i="42"/>
  <c r="AH100" i="42"/>
  <c r="AH101" i="42"/>
  <c r="AH102" i="42"/>
  <c r="AH103" i="42"/>
  <c r="AH104" i="42"/>
  <c r="AH105" i="42"/>
  <c r="AH106" i="42"/>
  <c r="AH107" i="42"/>
  <c r="AH108" i="42"/>
  <c r="AH109" i="42"/>
  <c r="AH110" i="42"/>
  <c r="AH111" i="42"/>
  <c r="AH112" i="42"/>
  <c r="AH113" i="42"/>
  <c r="AH114" i="42"/>
  <c r="AH115" i="42"/>
  <c r="AH116" i="42"/>
  <c r="AH117" i="42"/>
  <c r="AH118" i="42"/>
  <c r="AH119" i="42"/>
  <c r="AH120" i="42"/>
  <c r="AH121" i="42"/>
  <c r="AH122" i="42"/>
  <c r="AH123" i="42"/>
  <c r="AH124" i="42"/>
  <c r="AH125" i="42"/>
  <c r="AH126" i="42"/>
  <c r="AH127" i="42"/>
  <c r="AH128" i="42"/>
  <c r="AH129" i="42"/>
  <c r="AH130" i="42"/>
  <c r="AH131" i="42"/>
  <c r="AH132" i="42"/>
  <c r="AH133" i="42"/>
  <c r="AH134" i="42"/>
  <c r="AH135" i="42"/>
  <c r="AH136" i="42"/>
  <c r="AH137" i="42"/>
  <c r="AH138" i="42"/>
  <c r="AH139" i="42"/>
  <c r="AH140" i="42"/>
  <c r="AH141" i="42"/>
  <c r="AH142" i="42"/>
  <c r="AH143" i="42"/>
  <c r="AH144" i="42"/>
  <c r="AH145" i="42"/>
  <c r="AH146" i="42"/>
  <c r="AH187" i="42"/>
  <c r="AH188" i="42"/>
  <c r="AH189" i="42"/>
  <c r="AH190" i="42"/>
  <c r="AH191" i="42"/>
  <c r="AH192" i="42"/>
  <c r="AH193" i="42"/>
  <c r="AH194" i="42"/>
  <c r="AH195" i="42"/>
  <c r="AH196" i="42"/>
  <c r="AH197" i="42"/>
  <c r="AH198" i="42"/>
  <c r="AH199" i="42"/>
  <c r="AH200" i="42"/>
  <c r="AH201" i="42"/>
  <c r="AH202" i="42"/>
  <c r="AH203" i="42"/>
  <c r="AH204" i="42"/>
  <c r="AH205" i="42"/>
  <c r="AH206" i="42"/>
  <c r="AH207" i="42"/>
  <c r="AH208" i="42"/>
  <c r="AH209" i="42"/>
  <c r="AH210" i="42"/>
  <c r="AH211" i="42"/>
  <c r="AH212" i="42"/>
  <c r="AH213" i="42"/>
  <c r="AH214" i="42"/>
  <c r="AH215" i="42"/>
  <c r="AH216" i="42"/>
  <c r="AH217" i="42"/>
  <c r="AH218" i="42"/>
  <c r="AH219" i="42"/>
  <c r="AH220" i="42"/>
  <c r="AH221" i="42"/>
  <c r="AH222" i="42"/>
  <c r="AH223" i="42"/>
  <c r="AH224" i="42"/>
  <c r="AH225" i="42"/>
  <c r="AH226" i="42"/>
  <c r="AH227" i="42"/>
  <c r="AH228" i="42"/>
  <c r="AH229" i="42"/>
  <c r="AH230" i="42"/>
  <c r="AH231" i="42"/>
  <c r="AH232" i="42"/>
  <c r="AH233" i="42"/>
  <c r="AH234" i="42"/>
  <c r="AH235" i="42"/>
  <c r="AH236" i="42"/>
  <c r="AH237" i="42"/>
  <c r="AH238" i="42"/>
  <c r="AH239" i="42"/>
  <c r="AH240" i="42"/>
  <c r="AG3" i="42"/>
  <c r="AG4" i="42"/>
  <c r="AG5" i="42"/>
  <c r="AG6" i="42"/>
  <c r="AG7" i="42"/>
  <c r="AG8" i="42"/>
  <c r="AG9" i="42"/>
  <c r="AG10" i="42"/>
  <c r="AG11" i="42"/>
  <c r="AG12" i="42"/>
  <c r="AG15" i="42"/>
  <c r="AG17" i="42"/>
  <c r="AG18" i="42"/>
  <c r="AG19" i="42"/>
  <c r="AG20" i="42"/>
  <c r="AG21" i="42"/>
  <c r="AG22" i="42"/>
  <c r="AG23" i="42"/>
  <c r="AG24" i="42"/>
  <c r="AG25" i="42"/>
  <c r="AG26" i="42"/>
  <c r="AG27" i="42"/>
  <c r="AG28" i="42"/>
  <c r="AG29" i="42"/>
  <c r="AG30" i="42"/>
  <c r="AG31" i="42"/>
  <c r="AG32" i="42"/>
  <c r="AG33" i="42"/>
  <c r="AG34" i="42"/>
  <c r="AG35" i="42"/>
  <c r="AG36" i="42"/>
  <c r="AG37" i="42"/>
  <c r="AG38" i="42"/>
  <c r="AG39" i="42"/>
  <c r="AG40" i="42"/>
  <c r="AG41" i="42"/>
  <c r="AG42" i="42"/>
  <c r="AG43" i="42"/>
  <c r="AG44" i="42"/>
  <c r="AG45" i="42"/>
  <c r="AG46" i="42"/>
  <c r="AG47" i="42"/>
  <c r="AG48" i="42"/>
  <c r="AG49" i="42"/>
  <c r="AG50" i="42"/>
  <c r="AG51" i="42"/>
  <c r="AG52" i="42"/>
  <c r="AG53" i="42"/>
  <c r="AG54" i="42"/>
  <c r="AG55" i="42"/>
  <c r="AG56" i="42"/>
  <c r="AG57" i="42"/>
  <c r="AG58" i="42"/>
  <c r="AG59" i="42"/>
  <c r="AG60" i="42"/>
  <c r="AG61" i="42"/>
  <c r="AG62" i="42"/>
  <c r="AG63" i="42"/>
  <c r="AG64" i="42"/>
  <c r="AG65" i="42"/>
  <c r="AG66" i="42"/>
  <c r="AG67" i="42"/>
  <c r="AG68" i="42"/>
  <c r="AG69" i="42"/>
  <c r="AG70" i="42"/>
  <c r="AG71" i="42"/>
  <c r="AG72" i="42"/>
  <c r="AG73" i="42"/>
  <c r="AG74" i="42"/>
  <c r="AG75" i="42"/>
  <c r="AG76" i="42"/>
  <c r="AG77" i="42"/>
  <c r="AG78" i="42"/>
  <c r="AG79" i="42"/>
  <c r="AG80" i="42"/>
  <c r="AG81" i="42"/>
  <c r="AG82" i="42"/>
  <c r="AG83" i="42"/>
  <c r="AG84" i="42"/>
  <c r="AG85" i="42"/>
  <c r="AG86" i="42"/>
  <c r="AG87" i="42"/>
  <c r="AG88" i="42"/>
  <c r="AG89" i="42"/>
  <c r="AG90" i="42"/>
  <c r="AG91" i="42"/>
  <c r="AG92" i="42"/>
  <c r="AG93" i="42"/>
  <c r="AG94" i="42"/>
  <c r="AG95" i="42"/>
  <c r="AG96" i="42"/>
  <c r="AG97" i="42"/>
  <c r="AG98" i="42"/>
  <c r="AG99" i="42"/>
  <c r="AG100" i="42"/>
  <c r="AG101" i="42"/>
  <c r="AG102" i="42"/>
  <c r="AG103" i="42"/>
  <c r="AG104" i="42"/>
  <c r="AG105" i="42"/>
  <c r="AG106" i="42"/>
  <c r="AG107" i="42"/>
  <c r="AG108" i="42"/>
  <c r="AG109" i="42"/>
  <c r="AG110" i="42"/>
  <c r="AG111" i="42"/>
  <c r="AG112" i="42"/>
  <c r="AG113" i="42"/>
  <c r="AG114" i="42"/>
  <c r="AG115" i="42"/>
  <c r="AG116" i="42"/>
  <c r="AG117" i="42"/>
  <c r="AG118" i="42"/>
  <c r="AG119" i="42"/>
  <c r="AG120" i="42"/>
  <c r="AG121" i="42"/>
  <c r="AG122" i="42"/>
  <c r="AG123" i="42"/>
  <c r="AG124" i="42"/>
  <c r="AG125" i="42"/>
  <c r="AG126" i="42"/>
  <c r="AG127" i="42"/>
  <c r="AG128" i="42"/>
  <c r="AG129" i="42"/>
  <c r="AG130" i="42"/>
  <c r="AG131" i="42"/>
  <c r="AG132" i="42"/>
  <c r="AG133" i="42"/>
  <c r="AG134" i="42"/>
  <c r="AG135" i="42"/>
  <c r="AG136" i="42"/>
  <c r="AG137" i="42"/>
  <c r="AG138" i="42"/>
  <c r="AG139" i="42"/>
  <c r="AG140" i="42"/>
  <c r="AG141" i="42"/>
  <c r="AG142" i="42"/>
  <c r="AG143" i="42"/>
  <c r="AG144" i="42"/>
  <c r="AG145" i="42"/>
  <c r="AG146" i="42"/>
  <c r="AG187" i="42"/>
  <c r="AG188" i="42"/>
  <c r="AG189" i="42"/>
  <c r="AG190" i="42"/>
  <c r="AG191" i="42"/>
  <c r="AG192" i="42"/>
  <c r="AG193" i="42"/>
  <c r="AG194" i="42"/>
  <c r="AG195" i="42"/>
  <c r="AG196" i="42"/>
  <c r="AG197" i="42"/>
  <c r="AG198" i="42"/>
  <c r="AG199" i="42"/>
  <c r="AG200" i="42"/>
  <c r="AG201" i="42"/>
  <c r="AG202" i="42"/>
  <c r="AG203" i="42"/>
  <c r="AG204" i="42"/>
  <c r="AG205" i="42"/>
  <c r="AG206" i="42"/>
  <c r="AG207" i="42"/>
  <c r="AG208" i="42"/>
  <c r="AG209" i="42"/>
  <c r="AG210" i="42"/>
  <c r="AG211" i="42"/>
  <c r="AG212" i="42"/>
  <c r="AG213" i="42"/>
  <c r="AG214" i="42"/>
  <c r="AG215" i="42"/>
  <c r="AG216" i="42"/>
  <c r="AG217" i="42"/>
  <c r="AG218" i="42"/>
  <c r="AG219" i="42"/>
  <c r="AG220" i="42"/>
  <c r="AG221" i="42"/>
  <c r="AG222" i="42"/>
  <c r="AG223" i="42"/>
  <c r="AG224" i="42"/>
  <c r="AG225" i="42"/>
  <c r="AG226" i="42"/>
  <c r="AG227" i="42"/>
  <c r="AG228" i="42"/>
  <c r="AG229" i="42"/>
  <c r="AG230" i="42"/>
  <c r="AG231" i="42"/>
  <c r="AG232" i="42"/>
  <c r="AG233" i="42"/>
  <c r="AG234" i="42"/>
  <c r="AG235" i="42"/>
  <c r="AG236" i="42"/>
  <c r="AG237" i="42"/>
  <c r="AG238" i="42"/>
  <c r="AG239" i="42"/>
  <c r="AG240" i="42"/>
  <c r="AF3" i="42"/>
  <c r="AF4" i="42"/>
  <c r="AF5" i="42"/>
  <c r="AF6" i="42"/>
  <c r="AF7" i="42"/>
  <c r="AF8" i="42"/>
  <c r="AF9" i="42"/>
  <c r="AF10" i="42"/>
  <c r="AF11" i="42"/>
  <c r="AF12" i="42"/>
  <c r="AF15" i="42"/>
  <c r="AF17" i="42"/>
  <c r="AF18" i="42"/>
  <c r="AF19" i="42"/>
  <c r="AF20" i="42"/>
  <c r="AF21" i="42"/>
  <c r="AF22" i="42"/>
  <c r="AF23" i="42"/>
  <c r="AF24" i="42"/>
  <c r="AF25" i="42"/>
  <c r="AF26" i="42"/>
  <c r="AF27" i="42"/>
  <c r="AF28" i="42"/>
  <c r="AF29" i="42"/>
  <c r="AF30" i="42"/>
  <c r="AF31" i="42"/>
  <c r="AF32" i="42"/>
  <c r="AF33" i="42"/>
  <c r="AF34" i="42"/>
  <c r="AF35" i="42"/>
  <c r="AF36" i="42"/>
  <c r="AF37" i="42"/>
  <c r="AF38" i="42"/>
  <c r="AF39" i="42"/>
  <c r="AF40" i="42"/>
  <c r="AF41" i="42"/>
  <c r="AF42" i="42"/>
  <c r="AF43" i="42"/>
  <c r="AF44" i="42"/>
  <c r="AF45" i="42"/>
  <c r="AF46" i="42"/>
  <c r="AF47" i="42"/>
  <c r="AF48" i="42"/>
  <c r="AF49" i="42"/>
  <c r="AF50" i="42"/>
  <c r="AF51" i="42"/>
  <c r="AF52" i="42"/>
  <c r="AF53" i="42"/>
  <c r="AF54" i="42"/>
  <c r="AF55" i="42"/>
  <c r="AF56" i="42"/>
  <c r="AF57" i="42"/>
  <c r="AF58" i="42"/>
  <c r="AF59" i="42"/>
  <c r="AF60" i="42"/>
  <c r="AF61" i="42"/>
  <c r="AF62" i="42"/>
  <c r="AF63" i="42"/>
  <c r="AF64" i="42"/>
  <c r="AF65" i="42"/>
  <c r="AF66" i="42"/>
  <c r="AF67" i="42"/>
  <c r="AF68" i="42"/>
  <c r="AF69" i="42"/>
  <c r="AF70" i="42"/>
  <c r="AF71" i="42"/>
  <c r="AF72" i="42"/>
  <c r="AF73" i="42"/>
  <c r="AF74" i="42"/>
  <c r="AF75" i="42"/>
  <c r="AF76" i="42"/>
  <c r="AF77" i="42"/>
  <c r="AF78" i="42"/>
  <c r="AF79" i="42"/>
  <c r="AF80" i="42"/>
  <c r="AF81" i="42"/>
  <c r="AF82" i="42"/>
  <c r="AF83" i="42"/>
  <c r="AF84" i="42"/>
  <c r="AF85" i="42"/>
  <c r="AF86" i="42"/>
  <c r="AF87" i="42"/>
  <c r="AF88" i="42"/>
  <c r="AF89" i="42"/>
  <c r="AF90" i="42"/>
  <c r="AF91" i="42"/>
  <c r="AF92" i="42"/>
  <c r="AF93" i="42"/>
  <c r="AF94" i="42"/>
  <c r="AF95" i="42"/>
  <c r="AF96" i="42"/>
  <c r="AF97" i="42"/>
  <c r="AF98" i="42"/>
  <c r="AF99" i="42"/>
  <c r="AF100" i="42"/>
  <c r="AF101" i="42"/>
  <c r="AF102" i="42"/>
  <c r="AF103" i="42"/>
  <c r="AF104" i="42"/>
  <c r="AF105" i="42"/>
  <c r="AF106" i="42"/>
  <c r="AF107" i="42"/>
  <c r="AF108" i="42"/>
  <c r="AF109" i="42"/>
  <c r="AF110" i="42"/>
  <c r="AF111" i="42"/>
  <c r="AF112" i="42"/>
  <c r="AF113" i="42"/>
  <c r="AF114" i="42"/>
  <c r="AF115" i="42"/>
  <c r="AF116" i="42"/>
  <c r="AF117" i="42"/>
  <c r="AF118" i="42"/>
  <c r="AF119" i="42"/>
  <c r="AF120" i="42"/>
  <c r="AF121" i="42"/>
  <c r="AF122" i="42"/>
  <c r="AF123" i="42"/>
  <c r="AF124" i="42"/>
  <c r="AF125" i="42"/>
  <c r="AF126" i="42"/>
  <c r="AF127" i="42"/>
  <c r="AF128" i="42"/>
  <c r="AF129" i="42"/>
  <c r="AF130" i="42"/>
  <c r="AF131" i="42"/>
  <c r="AF132" i="42"/>
  <c r="AF133" i="42"/>
  <c r="AF134" i="42"/>
  <c r="AF135" i="42"/>
  <c r="AF136" i="42"/>
  <c r="AF137" i="42"/>
  <c r="AF138" i="42"/>
  <c r="AF139" i="42"/>
  <c r="AF140" i="42"/>
  <c r="AF141" i="42"/>
  <c r="AF142" i="42"/>
  <c r="AF143" i="42"/>
  <c r="AF144" i="42"/>
  <c r="AF145" i="42"/>
  <c r="AF146" i="42"/>
  <c r="AF187" i="42"/>
  <c r="AF188" i="42"/>
  <c r="AF189" i="42"/>
  <c r="AF190" i="42"/>
  <c r="AF191" i="42"/>
  <c r="AF192" i="42"/>
  <c r="AF193" i="42"/>
  <c r="AF194" i="42"/>
  <c r="AF195" i="42"/>
  <c r="AF196" i="42"/>
  <c r="AF197" i="42"/>
  <c r="AF198" i="42"/>
  <c r="AF199" i="42"/>
  <c r="AF200" i="42"/>
  <c r="AF201" i="42"/>
  <c r="AF202" i="42"/>
  <c r="AF203" i="42"/>
  <c r="AF204" i="42"/>
  <c r="AF205" i="42"/>
  <c r="AF206" i="42"/>
  <c r="AF207" i="42"/>
  <c r="AF208" i="42"/>
  <c r="AF209" i="42"/>
  <c r="AF210" i="42"/>
  <c r="AF211" i="42"/>
  <c r="AF212" i="42"/>
  <c r="AF213" i="42"/>
  <c r="AF214" i="42"/>
  <c r="AF215" i="42"/>
  <c r="AF216" i="42"/>
  <c r="AF217" i="42"/>
  <c r="AF218" i="42"/>
  <c r="AF219" i="42"/>
  <c r="AF220" i="42"/>
  <c r="AF221" i="42"/>
  <c r="AF222" i="42"/>
  <c r="AF223" i="42"/>
  <c r="AF224" i="42"/>
  <c r="AF225" i="42"/>
  <c r="AF226" i="42"/>
  <c r="AF227" i="42"/>
  <c r="AF228" i="42"/>
  <c r="AF229" i="42"/>
  <c r="AF230" i="42"/>
  <c r="AF231" i="42"/>
  <c r="AF232" i="42"/>
  <c r="AF233" i="42"/>
  <c r="AF234" i="42"/>
  <c r="AF235" i="42"/>
  <c r="AF236" i="42"/>
  <c r="AF237" i="42"/>
  <c r="AF238" i="42"/>
  <c r="AF239" i="42"/>
  <c r="AF240" i="42"/>
  <c r="AE3" i="42"/>
  <c r="AE4" i="42"/>
  <c r="AE5" i="42"/>
  <c r="AE6" i="42"/>
  <c r="AE7" i="42"/>
  <c r="AE8" i="42"/>
  <c r="AE9" i="42"/>
  <c r="AE10" i="42"/>
  <c r="AE11" i="42"/>
  <c r="AE12" i="42"/>
  <c r="AE15" i="42"/>
  <c r="AE17" i="42"/>
  <c r="AE18" i="42"/>
  <c r="AE19" i="42"/>
  <c r="AE20" i="42"/>
  <c r="AE21" i="42"/>
  <c r="AE22" i="42"/>
  <c r="AE23" i="42"/>
  <c r="AE24" i="42"/>
  <c r="AE25" i="42"/>
  <c r="AE26" i="42"/>
  <c r="AE27" i="42"/>
  <c r="AE28" i="42"/>
  <c r="AE29" i="42"/>
  <c r="AE30" i="42"/>
  <c r="AE31" i="42"/>
  <c r="AE32" i="42"/>
  <c r="AE33" i="42"/>
  <c r="AE34" i="42"/>
  <c r="AE35" i="42"/>
  <c r="AE36" i="42"/>
  <c r="AE37" i="42"/>
  <c r="AE38" i="42"/>
  <c r="AE39" i="42"/>
  <c r="AE40" i="42"/>
  <c r="AE41" i="42"/>
  <c r="AE42" i="42"/>
  <c r="AE43" i="42"/>
  <c r="AE44" i="42"/>
  <c r="AE45" i="42"/>
  <c r="AE46" i="42"/>
  <c r="AE47" i="42"/>
  <c r="AE48" i="42"/>
  <c r="AE49" i="42"/>
  <c r="AE50" i="42"/>
  <c r="AE51" i="42"/>
  <c r="AE52" i="42"/>
  <c r="AE53" i="42"/>
  <c r="AE54" i="42"/>
  <c r="AE55" i="42"/>
  <c r="AE56" i="42"/>
  <c r="AE57" i="42"/>
  <c r="AE58" i="42"/>
  <c r="AE59" i="42"/>
  <c r="AE60" i="42"/>
  <c r="AE61" i="42"/>
  <c r="AE62" i="42"/>
  <c r="AE63" i="42"/>
  <c r="AE64" i="42"/>
  <c r="AE65" i="42"/>
  <c r="AE66" i="42"/>
  <c r="AE67" i="42"/>
  <c r="AE68" i="42"/>
  <c r="AE69" i="42"/>
  <c r="AE70" i="42"/>
  <c r="AE71" i="42"/>
  <c r="AE72" i="42"/>
  <c r="AE73" i="42"/>
  <c r="AE74" i="42"/>
  <c r="AE75" i="42"/>
  <c r="AE76" i="42"/>
  <c r="AE77" i="42"/>
  <c r="AE78" i="42"/>
  <c r="AE79" i="42"/>
  <c r="AE80" i="42"/>
  <c r="AE81" i="42"/>
  <c r="AE82" i="42"/>
  <c r="AE83" i="42"/>
  <c r="AE84" i="42"/>
  <c r="AE85" i="42"/>
  <c r="AE86" i="42"/>
  <c r="AE87" i="42"/>
  <c r="AE88" i="42"/>
  <c r="AE89" i="42"/>
  <c r="AE90" i="42"/>
  <c r="AE91" i="42"/>
  <c r="AE92" i="42"/>
  <c r="AE93" i="42"/>
  <c r="AE94" i="42"/>
  <c r="AE95" i="42"/>
  <c r="AE96" i="42"/>
  <c r="AE97" i="42"/>
  <c r="AE98" i="42"/>
  <c r="AE99" i="42"/>
  <c r="AE100" i="42"/>
  <c r="AE101" i="42"/>
  <c r="AE102" i="42"/>
  <c r="AE103" i="42"/>
  <c r="AE104" i="42"/>
  <c r="AE105" i="42"/>
  <c r="AE106" i="42"/>
  <c r="AE107" i="42"/>
  <c r="AE108" i="42"/>
  <c r="AE109" i="42"/>
  <c r="AE110" i="42"/>
  <c r="AE111" i="42"/>
  <c r="AE112" i="42"/>
  <c r="AE113" i="42"/>
  <c r="AE114" i="42"/>
  <c r="AE115" i="42"/>
  <c r="AE116" i="42"/>
  <c r="AE117" i="42"/>
  <c r="AE118" i="42"/>
  <c r="AE119" i="42"/>
  <c r="AE120" i="42"/>
  <c r="AE121" i="42"/>
  <c r="AE122" i="42"/>
  <c r="AE123" i="42"/>
  <c r="AE124" i="42"/>
  <c r="AE125" i="42"/>
  <c r="AE126" i="42"/>
  <c r="AE127" i="42"/>
  <c r="AE128" i="42"/>
  <c r="AE129" i="42"/>
  <c r="AE130" i="42"/>
  <c r="AE131" i="42"/>
  <c r="AE132" i="42"/>
  <c r="AE133" i="42"/>
  <c r="AE134" i="42"/>
  <c r="AE135" i="42"/>
  <c r="AE136" i="42"/>
  <c r="AE137" i="42"/>
  <c r="AE138" i="42"/>
  <c r="AE139" i="42"/>
  <c r="AE140" i="42"/>
  <c r="AE141" i="42"/>
  <c r="AE142" i="42"/>
  <c r="AE143" i="42"/>
  <c r="AE144" i="42"/>
  <c r="AE145" i="42"/>
  <c r="AE146" i="42"/>
  <c r="AE187" i="42"/>
  <c r="AE188" i="42"/>
  <c r="AE189" i="42"/>
  <c r="AE190" i="42"/>
  <c r="AE191" i="42"/>
  <c r="AE192" i="42"/>
  <c r="AE193" i="42"/>
  <c r="AE194" i="42"/>
  <c r="AE195" i="42"/>
  <c r="AE196" i="42"/>
  <c r="AE197" i="42"/>
  <c r="AE198" i="42"/>
  <c r="AE199" i="42"/>
  <c r="AE200" i="42"/>
  <c r="AE201" i="42"/>
  <c r="AE202" i="42"/>
  <c r="AE203" i="42"/>
  <c r="AE204" i="42"/>
  <c r="AE205" i="42"/>
  <c r="AE206" i="42"/>
  <c r="AE207" i="42"/>
  <c r="AE208" i="42"/>
  <c r="AE209" i="42"/>
  <c r="AE210" i="42"/>
  <c r="AE211" i="42"/>
  <c r="AE212" i="42"/>
  <c r="AE213" i="42"/>
  <c r="AE214" i="42"/>
  <c r="AE215" i="42"/>
  <c r="AE216" i="42"/>
  <c r="AE217" i="42"/>
  <c r="AE218" i="42"/>
  <c r="AE219" i="42"/>
  <c r="AE220" i="42"/>
  <c r="AE221" i="42"/>
  <c r="AE222" i="42"/>
  <c r="AE223" i="42"/>
  <c r="AE224" i="42"/>
  <c r="AE225" i="42"/>
  <c r="AE226" i="42"/>
  <c r="AE227" i="42"/>
  <c r="AE228" i="42"/>
  <c r="AE229" i="42"/>
  <c r="AE230" i="42"/>
  <c r="AE231" i="42"/>
  <c r="AE232" i="42"/>
  <c r="AE233" i="42"/>
  <c r="AE234" i="42"/>
  <c r="AE235" i="42"/>
  <c r="AE236" i="42"/>
  <c r="AD3" i="42"/>
  <c r="AD4" i="42"/>
  <c r="AD5" i="42"/>
  <c r="AD6" i="42"/>
  <c r="AD7" i="42"/>
  <c r="AD8" i="42"/>
  <c r="AD9" i="42"/>
  <c r="AD10" i="42"/>
  <c r="AD11" i="42"/>
  <c r="AD12" i="42"/>
  <c r="AD15" i="42"/>
  <c r="AD17" i="42"/>
  <c r="AD18" i="42"/>
  <c r="AD19" i="42"/>
  <c r="AD20" i="42"/>
  <c r="AD21" i="42"/>
  <c r="AD22" i="42"/>
  <c r="AD23" i="42"/>
  <c r="AD24" i="42"/>
  <c r="AD25" i="42"/>
  <c r="AD26" i="42"/>
  <c r="AD27" i="42"/>
  <c r="AD28" i="42"/>
  <c r="AD29" i="42"/>
  <c r="AD30" i="42"/>
  <c r="AD31" i="42"/>
  <c r="AD32" i="42"/>
  <c r="AD33" i="42"/>
  <c r="AD34" i="42"/>
  <c r="AD35" i="42"/>
  <c r="AD36" i="42"/>
  <c r="AD37" i="42"/>
  <c r="AD38" i="42"/>
  <c r="AD39" i="42"/>
  <c r="AD40" i="42"/>
  <c r="AD41" i="42"/>
  <c r="AD42" i="42"/>
  <c r="AD43" i="42"/>
  <c r="AD44" i="42"/>
  <c r="AD45" i="42"/>
  <c r="AD46" i="42"/>
  <c r="AD47" i="42"/>
  <c r="AD48" i="42"/>
  <c r="AD49" i="42"/>
  <c r="AD50" i="42"/>
  <c r="AD51" i="42"/>
  <c r="AD52" i="42"/>
  <c r="AD53" i="42"/>
  <c r="AD54" i="42"/>
  <c r="AD55" i="42"/>
  <c r="AD56" i="42"/>
  <c r="AD57" i="42"/>
  <c r="AD58" i="42"/>
  <c r="AD59" i="42"/>
  <c r="AD60" i="42"/>
  <c r="AD61" i="42"/>
  <c r="AD62" i="42"/>
  <c r="AD63" i="42"/>
  <c r="AD64" i="42"/>
  <c r="AD65" i="42"/>
  <c r="AD66" i="42"/>
  <c r="AD67" i="42"/>
  <c r="AD68" i="42"/>
  <c r="AD69" i="42"/>
  <c r="AD70" i="42"/>
  <c r="AD71" i="42"/>
  <c r="AD72" i="42"/>
  <c r="AD73" i="42"/>
  <c r="AD74" i="42"/>
  <c r="AD75" i="42"/>
  <c r="AD76" i="42"/>
  <c r="AD77" i="42"/>
  <c r="AD78" i="42"/>
  <c r="AD79" i="42"/>
  <c r="AD80" i="42"/>
  <c r="AD81" i="42"/>
  <c r="AD82" i="42"/>
  <c r="AD83" i="42"/>
  <c r="AD84" i="42"/>
  <c r="AD85" i="42"/>
  <c r="AD86" i="42"/>
  <c r="AD87" i="42"/>
  <c r="AD88" i="42"/>
  <c r="AD89" i="42"/>
  <c r="AD90" i="42"/>
  <c r="AD91" i="42"/>
  <c r="AD92" i="42"/>
  <c r="AD93" i="42"/>
  <c r="AD94" i="42"/>
  <c r="AD95" i="42"/>
  <c r="AD96" i="42"/>
  <c r="AD97" i="42"/>
  <c r="AD98" i="42"/>
  <c r="AD99" i="42"/>
  <c r="AD100" i="42"/>
  <c r="AD101" i="42"/>
  <c r="AD102" i="42"/>
  <c r="AD103" i="42"/>
  <c r="AD104" i="42"/>
  <c r="AD105" i="42"/>
  <c r="AD106" i="42"/>
  <c r="AD107" i="42"/>
  <c r="AD108" i="42"/>
  <c r="AD109" i="42"/>
  <c r="AD110" i="42"/>
  <c r="AD111" i="42"/>
  <c r="AD112" i="42"/>
  <c r="AD113" i="42"/>
  <c r="AD114" i="42"/>
  <c r="AD115" i="42"/>
  <c r="AD116" i="42"/>
  <c r="AD117" i="42"/>
  <c r="AD118" i="42"/>
  <c r="AD119" i="42"/>
  <c r="AD120" i="42"/>
  <c r="AD121" i="42"/>
  <c r="AD122" i="42"/>
  <c r="AD123" i="42"/>
  <c r="AD124" i="42"/>
  <c r="AD125" i="42"/>
  <c r="AD126" i="42"/>
  <c r="AD127" i="42"/>
  <c r="AD128" i="42"/>
  <c r="AD129" i="42"/>
  <c r="AD130" i="42"/>
  <c r="AD131" i="42"/>
  <c r="AD132" i="42"/>
  <c r="AD133" i="42"/>
  <c r="AD134" i="42"/>
  <c r="AD135" i="42"/>
  <c r="AD136" i="42"/>
  <c r="AD137" i="42"/>
  <c r="AD138" i="42"/>
  <c r="AD139" i="42"/>
  <c r="AD140" i="42"/>
  <c r="AD141" i="42"/>
  <c r="AD142" i="42"/>
  <c r="AD143" i="42"/>
  <c r="AD144" i="42"/>
  <c r="AD145" i="42"/>
  <c r="AD146" i="42"/>
  <c r="AD187" i="42"/>
  <c r="AD188" i="42"/>
  <c r="AD189" i="42"/>
  <c r="AD190" i="42"/>
  <c r="AD191" i="42"/>
  <c r="AD192" i="42"/>
  <c r="AD193" i="42"/>
  <c r="AD194" i="42"/>
  <c r="AD195" i="42"/>
  <c r="AD196" i="42"/>
  <c r="AD197" i="42"/>
  <c r="AD198" i="42"/>
  <c r="AD199" i="42"/>
  <c r="AD200" i="42"/>
  <c r="AD201" i="42"/>
  <c r="AD202" i="42"/>
  <c r="AD203" i="42"/>
  <c r="AD204" i="42"/>
  <c r="AD205" i="42"/>
  <c r="AD206" i="42"/>
  <c r="AD207" i="42"/>
  <c r="AD208" i="42"/>
  <c r="AD209" i="42"/>
  <c r="AD210" i="42"/>
  <c r="AD211" i="42"/>
  <c r="AD212" i="42"/>
  <c r="AD213" i="42"/>
  <c r="AD214" i="42"/>
  <c r="AD215" i="42"/>
  <c r="AD216" i="42"/>
  <c r="AD217" i="42"/>
  <c r="AD218" i="42"/>
  <c r="AD219" i="42"/>
  <c r="AD220" i="42"/>
  <c r="AD221" i="42"/>
  <c r="AD222" i="42"/>
  <c r="AD223" i="42"/>
  <c r="AD224" i="42"/>
  <c r="AD225" i="42"/>
  <c r="AD226" i="42"/>
  <c r="AD227" i="42"/>
  <c r="AD228" i="42"/>
  <c r="AD229" i="42"/>
  <c r="AD230" i="42"/>
  <c r="AD231" i="42"/>
  <c r="AD232" i="42"/>
  <c r="AD233" i="42"/>
  <c r="AD234" i="42"/>
  <c r="AD235" i="42"/>
  <c r="AD236" i="42"/>
  <c r="AD237" i="42"/>
  <c r="AD238" i="42"/>
  <c r="AD239" i="42"/>
  <c r="AD240" i="42"/>
  <c r="AD241" i="42"/>
  <c r="AC3" i="42"/>
  <c r="AC4" i="42"/>
  <c r="AC5" i="42"/>
  <c r="AC6" i="42"/>
  <c r="AC7" i="42"/>
  <c r="AC8" i="42"/>
  <c r="AC9" i="42"/>
  <c r="AC10" i="42"/>
  <c r="AC11" i="42"/>
  <c r="AC12" i="42"/>
  <c r="AC15" i="42"/>
  <c r="AC17" i="42"/>
  <c r="AC18" i="42"/>
  <c r="AC19" i="42"/>
  <c r="AC20" i="42"/>
  <c r="AC21" i="42"/>
  <c r="AC22" i="42"/>
  <c r="AC23" i="42"/>
  <c r="AC24" i="42"/>
  <c r="AC25" i="42"/>
  <c r="AC26" i="42"/>
  <c r="AC27" i="42"/>
  <c r="AC28" i="42"/>
  <c r="AC29" i="42"/>
  <c r="AC30" i="42"/>
  <c r="AC31" i="42"/>
  <c r="AC32" i="42"/>
  <c r="AC33" i="42"/>
  <c r="AC34" i="42"/>
  <c r="AC35" i="42"/>
  <c r="AC36" i="42"/>
  <c r="AC37" i="42"/>
  <c r="AC38" i="42"/>
  <c r="AC39" i="42"/>
  <c r="AC40" i="42"/>
  <c r="AC41" i="42"/>
  <c r="AC42" i="42"/>
  <c r="AC43" i="42"/>
  <c r="AC44" i="42"/>
  <c r="AC45" i="42"/>
  <c r="AC46" i="42"/>
  <c r="AC47" i="42"/>
  <c r="AC48" i="42"/>
  <c r="AC49" i="42"/>
  <c r="AC50" i="42"/>
  <c r="AC51" i="42"/>
  <c r="AC52" i="42"/>
  <c r="AC53" i="42"/>
  <c r="AC54" i="42"/>
  <c r="AC55" i="42"/>
  <c r="AC56" i="42"/>
  <c r="AC57" i="42"/>
  <c r="AC58" i="42"/>
  <c r="AC59" i="42"/>
  <c r="AC60" i="42"/>
  <c r="AC61" i="42"/>
  <c r="AC62" i="42"/>
  <c r="AC63" i="42"/>
  <c r="AC64" i="42"/>
  <c r="AC65" i="42"/>
  <c r="AC66" i="42"/>
  <c r="AC67" i="42"/>
  <c r="AC68" i="42"/>
  <c r="AC69" i="42"/>
  <c r="AC70" i="42"/>
  <c r="AC71" i="42"/>
  <c r="AC72" i="42"/>
  <c r="AC73" i="42"/>
  <c r="AC74" i="42"/>
  <c r="AC75" i="42"/>
  <c r="AC76" i="42"/>
  <c r="AC77" i="42"/>
  <c r="AC78" i="42"/>
  <c r="AC79" i="42"/>
  <c r="AC80" i="42"/>
  <c r="AC81" i="42"/>
  <c r="AC82" i="42"/>
  <c r="AC83" i="42"/>
  <c r="AC84" i="42"/>
  <c r="AC85" i="42"/>
  <c r="AC86" i="42"/>
  <c r="AC87" i="42"/>
  <c r="AC88" i="42"/>
  <c r="AC89" i="42"/>
  <c r="AC90" i="42"/>
  <c r="AC91" i="42"/>
  <c r="AC92" i="42"/>
  <c r="AC93" i="42"/>
  <c r="AC94" i="42"/>
  <c r="AC95" i="42"/>
  <c r="AC96" i="42"/>
  <c r="AC97" i="42"/>
  <c r="AC98" i="42"/>
  <c r="AC99" i="42"/>
  <c r="AC100" i="42"/>
  <c r="AC101" i="42"/>
  <c r="AC102" i="42"/>
  <c r="AC103" i="42"/>
  <c r="AC104" i="42"/>
  <c r="AC105" i="42"/>
  <c r="AC106" i="42"/>
  <c r="AC107" i="42"/>
  <c r="AC108" i="42"/>
  <c r="AC109" i="42"/>
  <c r="AC110" i="42"/>
  <c r="AC111" i="42"/>
  <c r="AC112" i="42"/>
  <c r="AC113" i="42"/>
  <c r="AC114" i="42"/>
  <c r="AC115" i="42"/>
  <c r="AC116" i="42"/>
  <c r="AC117" i="42"/>
  <c r="AC118" i="42"/>
  <c r="AC119" i="42"/>
  <c r="AC120" i="42"/>
  <c r="AC121" i="42"/>
  <c r="AC122" i="42"/>
  <c r="AC123" i="42"/>
  <c r="AC124" i="42"/>
  <c r="AC125" i="42"/>
  <c r="AC126" i="42"/>
  <c r="AC127" i="42"/>
  <c r="AC128" i="42"/>
  <c r="AC129" i="42"/>
  <c r="AC130" i="42"/>
  <c r="AC131" i="42"/>
  <c r="AC132" i="42"/>
  <c r="AC133" i="42"/>
  <c r="AC134" i="42"/>
  <c r="AC135" i="42"/>
  <c r="AC136" i="42"/>
  <c r="AC137" i="42"/>
  <c r="AC138" i="42"/>
  <c r="AC139" i="42"/>
  <c r="AC140" i="42"/>
  <c r="AC141" i="42"/>
  <c r="AC142" i="42"/>
  <c r="AC143" i="42"/>
  <c r="AC144" i="42"/>
  <c r="AC145" i="42"/>
  <c r="AC146" i="42"/>
  <c r="AC187" i="42"/>
  <c r="AC188" i="42"/>
  <c r="AC189" i="42"/>
  <c r="AC190" i="42"/>
  <c r="AC191" i="42"/>
  <c r="AC192" i="42"/>
  <c r="AC193" i="42"/>
  <c r="AC194" i="42"/>
  <c r="AC195" i="42"/>
  <c r="AC196" i="42"/>
  <c r="AC197" i="42"/>
  <c r="AC198" i="42"/>
  <c r="AC199" i="42"/>
  <c r="AC200" i="42"/>
  <c r="AC201" i="42"/>
  <c r="AC202" i="42"/>
  <c r="AC203" i="42"/>
  <c r="AC204" i="42"/>
  <c r="AC205" i="42"/>
  <c r="AC206" i="42"/>
  <c r="AC207" i="42"/>
  <c r="AC208" i="42"/>
  <c r="AC209" i="42"/>
  <c r="AC210" i="42"/>
  <c r="AC211" i="42"/>
  <c r="AC212" i="42"/>
  <c r="AC213" i="42"/>
  <c r="AC214" i="42"/>
  <c r="AC215" i="42"/>
  <c r="AC216" i="42"/>
  <c r="AC217" i="42"/>
  <c r="AC218" i="42"/>
  <c r="AC219" i="42"/>
  <c r="AC220" i="42"/>
  <c r="AC221" i="42"/>
  <c r="AC222" i="42"/>
  <c r="AC223" i="42"/>
  <c r="AC224" i="42"/>
  <c r="AC225" i="42"/>
  <c r="AC226" i="42"/>
  <c r="AC227" i="42"/>
  <c r="AC228" i="42"/>
  <c r="AC229" i="42"/>
  <c r="AC230" i="42"/>
  <c r="AC231" i="42"/>
  <c r="AC232" i="42"/>
  <c r="AC233" i="42"/>
  <c r="AC234" i="42"/>
  <c r="AC235" i="42"/>
  <c r="AC236" i="42"/>
  <c r="AC237" i="42"/>
  <c r="AC238" i="42"/>
  <c r="AC239" i="42"/>
  <c r="AC240" i="42"/>
  <c r="AC241" i="42"/>
  <c r="AB3" i="42"/>
  <c r="AB4" i="42"/>
  <c r="AB5" i="42"/>
  <c r="AB6" i="42"/>
  <c r="AB7" i="42"/>
  <c r="AB8" i="42"/>
  <c r="AB9" i="42"/>
  <c r="AB10" i="42"/>
  <c r="AB11" i="42"/>
  <c r="AB12" i="42"/>
  <c r="AB15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AB37" i="42"/>
  <c r="AB38" i="42"/>
  <c r="AB39" i="42"/>
  <c r="AB40" i="42"/>
  <c r="AB41" i="42"/>
  <c r="AB42" i="42"/>
  <c r="AB43" i="42"/>
  <c r="AB44" i="42"/>
  <c r="AB45" i="42"/>
  <c r="AB46" i="42"/>
  <c r="AB47" i="42"/>
  <c r="AB48" i="42"/>
  <c r="AB49" i="42"/>
  <c r="AB50" i="42"/>
  <c r="AB51" i="42"/>
  <c r="AB52" i="42"/>
  <c r="AB53" i="42"/>
  <c r="AB54" i="42"/>
  <c r="AB55" i="42"/>
  <c r="AB56" i="42"/>
  <c r="AB57" i="42"/>
  <c r="AB58" i="42"/>
  <c r="AB59" i="42"/>
  <c r="AB60" i="42"/>
  <c r="AB61" i="42"/>
  <c r="AB62" i="42"/>
  <c r="AB63" i="42"/>
  <c r="AB64" i="42"/>
  <c r="AB65" i="42"/>
  <c r="AB66" i="42"/>
  <c r="AB67" i="42"/>
  <c r="AB68" i="42"/>
  <c r="AB69" i="42"/>
  <c r="AB70" i="42"/>
  <c r="AB71" i="42"/>
  <c r="AB72" i="42"/>
  <c r="AB73" i="42"/>
  <c r="AB74" i="42"/>
  <c r="AB75" i="42"/>
  <c r="AB76" i="42"/>
  <c r="AB77" i="42"/>
  <c r="AB78" i="42"/>
  <c r="AB79" i="42"/>
  <c r="AB80" i="42"/>
  <c r="AB81" i="42"/>
  <c r="AB82" i="42"/>
  <c r="AB83" i="42"/>
  <c r="AB84" i="42"/>
  <c r="AB85" i="42"/>
  <c r="AB86" i="42"/>
  <c r="AB87" i="42"/>
  <c r="AB88" i="42"/>
  <c r="AB89" i="42"/>
  <c r="AB90" i="42"/>
  <c r="AB91" i="42"/>
  <c r="AB92" i="42"/>
  <c r="AB93" i="42"/>
  <c r="AB94" i="42"/>
  <c r="AB95" i="42"/>
  <c r="AB96" i="42"/>
  <c r="AB97" i="42"/>
  <c r="AB98" i="42"/>
  <c r="AB99" i="42"/>
  <c r="AB100" i="42"/>
  <c r="AB101" i="42"/>
  <c r="AB102" i="42"/>
  <c r="AB103" i="42"/>
  <c r="AB104" i="42"/>
  <c r="AB105" i="42"/>
  <c r="AB106" i="42"/>
  <c r="AB107" i="42"/>
  <c r="AB108" i="42"/>
  <c r="AB109" i="42"/>
  <c r="AB110" i="42"/>
  <c r="AB111" i="42"/>
  <c r="AB112" i="42"/>
  <c r="AB113" i="42"/>
  <c r="AB114" i="42"/>
  <c r="AB115" i="42"/>
  <c r="AB116" i="42"/>
  <c r="AB117" i="42"/>
  <c r="AB118" i="42"/>
  <c r="AB119" i="42"/>
  <c r="AB120" i="42"/>
  <c r="AB121" i="42"/>
  <c r="AB122" i="42"/>
  <c r="AB123" i="42"/>
  <c r="AB124" i="42"/>
  <c r="AB125" i="42"/>
  <c r="AB126" i="42"/>
  <c r="AB127" i="42"/>
  <c r="AB128" i="42"/>
  <c r="AB129" i="42"/>
  <c r="AB130" i="42"/>
  <c r="AB131" i="42"/>
  <c r="AB132" i="42"/>
  <c r="AB133" i="42"/>
  <c r="AB134" i="42"/>
  <c r="AB135" i="42"/>
  <c r="AB136" i="42"/>
  <c r="AB137" i="42"/>
  <c r="AB138" i="42"/>
  <c r="AB139" i="42"/>
  <c r="AB140" i="42"/>
  <c r="AB141" i="42"/>
  <c r="AB142" i="42"/>
  <c r="AB143" i="42"/>
  <c r="AB144" i="42"/>
  <c r="AB145" i="42"/>
  <c r="AB146" i="42"/>
  <c r="AB187" i="42"/>
  <c r="AB188" i="42"/>
  <c r="AB189" i="42"/>
  <c r="AB190" i="42"/>
  <c r="AB191" i="42"/>
  <c r="AB192" i="42"/>
  <c r="AB193" i="42"/>
  <c r="AB194" i="42"/>
  <c r="AB195" i="42"/>
  <c r="AB196" i="42"/>
  <c r="AB197" i="42"/>
  <c r="AB198" i="42"/>
  <c r="AB199" i="42"/>
  <c r="AB200" i="42"/>
  <c r="AB201" i="42"/>
  <c r="AB202" i="42"/>
  <c r="AB203" i="42"/>
  <c r="AB204" i="42"/>
  <c r="AB205" i="42"/>
  <c r="AB206" i="42"/>
  <c r="AB207" i="42"/>
  <c r="AB208" i="42"/>
  <c r="AB209" i="42"/>
  <c r="AB210" i="42"/>
  <c r="AB211" i="42"/>
  <c r="AB212" i="42"/>
  <c r="AB213" i="42"/>
  <c r="AB214" i="42"/>
  <c r="AB215" i="42"/>
  <c r="AB216" i="42"/>
  <c r="AB217" i="42"/>
  <c r="AB218" i="42"/>
  <c r="AB219" i="42"/>
  <c r="AB220" i="42"/>
  <c r="AB221" i="42"/>
  <c r="AB222" i="42"/>
  <c r="AB223" i="42"/>
  <c r="AB224" i="42"/>
  <c r="AB225" i="42"/>
  <c r="AB226" i="42"/>
  <c r="AB227" i="42"/>
  <c r="AB228" i="42"/>
  <c r="AB229" i="42"/>
  <c r="AB230" i="42"/>
  <c r="AB231" i="42"/>
  <c r="AB232" i="42"/>
  <c r="AB233" i="42"/>
  <c r="AB234" i="42"/>
  <c r="AB235" i="42"/>
  <c r="AB236" i="42"/>
  <c r="AB237" i="42"/>
  <c r="AB238" i="42"/>
  <c r="AB239" i="42"/>
  <c r="AB240" i="42"/>
  <c r="AA3" i="42"/>
  <c r="AA4" i="42"/>
  <c r="AA5" i="42"/>
  <c r="AA6" i="42"/>
  <c r="AA7" i="42"/>
  <c r="AA8" i="42"/>
  <c r="AA9" i="42"/>
  <c r="AA10" i="42"/>
  <c r="AA11" i="42"/>
  <c r="AA12" i="42"/>
  <c r="AA15" i="42"/>
  <c r="AA17" i="42"/>
  <c r="AA18" i="42"/>
  <c r="AA19" i="42"/>
  <c r="AA20" i="42"/>
  <c r="AA21" i="42"/>
  <c r="AA22" i="42"/>
  <c r="AA23" i="42"/>
  <c r="AA24" i="42"/>
  <c r="AA25" i="42"/>
  <c r="AA26" i="42"/>
  <c r="AA27" i="42"/>
  <c r="AA28" i="42"/>
  <c r="AA29" i="42"/>
  <c r="AA30" i="42"/>
  <c r="AA31" i="42"/>
  <c r="AA32" i="42"/>
  <c r="AA33" i="42"/>
  <c r="AA34" i="42"/>
  <c r="AA35" i="42"/>
  <c r="AA36" i="42"/>
  <c r="AA37" i="42"/>
  <c r="AA38" i="42"/>
  <c r="AA39" i="42"/>
  <c r="AA40" i="42"/>
  <c r="AA41" i="42"/>
  <c r="AA42" i="42"/>
  <c r="AA43" i="42"/>
  <c r="AA44" i="42"/>
  <c r="AA45" i="42"/>
  <c r="AA46" i="42"/>
  <c r="AA47" i="42"/>
  <c r="AA48" i="42"/>
  <c r="AA49" i="42"/>
  <c r="AA50" i="42"/>
  <c r="AA51" i="42"/>
  <c r="AA52" i="42"/>
  <c r="AA53" i="42"/>
  <c r="AA54" i="42"/>
  <c r="AA55" i="42"/>
  <c r="AA56" i="42"/>
  <c r="AA57" i="42"/>
  <c r="AA58" i="42"/>
  <c r="AA59" i="42"/>
  <c r="AA60" i="42"/>
  <c r="AA61" i="42"/>
  <c r="AA62" i="42"/>
  <c r="AA63" i="42"/>
  <c r="AA64" i="42"/>
  <c r="AA65" i="42"/>
  <c r="AA66" i="42"/>
  <c r="AA67" i="42"/>
  <c r="AA68" i="42"/>
  <c r="AA69" i="42"/>
  <c r="AA70" i="42"/>
  <c r="AA71" i="42"/>
  <c r="AA72" i="42"/>
  <c r="AA73" i="42"/>
  <c r="AA74" i="42"/>
  <c r="AA75" i="42"/>
  <c r="AA76" i="42"/>
  <c r="AA77" i="42"/>
  <c r="AA78" i="42"/>
  <c r="AA79" i="42"/>
  <c r="AA80" i="42"/>
  <c r="AA81" i="42"/>
  <c r="AA82" i="42"/>
  <c r="AA83" i="42"/>
  <c r="AA84" i="42"/>
  <c r="AA85" i="42"/>
  <c r="AA86" i="42"/>
  <c r="AA87" i="42"/>
  <c r="AA88" i="42"/>
  <c r="AA89" i="42"/>
  <c r="AA90" i="42"/>
  <c r="AA91" i="42"/>
  <c r="AA92" i="42"/>
  <c r="AA93" i="42"/>
  <c r="AA94" i="42"/>
  <c r="AA95" i="42"/>
  <c r="AA96" i="42"/>
  <c r="AA97" i="42"/>
  <c r="AA98" i="42"/>
  <c r="AA99" i="42"/>
  <c r="AA100" i="42"/>
  <c r="AA101" i="42"/>
  <c r="AA102" i="42"/>
  <c r="AA103" i="42"/>
  <c r="AA104" i="42"/>
  <c r="AA105" i="42"/>
  <c r="AA106" i="42"/>
  <c r="AA107" i="42"/>
  <c r="AA108" i="42"/>
  <c r="AA109" i="42"/>
  <c r="AA110" i="42"/>
  <c r="AA111" i="42"/>
  <c r="AA112" i="42"/>
  <c r="AA113" i="42"/>
  <c r="AA114" i="42"/>
  <c r="AA115" i="42"/>
  <c r="AA116" i="42"/>
  <c r="AA117" i="42"/>
  <c r="AA118" i="42"/>
  <c r="AA119" i="42"/>
  <c r="AA120" i="42"/>
  <c r="AA121" i="42"/>
  <c r="AA122" i="42"/>
  <c r="AA123" i="42"/>
  <c r="AA124" i="42"/>
  <c r="AA125" i="42"/>
  <c r="AA126" i="42"/>
  <c r="AA127" i="42"/>
  <c r="AA128" i="42"/>
  <c r="AA129" i="42"/>
  <c r="AA130" i="42"/>
  <c r="AA131" i="42"/>
  <c r="AA132" i="42"/>
  <c r="AA133" i="42"/>
  <c r="AA134" i="42"/>
  <c r="AA135" i="42"/>
  <c r="AA136" i="42"/>
  <c r="AA137" i="42"/>
  <c r="AA138" i="42"/>
  <c r="AA139" i="42"/>
  <c r="AA140" i="42"/>
  <c r="AA141" i="42"/>
  <c r="AA142" i="42"/>
  <c r="AA143" i="42"/>
  <c r="AA144" i="42"/>
  <c r="AA145" i="42"/>
  <c r="AA146" i="42"/>
  <c r="AA187" i="42"/>
  <c r="AA188" i="42"/>
  <c r="AA189" i="42"/>
  <c r="AA190" i="42"/>
  <c r="AA191" i="42"/>
  <c r="AA192" i="42"/>
  <c r="AA193" i="42"/>
  <c r="AA194" i="42"/>
  <c r="AA195" i="42"/>
  <c r="AA196" i="42"/>
  <c r="AA197" i="42"/>
  <c r="AA198" i="42"/>
  <c r="AA199" i="42"/>
  <c r="AA200" i="42"/>
  <c r="AA201" i="42"/>
  <c r="AA202" i="42"/>
  <c r="AA203" i="42"/>
  <c r="AA204" i="42"/>
  <c r="AA205" i="42"/>
  <c r="AA206" i="42"/>
  <c r="AA207" i="42"/>
  <c r="AA208" i="42"/>
  <c r="AA209" i="42"/>
  <c r="AA210" i="42"/>
  <c r="AA211" i="42"/>
  <c r="AA212" i="42"/>
  <c r="AA213" i="42"/>
  <c r="AA214" i="42"/>
  <c r="AA215" i="42"/>
  <c r="AA216" i="42"/>
  <c r="AA217" i="42"/>
  <c r="AA218" i="42"/>
  <c r="AA219" i="42"/>
  <c r="AA220" i="42"/>
  <c r="AA221" i="42"/>
  <c r="AA222" i="42"/>
  <c r="AA223" i="42"/>
  <c r="AA224" i="42"/>
  <c r="AA225" i="42"/>
  <c r="AA226" i="42"/>
  <c r="AA227" i="42"/>
  <c r="AA228" i="42"/>
  <c r="AA229" i="42"/>
  <c r="AA230" i="42"/>
  <c r="AA231" i="42"/>
  <c r="AA232" i="42"/>
  <c r="AA233" i="42"/>
  <c r="AA234" i="42"/>
  <c r="AA235" i="42"/>
  <c r="AA236" i="42"/>
  <c r="AA237" i="42"/>
  <c r="AA238" i="42"/>
  <c r="AA239" i="42"/>
  <c r="AA240" i="42"/>
  <c r="Z48" i="42"/>
  <c r="Z49" i="42"/>
  <c r="Z50" i="42"/>
  <c r="Z51" i="42"/>
  <c r="Z52" i="42"/>
  <c r="Z53" i="42"/>
  <c r="Z54" i="42"/>
  <c r="Z55" i="42"/>
  <c r="Z56" i="42"/>
  <c r="Z57" i="42"/>
  <c r="Z58" i="42"/>
  <c r="Z59" i="42"/>
  <c r="Z60" i="42"/>
  <c r="Z61" i="42"/>
  <c r="Z62" i="42"/>
  <c r="Z63" i="42"/>
  <c r="Z64" i="42"/>
  <c r="Z65" i="42"/>
  <c r="Z66" i="42"/>
  <c r="Z67" i="42"/>
  <c r="Z68" i="42"/>
  <c r="Z69" i="42"/>
  <c r="Z70" i="42"/>
  <c r="Z71" i="42"/>
  <c r="Z72" i="42"/>
  <c r="Z73" i="42"/>
  <c r="Z74" i="42"/>
  <c r="Z75" i="42"/>
  <c r="Z76" i="42"/>
  <c r="Z77" i="42"/>
  <c r="Z78" i="42"/>
  <c r="Z79" i="42"/>
  <c r="Z80" i="42"/>
  <c r="Z81" i="42"/>
  <c r="Z82" i="42"/>
  <c r="Z83" i="42"/>
  <c r="Z84" i="42"/>
  <c r="Z85" i="42"/>
  <c r="Z86" i="42"/>
  <c r="Z87" i="42"/>
  <c r="Z88" i="42"/>
  <c r="Z89" i="42"/>
  <c r="Z90" i="42"/>
  <c r="Z91" i="42"/>
  <c r="Z92" i="42"/>
  <c r="Z93" i="42"/>
  <c r="Z94" i="42"/>
  <c r="Z95" i="42"/>
  <c r="Z96" i="42"/>
  <c r="Z97" i="42"/>
  <c r="Z98" i="42"/>
  <c r="Z99" i="42"/>
  <c r="Z100" i="42"/>
  <c r="Z101" i="42"/>
  <c r="Z102" i="42"/>
  <c r="Z103" i="42"/>
  <c r="Z104" i="42"/>
  <c r="Z105" i="42"/>
  <c r="Z106" i="42"/>
  <c r="Z107" i="42"/>
  <c r="Z108" i="42"/>
  <c r="Z109" i="42"/>
  <c r="Z110" i="42"/>
  <c r="Z111" i="42"/>
  <c r="Z112" i="42"/>
  <c r="Z113" i="42"/>
  <c r="Z114" i="42"/>
  <c r="Z115" i="42"/>
  <c r="Z116" i="42"/>
  <c r="Z117" i="42"/>
  <c r="Z118" i="42"/>
  <c r="Z119" i="42"/>
  <c r="Z120" i="42"/>
  <c r="Z121" i="42"/>
  <c r="Z122" i="42"/>
  <c r="Z123" i="42"/>
  <c r="Z124" i="42"/>
  <c r="Z125" i="42"/>
  <c r="Z126" i="42"/>
  <c r="Z127" i="42"/>
  <c r="Z128" i="42"/>
  <c r="Z129" i="42"/>
  <c r="Z130" i="42"/>
  <c r="Z131" i="42"/>
  <c r="Z132" i="42"/>
  <c r="Z133" i="42"/>
  <c r="Z134" i="42"/>
  <c r="Z135" i="42"/>
  <c r="Z136" i="42"/>
  <c r="Z137" i="42"/>
  <c r="Z138" i="42"/>
  <c r="Z139" i="42"/>
  <c r="Z140" i="42"/>
  <c r="Z141" i="42"/>
  <c r="Z142" i="42"/>
  <c r="Z143" i="42"/>
  <c r="Z144" i="42"/>
  <c r="Z145" i="42"/>
  <c r="Z146" i="42"/>
  <c r="Z187" i="42"/>
  <c r="Z188" i="42"/>
  <c r="Z189" i="42"/>
  <c r="Z190" i="42"/>
  <c r="Z191" i="42"/>
  <c r="Z192" i="42"/>
  <c r="Z193" i="42"/>
  <c r="Z194" i="42"/>
  <c r="Z195" i="42"/>
  <c r="Z196" i="42"/>
  <c r="Z197" i="42"/>
  <c r="Z198" i="42"/>
  <c r="Z199" i="42"/>
  <c r="Z200" i="42"/>
  <c r="Z201" i="42"/>
  <c r="Z202" i="42"/>
  <c r="Z203" i="42"/>
  <c r="Z204" i="42"/>
  <c r="Z205" i="42"/>
  <c r="Z206" i="42"/>
  <c r="Z207" i="42"/>
  <c r="Z208" i="42"/>
  <c r="Z209" i="42"/>
  <c r="Z210" i="42"/>
  <c r="Z211" i="42"/>
  <c r="Z212" i="42"/>
  <c r="Z213" i="42"/>
  <c r="Z214" i="42"/>
  <c r="Z215" i="42"/>
  <c r="Z216" i="42"/>
  <c r="Z217" i="42"/>
  <c r="Z218" i="42"/>
  <c r="Z219" i="42"/>
  <c r="Z220" i="42"/>
  <c r="Z221" i="42"/>
  <c r="Z222" i="42"/>
  <c r="Z223" i="42"/>
  <c r="Z224" i="42"/>
  <c r="Z225" i="42"/>
  <c r="Z226" i="42"/>
  <c r="Z227" i="42"/>
  <c r="Z228" i="42"/>
  <c r="Z229" i="42"/>
  <c r="Z230" i="42"/>
  <c r="Z231" i="42"/>
  <c r="Z232" i="42"/>
  <c r="Z233" i="42"/>
  <c r="Z234" i="42"/>
  <c r="Z235" i="42"/>
  <c r="Z236" i="42"/>
  <c r="Z237" i="42"/>
  <c r="Z238" i="42"/>
  <c r="Z239" i="42"/>
  <c r="Z240" i="42"/>
  <c r="Z241" i="42"/>
  <c r="Z242" i="42"/>
  <c r="Z243" i="42"/>
  <c r="Z244" i="42"/>
  <c r="Z3" i="42"/>
  <c r="Z4" i="42"/>
  <c r="Z5" i="42"/>
  <c r="Z6" i="42"/>
  <c r="Z7" i="42"/>
  <c r="Z8" i="42"/>
  <c r="Z9" i="42"/>
  <c r="Z10" i="42"/>
  <c r="Z11" i="42"/>
  <c r="Z12" i="42"/>
  <c r="Z15" i="42"/>
  <c r="Z17" i="42"/>
  <c r="Z18" i="42"/>
  <c r="Z19" i="42"/>
  <c r="Z20" i="42"/>
  <c r="Z21" i="42"/>
  <c r="Z22" i="42"/>
  <c r="Z23" i="42"/>
  <c r="Z24" i="42"/>
  <c r="Z25" i="42"/>
  <c r="Z26" i="42"/>
  <c r="Z27" i="42"/>
  <c r="Z28" i="42"/>
  <c r="Z29" i="42"/>
  <c r="Z30" i="42"/>
  <c r="Z31" i="42"/>
  <c r="Z32" i="42"/>
  <c r="Z33" i="42"/>
  <c r="Z34" i="42"/>
  <c r="Z35" i="42"/>
  <c r="Z36" i="42"/>
  <c r="Z37" i="42"/>
  <c r="Z38" i="42"/>
  <c r="Z39" i="42"/>
  <c r="Z40" i="42"/>
  <c r="Z41" i="42"/>
  <c r="Z42" i="42"/>
  <c r="Z43" i="42"/>
  <c r="Z44" i="42"/>
  <c r="Z45" i="42"/>
  <c r="Z46" i="42"/>
  <c r="Z47" i="42"/>
  <c r="Y3" i="42"/>
  <c r="Y4" i="42"/>
  <c r="Y5" i="42"/>
  <c r="Y6" i="42"/>
  <c r="Y7" i="42"/>
  <c r="Y8" i="42"/>
  <c r="Y9" i="42"/>
  <c r="Y10" i="42"/>
  <c r="Y11" i="42"/>
  <c r="Y12" i="42"/>
  <c r="Y15" i="42"/>
  <c r="Y17" i="42"/>
  <c r="Y18" i="42"/>
  <c r="Y19" i="42"/>
  <c r="Y20" i="42"/>
  <c r="Y21" i="42"/>
  <c r="Y22" i="42"/>
  <c r="Y23" i="42"/>
  <c r="Y24" i="42"/>
  <c r="Y25" i="42"/>
  <c r="Y26" i="42"/>
  <c r="Y27" i="42"/>
  <c r="Y28" i="42"/>
  <c r="Y29" i="42"/>
  <c r="Y30" i="42"/>
  <c r="Y31" i="42"/>
  <c r="Y32" i="42"/>
  <c r="Y33" i="42"/>
  <c r="Y34" i="42"/>
  <c r="Y35" i="42"/>
  <c r="Y36" i="42"/>
  <c r="Y37" i="42"/>
  <c r="Y38" i="42"/>
  <c r="Y39" i="42"/>
  <c r="Y40" i="42"/>
  <c r="Y41" i="42"/>
  <c r="Y42" i="42"/>
  <c r="Y43" i="42"/>
  <c r="Y44" i="42"/>
  <c r="Y45" i="42"/>
  <c r="Y46" i="42"/>
  <c r="Y47" i="42"/>
  <c r="Y48" i="42"/>
  <c r="Y49" i="42"/>
  <c r="Y50" i="42"/>
  <c r="Y51" i="42"/>
  <c r="Y52" i="42"/>
  <c r="Y53" i="42"/>
  <c r="Y54" i="42"/>
  <c r="Y55" i="42"/>
  <c r="Y56" i="42"/>
  <c r="Y57" i="42"/>
  <c r="Y58" i="42"/>
  <c r="Y59" i="42"/>
  <c r="Y60" i="42"/>
  <c r="Y61" i="42"/>
  <c r="Y62" i="42"/>
  <c r="Y63" i="42"/>
  <c r="Y64" i="42"/>
  <c r="Y65" i="42"/>
  <c r="Y66" i="42"/>
  <c r="Y67" i="42"/>
  <c r="Y68" i="42"/>
  <c r="Y69" i="42"/>
  <c r="Y70" i="42"/>
  <c r="Y71" i="42"/>
  <c r="Y72" i="42"/>
  <c r="Y73" i="42"/>
  <c r="Y74" i="42"/>
  <c r="Y75" i="42"/>
  <c r="Y76" i="42"/>
  <c r="Y77" i="42"/>
  <c r="Y78" i="42"/>
  <c r="Y79" i="42"/>
  <c r="Y80" i="42"/>
  <c r="Y81" i="42"/>
  <c r="Y82" i="42"/>
  <c r="Y83" i="42"/>
  <c r="Y84" i="42"/>
  <c r="Y85" i="42"/>
  <c r="Y86" i="42"/>
  <c r="Y87" i="42"/>
  <c r="Y88" i="42"/>
  <c r="Y89" i="42"/>
  <c r="Y90" i="42"/>
  <c r="Y91" i="42"/>
  <c r="Y92" i="42"/>
  <c r="Y93" i="42"/>
  <c r="Y94" i="42"/>
  <c r="Y95" i="42"/>
  <c r="Y96" i="42"/>
  <c r="Y97" i="42"/>
  <c r="Y98" i="42"/>
  <c r="Y99" i="42"/>
  <c r="Y100" i="42"/>
  <c r="Y101" i="42"/>
  <c r="Y102" i="42"/>
  <c r="Y103" i="42"/>
  <c r="Y104" i="42"/>
  <c r="Y105" i="42"/>
  <c r="Y106" i="42"/>
  <c r="Y107" i="42"/>
  <c r="Y108" i="42"/>
  <c r="Y109" i="42"/>
  <c r="Y110" i="42"/>
  <c r="Y111" i="42"/>
  <c r="Y112" i="42"/>
  <c r="Y113" i="42"/>
  <c r="Y114" i="42"/>
  <c r="Y115" i="42"/>
  <c r="Y116" i="42"/>
  <c r="Y117" i="42"/>
  <c r="Y118" i="42"/>
  <c r="Y119" i="42"/>
  <c r="Y120" i="42"/>
  <c r="Y121" i="42"/>
  <c r="Y122" i="42"/>
  <c r="Y123" i="42"/>
  <c r="Y124" i="42"/>
  <c r="Y125" i="42"/>
  <c r="Y126" i="42"/>
  <c r="Y127" i="42"/>
  <c r="Y128" i="42"/>
  <c r="Y129" i="42"/>
  <c r="Y130" i="42"/>
  <c r="Y131" i="42"/>
  <c r="Y132" i="42"/>
  <c r="Y133" i="42"/>
  <c r="Y134" i="42"/>
  <c r="Y135" i="42"/>
  <c r="Y136" i="42"/>
  <c r="Y137" i="42"/>
  <c r="Y138" i="42"/>
  <c r="Y139" i="42"/>
  <c r="Y140" i="42"/>
  <c r="Y141" i="42"/>
  <c r="Y142" i="42"/>
  <c r="Y143" i="42"/>
  <c r="Y144" i="42"/>
  <c r="Y145" i="42"/>
  <c r="Y146" i="42"/>
  <c r="Y187" i="42"/>
  <c r="Y188" i="42"/>
  <c r="Y189" i="42"/>
  <c r="Y190" i="42"/>
  <c r="Y191" i="42"/>
  <c r="Y192" i="42"/>
  <c r="Y193" i="42"/>
  <c r="Y194" i="42"/>
  <c r="Y195" i="42"/>
  <c r="Y196" i="42"/>
  <c r="Y197" i="42"/>
  <c r="Y198" i="42"/>
  <c r="Y199" i="42"/>
  <c r="Y200" i="42"/>
  <c r="Y201" i="42"/>
  <c r="Y202" i="42"/>
  <c r="Y203" i="42"/>
  <c r="Y204" i="42"/>
  <c r="Y205" i="42"/>
  <c r="Y206" i="42"/>
  <c r="Y207" i="42"/>
  <c r="Y208" i="42"/>
  <c r="Y209" i="42"/>
  <c r="Y210" i="42"/>
  <c r="Y211" i="42"/>
  <c r="Y212" i="42"/>
  <c r="Y213" i="42"/>
  <c r="Y214" i="42"/>
  <c r="Y215" i="42"/>
  <c r="Y216" i="42"/>
  <c r="Y217" i="42"/>
  <c r="Y218" i="42"/>
  <c r="Y219" i="42"/>
  <c r="Y220" i="42"/>
  <c r="Y221" i="42"/>
  <c r="Y222" i="42"/>
  <c r="Y223" i="42"/>
  <c r="Y224" i="42"/>
  <c r="Y225" i="42"/>
  <c r="Y226" i="42"/>
  <c r="Y227" i="42"/>
  <c r="Y228" i="42"/>
  <c r="Y229" i="42"/>
  <c r="Y230" i="42"/>
  <c r="Y231" i="42"/>
  <c r="Y232" i="42"/>
  <c r="Y233" i="42"/>
  <c r="Y234" i="42"/>
  <c r="Y235" i="42"/>
  <c r="Y236" i="42"/>
  <c r="X3" i="42"/>
  <c r="X4" i="42"/>
  <c r="X5" i="42"/>
  <c r="X6" i="42"/>
  <c r="X7" i="42"/>
  <c r="X8" i="42"/>
  <c r="X9" i="42"/>
  <c r="X10" i="42"/>
  <c r="X11" i="42"/>
  <c r="X12" i="42"/>
  <c r="X15" i="42"/>
  <c r="X17" i="42"/>
  <c r="X18" i="42"/>
  <c r="X19" i="42"/>
  <c r="X20" i="42"/>
  <c r="X21" i="42"/>
  <c r="X22" i="42"/>
  <c r="X23" i="42"/>
  <c r="X24" i="42"/>
  <c r="X25" i="42"/>
  <c r="X26" i="42"/>
  <c r="X27" i="42"/>
  <c r="X28" i="42"/>
  <c r="X29" i="42"/>
  <c r="X30" i="42"/>
  <c r="X31" i="42"/>
  <c r="X32" i="42"/>
  <c r="X33" i="42"/>
  <c r="X34" i="42"/>
  <c r="X35" i="42"/>
  <c r="X36" i="42"/>
  <c r="X37" i="42"/>
  <c r="X38" i="42"/>
  <c r="X39" i="42"/>
  <c r="X40" i="42"/>
  <c r="X41" i="42"/>
  <c r="X42" i="42"/>
  <c r="X43" i="42"/>
  <c r="X44" i="42"/>
  <c r="X45" i="42"/>
  <c r="X46" i="42"/>
  <c r="X47" i="42"/>
  <c r="X48" i="42"/>
  <c r="X49" i="42"/>
  <c r="X50" i="42"/>
  <c r="X51" i="42"/>
  <c r="X52" i="42"/>
  <c r="X53" i="42"/>
  <c r="X54" i="42"/>
  <c r="X55" i="42"/>
  <c r="X56" i="42"/>
  <c r="X57" i="42"/>
  <c r="X58" i="42"/>
  <c r="X59" i="42"/>
  <c r="X60" i="42"/>
  <c r="X61" i="42"/>
  <c r="X62" i="42"/>
  <c r="X63" i="42"/>
  <c r="X64" i="42"/>
  <c r="X65" i="42"/>
  <c r="X66" i="42"/>
  <c r="X67" i="42"/>
  <c r="X68" i="42"/>
  <c r="X69" i="42"/>
  <c r="X70" i="42"/>
  <c r="X71" i="42"/>
  <c r="X72" i="42"/>
  <c r="X73" i="42"/>
  <c r="X74" i="42"/>
  <c r="X75" i="42"/>
  <c r="X76" i="42"/>
  <c r="X77" i="42"/>
  <c r="X78" i="42"/>
  <c r="X79" i="42"/>
  <c r="X80" i="42"/>
  <c r="X81" i="42"/>
  <c r="X82" i="42"/>
  <c r="X83" i="42"/>
  <c r="X84" i="42"/>
  <c r="X85" i="42"/>
  <c r="X86" i="42"/>
  <c r="X87" i="42"/>
  <c r="X88" i="42"/>
  <c r="X89" i="42"/>
  <c r="X90" i="42"/>
  <c r="X91" i="42"/>
  <c r="X92" i="42"/>
  <c r="X93" i="42"/>
  <c r="X94" i="42"/>
  <c r="X95" i="42"/>
  <c r="X96" i="42"/>
  <c r="X97" i="42"/>
  <c r="X98" i="42"/>
  <c r="X99" i="42"/>
  <c r="X100" i="42"/>
  <c r="X101" i="42"/>
  <c r="X102" i="42"/>
  <c r="X103" i="42"/>
  <c r="X104" i="42"/>
  <c r="X105" i="42"/>
  <c r="X106" i="42"/>
  <c r="X107" i="42"/>
  <c r="X108" i="42"/>
  <c r="X109" i="42"/>
  <c r="X110" i="42"/>
  <c r="X111" i="42"/>
  <c r="X112" i="42"/>
  <c r="X113" i="42"/>
  <c r="X114" i="42"/>
  <c r="X115" i="42"/>
  <c r="X116" i="42"/>
  <c r="X117" i="42"/>
  <c r="X118" i="42"/>
  <c r="X119" i="42"/>
  <c r="X120" i="42"/>
  <c r="X121" i="42"/>
  <c r="X122" i="42"/>
  <c r="X123" i="42"/>
  <c r="X124" i="42"/>
  <c r="X125" i="42"/>
  <c r="X126" i="42"/>
  <c r="X127" i="42"/>
  <c r="X128" i="42"/>
  <c r="X129" i="42"/>
  <c r="X130" i="42"/>
  <c r="X131" i="42"/>
  <c r="X132" i="42"/>
  <c r="X133" i="42"/>
  <c r="X134" i="42"/>
  <c r="X135" i="42"/>
  <c r="X136" i="42"/>
  <c r="X137" i="42"/>
  <c r="X138" i="42"/>
  <c r="X139" i="42"/>
  <c r="X140" i="42"/>
  <c r="X141" i="42"/>
  <c r="X142" i="42"/>
  <c r="X143" i="42"/>
  <c r="X144" i="42"/>
  <c r="X145" i="42"/>
  <c r="X146" i="42"/>
  <c r="X187" i="42"/>
  <c r="X188" i="42"/>
  <c r="X189" i="42"/>
  <c r="X190" i="42"/>
  <c r="X191" i="42"/>
  <c r="X192" i="42"/>
  <c r="X193" i="42"/>
  <c r="X194" i="42"/>
  <c r="X195" i="42"/>
  <c r="X196" i="42"/>
  <c r="X197" i="42"/>
  <c r="X198" i="42"/>
  <c r="X199" i="42"/>
  <c r="X200" i="42"/>
  <c r="X201" i="42"/>
  <c r="X202" i="42"/>
  <c r="X203" i="42"/>
  <c r="X204" i="42"/>
  <c r="X205" i="42"/>
  <c r="X206" i="42"/>
  <c r="X207" i="42"/>
  <c r="X208" i="42"/>
  <c r="X209" i="42"/>
  <c r="X210" i="42"/>
  <c r="X211" i="42"/>
  <c r="X212" i="42"/>
  <c r="X213" i="42"/>
  <c r="X214" i="42"/>
  <c r="X215" i="42"/>
  <c r="X216" i="42"/>
  <c r="X217" i="42"/>
  <c r="X218" i="42"/>
  <c r="X219" i="42"/>
  <c r="X220" i="42"/>
  <c r="X221" i="42"/>
  <c r="X222" i="42"/>
  <c r="X223" i="42"/>
  <c r="X224" i="42"/>
  <c r="X225" i="42"/>
  <c r="X226" i="42"/>
  <c r="X227" i="42"/>
  <c r="X228" i="42"/>
  <c r="X229" i="42"/>
  <c r="X230" i="42"/>
  <c r="X231" i="42"/>
  <c r="X232" i="42"/>
  <c r="X233" i="42"/>
  <c r="X234" i="42"/>
  <c r="X235" i="42"/>
  <c r="X236" i="42"/>
  <c r="X237" i="42"/>
  <c r="X238" i="42"/>
  <c r="X239" i="42"/>
  <c r="X240" i="42"/>
  <c r="X241" i="42"/>
  <c r="X242" i="42"/>
  <c r="X243" i="42"/>
  <c r="X244" i="42"/>
  <c r="W3" i="42"/>
  <c r="W4" i="42"/>
  <c r="W5" i="42"/>
  <c r="W6" i="42"/>
  <c r="W7" i="42"/>
  <c r="W8" i="42"/>
  <c r="W9" i="42"/>
  <c r="W10" i="42"/>
  <c r="W11" i="42"/>
  <c r="W12" i="42"/>
  <c r="W15" i="42"/>
  <c r="W17" i="42"/>
  <c r="W18" i="42"/>
  <c r="W19" i="42"/>
  <c r="W20" i="42"/>
  <c r="W21" i="42"/>
  <c r="W22" i="42"/>
  <c r="W23" i="42"/>
  <c r="W24" i="42"/>
  <c r="W25" i="42"/>
  <c r="W26" i="42"/>
  <c r="W27" i="42"/>
  <c r="W28" i="42"/>
  <c r="W29" i="42"/>
  <c r="W30" i="42"/>
  <c r="W31" i="42"/>
  <c r="W32" i="42"/>
  <c r="W33" i="42"/>
  <c r="W34" i="42"/>
  <c r="W35" i="42"/>
  <c r="W36" i="42"/>
  <c r="W37" i="42"/>
  <c r="W38" i="42"/>
  <c r="W39" i="42"/>
  <c r="W40" i="42"/>
  <c r="W41" i="42"/>
  <c r="W42" i="42"/>
  <c r="W43" i="42"/>
  <c r="W44" i="42"/>
  <c r="W45" i="42"/>
  <c r="W46" i="42"/>
  <c r="W47" i="42"/>
  <c r="W48" i="42"/>
  <c r="W49" i="42"/>
  <c r="W50" i="42"/>
  <c r="W51" i="42"/>
  <c r="W52" i="42"/>
  <c r="W53" i="42"/>
  <c r="W54" i="42"/>
  <c r="W55" i="42"/>
  <c r="W56" i="42"/>
  <c r="W57" i="42"/>
  <c r="W58" i="42"/>
  <c r="W59" i="42"/>
  <c r="W60" i="42"/>
  <c r="W61" i="42"/>
  <c r="W62" i="42"/>
  <c r="W63" i="42"/>
  <c r="W64" i="42"/>
  <c r="W65" i="42"/>
  <c r="W66" i="42"/>
  <c r="W67" i="42"/>
  <c r="W68" i="42"/>
  <c r="W69" i="42"/>
  <c r="W70" i="42"/>
  <c r="W71" i="42"/>
  <c r="W72" i="42"/>
  <c r="W73" i="42"/>
  <c r="W74" i="42"/>
  <c r="W75" i="42"/>
  <c r="W76" i="42"/>
  <c r="W77" i="42"/>
  <c r="W78" i="42"/>
  <c r="W79" i="42"/>
  <c r="W80" i="42"/>
  <c r="W81" i="42"/>
  <c r="W82" i="42"/>
  <c r="W83" i="42"/>
  <c r="W84" i="42"/>
  <c r="W85" i="42"/>
  <c r="W86" i="42"/>
  <c r="W87" i="42"/>
  <c r="W88" i="42"/>
  <c r="W89" i="42"/>
  <c r="W90" i="42"/>
  <c r="W91" i="42"/>
  <c r="W92" i="42"/>
  <c r="W93" i="42"/>
  <c r="W94" i="42"/>
  <c r="W95" i="42"/>
  <c r="W96" i="42"/>
  <c r="W97" i="42"/>
  <c r="W98" i="42"/>
  <c r="W99" i="42"/>
  <c r="W100" i="42"/>
  <c r="W101" i="42"/>
  <c r="W102" i="42"/>
  <c r="W103" i="42"/>
  <c r="W104" i="42"/>
  <c r="W105" i="42"/>
  <c r="W106" i="42"/>
  <c r="W107" i="42"/>
  <c r="W108" i="42"/>
  <c r="W109" i="42"/>
  <c r="W110" i="42"/>
  <c r="W111" i="42"/>
  <c r="W112" i="42"/>
  <c r="W113" i="42"/>
  <c r="W114" i="42"/>
  <c r="W115" i="42"/>
  <c r="W116" i="42"/>
  <c r="W117" i="42"/>
  <c r="W118" i="42"/>
  <c r="W119" i="42"/>
  <c r="W120" i="42"/>
  <c r="W121" i="42"/>
  <c r="W122" i="42"/>
  <c r="W123" i="42"/>
  <c r="W124" i="42"/>
  <c r="W125" i="42"/>
  <c r="W126" i="42"/>
  <c r="W127" i="42"/>
  <c r="W128" i="42"/>
  <c r="W129" i="42"/>
  <c r="W130" i="42"/>
  <c r="W131" i="42"/>
  <c r="W132" i="42"/>
  <c r="W133" i="42"/>
  <c r="W134" i="42"/>
  <c r="W135" i="42"/>
  <c r="W136" i="42"/>
  <c r="W137" i="42"/>
  <c r="W138" i="42"/>
  <c r="W139" i="42"/>
  <c r="W140" i="42"/>
  <c r="W141" i="42"/>
  <c r="W142" i="42"/>
  <c r="W143" i="42"/>
  <c r="W144" i="42"/>
  <c r="W145" i="42"/>
  <c r="W146" i="42"/>
  <c r="W187" i="42"/>
  <c r="W188" i="42"/>
  <c r="W189" i="42"/>
  <c r="W190" i="42"/>
  <c r="W191" i="42"/>
  <c r="W192" i="42"/>
  <c r="W193" i="42"/>
  <c r="W194" i="42"/>
  <c r="W195" i="42"/>
  <c r="W196" i="42"/>
  <c r="W197" i="42"/>
  <c r="W198" i="42"/>
  <c r="W199" i="42"/>
  <c r="W200" i="42"/>
  <c r="W201" i="42"/>
  <c r="W202" i="42"/>
  <c r="W203" i="42"/>
  <c r="W204" i="42"/>
  <c r="W205" i="42"/>
  <c r="W206" i="42"/>
  <c r="W207" i="42"/>
  <c r="W208" i="42"/>
  <c r="W209" i="42"/>
  <c r="W210" i="42"/>
  <c r="W211" i="42"/>
  <c r="W212" i="42"/>
  <c r="W213" i="42"/>
  <c r="W214" i="42"/>
  <c r="W215" i="42"/>
  <c r="W216" i="42"/>
  <c r="W217" i="42"/>
  <c r="W218" i="42"/>
  <c r="W219" i="42"/>
  <c r="W220" i="42"/>
  <c r="W221" i="42"/>
  <c r="W222" i="42"/>
  <c r="W223" i="42"/>
  <c r="W224" i="42"/>
  <c r="W225" i="42"/>
  <c r="W226" i="42"/>
  <c r="W227" i="42"/>
  <c r="W228" i="42"/>
  <c r="W229" i="42"/>
  <c r="W230" i="42"/>
  <c r="W231" i="42"/>
  <c r="W232" i="42"/>
  <c r="W233" i="42"/>
  <c r="W234" i="42"/>
  <c r="W235" i="42"/>
  <c r="W236" i="42"/>
  <c r="W237" i="42"/>
  <c r="W238" i="42"/>
  <c r="W239" i="42"/>
  <c r="W240" i="42"/>
  <c r="W241" i="42"/>
  <c r="V3" i="42"/>
  <c r="V4" i="42"/>
  <c r="V5" i="42"/>
  <c r="V6" i="42"/>
  <c r="V7" i="42"/>
  <c r="V8" i="42"/>
  <c r="V9" i="42"/>
  <c r="V10" i="42"/>
  <c r="V11" i="42"/>
  <c r="V12" i="42"/>
  <c r="V15" i="42"/>
  <c r="V17" i="42"/>
  <c r="V18" i="42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40" i="42"/>
  <c r="V41" i="42"/>
  <c r="V42" i="42"/>
  <c r="V43" i="42"/>
  <c r="V44" i="42"/>
  <c r="V45" i="42"/>
  <c r="V46" i="42"/>
  <c r="V47" i="42"/>
  <c r="V48" i="42"/>
  <c r="V49" i="42"/>
  <c r="V50" i="42"/>
  <c r="V51" i="42"/>
  <c r="V52" i="42"/>
  <c r="V53" i="42"/>
  <c r="V54" i="42"/>
  <c r="V55" i="42"/>
  <c r="V56" i="42"/>
  <c r="V57" i="42"/>
  <c r="V58" i="42"/>
  <c r="V59" i="42"/>
  <c r="V60" i="42"/>
  <c r="V61" i="42"/>
  <c r="V62" i="42"/>
  <c r="V63" i="42"/>
  <c r="V64" i="42"/>
  <c r="V65" i="42"/>
  <c r="V66" i="42"/>
  <c r="V67" i="42"/>
  <c r="V68" i="42"/>
  <c r="V69" i="42"/>
  <c r="V70" i="42"/>
  <c r="V71" i="42"/>
  <c r="V72" i="42"/>
  <c r="V73" i="42"/>
  <c r="V74" i="42"/>
  <c r="V75" i="42"/>
  <c r="V76" i="42"/>
  <c r="V77" i="42"/>
  <c r="V78" i="42"/>
  <c r="V79" i="42"/>
  <c r="V80" i="42"/>
  <c r="V81" i="42"/>
  <c r="V82" i="42"/>
  <c r="V83" i="42"/>
  <c r="V84" i="42"/>
  <c r="V85" i="42"/>
  <c r="V86" i="42"/>
  <c r="V87" i="42"/>
  <c r="V88" i="42"/>
  <c r="V89" i="42"/>
  <c r="V90" i="42"/>
  <c r="V91" i="42"/>
  <c r="V92" i="42"/>
  <c r="V93" i="42"/>
  <c r="V94" i="42"/>
  <c r="V95" i="42"/>
  <c r="V96" i="42"/>
  <c r="V97" i="42"/>
  <c r="V98" i="42"/>
  <c r="V99" i="42"/>
  <c r="V100" i="42"/>
  <c r="V101" i="42"/>
  <c r="V102" i="42"/>
  <c r="V103" i="42"/>
  <c r="V104" i="42"/>
  <c r="V105" i="42"/>
  <c r="V106" i="42"/>
  <c r="V107" i="42"/>
  <c r="V108" i="42"/>
  <c r="V109" i="42"/>
  <c r="V110" i="42"/>
  <c r="V111" i="42"/>
  <c r="V112" i="42"/>
  <c r="V113" i="42"/>
  <c r="V114" i="42"/>
  <c r="V115" i="42"/>
  <c r="V116" i="42"/>
  <c r="V117" i="42"/>
  <c r="V118" i="42"/>
  <c r="V119" i="42"/>
  <c r="V120" i="42"/>
  <c r="V121" i="42"/>
  <c r="V122" i="42"/>
  <c r="V123" i="42"/>
  <c r="V124" i="42"/>
  <c r="V125" i="42"/>
  <c r="V126" i="42"/>
  <c r="V127" i="42"/>
  <c r="V128" i="42"/>
  <c r="V129" i="42"/>
  <c r="V130" i="42"/>
  <c r="V131" i="42"/>
  <c r="V132" i="42"/>
  <c r="V133" i="42"/>
  <c r="V134" i="42"/>
  <c r="V135" i="42"/>
  <c r="V136" i="42"/>
  <c r="V137" i="42"/>
  <c r="V138" i="42"/>
  <c r="V139" i="42"/>
  <c r="V140" i="42"/>
  <c r="V141" i="42"/>
  <c r="V142" i="42"/>
  <c r="V143" i="42"/>
  <c r="V144" i="42"/>
  <c r="V145" i="42"/>
  <c r="V146" i="42"/>
  <c r="V187" i="42"/>
  <c r="V188" i="42"/>
  <c r="V189" i="42"/>
  <c r="V190" i="42"/>
  <c r="V191" i="42"/>
  <c r="V192" i="42"/>
  <c r="V193" i="42"/>
  <c r="V194" i="42"/>
  <c r="V195" i="42"/>
  <c r="V196" i="42"/>
  <c r="V197" i="42"/>
  <c r="V198" i="42"/>
  <c r="V199" i="42"/>
  <c r="V200" i="42"/>
  <c r="V201" i="42"/>
  <c r="V202" i="42"/>
  <c r="V203" i="42"/>
  <c r="V204" i="42"/>
  <c r="V205" i="42"/>
  <c r="V206" i="42"/>
  <c r="V207" i="42"/>
  <c r="V208" i="42"/>
  <c r="V209" i="42"/>
  <c r="V210" i="42"/>
  <c r="V211" i="42"/>
  <c r="V212" i="42"/>
  <c r="V213" i="42"/>
  <c r="V214" i="42"/>
  <c r="V215" i="42"/>
  <c r="V216" i="42"/>
  <c r="V217" i="42"/>
  <c r="V218" i="42"/>
  <c r="V219" i="42"/>
  <c r="V220" i="42"/>
  <c r="V221" i="42"/>
  <c r="V222" i="42"/>
  <c r="V223" i="42"/>
  <c r="V224" i="42"/>
  <c r="V225" i="42"/>
  <c r="V226" i="42"/>
  <c r="V227" i="42"/>
  <c r="V228" i="42"/>
  <c r="V229" i="42"/>
  <c r="V230" i="42"/>
  <c r="V231" i="42"/>
  <c r="V232" i="42"/>
  <c r="V233" i="42"/>
  <c r="V234" i="42"/>
  <c r="V235" i="42"/>
  <c r="V236" i="42"/>
  <c r="V237" i="42"/>
  <c r="V238" i="42"/>
  <c r="V239" i="42"/>
  <c r="V240" i="42"/>
  <c r="V241" i="42"/>
  <c r="V242" i="42"/>
  <c r="V243" i="42"/>
  <c r="V244" i="42"/>
  <c r="U3" i="42"/>
  <c r="U4" i="42"/>
  <c r="U5" i="42"/>
  <c r="U6" i="42"/>
  <c r="U7" i="42"/>
  <c r="U8" i="42"/>
  <c r="U9" i="42"/>
  <c r="U10" i="42"/>
  <c r="U11" i="42"/>
  <c r="U12" i="42"/>
  <c r="U15" i="42"/>
  <c r="U17" i="42"/>
  <c r="U18" i="42"/>
  <c r="U19" i="42"/>
  <c r="U20" i="42"/>
  <c r="U21" i="42"/>
  <c r="U22" i="42"/>
  <c r="U23" i="42"/>
  <c r="U24" i="42"/>
  <c r="U25" i="42"/>
  <c r="U26" i="42"/>
  <c r="U27" i="42"/>
  <c r="U28" i="42"/>
  <c r="U29" i="42"/>
  <c r="U30" i="42"/>
  <c r="U31" i="42"/>
  <c r="U32" i="42"/>
  <c r="U33" i="42"/>
  <c r="U34" i="42"/>
  <c r="U35" i="42"/>
  <c r="U36" i="42"/>
  <c r="U37" i="42"/>
  <c r="U38" i="42"/>
  <c r="U39" i="42"/>
  <c r="U40" i="42"/>
  <c r="U41" i="42"/>
  <c r="U42" i="42"/>
  <c r="U43" i="42"/>
  <c r="U44" i="42"/>
  <c r="U45" i="42"/>
  <c r="U46" i="42"/>
  <c r="U47" i="42"/>
  <c r="U48" i="42"/>
  <c r="U49" i="42"/>
  <c r="U50" i="42"/>
  <c r="U51" i="42"/>
  <c r="U52" i="42"/>
  <c r="U53" i="42"/>
  <c r="U54" i="42"/>
  <c r="U55" i="42"/>
  <c r="U56" i="42"/>
  <c r="U57" i="42"/>
  <c r="U58" i="42"/>
  <c r="U59" i="42"/>
  <c r="U60" i="42"/>
  <c r="U61" i="42"/>
  <c r="U62" i="42"/>
  <c r="U63" i="42"/>
  <c r="U64" i="42"/>
  <c r="U65" i="42"/>
  <c r="U66" i="42"/>
  <c r="U67" i="42"/>
  <c r="U68" i="42"/>
  <c r="U69" i="42"/>
  <c r="U70" i="42"/>
  <c r="U71" i="42"/>
  <c r="U72" i="42"/>
  <c r="U73" i="42"/>
  <c r="U74" i="42"/>
  <c r="U75" i="42"/>
  <c r="U76" i="42"/>
  <c r="U77" i="42"/>
  <c r="U78" i="42"/>
  <c r="U79" i="42"/>
  <c r="U80" i="42"/>
  <c r="U81" i="42"/>
  <c r="U82" i="42"/>
  <c r="U83" i="42"/>
  <c r="U84" i="42"/>
  <c r="U85" i="42"/>
  <c r="U86" i="42"/>
  <c r="U87" i="42"/>
  <c r="U88" i="42"/>
  <c r="U89" i="42"/>
  <c r="U90" i="42"/>
  <c r="U91" i="42"/>
  <c r="U92" i="42"/>
  <c r="U93" i="42"/>
  <c r="U94" i="42"/>
  <c r="U95" i="42"/>
  <c r="U96" i="42"/>
  <c r="U97" i="42"/>
  <c r="U98" i="42"/>
  <c r="U99" i="42"/>
  <c r="U100" i="42"/>
  <c r="U101" i="42"/>
  <c r="U102" i="42"/>
  <c r="U103" i="42"/>
  <c r="U104" i="42"/>
  <c r="U105" i="42"/>
  <c r="U106" i="42"/>
  <c r="U107" i="42"/>
  <c r="U108" i="42"/>
  <c r="U109" i="42"/>
  <c r="U110" i="42"/>
  <c r="U111" i="42"/>
  <c r="U112" i="42"/>
  <c r="U113" i="42"/>
  <c r="U114" i="42"/>
  <c r="U115" i="42"/>
  <c r="U116" i="42"/>
  <c r="U117" i="42"/>
  <c r="U118" i="42"/>
  <c r="U119" i="42"/>
  <c r="U120" i="42"/>
  <c r="U121" i="42"/>
  <c r="U122" i="42"/>
  <c r="U123" i="42"/>
  <c r="U124" i="42"/>
  <c r="U125" i="42"/>
  <c r="U126" i="42"/>
  <c r="U127" i="42"/>
  <c r="U128" i="42"/>
  <c r="U129" i="42"/>
  <c r="U130" i="42"/>
  <c r="U131" i="42"/>
  <c r="U132" i="42"/>
  <c r="U133" i="42"/>
  <c r="U134" i="42"/>
  <c r="U135" i="42"/>
  <c r="U136" i="42"/>
  <c r="U137" i="42"/>
  <c r="U138" i="42"/>
  <c r="U139" i="42"/>
  <c r="U140" i="42"/>
  <c r="U141" i="42"/>
  <c r="U142" i="42"/>
  <c r="U143" i="42"/>
  <c r="U144" i="42"/>
  <c r="U145" i="42"/>
  <c r="U146" i="42"/>
  <c r="U187" i="42"/>
  <c r="U188" i="42"/>
  <c r="U189" i="42"/>
  <c r="U190" i="42"/>
  <c r="U191" i="42"/>
  <c r="U192" i="42"/>
  <c r="U193" i="42"/>
  <c r="U194" i="42"/>
  <c r="U195" i="42"/>
  <c r="U196" i="42"/>
  <c r="U197" i="42"/>
  <c r="U198" i="42"/>
  <c r="U199" i="42"/>
  <c r="U200" i="42"/>
  <c r="U201" i="42"/>
  <c r="U202" i="42"/>
  <c r="U203" i="42"/>
  <c r="U204" i="42"/>
  <c r="U205" i="42"/>
  <c r="U206" i="42"/>
  <c r="U207" i="42"/>
  <c r="U208" i="42"/>
  <c r="U209" i="42"/>
  <c r="U210" i="42"/>
  <c r="U211" i="42"/>
  <c r="U212" i="42"/>
  <c r="U213" i="42"/>
  <c r="U214" i="42"/>
  <c r="U215" i="42"/>
  <c r="U216" i="42"/>
  <c r="U217" i="42"/>
  <c r="U218" i="42"/>
  <c r="U219" i="42"/>
  <c r="U220" i="42"/>
  <c r="U221" i="42"/>
  <c r="U222" i="42"/>
  <c r="U223" i="42"/>
  <c r="U224" i="42"/>
  <c r="U225" i="42"/>
  <c r="U226" i="42"/>
  <c r="U227" i="42"/>
  <c r="U228" i="42"/>
  <c r="U229" i="42"/>
  <c r="U230" i="42"/>
  <c r="U231" i="42"/>
  <c r="U232" i="42"/>
  <c r="U233" i="42"/>
  <c r="U234" i="42"/>
  <c r="U235" i="42"/>
  <c r="U236" i="42"/>
  <c r="U237" i="42"/>
  <c r="U238" i="42"/>
  <c r="U239" i="42"/>
  <c r="U240" i="42"/>
  <c r="U241" i="42"/>
  <c r="U242" i="42"/>
  <c r="U243" i="42"/>
  <c r="U244" i="42"/>
  <c r="T3" i="42"/>
  <c r="T4" i="42"/>
  <c r="T5" i="42"/>
  <c r="T6" i="42"/>
  <c r="T7" i="42"/>
  <c r="T8" i="42"/>
  <c r="T9" i="42"/>
  <c r="T10" i="42"/>
  <c r="T11" i="42"/>
  <c r="T12" i="42"/>
  <c r="T15" i="42"/>
  <c r="T17" i="42"/>
  <c r="T18" i="42"/>
  <c r="T19" i="42"/>
  <c r="T20" i="42"/>
  <c r="T21" i="42"/>
  <c r="T22" i="42"/>
  <c r="T23" i="42"/>
  <c r="T24" i="42"/>
  <c r="T25" i="42"/>
  <c r="T26" i="42"/>
  <c r="T27" i="42"/>
  <c r="T28" i="42"/>
  <c r="T29" i="42"/>
  <c r="T30" i="42"/>
  <c r="T31" i="42"/>
  <c r="T32" i="42"/>
  <c r="T33" i="42"/>
  <c r="T34" i="42"/>
  <c r="T35" i="42"/>
  <c r="T36" i="42"/>
  <c r="T37" i="42"/>
  <c r="T38" i="42"/>
  <c r="T39" i="42"/>
  <c r="T40" i="42"/>
  <c r="T41" i="42"/>
  <c r="T42" i="42"/>
  <c r="T43" i="42"/>
  <c r="T44" i="42"/>
  <c r="T45" i="42"/>
  <c r="T46" i="42"/>
  <c r="T47" i="42"/>
  <c r="T48" i="42"/>
  <c r="T49" i="42"/>
  <c r="T50" i="42"/>
  <c r="T51" i="42"/>
  <c r="T52" i="42"/>
  <c r="T53" i="42"/>
  <c r="T54" i="42"/>
  <c r="T55" i="42"/>
  <c r="T56" i="42"/>
  <c r="T57" i="42"/>
  <c r="T58" i="42"/>
  <c r="T59" i="42"/>
  <c r="T60" i="42"/>
  <c r="T61" i="42"/>
  <c r="T62" i="42"/>
  <c r="T63" i="42"/>
  <c r="T64" i="42"/>
  <c r="T65" i="42"/>
  <c r="T66" i="42"/>
  <c r="T67" i="42"/>
  <c r="T68" i="42"/>
  <c r="T69" i="42"/>
  <c r="T70" i="42"/>
  <c r="T71" i="42"/>
  <c r="T72" i="42"/>
  <c r="T73" i="42"/>
  <c r="T74" i="42"/>
  <c r="T75" i="42"/>
  <c r="T76" i="42"/>
  <c r="T77" i="42"/>
  <c r="T78" i="42"/>
  <c r="T79" i="42"/>
  <c r="T80" i="42"/>
  <c r="T81" i="42"/>
  <c r="T82" i="42"/>
  <c r="T83" i="42"/>
  <c r="T84" i="42"/>
  <c r="T85" i="42"/>
  <c r="T86" i="42"/>
  <c r="T87" i="42"/>
  <c r="T88" i="42"/>
  <c r="T89" i="42"/>
  <c r="T90" i="42"/>
  <c r="T91" i="42"/>
  <c r="T92" i="42"/>
  <c r="T93" i="42"/>
  <c r="T94" i="42"/>
  <c r="T95" i="42"/>
  <c r="T96" i="42"/>
  <c r="T97" i="42"/>
  <c r="T98" i="42"/>
  <c r="T99" i="42"/>
  <c r="T100" i="42"/>
  <c r="T101" i="42"/>
  <c r="T102" i="42"/>
  <c r="T103" i="42"/>
  <c r="T104" i="42"/>
  <c r="T105" i="42"/>
  <c r="T106" i="42"/>
  <c r="T107" i="42"/>
  <c r="T108" i="42"/>
  <c r="T109" i="42"/>
  <c r="T110" i="42"/>
  <c r="T111" i="42"/>
  <c r="T112" i="42"/>
  <c r="T113" i="42"/>
  <c r="T114" i="42"/>
  <c r="T115" i="42"/>
  <c r="T116" i="42"/>
  <c r="T117" i="42"/>
  <c r="T118" i="42"/>
  <c r="T119" i="42"/>
  <c r="T120" i="42"/>
  <c r="T121" i="42"/>
  <c r="T122" i="42"/>
  <c r="T123" i="42"/>
  <c r="T124" i="42"/>
  <c r="T125" i="42"/>
  <c r="T126" i="42"/>
  <c r="T127" i="42"/>
  <c r="T128" i="42"/>
  <c r="T129" i="42"/>
  <c r="T130" i="42"/>
  <c r="T131" i="42"/>
  <c r="T132" i="42"/>
  <c r="T133" i="42"/>
  <c r="T134" i="42"/>
  <c r="T135" i="42"/>
  <c r="T136" i="42"/>
  <c r="T137" i="42"/>
  <c r="T138" i="42"/>
  <c r="T139" i="42"/>
  <c r="T140" i="42"/>
  <c r="T141" i="42"/>
  <c r="T142" i="42"/>
  <c r="T143" i="42"/>
  <c r="T144" i="42"/>
  <c r="T145" i="42"/>
  <c r="T146" i="42"/>
  <c r="T187" i="42"/>
  <c r="T188" i="42"/>
  <c r="T189" i="42"/>
  <c r="T190" i="42"/>
  <c r="T191" i="42"/>
  <c r="T192" i="42"/>
  <c r="T193" i="42"/>
  <c r="T194" i="42"/>
  <c r="T195" i="42"/>
  <c r="T196" i="42"/>
  <c r="T197" i="42"/>
  <c r="T198" i="42"/>
  <c r="T199" i="42"/>
  <c r="T200" i="42"/>
  <c r="T201" i="42"/>
  <c r="T202" i="42"/>
  <c r="T203" i="42"/>
  <c r="T204" i="42"/>
  <c r="T205" i="42"/>
  <c r="T206" i="42"/>
  <c r="T207" i="42"/>
  <c r="T208" i="42"/>
  <c r="T209" i="42"/>
  <c r="T210" i="42"/>
  <c r="T211" i="42"/>
  <c r="T212" i="42"/>
  <c r="T213" i="42"/>
  <c r="T214" i="42"/>
  <c r="T215" i="42"/>
  <c r="T216" i="42"/>
  <c r="T217" i="42"/>
  <c r="T218" i="42"/>
  <c r="T219" i="42"/>
  <c r="T220" i="42"/>
  <c r="T221" i="42"/>
  <c r="T222" i="42"/>
  <c r="T223" i="42"/>
  <c r="T224" i="42"/>
  <c r="T225" i="42"/>
  <c r="T226" i="42"/>
  <c r="T227" i="42"/>
  <c r="T228" i="42"/>
  <c r="T229" i="42"/>
  <c r="T230" i="42"/>
  <c r="T231" i="42"/>
  <c r="T232" i="42"/>
  <c r="T233" i="42"/>
  <c r="T234" i="42"/>
  <c r="T235" i="42"/>
  <c r="T236" i="42"/>
  <c r="T237" i="42"/>
  <c r="T238" i="42"/>
  <c r="T239" i="42"/>
  <c r="T240" i="42"/>
  <c r="T241" i="42"/>
  <c r="T242" i="42"/>
  <c r="S3" i="42"/>
  <c r="S4" i="42"/>
  <c r="S5" i="42"/>
  <c r="S6" i="42"/>
  <c r="S7" i="42"/>
  <c r="S8" i="42"/>
  <c r="S9" i="42"/>
  <c r="S10" i="42"/>
  <c r="S11" i="42"/>
  <c r="S12" i="42"/>
  <c r="S15" i="42"/>
  <c r="S17" i="42"/>
  <c r="S18" i="42"/>
  <c r="S19" i="42"/>
  <c r="S20" i="42"/>
  <c r="S21" i="42"/>
  <c r="S22" i="42"/>
  <c r="S23" i="42"/>
  <c r="S24" i="42"/>
  <c r="S25" i="42"/>
  <c r="S26" i="42"/>
  <c r="S27" i="42"/>
  <c r="S28" i="42"/>
  <c r="S29" i="42"/>
  <c r="S30" i="42"/>
  <c r="S31" i="42"/>
  <c r="S32" i="42"/>
  <c r="S33" i="42"/>
  <c r="S34" i="42"/>
  <c r="S35" i="42"/>
  <c r="S36" i="42"/>
  <c r="S37" i="42"/>
  <c r="S38" i="42"/>
  <c r="S39" i="42"/>
  <c r="S40" i="42"/>
  <c r="S41" i="42"/>
  <c r="S42" i="42"/>
  <c r="S43" i="42"/>
  <c r="S44" i="42"/>
  <c r="S45" i="42"/>
  <c r="S46" i="42"/>
  <c r="S47" i="42"/>
  <c r="S48" i="42"/>
  <c r="S49" i="42"/>
  <c r="S50" i="42"/>
  <c r="S51" i="42"/>
  <c r="S52" i="42"/>
  <c r="S53" i="42"/>
  <c r="S54" i="42"/>
  <c r="S55" i="42"/>
  <c r="S56" i="42"/>
  <c r="S57" i="42"/>
  <c r="S58" i="42"/>
  <c r="S59" i="42"/>
  <c r="S60" i="42"/>
  <c r="S61" i="42"/>
  <c r="S62" i="42"/>
  <c r="S63" i="42"/>
  <c r="S64" i="42"/>
  <c r="S65" i="42"/>
  <c r="S66" i="42"/>
  <c r="S67" i="42"/>
  <c r="S68" i="42"/>
  <c r="S69" i="42"/>
  <c r="S70" i="42"/>
  <c r="S71" i="42"/>
  <c r="S72" i="42"/>
  <c r="S73" i="42"/>
  <c r="S74" i="42"/>
  <c r="S75" i="42"/>
  <c r="S76" i="42"/>
  <c r="S77" i="42"/>
  <c r="S78" i="42"/>
  <c r="S79" i="42"/>
  <c r="S80" i="42"/>
  <c r="S81" i="42"/>
  <c r="S82" i="42"/>
  <c r="S83" i="42"/>
  <c r="S84" i="42"/>
  <c r="S85" i="42"/>
  <c r="S86" i="42"/>
  <c r="S87" i="42"/>
  <c r="S88" i="42"/>
  <c r="S89" i="42"/>
  <c r="S90" i="42"/>
  <c r="S91" i="42"/>
  <c r="S92" i="42"/>
  <c r="S93" i="42"/>
  <c r="S94" i="42"/>
  <c r="S95" i="42"/>
  <c r="S96" i="42"/>
  <c r="S97" i="42"/>
  <c r="S98" i="42"/>
  <c r="S99" i="42"/>
  <c r="S100" i="42"/>
  <c r="S101" i="42"/>
  <c r="S102" i="42"/>
  <c r="S103" i="42"/>
  <c r="S104" i="42"/>
  <c r="S105" i="42"/>
  <c r="S106" i="42"/>
  <c r="S107" i="42"/>
  <c r="S108" i="42"/>
  <c r="S109" i="42"/>
  <c r="S110" i="42"/>
  <c r="S111" i="42"/>
  <c r="S112" i="42"/>
  <c r="S113" i="42"/>
  <c r="S114" i="42"/>
  <c r="S115" i="42"/>
  <c r="S116" i="42"/>
  <c r="S117" i="42"/>
  <c r="S118" i="42"/>
  <c r="S119" i="42"/>
  <c r="S120" i="42"/>
  <c r="S121" i="42"/>
  <c r="S122" i="42"/>
  <c r="S123" i="42"/>
  <c r="S124" i="42"/>
  <c r="S125" i="42"/>
  <c r="S126" i="42"/>
  <c r="S127" i="42"/>
  <c r="S128" i="42"/>
  <c r="S129" i="42"/>
  <c r="S130" i="42"/>
  <c r="S131" i="42"/>
  <c r="S132" i="42"/>
  <c r="S133" i="42"/>
  <c r="S134" i="42"/>
  <c r="S135" i="42"/>
  <c r="S136" i="42"/>
  <c r="S137" i="42"/>
  <c r="S138" i="42"/>
  <c r="S139" i="42"/>
  <c r="S140" i="42"/>
  <c r="S141" i="42"/>
  <c r="S142" i="42"/>
  <c r="S143" i="42"/>
  <c r="S144" i="42"/>
  <c r="S145" i="42"/>
  <c r="S146" i="42"/>
  <c r="S187" i="42"/>
  <c r="S188" i="42"/>
  <c r="S189" i="42"/>
  <c r="S190" i="42"/>
  <c r="S191" i="42"/>
  <c r="S192" i="42"/>
  <c r="S193" i="42"/>
  <c r="S194" i="42"/>
  <c r="S195" i="42"/>
  <c r="S196" i="42"/>
  <c r="S197" i="42"/>
  <c r="S198" i="42"/>
  <c r="S199" i="42"/>
  <c r="S200" i="42"/>
  <c r="S201" i="42"/>
  <c r="S202" i="42"/>
  <c r="S203" i="42"/>
  <c r="S204" i="42"/>
  <c r="S205" i="42"/>
  <c r="S206" i="42"/>
  <c r="S207" i="42"/>
  <c r="S208" i="42"/>
  <c r="S209" i="42"/>
  <c r="S210" i="42"/>
  <c r="S211" i="42"/>
  <c r="S212" i="42"/>
  <c r="S213" i="42"/>
  <c r="S214" i="42"/>
  <c r="S215" i="42"/>
  <c r="S216" i="42"/>
  <c r="S217" i="42"/>
  <c r="S218" i="42"/>
  <c r="S219" i="42"/>
  <c r="S220" i="42"/>
  <c r="S221" i="42"/>
  <c r="S222" i="42"/>
  <c r="S223" i="42"/>
  <c r="S224" i="42"/>
  <c r="S225" i="42"/>
  <c r="S226" i="42"/>
  <c r="S227" i="42"/>
  <c r="S228" i="42"/>
  <c r="S229" i="42"/>
  <c r="S230" i="42"/>
  <c r="S231" i="42"/>
  <c r="S232" i="42"/>
  <c r="S233" i="42"/>
  <c r="S234" i="42"/>
  <c r="S235" i="42"/>
  <c r="S236" i="42"/>
  <c r="S237" i="42"/>
  <c r="S238" i="42"/>
  <c r="S239" i="42"/>
  <c r="S240" i="42"/>
  <c r="S241" i="42"/>
  <c r="S242" i="42"/>
  <c r="S243" i="42"/>
  <c r="S244" i="42"/>
  <c r="R3" i="42"/>
  <c r="R4" i="42"/>
  <c r="R5" i="42"/>
  <c r="R6" i="42"/>
  <c r="R7" i="42"/>
  <c r="R8" i="42"/>
  <c r="R9" i="42"/>
  <c r="R10" i="42"/>
  <c r="R11" i="42"/>
  <c r="R12" i="42"/>
  <c r="R15" i="42"/>
  <c r="R17" i="42"/>
  <c r="R18" i="42"/>
  <c r="R19" i="42"/>
  <c r="R20" i="42"/>
  <c r="R21" i="42"/>
  <c r="R22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R216" i="42"/>
  <c r="R217" i="42"/>
  <c r="R218" i="42"/>
  <c r="R219" i="42"/>
  <c r="R220" i="42"/>
  <c r="R221" i="42"/>
  <c r="R222" i="42"/>
  <c r="R223" i="42"/>
  <c r="R224" i="42"/>
  <c r="R225" i="42"/>
  <c r="R226" i="42"/>
  <c r="R227" i="42"/>
  <c r="R228" i="42"/>
  <c r="R229" i="42"/>
  <c r="R230" i="42"/>
  <c r="R231" i="42"/>
  <c r="R232" i="42"/>
  <c r="R233" i="42"/>
  <c r="R234" i="42"/>
  <c r="R235" i="42"/>
  <c r="R236" i="42"/>
  <c r="R237" i="42"/>
  <c r="R238" i="42"/>
  <c r="R239" i="42"/>
  <c r="R240" i="42"/>
  <c r="R241" i="42"/>
  <c r="R242" i="42"/>
  <c r="R243" i="42"/>
  <c r="Q3" i="42"/>
  <c r="Q4" i="42"/>
  <c r="Q5" i="42"/>
  <c r="Q6" i="42"/>
  <c r="Q7" i="42"/>
  <c r="Q8" i="42"/>
  <c r="Q9" i="42"/>
  <c r="Q10" i="42"/>
  <c r="Q11" i="42"/>
  <c r="Q12" i="42"/>
  <c r="Q15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P3" i="42"/>
  <c r="P4" i="42"/>
  <c r="P5" i="42"/>
  <c r="P6" i="42"/>
  <c r="P7" i="42"/>
  <c r="P8" i="42"/>
  <c r="P9" i="42"/>
  <c r="P10" i="42"/>
  <c r="P11" i="42"/>
  <c r="P12" i="42"/>
  <c r="P15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P79" i="42"/>
  <c r="P80" i="42"/>
  <c r="P81" i="42"/>
  <c r="P82" i="42"/>
  <c r="P83" i="42"/>
  <c r="P84" i="42"/>
  <c r="P85" i="42"/>
  <c r="P86" i="42"/>
  <c r="P87" i="42"/>
  <c r="P88" i="42"/>
  <c r="P89" i="42"/>
  <c r="P90" i="42"/>
  <c r="P91" i="42"/>
  <c r="P92" i="42"/>
  <c r="P93" i="42"/>
  <c r="P94" i="42"/>
  <c r="P95" i="42"/>
  <c r="P96" i="42"/>
  <c r="P97" i="42"/>
  <c r="P98" i="42"/>
  <c r="P99" i="42"/>
  <c r="P100" i="42"/>
  <c r="P101" i="42"/>
  <c r="P102" i="42"/>
  <c r="P103" i="42"/>
  <c r="P104" i="42"/>
  <c r="P105" i="42"/>
  <c r="P106" i="42"/>
  <c r="P107" i="42"/>
  <c r="P108" i="42"/>
  <c r="P109" i="42"/>
  <c r="P110" i="42"/>
  <c r="P111" i="42"/>
  <c r="P112" i="42"/>
  <c r="P113" i="42"/>
  <c r="P114" i="42"/>
  <c r="P115" i="42"/>
  <c r="P116" i="42"/>
  <c r="P117" i="42"/>
  <c r="P118" i="42"/>
  <c r="P119" i="42"/>
  <c r="P120" i="42"/>
  <c r="P121" i="42"/>
  <c r="P122" i="42"/>
  <c r="P123" i="42"/>
  <c r="P124" i="42"/>
  <c r="P125" i="42"/>
  <c r="P126" i="42"/>
  <c r="P127" i="42"/>
  <c r="P128" i="42"/>
  <c r="P129" i="42"/>
  <c r="P130" i="42"/>
  <c r="P131" i="42"/>
  <c r="P132" i="42"/>
  <c r="P133" i="42"/>
  <c r="P134" i="42"/>
  <c r="P135" i="42"/>
  <c r="P136" i="42"/>
  <c r="P137" i="42"/>
  <c r="P138" i="42"/>
  <c r="P139" i="42"/>
  <c r="P140" i="42"/>
  <c r="P141" i="42"/>
  <c r="P142" i="42"/>
  <c r="P143" i="42"/>
  <c r="P144" i="42"/>
  <c r="P145" i="42"/>
  <c r="P146" i="42"/>
  <c r="P187" i="42"/>
  <c r="P188" i="42"/>
  <c r="P189" i="42"/>
  <c r="P190" i="42"/>
  <c r="P191" i="42"/>
  <c r="P192" i="42"/>
  <c r="P193" i="42"/>
  <c r="P194" i="42"/>
  <c r="P195" i="42"/>
  <c r="P196" i="42"/>
  <c r="P197" i="42"/>
  <c r="P198" i="42"/>
  <c r="P199" i="42"/>
  <c r="P200" i="42"/>
  <c r="P201" i="42"/>
  <c r="P202" i="42"/>
  <c r="P203" i="42"/>
  <c r="P204" i="42"/>
  <c r="P205" i="42"/>
  <c r="P206" i="42"/>
  <c r="P207" i="42"/>
  <c r="P208" i="42"/>
  <c r="P209" i="42"/>
  <c r="P210" i="42"/>
  <c r="P211" i="42"/>
  <c r="P212" i="42"/>
  <c r="P213" i="42"/>
  <c r="P214" i="42"/>
  <c r="P215" i="42"/>
  <c r="P216" i="42"/>
  <c r="P217" i="42"/>
  <c r="P218" i="42"/>
  <c r="P219" i="42"/>
  <c r="P220" i="42"/>
  <c r="P221" i="42"/>
  <c r="P222" i="42"/>
  <c r="P223" i="42"/>
  <c r="P224" i="42"/>
  <c r="P225" i="42"/>
  <c r="P226" i="42"/>
  <c r="P227" i="42"/>
  <c r="P228" i="42"/>
  <c r="P229" i="42"/>
  <c r="P230" i="42"/>
  <c r="P231" i="42"/>
  <c r="P232" i="42"/>
  <c r="P233" i="42"/>
  <c r="P234" i="42"/>
  <c r="P235" i="42"/>
  <c r="P236" i="42"/>
  <c r="P237" i="42"/>
  <c r="P238" i="42"/>
  <c r="P239" i="42"/>
  <c r="P240" i="42"/>
  <c r="P241" i="42"/>
  <c r="P242" i="42"/>
  <c r="P243" i="42"/>
  <c r="O3" i="42"/>
  <c r="O4" i="42"/>
  <c r="O5" i="42"/>
  <c r="O6" i="42"/>
  <c r="O7" i="42"/>
  <c r="O8" i="42"/>
  <c r="O9" i="42"/>
  <c r="O10" i="42"/>
  <c r="O11" i="42"/>
  <c r="O12" i="42"/>
  <c r="O15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41" i="42"/>
  <c r="O42" i="42"/>
  <c r="O43" i="42"/>
  <c r="O44" i="42"/>
  <c r="O45" i="42"/>
  <c r="O46" i="42"/>
  <c r="O47" i="42"/>
  <c r="O48" i="42"/>
  <c r="O49" i="42"/>
  <c r="O50" i="42"/>
  <c r="O51" i="42"/>
  <c r="O52" i="42"/>
  <c r="O53" i="42"/>
  <c r="O54" i="42"/>
  <c r="O55" i="42"/>
  <c r="O56" i="42"/>
  <c r="O57" i="42"/>
  <c r="O58" i="42"/>
  <c r="O59" i="42"/>
  <c r="O60" i="42"/>
  <c r="O61" i="42"/>
  <c r="O62" i="42"/>
  <c r="O63" i="42"/>
  <c r="O64" i="42"/>
  <c r="O65" i="42"/>
  <c r="O66" i="42"/>
  <c r="O67" i="42"/>
  <c r="O68" i="42"/>
  <c r="O69" i="42"/>
  <c r="O70" i="42"/>
  <c r="O71" i="42"/>
  <c r="O72" i="42"/>
  <c r="O73" i="42"/>
  <c r="O74" i="42"/>
  <c r="O75" i="42"/>
  <c r="O76" i="42"/>
  <c r="O77" i="42"/>
  <c r="O78" i="42"/>
  <c r="O79" i="42"/>
  <c r="O80" i="42"/>
  <c r="O81" i="42"/>
  <c r="O82" i="42"/>
  <c r="O83" i="42"/>
  <c r="O84" i="42"/>
  <c r="O85" i="42"/>
  <c r="O86" i="42"/>
  <c r="O87" i="42"/>
  <c r="O88" i="42"/>
  <c r="O89" i="42"/>
  <c r="O90" i="42"/>
  <c r="O91" i="42"/>
  <c r="O92" i="42"/>
  <c r="O93" i="42"/>
  <c r="O94" i="42"/>
  <c r="O95" i="42"/>
  <c r="O96" i="42"/>
  <c r="O97" i="42"/>
  <c r="O98" i="42"/>
  <c r="O99" i="42"/>
  <c r="O100" i="42"/>
  <c r="O101" i="42"/>
  <c r="O102" i="42"/>
  <c r="O103" i="42"/>
  <c r="O104" i="42"/>
  <c r="O105" i="42"/>
  <c r="O106" i="42"/>
  <c r="O107" i="42"/>
  <c r="O108" i="42"/>
  <c r="O109" i="42"/>
  <c r="O110" i="42"/>
  <c r="O111" i="42"/>
  <c r="O112" i="42"/>
  <c r="O113" i="42"/>
  <c r="O114" i="42"/>
  <c r="O115" i="42"/>
  <c r="O116" i="42"/>
  <c r="O117" i="42"/>
  <c r="O118" i="42"/>
  <c r="O119" i="42"/>
  <c r="O120" i="42"/>
  <c r="O121" i="42"/>
  <c r="O122" i="42"/>
  <c r="O123" i="42"/>
  <c r="O124" i="42"/>
  <c r="O125" i="42"/>
  <c r="O126" i="42"/>
  <c r="O127" i="42"/>
  <c r="O128" i="42"/>
  <c r="O129" i="42"/>
  <c r="O130" i="42"/>
  <c r="O131" i="42"/>
  <c r="O132" i="42"/>
  <c r="O133" i="42"/>
  <c r="O134" i="42"/>
  <c r="O135" i="42"/>
  <c r="O136" i="42"/>
  <c r="O137" i="42"/>
  <c r="O138" i="42"/>
  <c r="O139" i="42"/>
  <c r="O140" i="42"/>
  <c r="O141" i="42"/>
  <c r="O142" i="42"/>
  <c r="O143" i="42"/>
  <c r="O144" i="42"/>
  <c r="O145" i="42"/>
  <c r="O146" i="42"/>
  <c r="O187" i="42"/>
  <c r="O188" i="42"/>
  <c r="O189" i="42"/>
  <c r="O190" i="42"/>
  <c r="O191" i="42"/>
  <c r="O192" i="42"/>
  <c r="O193" i="42"/>
  <c r="O194" i="42"/>
  <c r="O195" i="42"/>
  <c r="O196" i="42"/>
  <c r="O197" i="42"/>
  <c r="O198" i="42"/>
  <c r="O199" i="42"/>
  <c r="O200" i="42"/>
  <c r="O201" i="42"/>
  <c r="O202" i="42"/>
  <c r="O203" i="42"/>
  <c r="O204" i="42"/>
  <c r="O205" i="42"/>
  <c r="O206" i="42"/>
  <c r="O207" i="42"/>
  <c r="O208" i="42"/>
  <c r="O209" i="42"/>
  <c r="O210" i="42"/>
  <c r="O211" i="42"/>
  <c r="O212" i="42"/>
  <c r="O213" i="42"/>
  <c r="O214" i="42"/>
  <c r="O215" i="42"/>
  <c r="O216" i="42"/>
  <c r="O217" i="42"/>
  <c r="O218" i="42"/>
  <c r="O219" i="42"/>
  <c r="O220" i="42"/>
  <c r="O221" i="42"/>
  <c r="O222" i="42"/>
  <c r="O223" i="42"/>
  <c r="O224" i="42"/>
  <c r="O225" i="42"/>
  <c r="O226" i="42"/>
  <c r="O227" i="42"/>
  <c r="O228" i="42"/>
  <c r="O229" i="42"/>
  <c r="O230" i="42"/>
  <c r="O231" i="42"/>
  <c r="O232" i="42"/>
  <c r="O233" i="42"/>
  <c r="O234" i="42"/>
  <c r="O235" i="42"/>
  <c r="O236" i="42"/>
  <c r="O237" i="42"/>
  <c r="O238" i="42"/>
  <c r="O239" i="42"/>
  <c r="O240" i="42"/>
  <c r="O241" i="42"/>
  <c r="O242" i="42"/>
  <c r="O243" i="42"/>
  <c r="N3" i="42"/>
  <c r="N4" i="42"/>
  <c r="N5" i="42"/>
  <c r="N6" i="42"/>
  <c r="N7" i="42"/>
  <c r="N8" i="42"/>
  <c r="N9" i="42"/>
  <c r="N10" i="42"/>
  <c r="N11" i="42"/>
  <c r="N12" i="42"/>
  <c r="N15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3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M3" i="42"/>
  <c r="M4" i="42"/>
  <c r="M5" i="42"/>
  <c r="M6" i="42"/>
  <c r="M7" i="42"/>
  <c r="M8" i="42"/>
  <c r="M9" i="42"/>
  <c r="M10" i="42"/>
  <c r="M11" i="42"/>
  <c r="M12" i="42"/>
  <c r="M15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99" i="42"/>
  <c r="M100" i="42"/>
  <c r="M101" i="42"/>
  <c r="M102" i="42"/>
  <c r="M103" i="42"/>
  <c r="M10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19" i="42"/>
  <c r="M120" i="42"/>
  <c r="M121" i="42"/>
  <c r="M122" i="42"/>
  <c r="M123" i="42"/>
  <c r="M124" i="42"/>
  <c r="M125" i="42"/>
  <c r="M126" i="42"/>
  <c r="M127" i="42"/>
  <c r="M128" i="42"/>
  <c r="M129" i="42"/>
  <c r="M130" i="42"/>
  <c r="M131" i="42"/>
  <c r="M132" i="42"/>
  <c r="M133" i="42"/>
  <c r="M134" i="42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99" i="42"/>
  <c r="M200" i="42"/>
  <c r="M201" i="42"/>
  <c r="M202" i="42"/>
  <c r="M203" i="42"/>
  <c r="M204" i="42"/>
  <c r="M205" i="42"/>
  <c r="M206" i="42"/>
  <c r="M207" i="42"/>
  <c r="M208" i="42"/>
  <c r="M209" i="42"/>
  <c r="M210" i="42"/>
  <c r="M211" i="42"/>
  <c r="M212" i="42"/>
  <c r="M213" i="42"/>
  <c r="M214" i="42"/>
  <c r="M215" i="42"/>
  <c r="M216" i="42"/>
  <c r="M217" i="42"/>
  <c r="M218" i="42"/>
  <c r="M219" i="42"/>
  <c r="M220" i="42"/>
  <c r="M221" i="42"/>
  <c r="M222" i="42"/>
  <c r="M223" i="42"/>
  <c r="M224" i="42"/>
  <c r="M225" i="42"/>
  <c r="M226" i="42"/>
  <c r="M227" i="42"/>
  <c r="M228" i="42"/>
  <c r="M229" i="42"/>
  <c r="M230" i="42"/>
  <c r="M231" i="42"/>
  <c r="M232" i="42"/>
  <c r="M233" i="42"/>
  <c r="M234" i="42"/>
  <c r="M235" i="42"/>
  <c r="M236" i="42"/>
  <c r="M237" i="42"/>
  <c r="M238" i="42"/>
  <c r="M239" i="42"/>
  <c r="M240" i="42"/>
  <c r="M241" i="42"/>
  <c r="M242" i="42"/>
  <c r="M243" i="42"/>
  <c r="L3" i="42"/>
  <c r="L4" i="42"/>
  <c r="L5" i="42"/>
  <c r="L6" i="42"/>
  <c r="L7" i="42"/>
  <c r="L8" i="42"/>
  <c r="L9" i="42"/>
  <c r="L10" i="42"/>
  <c r="L11" i="42"/>
  <c r="L12" i="42"/>
  <c r="L15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4" i="42"/>
  <c r="L45" i="42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L60" i="42"/>
  <c r="L61" i="42"/>
  <c r="L62" i="42"/>
  <c r="L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8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3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K3" i="42"/>
  <c r="K4" i="42"/>
  <c r="K5" i="42"/>
  <c r="K6" i="42"/>
  <c r="K7" i="42"/>
  <c r="K8" i="42"/>
  <c r="K9" i="42"/>
  <c r="K10" i="42"/>
  <c r="K11" i="42"/>
  <c r="K12" i="42"/>
  <c r="K15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K42" i="42"/>
  <c r="K43" i="42"/>
  <c r="K44" i="42"/>
  <c r="K45" i="42"/>
  <c r="K46" i="42"/>
  <c r="K47" i="42"/>
  <c r="K48" i="42"/>
  <c r="K49" i="42"/>
  <c r="K50" i="42"/>
  <c r="K51" i="42"/>
  <c r="K52" i="42"/>
  <c r="K53" i="42"/>
  <c r="K54" i="42"/>
  <c r="K55" i="42"/>
  <c r="K56" i="42"/>
  <c r="K57" i="42"/>
  <c r="K58" i="42"/>
  <c r="K59" i="42"/>
  <c r="K60" i="42"/>
  <c r="K61" i="42"/>
  <c r="K62" i="42"/>
  <c r="K63" i="42"/>
  <c r="K64" i="42"/>
  <c r="K65" i="42"/>
  <c r="K66" i="42"/>
  <c r="K67" i="42"/>
  <c r="K68" i="42"/>
  <c r="K69" i="42"/>
  <c r="K70" i="42"/>
  <c r="K71" i="42"/>
  <c r="K72" i="42"/>
  <c r="K73" i="42"/>
  <c r="K74" i="42"/>
  <c r="K75" i="42"/>
  <c r="K76" i="42"/>
  <c r="K77" i="42"/>
  <c r="K78" i="42"/>
  <c r="K79" i="42"/>
  <c r="K80" i="42"/>
  <c r="K81" i="42"/>
  <c r="K82" i="42"/>
  <c r="K83" i="42"/>
  <c r="K84" i="42"/>
  <c r="K85" i="42"/>
  <c r="K86" i="42"/>
  <c r="K87" i="42"/>
  <c r="K88" i="42"/>
  <c r="K89" i="42"/>
  <c r="K90" i="42"/>
  <c r="K91" i="42"/>
  <c r="K92" i="42"/>
  <c r="K93" i="42"/>
  <c r="K94" i="42"/>
  <c r="K95" i="42"/>
  <c r="K96" i="42"/>
  <c r="K97" i="42"/>
  <c r="K98" i="42"/>
  <c r="K99" i="42"/>
  <c r="K100" i="42"/>
  <c r="K101" i="42"/>
  <c r="K102" i="42"/>
  <c r="K103" i="42"/>
  <c r="K104" i="42"/>
  <c r="K105" i="42"/>
  <c r="K106" i="42"/>
  <c r="K107" i="42"/>
  <c r="K108" i="42"/>
  <c r="K109" i="42"/>
  <c r="K110" i="42"/>
  <c r="K111" i="42"/>
  <c r="K112" i="42"/>
  <c r="K113" i="42"/>
  <c r="K114" i="42"/>
  <c r="K115" i="42"/>
  <c r="K116" i="42"/>
  <c r="K117" i="42"/>
  <c r="K118" i="42"/>
  <c r="K119" i="42"/>
  <c r="K120" i="42"/>
  <c r="K121" i="42"/>
  <c r="K122" i="42"/>
  <c r="K123" i="42"/>
  <c r="K124" i="42"/>
  <c r="K125" i="42"/>
  <c r="K126" i="42"/>
  <c r="K127" i="42"/>
  <c r="K128" i="42"/>
  <c r="K129" i="42"/>
  <c r="K130" i="42"/>
  <c r="K131" i="42"/>
  <c r="K132" i="42"/>
  <c r="K133" i="42"/>
  <c r="K134" i="42"/>
  <c r="K135" i="42"/>
  <c r="K136" i="42"/>
  <c r="K137" i="42"/>
  <c r="K138" i="42"/>
  <c r="K139" i="42"/>
  <c r="K140" i="42"/>
  <c r="K141" i="42"/>
  <c r="K142" i="42"/>
  <c r="K143" i="42"/>
  <c r="K144" i="42"/>
  <c r="K145" i="42"/>
  <c r="K146" i="42"/>
  <c r="K187" i="42"/>
  <c r="K188" i="42"/>
  <c r="K189" i="42"/>
  <c r="K190" i="42"/>
  <c r="K191" i="42"/>
  <c r="K192" i="42"/>
  <c r="K193" i="42"/>
  <c r="K194" i="42"/>
  <c r="K195" i="42"/>
  <c r="K196" i="42"/>
  <c r="K197" i="42"/>
  <c r="K198" i="42"/>
  <c r="K199" i="42"/>
  <c r="K200" i="42"/>
  <c r="K201" i="42"/>
  <c r="K202" i="42"/>
  <c r="K203" i="42"/>
  <c r="K204" i="42"/>
  <c r="K205" i="42"/>
  <c r="K206" i="42"/>
  <c r="K207" i="42"/>
  <c r="K208" i="42"/>
  <c r="K209" i="42"/>
  <c r="K210" i="42"/>
  <c r="K211" i="42"/>
  <c r="K212" i="42"/>
  <c r="K213" i="42"/>
  <c r="K214" i="42"/>
  <c r="K215" i="42"/>
  <c r="K216" i="42"/>
  <c r="K217" i="42"/>
  <c r="K218" i="42"/>
  <c r="K219" i="42"/>
  <c r="K220" i="42"/>
  <c r="K221" i="42"/>
  <c r="K222" i="42"/>
  <c r="K223" i="42"/>
  <c r="K224" i="42"/>
  <c r="K225" i="42"/>
  <c r="K226" i="42"/>
  <c r="K227" i="42"/>
  <c r="K228" i="42"/>
  <c r="K229" i="42"/>
  <c r="K230" i="42"/>
  <c r="K231" i="42"/>
  <c r="K232" i="42"/>
  <c r="K233" i="42"/>
  <c r="K234" i="42"/>
  <c r="K235" i="42"/>
  <c r="K236" i="42"/>
  <c r="K237" i="42"/>
  <c r="K238" i="42"/>
  <c r="K239" i="42"/>
  <c r="K240" i="42"/>
  <c r="K241" i="42"/>
  <c r="K242" i="42"/>
  <c r="K243" i="42"/>
  <c r="K244" i="42"/>
  <c r="J3" i="42"/>
  <c r="J4" i="42"/>
  <c r="J5" i="42"/>
  <c r="J6" i="42"/>
  <c r="J7" i="42"/>
  <c r="J8" i="42"/>
  <c r="J9" i="42"/>
  <c r="J10" i="42"/>
  <c r="J11" i="42"/>
  <c r="J12" i="42"/>
  <c r="J15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8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3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I3" i="42"/>
  <c r="I4" i="42"/>
  <c r="I5" i="42"/>
  <c r="I6" i="42"/>
  <c r="I7" i="42"/>
  <c r="I8" i="42"/>
  <c r="I9" i="42"/>
  <c r="I10" i="42"/>
  <c r="I11" i="42"/>
  <c r="I12" i="42"/>
  <c r="I15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2" i="42"/>
  <c r="I73" i="42"/>
  <c r="I74" i="42"/>
  <c r="I75" i="42"/>
  <c r="I76" i="42"/>
  <c r="I77" i="42"/>
  <c r="I78" i="42"/>
  <c r="I79" i="42"/>
  <c r="I80" i="42"/>
  <c r="I81" i="42"/>
  <c r="I82" i="42"/>
  <c r="I83" i="42"/>
  <c r="I84" i="42"/>
  <c r="I85" i="42"/>
  <c r="I86" i="42"/>
  <c r="I87" i="42"/>
  <c r="I88" i="42"/>
  <c r="I89" i="42"/>
  <c r="I90" i="42"/>
  <c r="I91" i="42"/>
  <c r="I92" i="42"/>
  <c r="I93" i="42"/>
  <c r="I94" i="42"/>
  <c r="I95" i="42"/>
  <c r="I96" i="42"/>
  <c r="I97" i="42"/>
  <c r="I98" i="42"/>
  <c r="I99" i="42"/>
  <c r="I100" i="42"/>
  <c r="I101" i="42"/>
  <c r="I102" i="42"/>
  <c r="I103" i="42"/>
  <c r="I104" i="42"/>
  <c r="I105" i="42"/>
  <c r="I106" i="42"/>
  <c r="I107" i="42"/>
  <c r="I108" i="42"/>
  <c r="I109" i="42"/>
  <c r="I110" i="42"/>
  <c r="I111" i="42"/>
  <c r="I112" i="42"/>
  <c r="I113" i="42"/>
  <c r="I114" i="42"/>
  <c r="I115" i="42"/>
  <c r="I116" i="42"/>
  <c r="I117" i="42"/>
  <c r="I118" i="42"/>
  <c r="I119" i="42"/>
  <c r="I120" i="42"/>
  <c r="I121" i="42"/>
  <c r="I122" i="42"/>
  <c r="I123" i="42"/>
  <c r="I124" i="42"/>
  <c r="I125" i="42"/>
  <c r="I126" i="42"/>
  <c r="I127" i="42"/>
  <c r="I128" i="42"/>
  <c r="I129" i="42"/>
  <c r="I130" i="42"/>
  <c r="I131" i="42"/>
  <c r="I132" i="42"/>
  <c r="I133" i="42"/>
  <c r="I134" i="42"/>
  <c r="I135" i="42"/>
  <c r="I136" i="42"/>
  <c r="I137" i="42"/>
  <c r="I138" i="42"/>
  <c r="I139" i="42"/>
  <c r="I140" i="42"/>
  <c r="I141" i="42"/>
  <c r="I142" i="42"/>
  <c r="I143" i="42"/>
  <c r="I144" i="42"/>
  <c r="I145" i="42"/>
  <c r="I146" i="42"/>
  <c r="I187" i="42"/>
  <c r="I188" i="42"/>
  <c r="I189" i="42"/>
  <c r="I190" i="42"/>
  <c r="I191" i="42"/>
  <c r="I192" i="42"/>
  <c r="I193" i="42"/>
  <c r="I194" i="42"/>
  <c r="I195" i="42"/>
  <c r="I196" i="42"/>
  <c r="I197" i="42"/>
  <c r="I198" i="42"/>
  <c r="I199" i="42"/>
  <c r="I200" i="42"/>
  <c r="I201" i="42"/>
  <c r="I202" i="42"/>
  <c r="I203" i="42"/>
  <c r="I204" i="42"/>
  <c r="I205" i="42"/>
  <c r="I206" i="42"/>
  <c r="I207" i="42"/>
  <c r="I208" i="42"/>
  <c r="I209" i="42"/>
  <c r="I210" i="42"/>
  <c r="I211" i="42"/>
  <c r="I212" i="42"/>
  <c r="I213" i="42"/>
  <c r="I214" i="42"/>
  <c r="I215" i="42"/>
  <c r="I216" i="42"/>
  <c r="I217" i="42"/>
  <c r="I218" i="42"/>
  <c r="I219" i="42"/>
  <c r="I220" i="42"/>
  <c r="I221" i="42"/>
  <c r="I222" i="42"/>
  <c r="I223" i="42"/>
  <c r="I224" i="42"/>
  <c r="I225" i="42"/>
  <c r="I226" i="42"/>
  <c r="I227" i="42"/>
  <c r="I228" i="42"/>
  <c r="I229" i="42"/>
  <c r="I230" i="42"/>
  <c r="I231" i="42"/>
  <c r="I232" i="42"/>
  <c r="I233" i="42"/>
  <c r="I234" i="42"/>
  <c r="I235" i="42"/>
  <c r="I236" i="42"/>
  <c r="I237" i="42"/>
  <c r="I238" i="42"/>
  <c r="I239" i="42"/>
  <c r="I240" i="42"/>
  <c r="I241" i="42"/>
  <c r="I242" i="42"/>
  <c r="I243" i="42"/>
  <c r="I244" i="42"/>
  <c r="H3" i="42"/>
  <c r="H4" i="42"/>
  <c r="H5" i="42"/>
  <c r="H6" i="42"/>
  <c r="H7" i="42"/>
  <c r="H8" i="42"/>
  <c r="H9" i="42"/>
  <c r="H10" i="42"/>
  <c r="H11" i="42"/>
  <c r="H12" i="42"/>
  <c r="H15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G3" i="42"/>
  <c r="G4" i="42"/>
  <c r="G5" i="42"/>
  <c r="G6" i="42"/>
  <c r="G7" i="42"/>
  <c r="G8" i="42"/>
  <c r="G9" i="42"/>
  <c r="G10" i="42"/>
  <c r="G11" i="42"/>
  <c r="G12" i="42"/>
  <c r="G15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F3" i="42"/>
  <c r="F4" i="42"/>
  <c r="F5" i="42"/>
  <c r="F6" i="42"/>
  <c r="F7" i="42"/>
  <c r="F8" i="42"/>
  <c r="F9" i="42"/>
  <c r="F10" i="42"/>
  <c r="F11" i="42"/>
  <c r="F12" i="42"/>
  <c r="F15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E3" i="42"/>
  <c r="E4" i="42"/>
  <c r="E5" i="42"/>
  <c r="E6" i="42"/>
  <c r="E7" i="42"/>
  <c r="E8" i="42"/>
  <c r="E9" i="42"/>
  <c r="E10" i="42"/>
  <c r="E11" i="42"/>
  <c r="E12" i="42"/>
  <c r="E15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D3" i="42"/>
  <c r="D4" i="42"/>
  <c r="D5" i="42"/>
  <c r="D6" i="42"/>
  <c r="D7" i="42"/>
  <c r="D8" i="42"/>
  <c r="D9" i="42"/>
  <c r="D10" i="42"/>
  <c r="D11" i="42"/>
  <c r="D12" i="42"/>
  <c r="D15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C3" i="42"/>
  <c r="C4" i="42"/>
  <c r="C5" i="42"/>
  <c r="C6" i="42"/>
  <c r="C7" i="42"/>
  <c r="C8" i="42"/>
  <c r="C9" i="42"/>
  <c r="C10" i="42"/>
  <c r="C11" i="42"/>
  <c r="C12" i="42"/>
  <c r="C15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5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I2" i="42"/>
  <c r="S2" i="42"/>
  <c r="X2" i="42"/>
  <c r="C2" i="42"/>
  <c r="E2" i="42"/>
  <c r="G2" i="42"/>
  <c r="K2" i="42"/>
  <c r="O2" i="42"/>
  <c r="M2" i="42"/>
  <c r="Q2" i="42"/>
  <c r="Z2" i="42"/>
  <c r="U2" i="42"/>
  <c r="W2" i="42"/>
  <c r="Y2" i="42"/>
  <c r="AA2" i="42"/>
  <c r="AC2" i="42"/>
  <c r="AE2" i="42"/>
  <c r="AG2" i="42"/>
  <c r="AI2" i="42"/>
  <c r="AL2" i="42"/>
  <c r="D2" i="42"/>
  <c r="F2" i="42"/>
  <c r="H2" i="42"/>
  <c r="J2" i="42"/>
  <c r="L2" i="42"/>
  <c r="N2" i="42"/>
  <c r="P2" i="42"/>
  <c r="R2" i="42"/>
  <c r="T2" i="42"/>
  <c r="V2" i="42"/>
  <c r="AB2" i="42"/>
  <c r="AD2" i="42"/>
  <c r="AF2" i="42"/>
  <c r="AH2" i="42"/>
  <c r="AJ2" i="42"/>
  <c r="AK2" i="42"/>
  <c r="M4" i="45"/>
  <c r="M9" i="45"/>
  <c r="N4" i="45"/>
  <c r="N9" i="45"/>
  <c r="O4" i="45"/>
  <c r="O9" i="45"/>
  <c r="P4" i="45"/>
  <c r="P9" i="45"/>
  <c r="Q4" i="45"/>
  <c r="Q9" i="45"/>
  <c r="R4" i="45"/>
  <c r="R9" i="45"/>
  <c r="S4" i="45"/>
  <c r="S9" i="45"/>
  <c r="T4" i="45"/>
  <c r="T9" i="45"/>
  <c r="U4" i="45"/>
  <c r="U9" i="45"/>
  <c r="V4" i="45"/>
  <c r="V9" i="45"/>
  <c r="W4" i="45"/>
  <c r="W9" i="45"/>
  <c r="X4" i="45"/>
  <c r="X9" i="45"/>
  <c r="Y4" i="45"/>
  <c r="Y9" i="45"/>
  <c r="Z4" i="45"/>
  <c r="Z9" i="45"/>
  <c r="C4" i="27"/>
  <c r="C9" i="27"/>
  <c r="D4" i="27"/>
  <c r="D9" i="27"/>
  <c r="E4" i="27"/>
  <c r="E9" i="27"/>
  <c r="F4" i="27"/>
  <c r="F9" i="27"/>
  <c r="G4" i="27"/>
  <c r="G9" i="27"/>
  <c r="H4" i="27"/>
  <c r="H9" i="27"/>
  <c r="I4" i="27"/>
  <c r="I9" i="27"/>
  <c r="J4" i="27"/>
  <c r="J9" i="27"/>
  <c r="K4" i="27"/>
  <c r="K9" i="27"/>
  <c r="L4" i="27"/>
  <c r="L9" i="27"/>
  <c r="M4" i="27"/>
  <c r="M9" i="27"/>
  <c r="N4" i="27"/>
  <c r="N9" i="27"/>
  <c r="O4" i="27"/>
  <c r="O9" i="27"/>
  <c r="P4" i="27"/>
  <c r="P9" i="27"/>
  <c r="Q4" i="27"/>
  <c r="Q9" i="27"/>
  <c r="R4" i="27"/>
  <c r="R9" i="27"/>
  <c r="S4" i="27"/>
  <c r="S9" i="27"/>
  <c r="T4" i="27"/>
  <c r="T9" i="27"/>
  <c r="C4" i="36"/>
  <c r="C9" i="36"/>
  <c r="D4" i="36"/>
  <c r="D9" i="36"/>
  <c r="E4" i="36"/>
  <c r="E9" i="36"/>
  <c r="F4" i="36"/>
  <c r="F9" i="36"/>
  <c r="G4" i="36"/>
  <c r="G9" i="36"/>
  <c r="H4" i="36"/>
  <c r="H9" i="36"/>
  <c r="I4" i="36"/>
  <c r="I9" i="36"/>
  <c r="J4" i="36"/>
  <c r="J9" i="36"/>
  <c r="K4" i="36"/>
  <c r="K9" i="36"/>
  <c r="L4" i="36"/>
  <c r="L9" i="36"/>
  <c r="M4" i="36"/>
  <c r="M9" i="36"/>
  <c r="N4" i="36"/>
  <c r="N9" i="36"/>
  <c r="O4" i="36"/>
  <c r="O9" i="36"/>
  <c r="P4" i="36"/>
  <c r="P9" i="36"/>
  <c r="Q4" i="36"/>
  <c r="Q9" i="36"/>
  <c r="R4" i="36"/>
  <c r="R9" i="36"/>
  <c r="S4" i="36"/>
  <c r="S9" i="36"/>
  <c r="T4" i="36"/>
  <c r="T9" i="36"/>
  <c r="C6" i="41"/>
  <c r="C13" i="41"/>
  <c r="C11" i="41"/>
  <c r="D6" i="41"/>
  <c r="D13" i="41"/>
  <c r="D11" i="41"/>
  <c r="E6" i="41"/>
  <c r="E13" i="41"/>
  <c r="E11" i="41"/>
  <c r="F6" i="41"/>
  <c r="F13" i="41"/>
  <c r="F11" i="41"/>
  <c r="G6" i="41"/>
  <c r="G13" i="41"/>
  <c r="G11" i="41"/>
  <c r="H6" i="41"/>
  <c r="H13" i="41"/>
  <c r="H11" i="41"/>
  <c r="I6" i="41"/>
  <c r="I13" i="41"/>
  <c r="I11" i="41"/>
  <c r="J6" i="41"/>
  <c r="J13" i="41"/>
  <c r="J11" i="41"/>
  <c r="K6" i="41"/>
  <c r="K13" i="41"/>
  <c r="K11" i="41"/>
  <c r="L6" i="41"/>
  <c r="L13" i="41"/>
  <c r="L11" i="41"/>
  <c r="M6" i="41"/>
  <c r="M13" i="41"/>
  <c r="M11" i="41"/>
  <c r="N6" i="41"/>
  <c r="N13" i="41"/>
  <c r="N11" i="41"/>
  <c r="O6" i="41"/>
  <c r="O13" i="41"/>
  <c r="O11" i="41"/>
  <c r="P6" i="41"/>
  <c r="P13" i="41"/>
  <c r="P11" i="41"/>
  <c r="Q6" i="41"/>
  <c r="Q13" i="41"/>
  <c r="Q11" i="41"/>
  <c r="R6" i="41"/>
  <c r="R13" i="41"/>
  <c r="R11" i="41"/>
  <c r="S6" i="41"/>
  <c r="S13" i="41"/>
  <c r="S11" i="41"/>
  <c r="T6" i="41"/>
  <c r="T13" i="41"/>
  <c r="T11" i="41"/>
  <c r="C4" i="35"/>
  <c r="C9" i="35"/>
  <c r="D4" i="35"/>
  <c r="D9" i="35"/>
  <c r="E4" i="35"/>
  <c r="E9" i="35"/>
  <c r="F4" i="35"/>
  <c r="F9" i="35"/>
  <c r="G4" i="35"/>
  <c r="G9" i="35"/>
  <c r="H4" i="35"/>
  <c r="H9" i="35"/>
  <c r="I4" i="35"/>
  <c r="I9" i="35"/>
  <c r="J4" i="35"/>
  <c r="J9" i="35"/>
  <c r="K4" i="35"/>
  <c r="K9" i="35"/>
  <c r="L4" i="35"/>
  <c r="L9" i="35"/>
  <c r="M4" i="35"/>
  <c r="M9" i="35"/>
  <c r="N4" i="35"/>
  <c r="N9" i="35"/>
  <c r="O4" i="35"/>
  <c r="O9" i="35"/>
  <c r="P4" i="35"/>
  <c r="P9" i="35"/>
  <c r="Q4" i="35"/>
  <c r="Q9" i="35"/>
  <c r="R4" i="35"/>
  <c r="R9" i="35"/>
  <c r="S4" i="35"/>
  <c r="S9" i="35"/>
  <c r="T4" i="35"/>
  <c r="T9" i="35"/>
  <c r="C4" i="34"/>
  <c r="C11" i="34"/>
  <c r="C9" i="34"/>
  <c r="D4" i="34"/>
  <c r="D11" i="34"/>
  <c r="D9" i="34"/>
  <c r="E4" i="34"/>
  <c r="E11" i="34"/>
  <c r="E9" i="34"/>
  <c r="F4" i="34"/>
  <c r="F11" i="34"/>
  <c r="F9" i="34"/>
  <c r="G4" i="34"/>
  <c r="G11" i="34"/>
  <c r="G9" i="34"/>
  <c r="C4" i="29"/>
  <c r="C11" i="29"/>
  <c r="C9" i="29"/>
  <c r="D4" i="29"/>
  <c r="D11" i="29"/>
  <c r="D9" i="29"/>
  <c r="E4" i="29"/>
  <c r="E11" i="29"/>
  <c r="E9" i="29"/>
  <c r="F4" i="29"/>
  <c r="F11" i="29"/>
  <c r="F9" i="29"/>
  <c r="G4" i="29"/>
  <c r="G11" i="29"/>
  <c r="G9" i="29"/>
  <c r="H4" i="29"/>
  <c r="H11" i="29"/>
  <c r="H9" i="29"/>
  <c r="I4" i="29"/>
  <c r="I11" i="29"/>
  <c r="I9" i="29"/>
  <c r="J4" i="29"/>
  <c r="J11" i="29"/>
  <c r="J9" i="29"/>
  <c r="K4" i="29"/>
  <c r="K11" i="29"/>
  <c r="K9" i="29"/>
  <c r="L4" i="29"/>
  <c r="L11" i="29"/>
  <c r="L9" i="29"/>
  <c r="M4" i="29"/>
  <c r="M11" i="29"/>
  <c r="M9" i="29"/>
  <c r="N4" i="29"/>
  <c r="N11" i="29"/>
  <c r="N9" i="29"/>
  <c r="O4" i="29"/>
  <c r="O11" i="29"/>
  <c r="O9" i="29"/>
  <c r="P4" i="29"/>
  <c r="P11" i="29"/>
  <c r="P9" i="29"/>
  <c r="Q4" i="29"/>
  <c r="Q11" i="29"/>
  <c r="Q9" i="29"/>
  <c r="R4" i="29"/>
  <c r="R11" i="29"/>
  <c r="R9" i="29"/>
  <c r="S4" i="29"/>
  <c r="S11" i="29"/>
  <c r="S9" i="29"/>
  <c r="T4" i="29"/>
  <c r="T11" i="29"/>
  <c r="T9" i="29"/>
  <c r="C4" i="33"/>
  <c r="C11" i="33"/>
  <c r="C9" i="33"/>
  <c r="D4" i="33"/>
  <c r="D11" i="33"/>
  <c r="D9" i="33"/>
  <c r="E4" i="33"/>
  <c r="E11" i="33"/>
  <c r="E9" i="33"/>
  <c r="F4" i="33"/>
  <c r="F11" i="33"/>
  <c r="F9" i="33"/>
  <c r="G4" i="33"/>
  <c r="G11" i="33"/>
  <c r="G9" i="33"/>
  <c r="H4" i="33"/>
  <c r="H11" i="33"/>
  <c r="H9" i="33"/>
  <c r="I4" i="33"/>
  <c r="I11" i="33"/>
  <c r="I9" i="33"/>
  <c r="J4" i="33"/>
  <c r="J11" i="33"/>
  <c r="J9" i="33"/>
  <c r="K4" i="33"/>
  <c r="K11" i="33"/>
  <c r="K9" i="33"/>
  <c r="L4" i="33"/>
  <c r="L11" i="33"/>
  <c r="L9" i="33"/>
  <c r="M4" i="33"/>
  <c r="M11" i="33"/>
  <c r="M9" i="33"/>
  <c r="N4" i="33"/>
  <c r="N11" i="33"/>
  <c r="N9" i="33"/>
  <c r="O4" i="33"/>
  <c r="O11" i="33"/>
  <c r="O9" i="33"/>
  <c r="P4" i="33"/>
  <c r="P11" i="33"/>
  <c r="P9" i="33"/>
  <c r="Q4" i="33"/>
  <c r="Q11" i="33"/>
  <c r="Q9" i="33"/>
  <c r="R4" i="33"/>
  <c r="R11" i="33"/>
  <c r="R9" i="33"/>
  <c r="S4" i="33"/>
  <c r="S11" i="33"/>
  <c r="S9" i="33"/>
  <c r="T4" i="33"/>
  <c r="T11" i="33"/>
  <c r="T9" i="33"/>
  <c r="C4" i="31"/>
  <c r="C11" i="31"/>
  <c r="C9" i="31"/>
  <c r="D4" i="31"/>
  <c r="D11" i="31"/>
  <c r="D9" i="31"/>
  <c r="E4" i="31"/>
  <c r="E11" i="31"/>
  <c r="E9" i="31"/>
  <c r="F4" i="31"/>
  <c r="F11" i="31"/>
  <c r="F9" i="31"/>
  <c r="G4" i="31"/>
  <c r="G11" i="31"/>
  <c r="G9" i="31"/>
  <c r="H4" i="31"/>
  <c r="H11" i="31"/>
  <c r="H9" i="31"/>
  <c r="I4" i="31"/>
  <c r="I11" i="31"/>
  <c r="I9" i="31"/>
  <c r="J4" i="31"/>
  <c r="J11" i="31"/>
  <c r="J9" i="31"/>
  <c r="K4" i="31"/>
  <c r="K11" i="31"/>
  <c r="K9" i="31"/>
  <c r="L4" i="31"/>
  <c r="L11" i="31"/>
  <c r="L9" i="31"/>
  <c r="M4" i="31"/>
  <c r="M11" i="31"/>
  <c r="M9" i="31"/>
  <c r="N4" i="31"/>
  <c r="N11" i="31"/>
  <c r="N9" i="31"/>
  <c r="O4" i="31"/>
  <c r="O11" i="31"/>
  <c r="O9" i="31"/>
  <c r="P4" i="31"/>
  <c r="P11" i="31"/>
  <c r="P9" i="31"/>
  <c r="Q4" i="31"/>
  <c r="Q11" i="31"/>
  <c r="Q9" i="31"/>
  <c r="R4" i="31"/>
  <c r="R11" i="31"/>
  <c r="R9" i="31"/>
  <c r="S4" i="31"/>
  <c r="S11" i="31"/>
  <c r="S9" i="31"/>
  <c r="T4" i="31"/>
  <c r="T11" i="31"/>
  <c r="T9" i="31"/>
  <c r="C4" i="17"/>
  <c r="C9" i="17"/>
  <c r="D4" i="17"/>
  <c r="D9" i="17"/>
  <c r="E4" i="17"/>
  <c r="E9" i="17"/>
  <c r="F4" i="17"/>
  <c r="F9" i="17"/>
  <c r="G4" i="17"/>
  <c r="G9" i="17"/>
  <c r="H4" i="17"/>
  <c r="H9" i="17"/>
  <c r="I4" i="17"/>
  <c r="I9" i="17"/>
  <c r="J4" i="17"/>
  <c r="J9" i="17"/>
  <c r="K4" i="17"/>
  <c r="K9" i="17"/>
  <c r="L4" i="17"/>
  <c r="L9" i="17"/>
  <c r="M4" i="17"/>
  <c r="M9" i="17"/>
  <c r="N4" i="17"/>
  <c r="N9" i="17"/>
  <c r="O4" i="17"/>
  <c r="O9" i="17"/>
  <c r="P4" i="17"/>
  <c r="P9" i="17"/>
  <c r="Q4" i="17"/>
  <c r="Q9" i="17"/>
  <c r="R4" i="17"/>
  <c r="R9" i="17"/>
  <c r="S4" i="17"/>
  <c r="S9" i="17"/>
  <c r="T4" i="17"/>
  <c r="T9" i="17"/>
  <c r="C4" i="30"/>
  <c r="C9" i="30"/>
  <c r="D4" i="30"/>
  <c r="D9" i="30"/>
  <c r="E4" i="30"/>
  <c r="E9" i="30"/>
  <c r="F4" i="30"/>
  <c r="F9" i="30"/>
  <c r="G4" i="30"/>
  <c r="G9" i="30"/>
  <c r="H4" i="30"/>
  <c r="H9" i="30"/>
  <c r="I4" i="30"/>
  <c r="I9" i="30"/>
  <c r="J4" i="30"/>
  <c r="J9" i="30"/>
  <c r="K4" i="30"/>
  <c r="K9" i="30"/>
  <c r="L4" i="30"/>
  <c r="L9" i="30"/>
  <c r="M4" i="30"/>
  <c r="M9" i="30"/>
  <c r="N4" i="30"/>
  <c r="N9" i="30"/>
  <c r="O4" i="30"/>
  <c r="O9" i="30"/>
  <c r="P4" i="30"/>
  <c r="P9" i="30"/>
  <c r="Q4" i="30"/>
  <c r="Q9" i="30"/>
  <c r="R4" i="30"/>
  <c r="R9" i="30"/>
  <c r="S4" i="30"/>
  <c r="S9" i="30"/>
  <c r="T4" i="30"/>
  <c r="T9" i="30"/>
  <c r="M3" i="45"/>
  <c r="M8" i="45"/>
  <c r="N3" i="45"/>
  <c r="N8" i="45"/>
  <c r="O3" i="45"/>
  <c r="O8" i="45"/>
  <c r="P3" i="45"/>
  <c r="P8" i="45"/>
  <c r="Q3" i="45"/>
  <c r="Q8" i="45"/>
  <c r="R3" i="45"/>
  <c r="R8" i="45"/>
  <c r="S3" i="45"/>
  <c r="S8" i="45"/>
  <c r="T3" i="45"/>
  <c r="T8" i="45"/>
  <c r="U3" i="45"/>
  <c r="U8" i="45"/>
  <c r="V3" i="45"/>
  <c r="V8" i="45"/>
  <c r="W3" i="45"/>
  <c r="W8" i="45"/>
  <c r="X3" i="45"/>
  <c r="X8" i="45"/>
  <c r="Y3" i="45"/>
  <c r="Y8" i="45"/>
  <c r="Z3" i="45"/>
  <c r="Z8" i="45"/>
  <c r="C3" i="27"/>
  <c r="C8" i="27"/>
  <c r="D3" i="27"/>
  <c r="D8" i="27"/>
  <c r="E3" i="27"/>
  <c r="E8" i="27"/>
  <c r="F3" i="27"/>
  <c r="F8" i="27"/>
  <c r="G3" i="27"/>
  <c r="G8" i="27"/>
  <c r="H3" i="27"/>
  <c r="H8" i="27"/>
  <c r="I3" i="27"/>
  <c r="I8" i="27"/>
  <c r="J3" i="27"/>
  <c r="J8" i="27"/>
  <c r="K3" i="27"/>
  <c r="K8" i="27"/>
  <c r="L3" i="27"/>
  <c r="L8" i="27"/>
  <c r="M3" i="27"/>
  <c r="M8" i="27"/>
  <c r="N3" i="27"/>
  <c r="N8" i="27"/>
  <c r="O3" i="27"/>
  <c r="O8" i="27"/>
  <c r="P3" i="27"/>
  <c r="P8" i="27"/>
  <c r="Q3" i="27"/>
  <c r="Q8" i="27"/>
  <c r="R3" i="27"/>
  <c r="R8" i="27"/>
  <c r="S3" i="27"/>
  <c r="S8" i="27"/>
  <c r="T3" i="27"/>
  <c r="T8" i="27"/>
  <c r="C3" i="36"/>
  <c r="C8" i="36"/>
  <c r="D3" i="36"/>
  <c r="D8" i="36"/>
  <c r="E3" i="36"/>
  <c r="E8" i="36"/>
  <c r="F3" i="36"/>
  <c r="F8" i="36"/>
  <c r="G3" i="36"/>
  <c r="G8" i="36"/>
  <c r="H3" i="36"/>
  <c r="H8" i="36"/>
  <c r="I3" i="36"/>
  <c r="I8" i="36"/>
  <c r="J3" i="36"/>
  <c r="J8" i="36"/>
  <c r="K3" i="36"/>
  <c r="K8" i="36"/>
  <c r="L3" i="36"/>
  <c r="L8" i="36"/>
  <c r="M3" i="36"/>
  <c r="M8" i="36"/>
  <c r="N3" i="36"/>
  <c r="N8" i="36"/>
  <c r="O3" i="36"/>
  <c r="O8" i="36"/>
  <c r="P3" i="36"/>
  <c r="P8" i="36"/>
  <c r="Q3" i="36"/>
  <c r="Q8" i="36"/>
  <c r="R3" i="36"/>
  <c r="R8" i="36"/>
  <c r="S3" i="36"/>
  <c r="S8" i="36"/>
  <c r="T3" i="36"/>
  <c r="T8" i="36"/>
  <c r="C5" i="41"/>
  <c r="C12" i="41"/>
  <c r="C10" i="41"/>
  <c r="D5" i="41"/>
  <c r="D12" i="41"/>
  <c r="D10" i="41"/>
  <c r="E5" i="41"/>
  <c r="E12" i="41"/>
  <c r="E10" i="41"/>
  <c r="F5" i="41"/>
  <c r="F12" i="41"/>
  <c r="F10" i="41"/>
  <c r="G5" i="41"/>
  <c r="G12" i="41"/>
  <c r="G10" i="41"/>
  <c r="H5" i="41"/>
  <c r="H12" i="41"/>
  <c r="H10" i="41"/>
  <c r="I5" i="41"/>
  <c r="I12" i="41"/>
  <c r="I10" i="41"/>
  <c r="J5" i="41"/>
  <c r="J12" i="41"/>
  <c r="J10" i="41"/>
  <c r="K5" i="41"/>
  <c r="K12" i="41"/>
  <c r="K10" i="41"/>
  <c r="L5" i="41"/>
  <c r="L12" i="41"/>
  <c r="L10" i="41"/>
  <c r="M5" i="41"/>
  <c r="M12" i="41"/>
  <c r="M10" i="41"/>
  <c r="N5" i="41"/>
  <c r="N12" i="41"/>
  <c r="N10" i="41"/>
  <c r="O5" i="41"/>
  <c r="O12" i="41"/>
  <c r="O10" i="41"/>
  <c r="P5" i="41"/>
  <c r="P12" i="41"/>
  <c r="P10" i="41"/>
  <c r="Q5" i="41"/>
  <c r="Q12" i="41"/>
  <c r="Q10" i="41"/>
  <c r="R5" i="41"/>
  <c r="R12" i="41"/>
  <c r="R10" i="41"/>
  <c r="S5" i="41"/>
  <c r="S12" i="41"/>
  <c r="S10" i="41"/>
  <c r="T5" i="41"/>
  <c r="T12" i="41"/>
  <c r="T10" i="41"/>
  <c r="C3" i="35"/>
  <c r="C8" i="35"/>
  <c r="D3" i="35"/>
  <c r="D8" i="35"/>
  <c r="E3" i="35"/>
  <c r="E8" i="35"/>
  <c r="F3" i="35"/>
  <c r="F8" i="35"/>
  <c r="G3" i="35"/>
  <c r="G8" i="35"/>
  <c r="H3" i="35"/>
  <c r="H8" i="35"/>
  <c r="I3" i="35"/>
  <c r="I8" i="35"/>
  <c r="J3" i="35"/>
  <c r="J8" i="35"/>
  <c r="K3" i="35"/>
  <c r="K8" i="35"/>
  <c r="L3" i="35"/>
  <c r="L8" i="35"/>
  <c r="M3" i="35"/>
  <c r="M8" i="35"/>
  <c r="N3" i="35"/>
  <c r="N8" i="35"/>
  <c r="O3" i="35"/>
  <c r="O8" i="35"/>
  <c r="P3" i="35"/>
  <c r="P8" i="35"/>
  <c r="Q3" i="35"/>
  <c r="Q8" i="35"/>
  <c r="R3" i="35"/>
  <c r="R8" i="35"/>
  <c r="S3" i="35"/>
  <c r="S8" i="35"/>
  <c r="T3" i="35"/>
  <c r="T8" i="35"/>
  <c r="C3" i="34"/>
  <c r="C10" i="34"/>
  <c r="C8" i="34"/>
  <c r="D3" i="34"/>
  <c r="D10" i="34"/>
  <c r="D8" i="34"/>
  <c r="E3" i="34"/>
  <c r="E10" i="34"/>
  <c r="E8" i="34"/>
  <c r="F3" i="34"/>
  <c r="F10" i="34"/>
  <c r="F8" i="34"/>
  <c r="G3" i="34"/>
  <c r="G10" i="34"/>
  <c r="G8" i="34"/>
  <c r="C3" i="29"/>
  <c r="C10" i="29"/>
  <c r="C8" i="29"/>
  <c r="D3" i="29"/>
  <c r="D10" i="29"/>
  <c r="D8" i="29"/>
  <c r="E3" i="29"/>
  <c r="E10" i="29"/>
  <c r="E8" i="29"/>
  <c r="F3" i="29"/>
  <c r="F10" i="29"/>
  <c r="F8" i="29"/>
  <c r="G3" i="29"/>
  <c r="G10" i="29"/>
  <c r="G8" i="29"/>
  <c r="H3" i="29"/>
  <c r="H10" i="29"/>
  <c r="H8" i="29"/>
  <c r="I3" i="29"/>
  <c r="I10" i="29"/>
  <c r="I8" i="29"/>
  <c r="J3" i="29"/>
  <c r="J10" i="29"/>
  <c r="J8" i="29"/>
  <c r="K3" i="29"/>
  <c r="K10" i="29"/>
  <c r="K8" i="29"/>
  <c r="L3" i="29"/>
  <c r="L10" i="29"/>
  <c r="L8" i="29"/>
  <c r="M3" i="29"/>
  <c r="M10" i="29"/>
  <c r="M8" i="29"/>
  <c r="N3" i="29"/>
  <c r="N10" i="29"/>
  <c r="N8" i="29"/>
  <c r="O3" i="29"/>
  <c r="O10" i="29"/>
  <c r="O8" i="29"/>
  <c r="P3" i="29"/>
  <c r="P10" i="29"/>
  <c r="P8" i="29"/>
  <c r="Q3" i="29"/>
  <c r="Q10" i="29"/>
  <c r="Q8" i="29"/>
  <c r="R3" i="29"/>
  <c r="R10" i="29"/>
  <c r="R8" i="29"/>
  <c r="S3" i="29"/>
  <c r="S10" i="29"/>
  <c r="S8" i="29"/>
  <c r="T3" i="29"/>
  <c r="T10" i="29"/>
  <c r="T8" i="29"/>
  <c r="C3" i="33"/>
  <c r="C10" i="33"/>
  <c r="C8" i="33"/>
  <c r="D3" i="33"/>
  <c r="D10" i="33"/>
  <c r="D8" i="33"/>
  <c r="E3" i="33"/>
  <c r="E10" i="33"/>
  <c r="E8" i="33"/>
  <c r="F3" i="33"/>
  <c r="F10" i="33"/>
  <c r="F8" i="33"/>
  <c r="G3" i="33"/>
  <c r="G10" i="33"/>
  <c r="G8" i="33"/>
  <c r="H3" i="33"/>
  <c r="H10" i="33"/>
  <c r="H8" i="33"/>
  <c r="I3" i="33"/>
  <c r="I10" i="33"/>
  <c r="I8" i="33"/>
  <c r="J3" i="33"/>
  <c r="J10" i="33"/>
  <c r="J8" i="33"/>
  <c r="K3" i="33"/>
  <c r="K10" i="33"/>
  <c r="K8" i="33"/>
  <c r="L3" i="33"/>
  <c r="L10" i="33"/>
  <c r="L8" i="33"/>
  <c r="M3" i="33"/>
  <c r="M10" i="33"/>
  <c r="M8" i="33"/>
  <c r="N3" i="33"/>
  <c r="N10" i="33"/>
  <c r="N8" i="33"/>
  <c r="O3" i="33"/>
  <c r="O10" i="33"/>
  <c r="O8" i="33"/>
  <c r="P3" i="33"/>
  <c r="P10" i="33"/>
  <c r="P8" i="33"/>
  <c r="Q3" i="33"/>
  <c r="Q10" i="33"/>
  <c r="Q8" i="33"/>
  <c r="R3" i="33"/>
  <c r="R10" i="33"/>
  <c r="R8" i="33"/>
  <c r="S3" i="33"/>
  <c r="S10" i="33"/>
  <c r="S8" i="33"/>
  <c r="T3" i="33"/>
  <c r="T10" i="33"/>
  <c r="T8" i="33"/>
  <c r="C3" i="31"/>
  <c r="C10" i="31"/>
  <c r="C8" i="31"/>
  <c r="D3" i="31"/>
  <c r="D10" i="31"/>
  <c r="D8" i="31"/>
  <c r="E3" i="31"/>
  <c r="E10" i="31"/>
  <c r="E8" i="31"/>
  <c r="F3" i="31"/>
  <c r="F10" i="31"/>
  <c r="F8" i="31"/>
  <c r="G3" i="31"/>
  <c r="G10" i="31"/>
  <c r="G8" i="31"/>
  <c r="H3" i="31"/>
  <c r="H10" i="31"/>
  <c r="H8" i="31"/>
  <c r="I3" i="31"/>
  <c r="I10" i="31"/>
  <c r="I8" i="31"/>
  <c r="J3" i="31"/>
  <c r="J10" i="31"/>
  <c r="J8" i="31"/>
  <c r="K3" i="31"/>
  <c r="K10" i="31"/>
  <c r="K8" i="31"/>
  <c r="L3" i="31"/>
  <c r="L10" i="31"/>
  <c r="L8" i="31"/>
  <c r="M3" i="31"/>
  <c r="M10" i="31"/>
  <c r="M8" i="31"/>
  <c r="N3" i="31"/>
  <c r="N10" i="31"/>
  <c r="N8" i="31"/>
  <c r="O3" i="31"/>
  <c r="O10" i="31"/>
  <c r="O8" i="31"/>
  <c r="P3" i="31"/>
  <c r="P10" i="31"/>
  <c r="P8" i="31"/>
  <c r="Q3" i="31"/>
  <c r="Q10" i="31"/>
  <c r="Q8" i="31"/>
  <c r="R3" i="31"/>
  <c r="R10" i="31"/>
  <c r="R8" i="31"/>
  <c r="S3" i="31"/>
  <c r="S10" i="31"/>
  <c r="S8" i="31"/>
  <c r="T3" i="31"/>
  <c r="T10" i="31"/>
  <c r="T8" i="31"/>
  <c r="C3" i="17"/>
  <c r="C8" i="17"/>
  <c r="D3" i="17"/>
  <c r="D8" i="17"/>
  <c r="E3" i="17"/>
  <c r="E8" i="17"/>
  <c r="F3" i="17"/>
  <c r="F8" i="17"/>
  <c r="G3" i="17"/>
  <c r="G8" i="17"/>
  <c r="H3" i="17"/>
  <c r="H8" i="17"/>
  <c r="I3" i="17"/>
  <c r="I8" i="17"/>
  <c r="J3" i="17"/>
  <c r="J8" i="17"/>
  <c r="K3" i="17"/>
  <c r="K8" i="17"/>
  <c r="L3" i="17"/>
  <c r="L8" i="17"/>
  <c r="M3" i="17"/>
  <c r="M8" i="17"/>
  <c r="N3" i="17"/>
  <c r="N8" i="17"/>
  <c r="O3" i="17"/>
  <c r="O8" i="17"/>
  <c r="P3" i="17"/>
  <c r="P8" i="17"/>
  <c r="Q3" i="17"/>
  <c r="Q8" i="17"/>
  <c r="R3" i="17"/>
  <c r="R8" i="17"/>
  <c r="S3" i="17"/>
  <c r="S8" i="17"/>
  <c r="T3" i="17"/>
  <c r="T8" i="17"/>
  <c r="C3" i="30"/>
  <c r="C8" i="30"/>
  <c r="D3" i="30"/>
  <c r="D8" i="30"/>
  <c r="E3" i="30"/>
  <c r="E8" i="30"/>
  <c r="F3" i="30"/>
  <c r="F8" i="30"/>
  <c r="G3" i="30"/>
  <c r="G8" i="30"/>
  <c r="H3" i="30"/>
  <c r="H8" i="30"/>
  <c r="I3" i="30"/>
  <c r="I8" i="30"/>
  <c r="J3" i="30"/>
  <c r="J8" i="30"/>
  <c r="K3" i="30"/>
  <c r="K8" i="30"/>
  <c r="L3" i="30"/>
  <c r="L8" i="30"/>
  <c r="M3" i="30"/>
  <c r="M8" i="30"/>
  <c r="N3" i="30"/>
  <c r="N8" i="30"/>
  <c r="P3" i="30"/>
  <c r="P8" i="30"/>
  <c r="Q3" i="30"/>
  <c r="Q8" i="30"/>
  <c r="R3" i="30"/>
  <c r="R8" i="30"/>
  <c r="S3" i="30"/>
  <c r="S8" i="30"/>
  <c r="T3" i="30"/>
  <c r="T8" i="30"/>
  <c r="C7" i="17"/>
  <c r="C12" i="17"/>
  <c r="D7" i="17"/>
  <c r="D12" i="17"/>
  <c r="E7" i="17"/>
  <c r="E12" i="17"/>
  <c r="F7" i="17"/>
  <c r="F12" i="17"/>
  <c r="G7" i="17"/>
  <c r="G12" i="17"/>
  <c r="H7" i="17"/>
  <c r="H12" i="17"/>
  <c r="I7" i="17"/>
  <c r="I12" i="17"/>
  <c r="J7" i="17"/>
  <c r="J12" i="17"/>
  <c r="K7" i="17"/>
  <c r="K12" i="17"/>
  <c r="L7" i="17"/>
  <c r="L12" i="17"/>
  <c r="M7" i="17"/>
  <c r="M12" i="17"/>
  <c r="N7" i="17"/>
  <c r="N12" i="17"/>
  <c r="O7" i="17"/>
  <c r="O12" i="17"/>
  <c r="P7" i="17"/>
  <c r="P12" i="17"/>
  <c r="Q7" i="17"/>
  <c r="Q12" i="17"/>
  <c r="R7" i="17"/>
  <c r="R12" i="17"/>
  <c r="S7" i="17"/>
  <c r="S12" i="17"/>
  <c r="T7" i="17"/>
  <c r="T12" i="17"/>
  <c r="C7" i="27"/>
  <c r="C12" i="27"/>
  <c r="D7" i="27"/>
  <c r="D12" i="27"/>
  <c r="E7" i="27"/>
  <c r="E12" i="27"/>
  <c r="F7" i="27"/>
  <c r="F12" i="27"/>
  <c r="G7" i="27"/>
  <c r="G12" i="27"/>
  <c r="H7" i="27"/>
  <c r="H12" i="27"/>
  <c r="I7" i="27"/>
  <c r="I12" i="27"/>
  <c r="J7" i="27"/>
  <c r="J12" i="27"/>
  <c r="K7" i="27"/>
  <c r="K12" i="27"/>
  <c r="L7" i="27"/>
  <c r="L12" i="27"/>
  <c r="M7" i="27"/>
  <c r="M12" i="27"/>
  <c r="N7" i="27"/>
  <c r="N12" i="27"/>
  <c r="O7" i="27"/>
  <c r="O12" i="27"/>
  <c r="P7" i="27"/>
  <c r="P12" i="27"/>
  <c r="Q7" i="27"/>
  <c r="Q12" i="27"/>
  <c r="R7" i="27"/>
  <c r="R12" i="27"/>
  <c r="S7" i="27"/>
  <c r="S12" i="27"/>
  <c r="T7" i="27"/>
  <c r="T12" i="27"/>
  <c r="C7" i="29"/>
  <c r="C12" i="29"/>
  <c r="D7" i="29"/>
  <c r="D12" i="29"/>
  <c r="E7" i="29"/>
  <c r="E12" i="29"/>
  <c r="F7" i="29"/>
  <c r="F12" i="29"/>
  <c r="G7" i="29"/>
  <c r="G12" i="29"/>
  <c r="H7" i="29"/>
  <c r="H12" i="29"/>
  <c r="I7" i="29"/>
  <c r="I12" i="29"/>
  <c r="J7" i="29"/>
  <c r="J12" i="29"/>
  <c r="K7" i="29"/>
  <c r="K12" i="29"/>
  <c r="L7" i="29"/>
  <c r="L12" i="29"/>
  <c r="M7" i="29"/>
  <c r="M12" i="29"/>
  <c r="N7" i="29"/>
  <c r="N12" i="29"/>
  <c r="O7" i="29"/>
  <c r="O12" i="29"/>
  <c r="P7" i="29"/>
  <c r="P12" i="29"/>
  <c r="Q7" i="29"/>
  <c r="Q12" i="29"/>
  <c r="R7" i="29"/>
  <c r="R12" i="29"/>
  <c r="S7" i="29"/>
  <c r="S12" i="29"/>
  <c r="T7" i="29"/>
  <c r="T12" i="29"/>
  <c r="C7" i="30"/>
  <c r="C12" i="30"/>
  <c r="D7" i="30"/>
  <c r="D12" i="30"/>
  <c r="E7" i="30"/>
  <c r="E12" i="30"/>
  <c r="F7" i="30"/>
  <c r="F12" i="30"/>
  <c r="G7" i="30"/>
  <c r="G12" i="30"/>
  <c r="H7" i="30"/>
  <c r="H12" i="30"/>
  <c r="I7" i="30"/>
  <c r="I12" i="30"/>
  <c r="J7" i="30"/>
  <c r="J12" i="30"/>
  <c r="K7" i="30"/>
  <c r="K12" i="30"/>
  <c r="L7" i="30"/>
  <c r="L12" i="30"/>
  <c r="M7" i="30"/>
  <c r="M12" i="30"/>
  <c r="N7" i="30"/>
  <c r="N12" i="30"/>
  <c r="O7" i="30"/>
  <c r="O12" i="30"/>
  <c r="P7" i="30"/>
  <c r="P12" i="30"/>
  <c r="Q7" i="30"/>
  <c r="Q12" i="30"/>
  <c r="R7" i="30"/>
  <c r="R12" i="30"/>
  <c r="S7" i="30"/>
  <c r="S12" i="30"/>
  <c r="T7" i="30"/>
  <c r="T12" i="30"/>
  <c r="C7" i="31"/>
  <c r="C12" i="31"/>
  <c r="D7" i="31"/>
  <c r="D12" i="31"/>
  <c r="E7" i="31"/>
  <c r="E12" i="31"/>
  <c r="F7" i="31"/>
  <c r="F12" i="31"/>
  <c r="G7" i="31"/>
  <c r="G12" i="31"/>
  <c r="H7" i="31"/>
  <c r="H12" i="31"/>
  <c r="I7" i="31"/>
  <c r="I12" i="31"/>
  <c r="J7" i="31"/>
  <c r="J12" i="31"/>
  <c r="K7" i="31"/>
  <c r="K12" i="31"/>
  <c r="L7" i="31"/>
  <c r="L12" i="31"/>
  <c r="M7" i="31"/>
  <c r="M12" i="31"/>
  <c r="N7" i="31"/>
  <c r="N12" i="31"/>
  <c r="O7" i="31"/>
  <c r="O12" i="31"/>
  <c r="P7" i="31"/>
  <c r="P12" i="31"/>
  <c r="Q7" i="31"/>
  <c r="Q12" i="31"/>
  <c r="R7" i="31"/>
  <c r="R12" i="31"/>
  <c r="S7" i="31"/>
  <c r="S12" i="31"/>
  <c r="T7" i="31"/>
  <c r="T12" i="31"/>
  <c r="C9" i="41"/>
  <c r="C14" i="41"/>
  <c r="D9" i="41"/>
  <c r="D14" i="41"/>
  <c r="E9" i="41"/>
  <c r="E14" i="41"/>
  <c r="F9" i="41"/>
  <c r="F14" i="41"/>
  <c r="G9" i="41"/>
  <c r="G14" i="41"/>
  <c r="H9" i="41"/>
  <c r="H14" i="41"/>
  <c r="I9" i="41"/>
  <c r="I14" i="41"/>
  <c r="J9" i="41"/>
  <c r="J14" i="41"/>
  <c r="K9" i="41"/>
  <c r="K14" i="41"/>
  <c r="L9" i="41"/>
  <c r="L14" i="41"/>
  <c r="M9" i="41"/>
  <c r="M14" i="41"/>
  <c r="N9" i="41"/>
  <c r="N14" i="41"/>
  <c r="O9" i="41"/>
  <c r="O14" i="41"/>
  <c r="P9" i="41"/>
  <c r="P14" i="41"/>
  <c r="Q9" i="41"/>
  <c r="Q14" i="41"/>
  <c r="R9" i="41"/>
  <c r="R14" i="41"/>
  <c r="S9" i="41"/>
  <c r="S14" i="41"/>
  <c r="T9" i="41"/>
  <c r="T14" i="41"/>
  <c r="C7" i="33"/>
  <c r="C12" i="33"/>
  <c r="D7" i="33"/>
  <c r="D12" i="33"/>
  <c r="E7" i="33"/>
  <c r="E12" i="33"/>
  <c r="F7" i="33"/>
  <c r="F12" i="33"/>
  <c r="G7" i="33"/>
  <c r="G12" i="33"/>
  <c r="H7" i="33"/>
  <c r="H12" i="33"/>
  <c r="I7" i="33"/>
  <c r="I12" i="33"/>
  <c r="J7" i="33"/>
  <c r="J12" i="33"/>
  <c r="K7" i="33"/>
  <c r="K12" i="33"/>
  <c r="L7" i="33"/>
  <c r="L12" i="33"/>
  <c r="M7" i="33"/>
  <c r="M12" i="33"/>
  <c r="N7" i="33"/>
  <c r="N12" i="33"/>
  <c r="O7" i="33"/>
  <c r="O12" i="33"/>
  <c r="P7" i="33"/>
  <c r="P12" i="33"/>
  <c r="Q7" i="33"/>
  <c r="Q12" i="33"/>
  <c r="R7" i="33"/>
  <c r="R12" i="33"/>
  <c r="S7" i="33"/>
  <c r="S12" i="33"/>
  <c r="T7" i="33"/>
  <c r="T12" i="33"/>
  <c r="C7" i="34"/>
  <c r="C12" i="34"/>
  <c r="D7" i="34"/>
  <c r="D12" i="34"/>
  <c r="E7" i="34"/>
  <c r="E12" i="34"/>
  <c r="F7" i="34"/>
  <c r="F12" i="34"/>
  <c r="G7" i="34"/>
  <c r="G12" i="34"/>
  <c r="C7" i="35"/>
  <c r="C12" i="35"/>
  <c r="D7" i="35"/>
  <c r="D12" i="35"/>
  <c r="E7" i="35"/>
  <c r="E12" i="35"/>
  <c r="F7" i="35"/>
  <c r="F12" i="35"/>
  <c r="G7" i="35"/>
  <c r="G12" i="35"/>
  <c r="H7" i="35"/>
  <c r="H12" i="35"/>
  <c r="I7" i="35"/>
  <c r="I12" i="35"/>
  <c r="J7" i="35"/>
  <c r="J12" i="35"/>
  <c r="K7" i="35"/>
  <c r="K12" i="35"/>
  <c r="L7" i="35"/>
  <c r="L12" i="35"/>
  <c r="M7" i="35"/>
  <c r="M12" i="35"/>
  <c r="N7" i="35"/>
  <c r="N12" i="35"/>
  <c r="O7" i="35"/>
  <c r="O12" i="35"/>
  <c r="P7" i="35"/>
  <c r="P12" i="35"/>
  <c r="Q7" i="35"/>
  <c r="Q12" i="35"/>
  <c r="R7" i="35"/>
  <c r="R12" i="35"/>
  <c r="S7" i="35"/>
  <c r="S12" i="35"/>
  <c r="T7" i="35"/>
  <c r="T12" i="35"/>
  <c r="C7" i="36"/>
  <c r="C12" i="36"/>
  <c r="D7" i="36"/>
  <c r="D12" i="36"/>
  <c r="E7" i="36"/>
  <c r="E12" i="36"/>
  <c r="F7" i="36"/>
  <c r="F12" i="36"/>
  <c r="G7" i="36"/>
  <c r="G12" i="36"/>
  <c r="H7" i="36"/>
  <c r="H12" i="36"/>
  <c r="I7" i="36"/>
  <c r="I12" i="36"/>
  <c r="J7" i="36"/>
  <c r="J12" i="36"/>
  <c r="K7" i="36"/>
  <c r="K12" i="36"/>
  <c r="L7" i="36"/>
  <c r="L12" i="36"/>
  <c r="M7" i="36"/>
  <c r="M12" i="36"/>
  <c r="N7" i="36"/>
  <c r="N12" i="36"/>
  <c r="O7" i="36"/>
  <c r="O12" i="36"/>
  <c r="P7" i="36"/>
  <c r="P12" i="36"/>
  <c r="Q7" i="36"/>
  <c r="Q12" i="36"/>
  <c r="R7" i="36"/>
  <c r="R12" i="36"/>
  <c r="S7" i="36"/>
  <c r="S12" i="36"/>
  <c r="T7" i="36"/>
  <c r="T12" i="36"/>
  <c r="M7" i="45"/>
  <c r="M12" i="45"/>
  <c r="N7" i="45"/>
  <c r="N12" i="45"/>
  <c r="O7" i="45"/>
  <c r="O12" i="45"/>
  <c r="P7" i="45"/>
  <c r="P12" i="45"/>
  <c r="Q7" i="45"/>
  <c r="Q12" i="45"/>
  <c r="R7" i="45"/>
  <c r="R12" i="45"/>
  <c r="S7" i="45"/>
  <c r="S12" i="45"/>
  <c r="T7" i="45"/>
  <c r="T12" i="45"/>
  <c r="U7" i="45"/>
  <c r="U12" i="45"/>
  <c r="V7" i="45"/>
  <c r="V12" i="45"/>
  <c r="W7" i="45"/>
  <c r="W12" i="45"/>
  <c r="X7" i="45"/>
  <c r="X12" i="45"/>
  <c r="Y7" i="45"/>
  <c r="Y12" i="45"/>
  <c r="Z7" i="45"/>
  <c r="Z1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Z2" i="45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C2" i="34"/>
  <c r="D2" i="34"/>
  <c r="E2" i="34"/>
  <c r="F2" i="34"/>
  <c r="G2" i="34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Z6" i="45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C6" i="34"/>
  <c r="D6" i="34"/>
  <c r="E6" i="34"/>
  <c r="F6" i="34"/>
  <c r="G6" i="34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M5" i="45"/>
  <c r="M10" i="45"/>
  <c r="M15" i="45"/>
  <c r="N5" i="45"/>
  <c r="N10" i="45"/>
  <c r="N15" i="45"/>
  <c r="O5" i="45"/>
  <c r="O10" i="45"/>
  <c r="O15" i="45"/>
  <c r="P5" i="45"/>
  <c r="P10" i="45"/>
  <c r="P15" i="45"/>
  <c r="Q5" i="45"/>
  <c r="Q10" i="45"/>
  <c r="Q15" i="45"/>
  <c r="R5" i="45"/>
  <c r="R10" i="45"/>
  <c r="R15" i="45"/>
  <c r="S5" i="45"/>
  <c r="S10" i="45"/>
  <c r="S15" i="45"/>
  <c r="T5" i="45"/>
  <c r="T10" i="45"/>
  <c r="T15" i="45"/>
  <c r="U5" i="45"/>
  <c r="U10" i="45"/>
  <c r="U15" i="45"/>
  <c r="V5" i="45"/>
  <c r="V10" i="45"/>
  <c r="V15" i="45"/>
  <c r="W5" i="45"/>
  <c r="W10" i="45"/>
  <c r="W15" i="45"/>
  <c r="X5" i="45"/>
  <c r="X10" i="45"/>
  <c r="X15" i="45"/>
  <c r="Y5" i="45"/>
  <c r="Y10" i="45"/>
  <c r="Y15" i="45"/>
  <c r="Z5" i="45"/>
  <c r="Z10" i="45"/>
  <c r="Z15" i="45"/>
  <c r="C5" i="27"/>
  <c r="C10" i="27"/>
  <c r="C15" i="27"/>
  <c r="D5" i="27"/>
  <c r="D10" i="27"/>
  <c r="D15" i="27"/>
  <c r="E5" i="27"/>
  <c r="E10" i="27"/>
  <c r="E15" i="27"/>
  <c r="F5" i="27"/>
  <c r="F10" i="27"/>
  <c r="F15" i="27"/>
  <c r="G5" i="27"/>
  <c r="G10" i="27"/>
  <c r="G15" i="27"/>
  <c r="H5" i="27"/>
  <c r="H10" i="27"/>
  <c r="H15" i="27"/>
  <c r="I5" i="27"/>
  <c r="I10" i="27"/>
  <c r="I15" i="27"/>
  <c r="J5" i="27"/>
  <c r="J10" i="27"/>
  <c r="J15" i="27"/>
  <c r="K5" i="27"/>
  <c r="K10" i="27"/>
  <c r="K15" i="27"/>
  <c r="L5" i="27"/>
  <c r="L10" i="27"/>
  <c r="L15" i="27"/>
  <c r="M5" i="27"/>
  <c r="M10" i="27"/>
  <c r="M15" i="27"/>
  <c r="N5" i="27"/>
  <c r="N10" i="27"/>
  <c r="N15" i="27"/>
  <c r="O5" i="27"/>
  <c r="O10" i="27"/>
  <c r="O15" i="27"/>
  <c r="P5" i="27"/>
  <c r="P10" i="27"/>
  <c r="P15" i="27"/>
  <c r="Q5" i="27"/>
  <c r="Q10" i="27"/>
  <c r="Q15" i="27"/>
  <c r="R5" i="27"/>
  <c r="R10" i="27"/>
  <c r="R15" i="27"/>
  <c r="S5" i="27"/>
  <c r="S10" i="27"/>
  <c r="S15" i="27"/>
  <c r="T5" i="27"/>
  <c r="T10" i="27"/>
  <c r="T15" i="27"/>
  <c r="C5" i="36"/>
  <c r="C10" i="36"/>
  <c r="C15" i="36"/>
  <c r="D5" i="36"/>
  <c r="D10" i="36"/>
  <c r="D15" i="36"/>
  <c r="E5" i="36"/>
  <c r="E10" i="36"/>
  <c r="E15" i="36"/>
  <c r="F5" i="36"/>
  <c r="F10" i="36"/>
  <c r="F15" i="36"/>
  <c r="G5" i="36"/>
  <c r="G10" i="36"/>
  <c r="G15" i="36"/>
  <c r="H5" i="36"/>
  <c r="H10" i="36"/>
  <c r="H15" i="36"/>
  <c r="I5" i="36"/>
  <c r="I10" i="36"/>
  <c r="I15" i="36"/>
  <c r="J5" i="36"/>
  <c r="J10" i="36"/>
  <c r="J15" i="36"/>
  <c r="K5" i="36"/>
  <c r="K10" i="36"/>
  <c r="K15" i="36"/>
  <c r="L5" i="36"/>
  <c r="L10" i="36"/>
  <c r="L15" i="36"/>
  <c r="M5" i="36"/>
  <c r="M10" i="36"/>
  <c r="M15" i="36"/>
  <c r="N5" i="36"/>
  <c r="N10" i="36"/>
  <c r="N15" i="36"/>
  <c r="O5" i="36"/>
  <c r="O10" i="36"/>
  <c r="O15" i="36"/>
  <c r="P5" i="36"/>
  <c r="P10" i="36"/>
  <c r="P15" i="36"/>
  <c r="Q5" i="36"/>
  <c r="Q10" i="36"/>
  <c r="Q15" i="36"/>
  <c r="R5" i="36"/>
  <c r="R10" i="36"/>
  <c r="R15" i="36"/>
  <c r="S5" i="36"/>
  <c r="S10" i="36"/>
  <c r="S15" i="36"/>
  <c r="T5" i="36"/>
  <c r="T10" i="36"/>
  <c r="T15" i="36"/>
  <c r="C7" i="41"/>
  <c r="C17" i="41"/>
  <c r="D7" i="41"/>
  <c r="D17" i="41"/>
  <c r="E7" i="41"/>
  <c r="E17" i="41"/>
  <c r="F7" i="41"/>
  <c r="F17" i="41"/>
  <c r="G7" i="41"/>
  <c r="G17" i="41"/>
  <c r="H7" i="41"/>
  <c r="H17" i="41"/>
  <c r="I7" i="41"/>
  <c r="I17" i="41"/>
  <c r="J7" i="41"/>
  <c r="J17" i="41"/>
  <c r="K7" i="41"/>
  <c r="K17" i="41"/>
  <c r="L7" i="41"/>
  <c r="L17" i="41"/>
  <c r="M7" i="41"/>
  <c r="M17" i="41"/>
  <c r="N7" i="41"/>
  <c r="N17" i="41"/>
  <c r="O7" i="41"/>
  <c r="O17" i="41"/>
  <c r="P7" i="41"/>
  <c r="P17" i="41"/>
  <c r="Q7" i="41"/>
  <c r="Q17" i="41"/>
  <c r="R7" i="41"/>
  <c r="R17" i="41"/>
  <c r="S7" i="41"/>
  <c r="S17" i="41"/>
  <c r="T7" i="41"/>
  <c r="T17" i="41"/>
  <c r="C5" i="35"/>
  <c r="C10" i="35"/>
  <c r="C15" i="35"/>
  <c r="D5" i="35"/>
  <c r="D10" i="35"/>
  <c r="D15" i="35"/>
  <c r="E5" i="35"/>
  <c r="E10" i="35"/>
  <c r="E15" i="35"/>
  <c r="F5" i="35"/>
  <c r="F10" i="35"/>
  <c r="F15" i="35"/>
  <c r="G5" i="35"/>
  <c r="G10" i="35"/>
  <c r="G15" i="35"/>
  <c r="H5" i="35"/>
  <c r="H10" i="35"/>
  <c r="H15" i="35"/>
  <c r="I5" i="35"/>
  <c r="I10" i="35"/>
  <c r="I15" i="35"/>
  <c r="J5" i="35"/>
  <c r="J10" i="35"/>
  <c r="J15" i="35"/>
  <c r="K5" i="35"/>
  <c r="K10" i="35"/>
  <c r="K15" i="35"/>
  <c r="L5" i="35"/>
  <c r="L10" i="35"/>
  <c r="L15" i="35"/>
  <c r="M5" i="35"/>
  <c r="M10" i="35"/>
  <c r="M15" i="35"/>
  <c r="N5" i="35"/>
  <c r="N10" i="35"/>
  <c r="N15" i="35"/>
  <c r="O5" i="35"/>
  <c r="O10" i="35"/>
  <c r="O15" i="35"/>
  <c r="P5" i="35"/>
  <c r="P10" i="35"/>
  <c r="P15" i="35"/>
  <c r="Q5" i="35"/>
  <c r="Q10" i="35"/>
  <c r="Q15" i="35"/>
  <c r="R5" i="35"/>
  <c r="R10" i="35"/>
  <c r="R15" i="35"/>
  <c r="S5" i="35"/>
  <c r="S10" i="35"/>
  <c r="S15" i="35"/>
  <c r="T5" i="35"/>
  <c r="T10" i="35"/>
  <c r="T15" i="35"/>
  <c r="C5" i="34"/>
  <c r="C15" i="34"/>
  <c r="D5" i="34"/>
  <c r="D15" i="34"/>
  <c r="E5" i="34"/>
  <c r="E15" i="34"/>
  <c r="F5" i="34"/>
  <c r="F15" i="34"/>
  <c r="G5" i="34"/>
  <c r="G15" i="34"/>
  <c r="C5" i="29"/>
  <c r="C15" i="29"/>
  <c r="D5" i="29"/>
  <c r="D15" i="29"/>
  <c r="E5" i="29"/>
  <c r="E15" i="29"/>
  <c r="F5" i="29"/>
  <c r="F15" i="29"/>
  <c r="G5" i="29"/>
  <c r="G15" i="29"/>
  <c r="H5" i="29"/>
  <c r="H15" i="29"/>
  <c r="I5" i="29"/>
  <c r="I15" i="29"/>
  <c r="J5" i="29"/>
  <c r="J15" i="29"/>
  <c r="K5" i="29"/>
  <c r="K15" i="29"/>
  <c r="L5" i="29"/>
  <c r="L15" i="29"/>
  <c r="M5" i="29"/>
  <c r="M15" i="29"/>
  <c r="N5" i="29"/>
  <c r="N15" i="29"/>
  <c r="O5" i="29"/>
  <c r="O15" i="29"/>
  <c r="P5" i="29"/>
  <c r="P15" i="29"/>
  <c r="Q5" i="29"/>
  <c r="Q15" i="29"/>
  <c r="R5" i="29"/>
  <c r="R15" i="29"/>
  <c r="S5" i="29"/>
  <c r="S15" i="29"/>
  <c r="T5" i="29"/>
  <c r="T15" i="29"/>
  <c r="C5" i="33"/>
  <c r="C15" i="33"/>
  <c r="D5" i="33"/>
  <c r="D15" i="33"/>
  <c r="E5" i="33"/>
  <c r="E15" i="33"/>
  <c r="F5" i="33"/>
  <c r="F15" i="33"/>
  <c r="G5" i="33"/>
  <c r="G15" i="33"/>
  <c r="H5" i="33"/>
  <c r="H15" i="33"/>
  <c r="I5" i="33"/>
  <c r="I15" i="33"/>
  <c r="J5" i="33"/>
  <c r="J15" i="33"/>
  <c r="K5" i="33"/>
  <c r="K15" i="33"/>
  <c r="L5" i="33"/>
  <c r="L15" i="33"/>
  <c r="M5" i="33"/>
  <c r="M15" i="33"/>
  <c r="N5" i="33"/>
  <c r="N15" i="33"/>
  <c r="O5" i="33"/>
  <c r="O15" i="33"/>
  <c r="P5" i="33"/>
  <c r="P15" i="33"/>
  <c r="Q5" i="33"/>
  <c r="Q15" i="33"/>
  <c r="R5" i="33"/>
  <c r="R15" i="33"/>
  <c r="S5" i="33"/>
  <c r="S15" i="33"/>
  <c r="T5" i="33"/>
  <c r="T15" i="33"/>
  <c r="C5" i="31"/>
  <c r="C15" i="31"/>
  <c r="D5" i="31"/>
  <c r="D15" i="31"/>
  <c r="E5" i="31"/>
  <c r="E15" i="31"/>
  <c r="F5" i="31"/>
  <c r="F15" i="31"/>
  <c r="G5" i="31"/>
  <c r="G15" i="31"/>
  <c r="H5" i="31"/>
  <c r="H15" i="31"/>
  <c r="I5" i="31"/>
  <c r="I15" i="31"/>
  <c r="J5" i="31"/>
  <c r="J15" i="31"/>
  <c r="K5" i="31"/>
  <c r="K15" i="31"/>
  <c r="L5" i="31"/>
  <c r="L15" i="31"/>
  <c r="M5" i="31"/>
  <c r="M15" i="31"/>
  <c r="N5" i="31"/>
  <c r="N15" i="31"/>
  <c r="O5" i="31"/>
  <c r="O15" i="31"/>
  <c r="P5" i="31"/>
  <c r="P15" i="31"/>
  <c r="Q5" i="31"/>
  <c r="Q15" i="31"/>
  <c r="R5" i="31"/>
  <c r="R15" i="31"/>
  <c r="S5" i="31"/>
  <c r="S15" i="31"/>
  <c r="T5" i="31"/>
  <c r="T15" i="31"/>
  <c r="C5" i="17"/>
  <c r="C10" i="17"/>
  <c r="C15" i="17"/>
  <c r="D5" i="17"/>
  <c r="D10" i="17"/>
  <c r="D15" i="17"/>
  <c r="E5" i="17"/>
  <c r="E10" i="17"/>
  <c r="E15" i="17"/>
  <c r="F5" i="17"/>
  <c r="F10" i="17"/>
  <c r="F15" i="17"/>
  <c r="G5" i="17"/>
  <c r="G10" i="17"/>
  <c r="G15" i="17"/>
  <c r="H5" i="17"/>
  <c r="H10" i="17"/>
  <c r="H15" i="17"/>
  <c r="I5" i="17"/>
  <c r="I10" i="17"/>
  <c r="I15" i="17"/>
  <c r="J5" i="17"/>
  <c r="J10" i="17"/>
  <c r="J15" i="17"/>
  <c r="K5" i="17"/>
  <c r="K10" i="17"/>
  <c r="K15" i="17"/>
  <c r="L5" i="17"/>
  <c r="L10" i="17"/>
  <c r="L15" i="17"/>
  <c r="M5" i="17"/>
  <c r="M10" i="17"/>
  <c r="M15" i="17"/>
  <c r="N5" i="17"/>
  <c r="N10" i="17"/>
  <c r="N15" i="17"/>
  <c r="O5" i="17"/>
  <c r="O10" i="17"/>
  <c r="O15" i="17"/>
  <c r="P5" i="17"/>
  <c r="P10" i="17"/>
  <c r="P15" i="17"/>
  <c r="Q5" i="17"/>
  <c r="Q10" i="17"/>
  <c r="Q15" i="17"/>
  <c r="R5" i="17"/>
  <c r="R10" i="17"/>
  <c r="R15" i="17"/>
  <c r="S5" i="17"/>
  <c r="S10" i="17"/>
  <c r="S15" i="17"/>
  <c r="T5" i="17"/>
  <c r="T10" i="17"/>
  <c r="T15" i="17"/>
  <c r="C5" i="30"/>
  <c r="C10" i="30"/>
  <c r="C15" i="30"/>
  <c r="D5" i="30"/>
  <c r="D10" i="30"/>
  <c r="D15" i="30"/>
  <c r="E5" i="30"/>
  <c r="E10" i="30"/>
  <c r="E15" i="30"/>
  <c r="F5" i="30"/>
  <c r="F10" i="30"/>
  <c r="F15" i="30"/>
  <c r="G5" i="30"/>
  <c r="G10" i="30"/>
  <c r="G15" i="30"/>
  <c r="H5" i="30"/>
  <c r="H10" i="30"/>
  <c r="H15" i="30"/>
  <c r="I5" i="30"/>
  <c r="I10" i="30"/>
  <c r="I15" i="30"/>
  <c r="J5" i="30"/>
  <c r="J10" i="30"/>
  <c r="J15" i="30"/>
  <c r="K5" i="30"/>
  <c r="K10" i="30"/>
  <c r="K15" i="30"/>
  <c r="L5" i="30"/>
  <c r="L10" i="30"/>
  <c r="L15" i="30"/>
  <c r="M5" i="30"/>
  <c r="M10" i="30"/>
  <c r="M15" i="30"/>
  <c r="N5" i="30"/>
  <c r="N10" i="30"/>
  <c r="N15" i="30"/>
  <c r="O5" i="30"/>
  <c r="O10" i="30"/>
  <c r="O15" i="30"/>
  <c r="P5" i="30"/>
  <c r="P10" i="30"/>
  <c r="P15" i="30"/>
  <c r="Q5" i="30"/>
  <c r="Q10" i="30"/>
  <c r="Q15" i="30"/>
  <c r="R5" i="30"/>
  <c r="R10" i="30"/>
  <c r="R15" i="30"/>
  <c r="S5" i="30"/>
  <c r="S10" i="30"/>
  <c r="S15" i="30"/>
  <c r="T5" i="30"/>
  <c r="T10" i="30"/>
  <c r="T15" i="30"/>
  <c r="C128" i="43"/>
  <c r="C129" i="43"/>
  <c r="C130" i="43"/>
  <c r="C127" i="43"/>
  <c r="C123" i="43"/>
  <c r="C121" i="43"/>
  <c r="C118" i="43"/>
  <c r="C117" i="43"/>
  <c r="C112" i="43"/>
  <c r="C111" i="43"/>
  <c r="C106" i="43"/>
  <c r="C108" i="43"/>
  <c r="C109" i="43"/>
  <c r="C105" i="43"/>
  <c r="C93" i="43"/>
  <c r="C95" i="43"/>
  <c r="C96" i="43"/>
  <c r="C98" i="43"/>
  <c r="C100" i="43"/>
  <c r="C101" i="43"/>
  <c r="C103" i="43"/>
  <c r="C102" i="43"/>
  <c r="C91" i="43"/>
  <c r="C4" i="43"/>
  <c r="C6" i="43"/>
  <c r="C7" i="43"/>
  <c r="C9" i="43"/>
  <c r="C11" i="43"/>
  <c r="C12" i="43"/>
  <c r="C15" i="43"/>
  <c r="C17" i="43"/>
  <c r="C18" i="43"/>
  <c r="C21" i="43"/>
  <c r="C22" i="43"/>
  <c r="C30" i="43"/>
  <c r="C31" i="43"/>
  <c r="C32" i="43"/>
  <c r="C33" i="43"/>
  <c r="C34" i="43"/>
  <c r="C36" i="43"/>
  <c r="C37" i="43"/>
  <c r="C38" i="43"/>
  <c r="C44" i="43"/>
  <c r="C51" i="43"/>
  <c r="C54" i="43"/>
  <c r="C56" i="43"/>
  <c r="C58" i="43"/>
  <c r="C59" i="43"/>
  <c r="C64" i="43"/>
  <c r="C61" i="43"/>
  <c r="C62" i="43"/>
  <c r="C63" i="43"/>
  <c r="C65" i="43"/>
  <c r="C66" i="43"/>
  <c r="C69" i="43"/>
  <c r="C75" i="43"/>
  <c r="C76" i="43"/>
  <c r="C77" i="43"/>
  <c r="C78" i="43"/>
  <c r="C79" i="43"/>
  <c r="C80" i="43"/>
  <c r="C82" i="43"/>
  <c r="C86" i="43"/>
  <c r="C87" i="43"/>
  <c r="C88" i="43"/>
  <c r="C2" i="43"/>
  <c r="K170" i="59"/>
  <c r="J170" i="59"/>
  <c r="K129" i="59"/>
  <c r="J129" i="59"/>
  <c r="J122" i="59"/>
  <c r="J121" i="59"/>
  <c r="J120" i="59"/>
  <c r="J119" i="59"/>
  <c r="J118" i="59"/>
  <c r="F3" i="59"/>
  <c r="G3" i="59" s="1"/>
  <c r="H3" i="59" s="1"/>
  <c r="K2" i="59"/>
  <c r="J2" i="59"/>
  <c r="Z17" i="45"/>
  <c r="Z18" i="45"/>
  <c r="Z19" i="45"/>
  <c r="Z20" i="45"/>
  <c r="Z21" i="45"/>
  <c r="Z22" i="45"/>
  <c r="Z23" i="45"/>
  <c r="Z24" i="45"/>
  <c r="Z25" i="45"/>
  <c r="Z26" i="45"/>
  <c r="Z27" i="45"/>
  <c r="Z28" i="45"/>
  <c r="Z29" i="45"/>
  <c r="Z30" i="45"/>
  <c r="Z31" i="45"/>
  <c r="Z32" i="45"/>
  <c r="Z33" i="45"/>
  <c r="Z34" i="45"/>
  <c r="Z35" i="45"/>
  <c r="Z36" i="45"/>
  <c r="Z37" i="45"/>
  <c r="Z38" i="45"/>
  <c r="Z39" i="45"/>
  <c r="Z40" i="45"/>
  <c r="Z41" i="45"/>
  <c r="Z42" i="45"/>
  <c r="Z43" i="45"/>
  <c r="Z44" i="45"/>
  <c r="Z45" i="45"/>
  <c r="Z46" i="45"/>
  <c r="Z47" i="45"/>
  <c r="Z48" i="45"/>
  <c r="Z49" i="45"/>
  <c r="Z50" i="45"/>
  <c r="Z51" i="45"/>
  <c r="Z52" i="45"/>
  <c r="Z53" i="45"/>
  <c r="Z54" i="45"/>
  <c r="Z55" i="45"/>
  <c r="Z56" i="45"/>
  <c r="Z57" i="45"/>
  <c r="Z58" i="45"/>
  <c r="Z59" i="45"/>
  <c r="Z60" i="45"/>
  <c r="Z61" i="45"/>
  <c r="Z62" i="45"/>
  <c r="Z63" i="45"/>
  <c r="Z64" i="45"/>
  <c r="Z65" i="45"/>
  <c r="Z66" i="45"/>
  <c r="Z67" i="45"/>
  <c r="Z68" i="45"/>
  <c r="Z69" i="45"/>
  <c r="Z70" i="45"/>
  <c r="Z71" i="45"/>
  <c r="Z72" i="45"/>
  <c r="Z73" i="45"/>
  <c r="Z74" i="45"/>
  <c r="Z75" i="45"/>
  <c r="Z76" i="45"/>
  <c r="Z77" i="45"/>
  <c r="Z78" i="45"/>
  <c r="Z79" i="45"/>
  <c r="Z80" i="45"/>
  <c r="Z81" i="45"/>
  <c r="Z82" i="45"/>
  <c r="Z83" i="45"/>
  <c r="Z84" i="45"/>
  <c r="Z85" i="45"/>
  <c r="Z86" i="45"/>
  <c r="Z87" i="45"/>
  <c r="Z88" i="45"/>
  <c r="Z89" i="45"/>
  <c r="Z90" i="45"/>
  <c r="Z91" i="45"/>
  <c r="Z92" i="45"/>
  <c r="Z93" i="45"/>
  <c r="Z94" i="45"/>
  <c r="Z95" i="45"/>
  <c r="Z96" i="45"/>
  <c r="Z97" i="45"/>
  <c r="Z98" i="45"/>
  <c r="Z99" i="45"/>
  <c r="Z100" i="45"/>
  <c r="Z101" i="45"/>
  <c r="Z102" i="45"/>
  <c r="Z103" i="45"/>
  <c r="Z104" i="45"/>
  <c r="Z105" i="45"/>
  <c r="Z106" i="45"/>
  <c r="Z107" i="45"/>
  <c r="Z108" i="45"/>
  <c r="Z109" i="45"/>
  <c r="Z110" i="45"/>
  <c r="Z111" i="45"/>
  <c r="Z112" i="45"/>
  <c r="Z113" i="45"/>
  <c r="Z114" i="45"/>
  <c r="Z115" i="45"/>
  <c r="Z116" i="45"/>
  <c r="Z117" i="45"/>
  <c r="Z118" i="45"/>
  <c r="Z119" i="45"/>
  <c r="Z120" i="45"/>
  <c r="Z121" i="45"/>
  <c r="Z122" i="45"/>
  <c r="Z123" i="45"/>
  <c r="Z124" i="45"/>
  <c r="Z125" i="45"/>
  <c r="Z126" i="45"/>
  <c r="Z127" i="45"/>
  <c r="Z128" i="45"/>
  <c r="Z129" i="45"/>
  <c r="Z130" i="45"/>
  <c r="Z131" i="45"/>
  <c r="Z132" i="45"/>
  <c r="Z133" i="45"/>
  <c r="Z134" i="45"/>
  <c r="Z135" i="45"/>
  <c r="Z136" i="45"/>
  <c r="Z137" i="45"/>
  <c r="Z138" i="45"/>
  <c r="Z139" i="45"/>
  <c r="Z140" i="45"/>
  <c r="Z141" i="45"/>
  <c r="Z142" i="45"/>
  <c r="Z143" i="45"/>
  <c r="Z144" i="45"/>
  <c r="Z145" i="45"/>
  <c r="Z146" i="45"/>
  <c r="Z187" i="45"/>
  <c r="Z188" i="45"/>
  <c r="Z189" i="45"/>
  <c r="Z190" i="45"/>
  <c r="Z191" i="45"/>
  <c r="Z192" i="45"/>
  <c r="Z193" i="45"/>
  <c r="Z194" i="45"/>
  <c r="Z195" i="45"/>
  <c r="Z196" i="45"/>
  <c r="Z197" i="45"/>
  <c r="Z198" i="45"/>
  <c r="Z199" i="45"/>
  <c r="Z200" i="45"/>
  <c r="Z201" i="45"/>
  <c r="Z202" i="45"/>
  <c r="Z203" i="45"/>
  <c r="Z204" i="45"/>
  <c r="Z205" i="45"/>
  <c r="Z206" i="45"/>
  <c r="Z207" i="45"/>
  <c r="Z208" i="45"/>
  <c r="Z209" i="45"/>
  <c r="Z210" i="45"/>
  <c r="Z211" i="45"/>
  <c r="Z212" i="45"/>
  <c r="Z213" i="45"/>
  <c r="Z214" i="45"/>
  <c r="Z215" i="45"/>
  <c r="Z216" i="45"/>
  <c r="Z217" i="45"/>
  <c r="Z218" i="45"/>
  <c r="Z219" i="45"/>
  <c r="Z220" i="45"/>
  <c r="Z221" i="45"/>
  <c r="Z222" i="45"/>
  <c r="Z223" i="45"/>
  <c r="Z224" i="45"/>
  <c r="Z225" i="45"/>
  <c r="Z226" i="45"/>
  <c r="Z227" i="45"/>
  <c r="Z228" i="45"/>
  <c r="Z229" i="45"/>
  <c r="Z230" i="45"/>
  <c r="Z231" i="45"/>
  <c r="Z232" i="45"/>
  <c r="Z233" i="45"/>
  <c r="Z234" i="45"/>
  <c r="Z235" i="45"/>
  <c r="Z236" i="45"/>
  <c r="Z237" i="45"/>
  <c r="Z238" i="45"/>
  <c r="Z239" i="45"/>
  <c r="Z240" i="45"/>
  <c r="Z241" i="45"/>
  <c r="Z242" i="45"/>
  <c r="Z243" i="45"/>
  <c r="Z244" i="45"/>
  <c r="Z245" i="45"/>
  <c r="Z246" i="45"/>
  <c r="Z247" i="45"/>
  <c r="Z248" i="45"/>
  <c r="Z249" i="45"/>
  <c r="Z250" i="45"/>
  <c r="Z251" i="45"/>
  <c r="Z252" i="45"/>
  <c r="Z253" i="45"/>
  <c r="Z254" i="45"/>
  <c r="Z255" i="45"/>
  <c r="Z256" i="45"/>
  <c r="Y17" i="45"/>
  <c r="Y18" i="45"/>
  <c r="Y19" i="45"/>
  <c r="Y20" i="45"/>
  <c r="Y21" i="45"/>
  <c r="Y22" i="45"/>
  <c r="Y23" i="45"/>
  <c r="Y24" i="45"/>
  <c r="Y25" i="45"/>
  <c r="Y26" i="45"/>
  <c r="Y27" i="45"/>
  <c r="Y28" i="45"/>
  <c r="Y29" i="45"/>
  <c r="Y30" i="45"/>
  <c r="Y31" i="45"/>
  <c r="Y32" i="45"/>
  <c r="Y33" i="45"/>
  <c r="Y34" i="45"/>
  <c r="Y35" i="45"/>
  <c r="Y36" i="45"/>
  <c r="Y37" i="45"/>
  <c r="Y38" i="45"/>
  <c r="Y39" i="45"/>
  <c r="Y40" i="45"/>
  <c r="Y41" i="45"/>
  <c r="Y42" i="45"/>
  <c r="Y43" i="45"/>
  <c r="Y44" i="45"/>
  <c r="Y45" i="45"/>
  <c r="Y46" i="45"/>
  <c r="Y47" i="45"/>
  <c r="Y48" i="45"/>
  <c r="Y49" i="45"/>
  <c r="Y50" i="45"/>
  <c r="Y51" i="45"/>
  <c r="Y52" i="45"/>
  <c r="Y53" i="45"/>
  <c r="Y54" i="45"/>
  <c r="Y55" i="45"/>
  <c r="Y56" i="45"/>
  <c r="Y57" i="45"/>
  <c r="Y58" i="45"/>
  <c r="Y59" i="45"/>
  <c r="Y60" i="45"/>
  <c r="Y61" i="45"/>
  <c r="Y62" i="45"/>
  <c r="Y63" i="45"/>
  <c r="Y64" i="45"/>
  <c r="Y65" i="45"/>
  <c r="Y66" i="45"/>
  <c r="Y67" i="45"/>
  <c r="Y68" i="45"/>
  <c r="Y69" i="45"/>
  <c r="Y70" i="45"/>
  <c r="Y71" i="45"/>
  <c r="Y72" i="45"/>
  <c r="Y73" i="45"/>
  <c r="Y74" i="45"/>
  <c r="Y75" i="45"/>
  <c r="Y76" i="45"/>
  <c r="Y77" i="45"/>
  <c r="Y78" i="45"/>
  <c r="Y79" i="45"/>
  <c r="Y80" i="45"/>
  <c r="Y81" i="45"/>
  <c r="Y82" i="45"/>
  <c r="Y83" i="45"/>
  <c r="Y84" i="45"/>
  <c r="Y85" i="45"/>
  <c r="Y86" i="45"/>
  <c r="Y87" i="45"/>
  <c r="Y88" i="45"/>
  <c r="Y89" i="45"/>
  <c r="Y90" i="45"/>
  <c r="Y91" i="45"/>
  <c r="Y92" i="45"/>
  <c r="Y93" i="45"/>
  <c r="Y94" i="45"/>
  <c r="Y95" i="45"/>
  <c r="Y96" i="45"/>
  <c r="Y97" i="45"/>
  <c r="Y98" i="45"/>
  <c r="Y99" i="45"/>
  <c r="Y100" i="45"/>
  <c r="Y101" i="45"/>
  <c r="Y102" i="45"/>
  <c r="Y103" i="45"/>
  <c r="Y104" i="45"/>
  <c r="Y105" i="45"/>
  <c r="Y106" i="45"/>
  <c r="Y107" i="45"/>
  <c r="Y108" i="45"/>
  <c r="Y109" i="45"/>
  <c r="Y110" i="45"/>
  <c r="Y111" i="45"/>
  <c r="Y112" i="45"/>
  <c r="Y113" i="45"/>
  <c r="Y114" i="45"/>
  <c r="Y115" i="45"/>
  <c r="Y116" i="45"/>
  <c r="Y117" i="45"/>
  <c r="Y118" i="45"/>
  <c r="Y119" i="45"/>
  <c r="Y120" i="45"/>
  <c r="Y121" i="45"/>
  <c r="Y122" i="45"/>
  <c r="Y123" i="45"/>
  <c r="Y124" i="45"/>
  <c r="Y125" i="45"/>
  <c r="Y126" i="45"/>
  <c r="Y127" i="45"/>
  <c r="Y128" i="45"/>
  <c r="Y129" i="45"/>
  <c r="Y130" i="45"/>
  <c r="Y131" i="45"/>
  <c r="Y132" i="45"/>
  <c r="Y133" i="45"/>
  <c r="Y134" i="45"/>
  <c r="Y135" i="45"/>
  <c r="Y136" i="45"/>
  <c r="Y137" i="45"/>
  <c r="Y138" i="45"/>
  <c r="Y139" i="45"/>
  <c r="Y140" i="45"/>
  <c r="Y141" i="45"/>
  <c r="Y142" i="45"/>
  <c r="Y143" i="45"/>
  <c r="Y144" i="45"/>
  <c r="Y145" i="45"/>
  <c r="Y146" i="45"/>
  <c r="Y187" i="45"/>
  <c r="Y188" i="45"/>
  <c r="Y189" i="45"/>
  <c r="Y190" i="45"/>
  <c r="Y191" i="45"/>
  <c r="Y192" i="45"/>
  <c r="Y193" i="45"/>
  <c r="Y194" i="45"/>
  <c r="Y195" i="45"/>
  <c r="Y196" i="45"/>
  <c r="Y197" i="45"/>
  <c r="Y198" i="45"/>
  <c r="Y199" i="45"/>
  <c r="Y200" i="45"/>
  <c r="Y201" i="45"/>
  <c r="Y202" i="45"/>
  <c r="Y203" i="45"/>
  <c r="Y204" i="45"/>
  <c r="Y205" i="45"/>
  <c r="Y206" i="45"/>
  <c r="Y207" i="45"/>
  <c r="Y208" i="45"/>
  <c r="Y209" i="45"/>
  <c r="Y210" i="45"/>
  <c r="Y211" i="45"/>
  <c r="Y212" i="45"/>
  <c r="Y213" i="45"/>
  <c r="Y214" i="45"/>
  <c r="Y215" i="45"/>
  <c r="Y216" i="45"/>
  <c r="Y217" i="45"/>
  <c r="Y218" i="45"/>
  <c r="Y219" i="45"/>
  <c r="Y220" i="45"/>
  <c r="Y221" i="45"/>
  <c r="Y222" i="45"/>
  <c r="Y223" i="45"/>
  <c r="Y224" i="45"/>
  <c r="Y225" i="45"/>
  <c r="Y226" i="45"/>
  <c r="Y227" i="45"/>
  <c r="Y228" i="45"/>
  <c r="Y229" i="45"/>
  <c r="Y230" i="45"/>
  <c r="Y231" i="45"/>
  <c r="Y232" i="45"/>
  <c r="Y233" i="45"/>
  <c r="Y234" i="45"/>
  <c r="Y235" i="45"/>
  <c r="Y236" i="45"/>
  <c r="Y237" i="45"/>
  <c r="Y238" i="45"/>
  <c r="Y239" i="45"/>
  <c r="Y240" i="45"/>
  <c r="Y241" i="45"/>
  <c r="Y242" i="45"/>
  <c r="Y243" i="45"/>
  <c r="Y244" i="45"/>
  <c r="Y245" i="45"/>
  <c r="Y246" i="45"/>
  <c r="Y247" i="45"/>
  <c r="Y248" i="45"/>
  <c r="Y249" i="45"/>
  <c r="Y250" i="45"/>
  <c r="Y251" i="45"/>
  <c r="Y252" i="45"/>
  <c r="Y253" i="45"/>
  <c r="Y254" i="45"/>
  <c r="Y255" i="45"/>
  <c r="Y256" i="45"/>
  <c r="X17" i="45"/>
  <c r="X18" i="45"/>
  <c r="X19" i="45"/>
  <c r="X20" i="45"/>
  <c r="X21" i="45"/>
  <c r="X22" i="45"/>
  <c r="X23" i="45"/>
  <c r="X24" i="45"/>
  <c r="X25" i="45"/>
  <c r="X26" i="45"/>
  <c r="X27" i="45"/>
  <c r="X28" i="45"/>
  <c r="X29" i="45"/>
  <c r="X30" i="45"/>
  <c r="X31" i="45"/>
  <c r="X32" i="45"/>
  <c r="X33" i="45"/>
  <c r="X34" i="45"/>
  <c r="X35" i="45"/>
  <c r="X36" i="45"/>
  <c r="X37" i="45"/>
  <c r="X38" i="45"/>
  <c r="X39" i="45"/>
  <c r="X40" i="45"/>
  <c r="X41" i="45"/>
  <c r="X42" i="45"/>
  <c r="X43" i="45"/>
  <c r="X44" i="45"/>
  <c r="X45" i="45"/>
  <c r="X46" i="45"/>
  <c r="X47" i="45"/>
  <c r="X48" i="45"/>
  <c r="X49" i="45"/>
  <c r="X50" i="45"/>
  <c r="X51" i="45"/>
  <c r="X52" i="45"/>
  <c r="X53" i="45"/>
  <c r="X54" i="45"/>
  <c r="X55" i="45"/>
  <c r="X56" i="45"/>
  <c r="X57" i="45"/>
  <c r="X58" i="45"/>
  <c r="X59" i="45"/>
  <c r="X60" i="45"/>
  <c r="X61" i="45"/>
  <c r="X62" i="45"/>
  <c r="X63" i="45"/>
  <c r="X64" i="45"/>
  <c r="X65" i="45"/>
  <c r="X66" i="45"/>
  <c r="X67" i="45"/>
  <c r="X68" i="45"/>
  <c r="X69" i="45"/>
  <c r="X70" i="45"/>
  <c r="X71" i="45"/>
  <c r="X72" i="45"/>
  <c r="X73" i="45"/>
  <c r="X74" i="45"/>
  <c r="X75" i="45"/>
  <c r="X76" i="45"/>
  <c r="X77" i="45"/>
  <c r="X78" i="45"/>
  <c r="X79" i="45"/>
  <c r="X80" i="45"/>
  <c r="X81" i="45"/>
  <c r="X82" i="45"/>
  <c r="X83" i="45"/>
  <c r="X84" i="45"/>
  <c r="X85" i="45"/>
  <c r="X86" i="45"/>
  <c r="X87" i="45"/>
  <c r="X88" i="45"/>
  <c r="X89" i="45"/>
  <c r="X90" i="45"/>
  <c r="X91" i="45"/>
  <c r="X92" i="45"/>
  <c r="X93" i="45"/>
  <c r="X94" i="45"/>
  <c r="X95" i="45"/>
  <c r="X96" i="45"/>
  <c r="X97" i="45"/>
  <c r="X98" i="45"/>
  <c r="X99" i="45"/>
  <c r="X100" i="45"/>
  <c r="X101" i="45"/>
  <c r="X102" i="45"/>
  <c r="X103" i="45"/>
  <c r="X104" i="45"/>
  <c r="X105" i="45"/>
  <c r="X106" i="45"/>
  <c r="X107" i="45"/>
  <c r="X108" i="45"/>
  <c r="X109" i="45"/>
  <c r="X110" i="45"/>
  <c r="X111" i="45"/>
  <c r="X112" i="45"/>
  <c r="X113" i="45"/>
  <c r="X114" i="45"/>
  <c r="X115" i="45"/>
  <c r="X116" i="45"/>
  <c r="X117" i="45"/>
  <c r="X118" i="45"/>
  <c r="X119" i="45"/>
  <c r="X120" i="45"/>
  <c r="X121" i="45"/>
  <c r="X122" i="45"/>
  <c r="X123" i="45"/>
  <c r="X124" i="45"/>
  <c r="X125" i="45"/>
  <c r="X126" i="45"/>
  <c r="X127" i="45"/>
  <c r="X128" i="45"/>
  <c r="X129" i="45"/>
  <c r="X130" i="45"/>
  <c r="X131" i="45"/>
  <c r="X132" i="45"/>
  <c r="X133" i="45"/>
  <c r="X134" i="45"/>
  <c r="X135" i="45"/>
  <c r="X136" i="45"/>
  <c r="X137" i="45"/>
  <c r="X138" i="45"/>
  <c r="X139" i="45"/>
  <c r="X140" i="45"/>
  <c r="X141" i="45"/>
  <c r="X142" i="45"/>
  <c r="X143" i="45"/>
  <c r="X144" i="45"/>
  <c r="X145" i="45"/>
  <c r="X146" i="45"/>
  <c r="X187" i="45"/>
  <c r="X188" i="45"/>
  <c r="X189" i="45"/>
  <c r="X190" i="45"/>
  <c r="X191" i="45"/>
  <c r="X192" i="45"/>
  <c r="X193" i="45"/>
  <c r="X194" i="45"/>
  <c r="X195" i="45"/>
  <c r="X196" i="45"/>
  <c r="X197" i="45"/>
  <c r="X198" i="45"/>
  <c r="X199" i="45"/>
  <c r="X200" i="45"/>
  <c r="X201" i="45"/>
  <c r="X202" i="45"/>
  <c r="X203" i="45"/>
  <c r="X204" i="45"/>
  <c r="X205" i="45"/>
  <c r="X206" i="45"/>
  <c r="X207" i="45"/>
  <c r="X208" i="45"/>
  <c r="X209" i="45"/>
  <c r="X210" i="45"/>
  <c r="X211" i="45"/>
  <c r="X212" i="45"/>
  <c r="X213" i="45"/>
  <c r="X214" i="45"/>
  <c r="X215" i="45"/>
  <c r="X216" i="45"/>
  <c r="X217" i="45"/>
  <c r="X218" i="45"/>
  <c r="X219" i="45"/>
  <c r="X220" i="45"/>
  <c r="X221" i="45"/>
  <c r="X222" i="45"/>
  <c r="X223" i="45"/>
  <c r="X224" i="45"/>
  <c r="X225" i="45"/>
  <c r="X226" i="45"/>
  <c r="X227" i="45"/>
  <c r="X228" i="45"/>
  <c r="X229" i="45"/>
  <c r="X230" i="45"/>
  <c r="X231" i="45"/>
  <c r="X232" i="45"/>
  <c r="X233" i="45"/>
  <c r="X234" i="45"/>
  <c r="X235" i="45"/>
  <c r="X236" i="45"/>
  <c r="X237" i="45"/>
  <c r="X238" i="45"/>
  <c r="X239" i="45"/>
  <c r="X240" i="45"/>
  <c r="X241" i="45"/>
  <c r="X242" i="45"/>
  <c r="X243" i="45"/>
  <c r="X244" i="45"/>
  <c r="X245" i="45"/>
  <c r="X246" i="45"/>
  <c r="X247" i="45"/>
  <c r="X248" i="45"/>
  <c r="X249" i="45"/>
  <c r="X250" i="45"/>
  <c r="X251" i="45"/>
  <c r="X252" i="45"/>
  <c r="X253" i="45"/>
  <c r="X254" i="45"/>
  <c r="X255" i="45"/>
  <c r="X256" i="45"/>
  <c r="W17" i="45"/>
  <c r="W18" i="45"/>
  <c r="W19" i="45"/>
  <c r="W20" i="45"/>
  <c r="W21" i="45"/>
  <c r="W22" i="45"/>
  <c r="W23" i="45"/>
  <c r="W24" i="45"/>
  <c r="W25" i="45"/>
  <c r="W26" i="45"/>
  <c r="W27" i="45"/>
  <c r="W28" i="45"/>
  <c r="W29" i="45"/>
  <c r="W30" i="45"/>
  <c r="W31" i="45"/>
  <c r="W32" i="45"/>
  <c r="W33" i="45"/>
  <c r="W34" i="45"/>
  <c r="W35" i="45"/>
  <c r="W36" i="45"/>
  <c r="W37" i="45"/>
  <c r="W38" i="45"/>
  <c r="W39" i="45"/>
  <c r="W40" i="45"/>
  <c r="W41" i="45"/>
  <c r="W42" i="45"/>
  <c r="W43" i="45"/>
  <c r="W44" i="45"/>
  <c r="W45" i="45"/>
  <c r="W46" i="45"/>
  <c r="W47" i="45"/>
  <c r="W48" i="45"/>
  <c r="W49" i="45"/>
  <c r="W50" i="45"/>
  <c r="W51" i="45"/>
  <c r="W52" i="45"/>
  <c r="W53" i="45"/>
  <c r="W54" i="45"/>
  <c r="W55" i="45"/>
  <c r="W56" i="45"/>
  <c r="W57" i="45"/>
  <c r="W58" i="45"/>
  <c r="W59" i="45"/>
  <c r="W60" i="45"/>
  <c r="W61" i="45"/>
  <c r="W62" i="45"/>
  <c r="W63" i="45"/>
  <c r="W64" i="45"/>
  <c r="W65" i="45"/>
  <c r="W66" i="45"/>
  <c r="W67" i="45"/>
  <c r="W68" i="45"/>
  <c r="W69" i="45"/>
  <c r="W70" i="45"/>
  <c r="W71" i="45"/>
  <c r="W72" i="45"/>
  <c r="W73" i="45"/>
  <c r="W74" i="45"/>
  <c r="W75" i="45"/>
  <c r="W76" i="45"/>
  <c r="W77" i="45"/>
  <c r="W78" i="45"/>
  <c r="W79" i="45"/>
  <c r="W80" i="45"/>
  <c r="W81" i="45"/>
  <c r="W82" i="45"/>
  <c r="W83" i="45"/>
  <c r="W84" i="45"/>
  <c r="W85" i="45"/>
  <c r="W86" i="45"/>
  <c r="W87" i="45"/>
  <c r="W88" i="45"/>
  <c r="W89" i="45"/>
  <c r="W90" i="45"/>
  <c r="W91" i="45"/>
  <c r="W92" i="45"/>
  <c r="W93" i="45"/>
  <c r="W94" i="45"/>
  <c r="W95" i="45"/>
  <c r="W96" i="45"/>
  <c r="W97" i="45"/>
  <c r="W98" i="45"/>
  <c r="W99" i="45"/>
  <c r="W100" i="45"/>
  <c r="W101" i="45"/>
  <c r="W102" i="45"/>
  <c r="W103" i="45"/>
  <c r="W104" i="45"/>
  <c r="W105" i="45"/>
  <c r="W106" i="45"/>
  <c r="W107" i="45"/>
  <c r="W108" i="45"/>
  <c r="W109" i="45"/>
  <c r="W110" i="45"/>
  <c r="W111" i="45"/>
  <c r="W112" i="45"/>
  <c r="W113" i="45"/>
  <c r="W114" i="45"/>
  <c r="W115" i="45"/>
  <c r="W116" i="45"/>
  <c r="W117" i="45"/>
  <c r="W118" i="45"/>
  <c r="W119" i="45"/>
  <c r="W120" i="45"/>
  <c r="W121" i="45"/>
  <c r="W122" i="45"/>
  <c r="W123" i="45"/>
  <c r="W124" i="45"/>
  <c r="W125" i="45"/>
  <c r="W126" i="45"/>
  <c r="W127" i="45"/>
  <c r="W128" i="45"/>
  <c r="W129" i="45"/>
  <c r="W130" i="45"/>
  <c r="W131" i="45"/>
  <c r="W132" i="45"/>
  <c r="W133" i="45"/>
  <c r="W134" i="45"/>
  <c r="W135" i="45"/>
  <c r="W136" i="45"/>
  <c r="W137" i="45"/>
  <c r="W138" i="45"/>
  <c r="W139" i="45"/>
  <c r="W140" i="45"/>
  <c r="W141" i="45"/>
  <c r="W142" i="45"/>
  <c r="W143" i="45"/>
  <c r="W144" i="45"/>
  <c r="W145" i="45"/>
  <c r="W146" i="45"/>
  <c r="W187" i="45"/>
  <c r="W188" i="45"/>
  <c r="W189" i="45"/>
  <c r="W190" i="45"/>
  <c r="W191" i="45"/>
  <c r="W192" i="45"/>
  <c r="W193" i="45"/>
  <c r="W194" i="45"/>
  <c r="W195" i="45"/>
  <c r="W196" i="45"/>
  <c r="W197" i="45"/>
  <c r="W198" i="45"/>
  <c r="W199" i="45"/>
  <c r="W200" i="45"/>
  <c r="W201" i="45"/>
  <c r="W202" i="45"/>
  <c r="W203" i="45"/>
  <c r="W204" i="45"/>
  <c r="W205" i="45"/>
  <c r="W206" i="45"/>
  <c r="W207" i="45"/>
  <c r="W208" i="45"/>
  <c r="W209" i="45"/>
  <c r="W210" i="45"/>
  <c r="W211" i="45"/>
  <c r="W212" i="45"/>
  <c r="W213" i="45"/>
  <c r="W214" i="45"/>
  <c r="W215" i="45"/>
  <c r="W216" i="45"/>
  <c r="W217" i="45"/>
  <c r="W218" i="45"/>
  <c r="W219" i="45"/>
  <c r="W220" i="45"/>
  <c r="W221" i="45"/>
  <c r="W222" i="45"/>
  <c r="W223" i="45"/>
  <c r="W224" i="45"/>
  <c r="W225" i="45"/>
  <c r="W226" i="45"/>
  <c r="W227" i="45"/>
  <c r="W228" i="45"/>
  <c r="W229" i="45"/>
  <c r="W230" i="45"/>
  <c r="W231" i="45"/>
  <c r="W232" i="45"/>
  <c r="W233" i="45"/>
  <c r="W234" i="45"/>
  <c r="W235" i="45"/>
  <c r="W236" i="45"/>
  <c r="W237" i="45"/>
  <c r="W238" i="45"/>
  <c r="W239" i="45"/>
  <c r="W240" i="45"/>
  <c r="W241" i="45"/>
  <c r="W242" i="45"/>
  <c r="W243" i="45"/>
  <c r="W244" i="45"/>
  <c r="W245" i="45"/>
  <c r="W246" i="45"/>
  <c r="W247" i="45"/>
  <c r="W248" i="45"/>
  <c r="W249" i="45"/>
  <c r="W250" i="45"/>
  <c r="W251" i="45"/>
  <c r="W252" i="45"/>
  <c r="W253" i="45"/>
  <c r="W254" i="45"/>
  <c r="W255" i="45"/>
  <c r="W256" i="45"/>
  <c r="V17" i="45"/>
  <c r="V18" i="45"/>
  <c r="V19" i="45"/>
  <c r="V20" i="45"/>
  <c r="V21" i="45"/>
  <c r="V22" i="45"/>
  <c r="V23" i="45"/>
  <c r="V24" i="45"/>
  <c r="V25" i="45"/>
  <c r="V26" i="45"/>
  <c r="V27" i="45"/>
  <c r="V28" i="45"/>
  <c r="V29" i="45"/>
  <c r="V30" i="45"/>
  <c r="V31" i="45"/>
  <c r="V32" i="45"/>
  <c r="V33" i="45"/>
  <c r="V34" i="45"/>
  <c r="V35" i="45"/>
  <c r="V36" i="45"/>
  <c r="V37" i="45"/>
  <c r="V38" i="45"/>
  <c r="V39" i="45"/>
  <c r="V40" i="45"/>
  <c r="V41" i="45"/>
  <c r="V42" i="45"/>
  <c r="V43" i="45"/>
  <c r="V44" i="45"/>
  <c r="V45" i="45"/>
  <c r="V46" i="45"/>
  <c r="V47" i="45"/>
  <c r="V48" i="45"/>
  <c r="V49" i="45"/>
  <c r="V50" i="45"/>
  <c r="V51" i="45"/>
  <c r="V52" i="45"/>
  <c r="V53" i="45"/>
  <c r="V54" i="45"/>
  <c r="V55" i="45"/>
  <c r="V56" i="45"/>
  <c r="V57" i="45"/>
  <c r="V58" i="45"/>
  <c r="V59" i="45"/>
  <c r="V60" i="45"/>
  <c r="V61" i="45"/>
  <c r="V62" i="45"/>
  <c r="V63" i="45"/>
  <c r="V64" i="45"/>
  <c r="V65" i="45"/>
  <c r="V66" i="45"/>
  <c r="V67" i="45"/>
  <c r="V68" i="45"/>
  <c r="V69" i="45"/>
  <c r="V70" i="45"/>
  <c r="V71" i="45"/>
  <c r="V72" i="45"/>
  <c r="V73" i="45"/>
  <c r="V74" i="45"/>
  <c r="V75" i="45"/>
  <c r="V76" i="45"/>
  <c r="V77" i="45"/>
  <c r="V78" i="45"/>
  <c r="V79" i="45"/>
  <c r="V80" i="45"/>
  <c r="V81" i="45"/>
  <c r="V82" i="45"/>
  <c r="V83" i="45"/>
  <c r="V84" i="45"/>
  <c r="V85" i="45"/>
  <c r="V86" i="45"/>
  <c r="V87" i="45"/>
  <c r="V88" i="45"/>
  <c r="V89" i="45"/>
  <c r="V90" i="45"/>
  <c r="V91" i="45"/>
  <c r="V92" i="45"/>
  <c r="V93" i="45"/>
  <c r="V94" i="45"/>
  <c r="V95" i="45"/>
  <c r="V96" i="45"/>
  <c r="V97" i="45"/>
  <c r="V98" i="45"/>
  <c r="V99" i="45"/>
  <c r="V100" i="45"/>
  <c r="V101" i="45"/>
  <c r="V102" i="45"/>
  <c r="V103" i="45"/>
  <c r="V104" i="45"/>
  <c r="V105" i="45"/>
  <c r="V106" i="45"/>
  <c r="V107" i="45"/>
  <c r="V108" i="45"/>
  <c r="V109" i="45"/>
  <c r="V110" i="45"/>
  <c r="V111" i="45"/>
  <c r="V112" i="45"/>
  <c r="V113" i="45"/>
  <c r="V114" i="45"/>
  <c r="V115" i="45"/>
  <c r="V116" i="45"/>
  <c r="V117" i="45"/>
  <c r="V118" i="45"/>
  <c r="V119" i="45"/>
  <c r="V120" i="45"/>
  <c r="V121" i="45"/>
  <c r="V122" i="45"/>
  <c r="V123" i="45"/>
  <c r="V124" i="45"/>
  <c r="V125" i="45"/>
  <c r="V126" i="45"/>
  <c r="V127" i="45"/>
  <c r="V128" i="45"/>
  <c r="V129" i="45"/>
  <c r="V130" i="45"/>
  <c r="V131" i="45"/>
  <c r="V132" i="45"/>
  <c r="V133" i="45"/>
  <c r="V134" i="45"/>
  <c r="V135" i="45"/>
  <c r="V136" i="45"/>
  <c r="V137" i="45"/>
  <c r="V138" i="45"/>
  <c r="V139" i="45"/>
  <c r="V140" i="45"/>
  <c r="V141" i="45"/>
  <c r="V142" i="45"/>
  <c r="V143" i="45"/>
  <c r="V144" i="45"/>
  <c r="V145" i="45"/>
  <c r="V146" i="45"/>
  <c r="V187" i="45"/>
  <c r="V188" i="45"/>
  <c r="V189" i="45"/>
  <c r="V190" i="45"/>
  <c r="V191" i="45"/>
  <c r="V192" i="45"/>
  <c r="V193" i="45"/>
  <c r="V194" i="45"/>
  <c r="V195" i="45"/>
  <c r="V196" i="45"/>
  <c r="V197" i="45"/>
  <c r="V198" i="45"/>
  <c r="V199" i="45"/>
  <c r="V200" i="45"/>
  <c r="V201" i="45"/>
  <c r="V202" i="45"/>
  <c r="V203" i="45"/>
  <c r="V204" i="45"/>
  <c r="V205" i="45"/>
  <c r="V206" i="45"/>
  <c r="V207" i="45"/>
  <c r="V208" i="45"/>
  <c r="V209" i="45"/>
  <c r="V210" i="45"/>
  <c r="V211" i="45"/>
  <c r="V212" i="45"/>
  <c r="V213" i="45"/>
  <c r="V214" i="45"/>
  <c r="V215" i="45"/>
  <c r="V216" i="45"/>
  <c r="V217" i="45"/>
  <c r="V218" i="45"/>
  <c r="V219" i="45"/>
  <c r="V220" i="45"/>
  <c r="V221" i="45"/>
  <c r="V222" i="45"/>
  <c r="V223" i="45"/>
  <c r="V224" i="45"/>
  <c r="V225" i="45"/>
  <c r="V226" i="45"/>
  <c r="V227" i="45"/>
  <c r="V228" i="45"/>
  <c r="V229" i="45"/>
  <c r="V230" i="45"/>
  <c r="V231" i="45"/>
  <c r="V232" i="45"/>
  <c r="V233" i="45"/>
  <c r="V234" i="45"/>
  <c r="V235" i="45"/>
  <c r="V236" i="45"/>
  <c r="V237" i="45"/>
  <c r="V238" i="45"/>
  <c r="V239" i="45"/>
  <c r="V240" i="45"/>
  <c r="V241" i="45"/>
  <c r="V242" i="45"/>
  <c r="V243" i="45"/>
  <c r="V244" i="45"/>
  <c r="V245" i="45"/>
  <c r="V246" i="45"/>
  <c r="V247" i="45"/>
  <c r="V248" i="45"/>
  <c r="V249" i="45"/>
  <c r="V250" i="45"/>
  <c r="V251" i="45"/>
  <c r="V252" i="45"/>
  <c r="V253" i="45"/>
  <c r="V254" i="45"/>
  <c r="V255" i="45"/>
  <c r="V256" i="45"/>
  <c r="U17" i="45"/>
  <c r="U18" i="45"/>
  <c r="U19" i="45"/>
  <c r="U20" i="45"/>
  <c r="U21" i="45"/>
  <c r="U22" i="45"/>
  <c r="U23" i="45"/>
  <c r="U24" i="45"/>
  <c r="U25" i="45"/>
  <c r="U26" i="45"/>
  <c r="U27" i="45"/>
  <c r="U28" i="45"/>
  <c r="U29" i="45"/>
  <c r="U30" i="45"/>
  <c r="U31" i="45"/>
  <c r="U32" i="45"/>
  <c r="U33" i="45"/>
  <c r="U34" i="45"/>
  <c r="U35" i="45"/>
  <c r="U36" i="45"/>
  <c r="U37" i="45"/>
  <c r="U38" i="45"/>
  <c r="U39" i="45"/>
  <c r="U40" i="45"/>
  <c r="U41" i="45"/>
  <c r="U42" i="45"/>
  <c r="U43" i="45"/>
  <c r="U44" i="45"/>
  <c r="U45" i="45"/>
  <c r="U46" i="45"/>
  <c r="U47" i="45"/>
  <c r="U48" i="45"/>
  <c r="U49" i="45"/>
  <c r="U50" i="45"/>
  <c r="U51" i="45"/>
  <c r="U52" i="45"/>
  <c r="U53" i="45"/>
  <c r="U54" i="45"/>
  <c r="U55" i="45"/>
  <c r="U56" i="45"/>
  <c r="U57" i="45"/>
  <c r="U58" i="45"/>
  <c r="U59" i="45"/>
  <c r="U60" i="45"/>
  <c r="U61" i="45"/>
  <c r="U62" i="45"/>
  <c r="U63" i="45"/>
  <c r="U64" i="45"/>
  <c r="U65" i="45"/>
  <c r="U66" i="45"/>
  <c r="U67" i="45"/>
  <c r="U68" i="45"/>
  <c r="U69" i="45"/>
  <c r="U70" i="45"/>
  <c r="U71" i="45"/>
  <c r="U72" i="45"/>
  <c r="U73" i="45"/>
  <c r="U74" i="45"/>
  <c r="U75" i="45"/>
  <c r="U76" i="45"/>
  <c r="U77" i="45"/>
  <c r="U78" i="45"/>
  <c r="U79" i="45"/>
  <c r="U80" i="45"/>
  <c r="U81" i="45"/>
  <c r="U82" i="45"/>
  <c r="U83" i="45"/>
  <c r="U84" i="45"/>
  <c r="U85" i="45"/>
  <c r="U86" i="45"/>
  <c r="U87" i="45"/>
  <c r="U88" i="45"/>
  <c r="U89" i="45"/>
  <c r="U90" i="45"/>
  <c r="U91" i="45"/>
  <c r="U92" i="45"/>
  <c r="U93" i="45"/>
  <c r="U94" i="45"/>
  <c r="U95" i="45"/>
  <c r="U96" i="45"/>
  <c r="U97" i="45"/>
  <c r="U98" i="45"/>
  <c r="U99" i="45"/>
  <c r="U100" i="45"/>
  <c r="U101" i="45"/>
  <c r="U102" i="45"/>
  <c r="U103" i="45"/>
  <c r="U104" i="45"/>
  <c r="U105" i="45"/>
  <c r="U106" i="45"/>
  <c r="U107" i="45"/>
  <c r="U108" i="45"/>
  <c r="U109" i="45"/>
  <c r="U110" i="45"/>
  <c r="U111" i="45"/>
  <c r="U112" i="45"/>
  <c r="U113" i="45"/>
  <c r="U114" i="45"/>
  <c r="U115" i="45"/>
  <c r="U116" i="45"/>
  <c r="U117" i="45"/>
  <c r="U118" i="45"/>
  <c r="U119" i="45"/>
  <c r="U120" i="45"/>
  <c r="U121" i="45"/>
  <c r="U122" i="45"/>
  <c r="U123" i="45"/>
  <c r="U124" i="45"/>
  <c r="U125" i="45"/>
  <c r="U126" i="45"/>
  <c r="U127" i="45"/>
  <c r="U128" i="45"/>
  <c r="U129" i="45"/>
  <c r="U130" i="45"/>
  <c r="U131" i="45"/>
  <c r="U132" i="45"/>
  <c r="U133" i="45"/>
  <c r="U134" i="45"/>
  <c r="U135" i="45"/>
  <c r="U136" i="45"/>
  <c r="U137" i="45"/>
  <c r="U138" i="45"/>
  <c r="U139" i="45"/>
  <c r="U140" i="45"/>
  <c r="U141" i="45"/>
  <c r="U142" i="45"/>
  <c r="U143" i="45"/>
  <c r="U144" i="45"/>
  <c r="U145" i="45"/>
  <c r="U146" i="45"/>
  <c r="U187" i="45"/>
  <c r="U188" i="45"/>
  <c r="U189" i="45"/>
  <c r="U190" i="45"/>
  <c r="U191" i="45"/>
  <c r="U192" i="45"/>
  <c r="U193" i="45"/>
  <c r="U194" i="45"/>
  <c r="U195" i="45"/>
  <c r="U196" i="45"/>
  <c r="U197" i="45"/>
  <c r="U198" i="45"/>
  <c r="U199" i="45"/>
  <c r="U200" i="45"/>
  <c r="U201" i="45"/>
  <c r="U202" i="45"/>
  <c r="U203" i="45"/>
  <c r="U204" i="45"/>
  <c r="U205" i="45"/>
  <c r="U206" i="45"/>
  <c r="U207" i="45"/>
  <c r="U208" i="45"/>
  <c r="U209" i="45"/>
  <c r="U210" i="45"/>
  <c r="U211" i="45"/>
  <c r="U212" i="45"/>
  <c r="U213" i="45"/>
  <c r="U214" i="45"/>
  <c r="U215" i="45"/>
  <c r="U216" i="45"/>
  <c r="U217" i="45"/>
  <c r="U218" i="45"/>
  <c r="U219" i="45"/>
  <c r="U220" i="45"/>
  <c r="U221" i="45"/>
  <c r="U222" i="45"/>
  <c r="U223" i="45"/>
  <c r="U224" i="45"/>
  <c r="U225" i="45"/>
  <c r="U226" i="45"/>
  <c r="U227" i="45"/>
  <c r="U228" i="45"/>
  <c r="U229" i="45"/>
  <c r="U230" i="45"/>
  <c r="U231" i="45"/>
  <c r="U232" i="45"/>
  <c r="U233" i="45"/>
  <c r="U234" i="45"/>
  <c r="U235" i="45"/>
  <c r="U236" i="45"/>
  <c r="U237" i="45"/>
  <c r="U238" i="45"/>
  <c r="U239" i="45"/>
  <c r="U240" i="45"/>
  <c r="U241" i="45"/>
  <c r="U242" i="45"/>
  <c r="U243" i="45"/>
  <c r="U244" i="45"/>
  <c r="U245" i="45"/>
  <c r="U246" i="45"/>
  <c r="U247" i="45"/>
  <c r="U248" i="45"/>
  <c r="U249" i="45"/>
  <c r="U250" i="45"/>
  <c r="U251" i="45"/>
  <c r="U252" i="45"/>
  <c r="U253" i="45"/>
  <c r="U254" i="45"/>
  <c r="U255" i="45"/>
  <c r="U256" i="45"/>
  <c r="T17" i="45"/>
  <c r="T18" i="45"/>
  <c r="T19" i="45"/>
  <c r="T20" i="45"/>
  <c r="T21" i="45"/>
  <c r="T22" i="45"/>
  <c r="T23" i="45"/>
  <c r="T24" i="45"/>
  <c r="T25" i="45"/>
  <c r="T26" i="45"/>
  <c r="T27" i="45"/>
  <c r="T28" i="45"/>
  <c r="T29" i="45"/>
  <c r="T30" i="45"/>
  <c r="T31" i="45"/>
  <c r="T32" i="45"/>
  <c r="T33" i="45"/>
  <c r="T34" i="45"/>
  <c r="T35" i="45"/>
  <c r="T36" i="45"/>
  <c r="T37" i="45"/>
  <c r="T38" i="45"/>
  <c r="T39" i="45"/>
  <c r="T40" i="45"/>
  <c r="T41" i="45"/>
  <c r="T42" i="45"/>
  <c r="T43" i="45"/>
  <c r="T44" i="45"/>
  <c r="T45" i="45"/>
  <c r="T46" i="45"/>
  <c r="T47" i="45"/>
  <c r="T48" i="45"/>
  <c r="T49" i="45"/>
  <c r="T50" i="45"/>
  <c r="T51" i="45"/>
  <c r="T52" i="45"/>
  <c r="T53" i="45"/>
  <c r="T54" i="45"/>
  <c r="T55" i="45"/>
  <c r="T56" i="45"/>
  <c r="T57" i="45"/>
  <c r="T58" i="45"/>
  <c r="T59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T78" i="45"/>
  <c r="T79" i="45"/>
  <c r="T80" i="45"/>
  <c r="T81" i="45"/>
  <c r="T82" i="45"/>
  <c r="T83" i="45"/>
  <c r="T84" i="45"/>
  <c r="T85" i="45"/>
  <c r="T86" i="45"/>
  <c r="T87" i="45"/>
  <c r="T88" i="45"/>
  <c r="T89" i="45"/>
  <c r="T90" i="45"/>
  <c r="T91" i="45"/>
  <c r="T92" i="45"/>
  <c r="T93" i="45"/>
  <c r="T94" i="45"/>
  <c r="T95" i="45"/>
  <c r="T96" i="45"/>
  <c r="T97" i="45"/>
  <c r="T98" i="45"/>
  <c r="T99" i="45"/>
  <c r="T100" i="45"/>
  <c r="T101" i="45"/>
  <c r="T102" i="45"/>
  <c r="T103" i="45"/>
  <c r="T104" i="45"/>
  <c r="T105" i="45"/>
  <c r="T106" i="45"/>
  <c r="T107" i="45"/>
  <c r="T108" i="45"/>
  <c r="T109" i="45"/>
  <c r="T110" i="45"/>
  <c r="T111" i="45"/>
  <c r="T112" i="45"/>
  <c r="T113" i="45"/>
  <c r="T114" i="45"/>
  <c r="T115" i="45"/>
  <c r="T116" i="45"/>
  <c r="T117" i="45"/>
  <c r="T118" i="45"/>
  <c r="T119" i="45"/>
  <c r="T120" i="45"/>
  <c r="T121" i="45"/>
  <c r="T122" i="45"/>
  <c r="T123" i="45"/>
  <c r="T124" i="45"/>
  <c r="T125" i="45"/>
  <c r="T126" i="45"/>
  <c r="T127" i="45"/>
  <c r="T128" i="45"/>
  <c r="T129" i="45"/>
  <c r="T130" i="45"/>
  <c r="T131" i="45"/>
  <c r="T132" i="45"/>
  <c r="T133" i="45"/>
  <c r="T134" i="45"/>
  <c r="T135" i="45"/>
  <c r="T136" i="45"/>
  <c r="T137" i="45"/>
  <c r="T138" i="45"/>
  <c r="T139" i="45"/>
  <c r="T140" i="45"/>
  <c r="T141" i="45"/>
  <c r="T142" i="45"/>
  <c r="T143" i="45"/>
  <c r="T144" i="45"/>
  <c r="T145" i="45"/>
  <c r="T146" i="45"/>
  <c r="T187" i="45"/>
  <c r="T188" i="45"/>
  <c r="T189" i="45"/>
  <c r="T190" i="45"/>
  <c r="T191" i="45"/>
  <c r="T192" i="45"/>
  <c r="T193" i="45"/>
  <c r="T194" i="45"/>
  <c r="T195" i="45"/>
  <c r="T196" i="45"/>
  <c r="T197" i="45"/>
  <c r="T198" i="45"/>
  <c r="T199" i="45"/>
  <c r="T200" i="45"/>
  <c r="T201" i="45"/>
  <c r="T202" i="45"/>
  <c r="T203" i="45"/>
  <c r="T204" i="45"/>
  <c r="T205" i="45"/>
  <c r="T206" i="45"/>
  <c r="T207" i="45"/>
  <c r="T208" i="45"/>
  <c r="T209" i="45"/>
  <c r="T210" i="45"/>
  <c r="T211" i="45"/>
  <c r="T212" i="45"/>
  <c r="T213" i="45"/>
  <c r="T214" i="45"/>
  <c r="T215" i="45"/>
  <c r="T216" i="45"/>
  <c r="T217" i="45"/>
  <c r="T218" i="45"/>
  <c r="T219" i="45"/>
  <c r="T220" i="45"/>
  <c r="T221" i="45"/>
  <c r="T222" i="45"/>
  <c r="T223" i="45"/>
  <c r="T224" i="45"/>
  <c r="T225" i="45"/>
  <c r="T226" i="45"/>
  <c r="T227" i="45"/>
  <c r="T228" i="45"/>
  <c r="T229" i="45"/>
  <c r="T230" i="45"/>
  <c r="T231" i="45"/>
  <c r="T232" i="45"/>
  <c r="T233" i="45"/>
  <c r="T234" i="45"/>
  <c r="T235" i="45"/>
  <c r="T236" i="45"/>
  <c r="T237" i="45"/>
  <c r="T238" i="45"/>
  <c r="T239" i="45"/>
  <c r="T240" i="45"/>
  <c r="T241" i="45"/>
  <c r="T242" i="45"/>
  <c r="T243" i="45"/>
  <c r="T244" i="45"/>
  <c r="T245" i="45"/>
  <c r="T246" i="45"/>
  <c r="T247" i="45"/>
  <c r="T248" i="45"/>
  <c r="T249" i="45"/>
  <c r="T250" i="45"/>
  <c r="T251" i="45"/>
  <c r="T252" i="45"/>
  <c r="T253" i="45"/>
  <c r="T254" i="45"/>
  <c r="T255" i="45"/>
  <c r="T256" i="45"/>
  <c r="S17" i="45"/>
  <c r="S18" i="45"/>
  <c r="S19" i="45"/>
  <c r="S20" i="45"/>
  <c r="S21" i="45"/>
  <c r="S22" i="45"/>
  <c r="S23" i="45"/>
  <c r="S24" i="45"/>
  <c r="S25" i="45"/>
  <c r="S26" i="45"/>
  <c r="S27" i="45"/>
  <c r="S28" i="45"/>
  <c r="S29" i="45"/>
  <c r="S30" i="45"/>
  <c r="S31" i="45"/>
  <c r="S32" i="45"/>
  <c r="S33" i="45"/>
  <c r="S34" i="45"/>
  <c r="S35" i="45"/>
  <c r="S36" i="45"/>
  <c r="S37" i="45"/>
  <c r="S38" i="45"/>
  <c r="S39" i="45"/>
  <c r="S40" i="45"/>
  <c r="S41" i="45"/>
  <c r="S42" i="45"/>
  <c r="S43" i="45"/>
  <c r="S44" i="45"/>
  <c r="S45" i="45"/>
  <c r="S46" i="45"/>
  <c r="S47" i="45"/>
  <c r="S48" i="45"/>
  <c r="S49" i="45"/>
  <c r="S50" i="45"/>
  <c r="S51" i="45"/>
  <c r="S52" i="45"/>
  <c r="S53" i="45"/>
  <c r="S54" i="45"/>
  <c r="S55" i="45"/>
  <c r="S56" i="45"/>
  <c r="S57" i="45"/>
  <c r="S58" i="45"/>
  <c r="S59" i="45"/>
  <c r="S60" i="45"/>
  <c r="S61" i="45"/>
  <c r="S62" i="45"/>
  <c r="S63" i="45"/>
  <c r="S64" i="45"/>
  <c r="S65" i="45"/>
  <c r="S66" i="45"/>
  <c r="S67" i="45"/>
  <c r="S68" i="45"/>
  <c r="S69" i="45"/>
  <c r="S70" i="45"/>
  <c r="S71" i="45"/>
  <c r="S72" i="45"/>
  <c r="S73" i="45"/>
  <c r="S74" i="45"/>
  <c r="S75" i="45"/>
  <c r="S76" i="45"/>
  <c r="S77" i="45"/>
  <c r="S78" i="45"/>
  <c r="S79" i="45"/>
  <c r="S80" i="45"/>
  <c r="S81" i="45"/>
  <c r="S82" i="45"/>
  <c r="S83" i="45"/>
  <c r="S84" i="45"/>
  <c r="S85" i="45"/>
  <c r="S86" i="45"/>
  <c r="S87" i="45"/>
  <c r="S88" i="45"/>
  <c r="S89" i="45"/>
  <c r="S90" i="45"/>
  <c r="S91" i="45"/>
  <c r="S92" i="45"/>
  <c r="S93" i="45"/>
  <c r="S94" i="45"/>
  <c r="S95" i="45"/>
  <c r="S96" i="45"/>
  <c r="S97" i="45"/>
  <c r="S98" i="45"/>
  <c r="S99" i="45"/>
  <c r="S100" i="45"/>
  <c r="S101" i="45"/>
  <c r="S102" i="45"/>
  <c r="S103" i="45"/>
  <c r="S104" i="45"/>
  <c r="S105" i="45"/>
  <c r="S106" i="45"/>
  <c r="S107" i="45"/>
  <c r="S108" i="45"/>
  <c r="S109" i="45"/>
  <c r="S110" i="45"/>
  <c r="S111" i="45"/>
  <c r="S112" i="45"/>
  <c r="S113" i="45"/>
  <c r="S114" i="45"/>
  <c r="S115" i="45"/>
  <c r="S116" i="45"/>
  <c r="S117" i="45"/>
  <c r="S118" i="45"/>
  <c r="S119" i="45"/>
  <c r="S120" i="45"/>
  <c r="S121" i="45"/>
  <c r="S122" i="45"/>
  <c r="S123" i="45"/>
  <c r="S124" i="45"/>
  <c r="S125" i="45"/>
  <c r="S126" i="45"/>
  <c r="S127" i="45"/>
  <c r="S128" i="45"/>
  <c r="S129" i="45"/>
  <c r="S130" i="45"/>
  <c r="S131" i="45"/>
  <c r="S132" i="45"/>
  <c r="S133" i="45"/>
  <c r="S134" i="45"/>
  <c r="S135" i="45"/>
  <c r="S136" i="45"/>
  <c r="S137" i="45"/>
  <c r="S138" i="45"/>
  <c r="S139" i="45"/>
  <c r="S140" i="45"/>
  <c r="S141" i="45"/>
  <c r="S142" i="45"/>
  <c r="S143" i="45"/>
  <c r="S144" i="45"/>
  <c r="S145" i="45"/>
  <c r="S146" i="45"/>
  <c r="S187" i="45"/>
  <c r="S188" i="45"/>
  <c r="S189" i="45"/>
  <c r="S190" i="45"/>
  <c r="S191" i="45"/>
  <c r="S192" i="45"/>
  <c r="S193" i="45"/>
  <c r="S194" i="45"/>
  <c r="S195" i="45"/>
  <c r="S196" i="45"/>
  <c r="S197" i="45"/>
  <c r="S198" i="45"/>
  <c r="S199" i="45"/>
  <c r="S200" i="45"/>
  <c r="S201" i="45"/>
  <c r="S202" i="45"/>
  <c r="S203" i="45"/>
  <c r="S204" i="45"/>
  <c r="S205" i="45"/>
  <c r="S206" i="45"/>
  <c r="S207" i="45"/>
  <c r="S208" i="45"/>
  <c r="S209" i="45"/>
  <c r="S210" i="45"/>
  <c r="S211" i="45"/>
  <c r="S212" i="45"/>
  <c r="S213" i="45"/>
  <c r="S214" i="45"/>
  <c r="S215" i="45"/>
  <c r="S216" i="45"/>
  <c r="S217" i="45"/>
  <c r="S218" i="45"/>
  <c r="S219" i="45"/>
  <c r="S220" i="45"/>
  <c r="S221" i="45"/>
  <c r="S222" i="45"/>
  <c r="S223" i="45"/>
  <c r="S224" i="45"/>
  <c r="S225" i="45"/>
  <c r="S226" i="45"/>
  <c r="S227" i="45"/>
  <c r="S228" i="45"/>
  <c r="S229" i="45"/>
  <c r="S230" i="45"/>
  <c r="S231" i="45"/>
  <c r="S232" i="45"/>
  <c r="S233" i="45"/>
  <c r="S234" i="45"/>
  <c r="S235" i="45"/>
  <c r="S236" i="45"/>
  <c r="S237" i="45"/>
  <c r="S238" i="45"/>
  <c r="S239" i="45"/>
  <c r="S240" i="45"/>
  <c r="S241" i="45"/>
  <c r="S242" i="45"/>
  <c r="S243" i="45"/>
  <c r="S244" i="45"/>
  <c r="S245" i="45"/>
  <c r="S246" i="45"/>
  <c r="S247" i="45"/>
  <c r="S248" i="45"/>
  <c r="S249" i="45"/>
  <c r="S250" i="45"/>
  <c r="S251" i="45"/>
  <c r="S252" i="45"/>
  <c r="S253" i="45"/>
  <c r="S254" i="45"/>
  <c r="S255" i="45"/>
  <c r="S256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87" i="45"/>
  <c r="R188" i="45"/>
  <c r="R189" i="45"/>
  <c r="R190" i="45"/>
  <c r="R191" i="45"/>
  <c r="R192" i="45"/>
  <c r="R193" i="45"/>
  <c r="R194" i="45"/>
  <c r="R195" i="45"/>
  <c r="R196" i="45"/>
  <c r="R197" i="45"/>
  <c r="R198" i="45"/>
  <c r="R199" i="45"/>
  <c r="R200" i="45"/>
  <c r="R201" i="45"/>
  <c r="R202" i="45"/>
  <c r="R203" i="45"/>
  <c r="R204" i="45"/>
  <c r="R205" i="45"/>
  <c r="R206" i="45"/>
  <c r="R207" i="45"/>
  <c r="R208" i="45"/>
  <c r="R209" i="45"/>
  <c r="R210" i="45"/>
  <c r="R211" i="45"/>
  <c r="R212" i="45"/>
  <c r="R213" i="45"/>
  <c r="R214" i="45"/>
  <c r="R215" i="45"/>
  <c r="R216" i="45"/>
  <c r="R217" i="45"/>
  <c r="R218" i="45"/>
  <c r="R219" i="45"/>
  <c r="R220" i="45"/>
  <c r="R221" i="45"/>
  <c r="R222" i="45"/>
  <c r="R223" i="45"/>
  <c r="R224" i="45"/>
  <c r="R225" i="45"/>
  <c r="R226" i="45"/>
  <c r="R227" i="45"/>
  <c r="R228" i="45"/>
  <c r="R229" i="45"/>
  <c r="R230" i="45"/>
  <c r="R231" i="45"/>
  <c r="R232" i="45"/>
  <c r="R233" i="45"/>
  <c r="R234" i="45"/>
  <c r="R235" i="45"/>
  <c r="R236" i="45"/>
  <c r="R237" i="45"/>
  <c r="R238" i="45"/>
  <c r="R239" i="45"/>
  <c r="R240" i="45"/>
  <c r="R241" i="45"/>
  <c r="R242" i="45"/>
  <c r="R243" i="45"/>
  <c r="R244" i="45"/>
  <c r="R245" i="45"/>
  <c r="R246" i="45"/>
  <c r="R247" i="45"/>
  <c r="R248" i="45"/>
  <c r="R249" i="45"/>
  <c r="R250" i="45"/>
  <c r="R251" i="45"/>
  <c r="R252" i="45"/>
  <c r="R253" i="45"/>
  <c r="R254" i="45"/>
  <c r="R255" i="45"/>
  <c r="R25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87" i="45"/>
  <c r="Q188" i="45"/>
  <c r="Q189" i="45"/>
  <c r="Q190" i="45"/>
  <c r="Q191" i="45"/>
  <c r="Q192" i="45"/>
  <c r="Q193" i="45"/>
  <c r="Q194" i="45"/>
  <c r="Q195" i="45"/>
  <c r="Q196" i="45"/>
  <c r="Q197" i="45"/>
  <c r="Q198" i="45"/>
  <c r="Q199" i="45"/>
  <c r="Q200" i="45"/>
  <c r="Q201" i="45"/>
  <c r="Q202" i="45"/>
  <c r="Q203" i="45"/>
  <c r="Q204" i="45"/>
  <c r="Q205" i="45"/>
  <c r="Q206" i="45"/>
  <c r="Q207" i="45"/>
  <c r="Q208" i="45"/>
  <c r="Q209" i="45"/>
  <c r="Q210" i="45"/>
  <c r="Q211" i="45"/>
  <c r="Q212" i="45"/>
  <c r="Q213" i="45"/>
  <c r="Q214" i="45"/>
  <c r="Q215" i="45"/>
  <c r="Q216" i="45"/>
  <c r="Q217" i="45"/>
  <c r="Q218" i="45"/>
  <c r="Q219" i="45"/>
  <c r="Q220" i="45"/>
  <c r="Q221" i="45"/>
  <c r="Q222" i="45"/>
  <c r="Q223" i="45"/>
  <c r="Q224" i="45"/>
  <c r="Q225" i="45"/>
  <c r="Q226" i="45"/>
  <c r="Q227" i="45"/>
  <c r="Q228" i="45"/>
  <c r="Q229" i="45"/>
  <c r="Q230" i="45"/>
  <c r="Q231" i="45"/>
  <c r="Q232" i="45"/>
  <c r="Q233" i="45"/>
  <c r="Q234" i="45"/>
  <c r="Q235" i="45"/>
  <c r="Q236" i="45"/>
  <c r="Q237" i="45"/>
  <c r="Q238" i="45"/>
  <c r="Q239" i="45"/>
  <c r="Q240" i="45"/>
  <c r="Q241" i="45"/>
  <c r="Q242" i="45"/>
  <c r="Q243" i="45"/>
  <c r="Q244" i="45"/>
  <c r="Q245" i="45"/>
  <c r="Q246" i="45"/>
  <c r="Q247" i="45"/>
  <c r="Q248" i="45"/>
  <c r="Q249" i="45"/>
  <c r="Q250" i="45"/>
  <c r="Q251" i="45"/>
  <c r="Q252" i="45"/>
  <c r="Q253" i="45"/>
  <c r="Q254" i="45"/>
  <c r="Q255" i="45"/>
  <c r="Q256" i="45"/>
  <c r="Q45" i="45"/>
  <c r="Q4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P62" i="45"/>
  <c r="P63" i="45"/>
  <c r="P64" i="45"/>
  <c r="P65" i="45"/>
  <c r="P66" i="45"/>
  <c r="P67" i="45"/>
  <c r="P68" i="45"/>
  <c r="P69" i="45"/>
  <c r="P70" i="45"/>
  <c r="P71" i="45"/>
  <c r="P72" i="45"/>
  <c r="P73" i="45"/>
  <c r="P74" i="45"/>
  <c r="P75" i="45"/>
  <c r="P76" i="45"/>
  <c r="P77" i="45"/>
  <c r="P78" i="45"/>
  <c r="P79" i="45"/>
  <c r="P80" i="45"/>
  <c r="P81" i="45"/>
  <c r="P82" i="45"/>
  <c r="P83" i="45"/>
  <c r="P84" i="45"/>
  <c r="P85" i="45"/>
  <c r="P86" i="45"/>
  <c r="P87" i="45"/>
  <c r="P88" i="45"/>
  <c r="P89" i="45"/>
  <c r="P90" i="45"/>
  <c r="P91" i="45"/>
  <c r="P92" i="45"/>
  <c r="P93" i="45"/>
  <c r="P94" i="45"/>
  <c r="P95" i="45"/>
  <c r="P96" i="45"/>
  <c r="P97" i="45"/>
  <c r="P98" i="45"/>
  <c r="P99" i="45"/>
  <c r="P100" i="45"/>
  <c r="P101" i="45"/>
  <c r="P102" i="45"/>
  <c r="P103" i="45"/>
  <c r="P104" i="45"/>
  <c r="P105" i="45"/>
  <c r="P106" i="45"/>
  <c r="P107" i="45"/>
  <c r="P108" i="45"/>
  <c r="P109" i="45"/>
  <c r="P110" i="45"/>
  <c r="P111" i="45"/>
  <c r="P112" i="45"/>
  <c r="P113" i="45"/>
  <c r="P114" i="45"/>
  <c r="P115" i="45"/>
  <c r="P116" i="45"/>
  <c r="P117" i="45"/>
  <c r="P118" i="45"/>
  <c r="P119" i="45"/>
  <c r="P120" i="45"/>
  <c r="P121" i="45"/>
  <c r="P122" i="45"/>
  <c r="P123" i="45"/>
  <c r="P124" i="45"/>
  <c r="P125" i="45"/>
  <c r="P126" i="45"/>
  <c r="P127" i="45"/>
  <c r="P128" i="45"/>
  <c r="P129" i="45"/>
  <c r="P130" i="45"/>
  <c r="P131" i="45"/>
  <c r="P132" i="45"/>
  <c r="P133" i="45"/>
  <c r="P134" i="45"/>
  <c r="P135" i="45"/>
  <c r="P136" i="45"/>
  <c r="P137" i="45"/>
  <c r="P138" i="45"/>
  <c r="P139" i="45"/>
  <c r="P140" i="45"/>
  <c r="P141" i="45"/>
  <c r="P142" i="45"/>
  <c r="P143" i="45"/>
  <c r="P144" i="45"/>
  <c r="P145" i="45"/>
  <c r="P146" i="45"/>
  <c r="P187" i="45"/>
  <c r="P188" i="45"/>
  <c r="P189" i="45"/>
  <c r="P190" i="45"/>
  <c r="P191" i="45"/>
  <c r="P192" i="45"/>
  <c r="P193" i="45"/>
  <c r="P194" i="45"/>
  <c r="P195" i="45"/>
  <c r="P196" i="45"/>
  <c r="P197" i="45"/>
  <c r="P198" i="45"/>
  <c r="P199" i="45"/>
  <c r="P200" i="45"/>
  <c r="P201" i="45"/>
  <c r="P202" i="45"/>
  <c r="P203" i="45"/>
  <c r="P204" i="45"/>
  <c r="P205" i="45"/>
  <c r="P206" i="45"/>
  <c r="P207" i="45"/>
  <c r="P208" i="45"/>
  <c r="P209" i="45"/>
  <c r="P210" i="45"/>
  <c r="P211" i="45"/>
  <c r="P212" i="45"/>
  <c r="P213" i="45"/>
  <c r="P214" i="45"/>
  <c r="P215" i="45"/>
  <c r="P216" i="45"/>
  <c r="P217" i="45"/>
  <c r="P218" i="45"/>
  <c r="P219" i="45"/>
  <c r="P220" i="45"/>
  <c r="P221" i="45"/>
  <c r="P222" i="45"/>
  <c r="P223" i="45"/>
  <c r="P224" i="45"/>
  <c r="P225" i="45"/>
  <c r="P226" i="45"/>
  <c r="P227" i="45"/>
  <c r="P228" i="45"/>
  <c r="P229" i="45"/>
  <c r="P230" i="45"/>
  <c r="P231" i="45"/>
  <c r="P232" i="45"/>
  <c r="P233" i="45"/>
  <c r="P234" i="45"/>
  <c r="P235" i="45"/>
  <c r="P236" i="45"/>
  <c r="P237" i="45"/>
  <c r="P238" i="45"/>
  <c r="P239" i="45"/>
  <c r="P240" i="45"/>
  <c r="P241" i="45"/>
  <c r="P242" i="45"/>
  <c r="P243" i="45"/>
  <c r="P244" i="45"/>
  <c r="P245" i="45"/>
  <c r="P246" i="45"/>
  <c r="P247" i="45"/>
  <c r="P248" i="45"/>
  <c r="P249" i="45"/>
  <c r="P250" i="45"/>
  <c r="P251" i="45"/>
  <c r="P252" i="45"/>
  <c r="P253" i="45"/>
  <c r="P254" i="45"/>
  <c r="P255" i="45"/>
  <c r="P25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0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P45" i="45"/>
  <c r="P46" i="45"/>
  <c r="P47" i="45"/>
  <c r="P48" i="45"/>
  <c r="P49" i="45"/>
  <c r="P50" i="45"/>
  <c r="P51" i="45"/>
  <c r="P52" i="45"/>
  <c r="P53" i="45"/>
  <c r="P54" i="45"/>
  <c r="P55" i="45"/>
  <c r="P56" i="45"/>
  <c r="P57" i="45"/>
  <c r="P58" i="45"/>
  <c r="P59" i="45"/>
  <c r="P60" i="45"/>
  <c r="P61" i="45"/>
  <c r="O62" i="45"/>
  <c r="O63" i="45"/>
  <c r="O64" i="45"/>
  <c r="O65" i="45"/>
  <c r="O66" i="45"/>
  <c r="O67" i="45"/>
  <c r="O68" i="45"/>
  <c r="O69" i="45"/>
  <c r="O70" i="45"/>
  <c r="O71" i="45"/>
  <c r="O72" i="45"/>
  <c r="O73" i="45"/>
  <c r="O74" i="45"/>
  <c r="O75" i="45"/>
  <c r="O76" i="45"/>
  <c r="O77" i="45"/>
  <c r="O78" i="45"/>
  <c r="O79" i="45"/>
  <c r="O80" i="45"/>
  <c r="O81" i="45"/>
  <c r="O82" i="45"/>
  <c r="O83" i="45"/>
  <c r="O84" i="45"/>
  <c r="O85" i="45"/>
  <c r="O86" i="45"/>
  <c r="O87" i="45"/>
  <c r="O88" i="45"/>
  <c r="O89" i="45"/>
  <c r="O90" i="45"/>
  <c r="O91" i="45"/>
  <c r="O92" i="45"/>
  <c r="O93" i="45"/>
  <c r="O94" i="45"/>
  <c r="O95" i="45"/>
  <c r="O96" i="45"/>
  <c r="O97" i="45"/>
  <c r="O98" i="45"/>
  <c r="O99" i="45"/>
  <c r="O100" i="45"/>
  <c r="O101" i="45"/>
  <c r="O102" i="45"/>
  <c r="O103" i="45"/>
  <c r="O104" i="45"/>
  <c r="O105" i="45"/>
  <c r="O106" i="45"/>
  <c r="O107" i="45"/>
  <c r="O108" i="45"/>
  <c r="O109" i="45"/>
  <c r="O110" i="45"/>
  <c r="O111" i="45"/>
  <c r="O112" i="45"/>
  <c r="O113" i="45"/>
  <c r="O114" i="45"/>
  <c r="O115" i="45"/>
  <c r="O116" i="45"/>
  <c r="O117" i="45"/>
  <c r="O118" i="45"/>
  <c r="O119" i="45"/>
  <c r="O120" i="45"/>
  <c r="O121" i="45"/>
  <c r="O122" i="45"/>
  <c r="O123" i="45"/>
  <c r="O124" i="45"/>
  <c r="O125" i="45"/>
  <c r="O126" i="45"/>
  <c r="O127" i="45"/>
  <c r="O128" i="45"/>
  <c r="O129" i="45"/>
  <c r="O130" i="45"/>
  <c r="O131" i="45"/>
  <c r="O132" i="45"/>
  <c r="O133" i="45"/>
  <c r="O134" i="45"/>
  <c r="O135" i="45"/>
  <c r="O136" i="45"/>
  <c r="O137" i="45"/>
  <c r="O138" i="45"/>
  <c r="O139" i="45"/>
  <c r="O140" i="45"/>
  <c r="O141" i="45"/>
  <c r="O142" i="45"/>
  <c r="O143" i="45"/>
  <c r="O144" i="45"/>
  <c r="O145" i="45"/>
  <c r="O146" i="45"/>
  <c r="O187" i="45"/>
  <c r="O188" i="45"/>
  <c r="O189" i="45"/>
  <c r="O190" i="45"/>
  <c r="O191" i="45"/>
  <c r="O192" i="45"/>
  <c r="O193" i="45"/>
  <c r="O194" i="45"/>
  <c r="O195" i="45"/>
  <c r="O196" i="45"/>
  <c r="O197" i="45"/>
  <c r="O198" i="45"/>
  <c r="O199" i="45"/>
  <c r="O200" i="45"/>
  <c r="O201" i="45"/>
  <c r="O202" i="45"/>
  <c r="O203" i="45"/>
  <c r="O204" i="45"/>
  <c r="O205" i="45"/>
  <c r="O206" i="45"/>
  <c r="O207" i="45"/>
  <c r="O208" i="45"/>
  <c r="O209" i="45"/>
  <c r="O210" i="45"/>
  <c r="O211" i="45"/>
  <c r="O212" i="45"/>
  <c r="O213" i="45"/>
  <c r="O214" i="45"/>
  <c r="O215" i="45"/>
  <c r="O216" i="45"/>
  <c r="O217" i="45"/>
  <c r="O218" i="45"/>
  <c r="O219" i="45"/>
  <c r="O220" i="45"/>
  <c r="O221" i="45"/>
  <c r="O222" i="45"/>
  <c r="O223" i="45"/>
  <c r="O224" i="45"/>
  <c r="O225" i="45"/>
  <c r="O226" i="45"/>
  <c r="O227" i="45"/>
  <c r="O228" i="45"/>
  <c r="O229" i="45"/>
  <c r="O230" i="45"/>
  <c r="O231" i="45"/>
  <c r="O232" i="45"/>
  <c r="O233" i="45"/>
  <c r="O234" i="45"/>
  <c r="O235" i="45"/>
  <c r="O236" i="45"/>
  <c r="O237" i="45"/>
  <c r="O238" i="45"/>
  <c r="O239" i="45"/>
  <c r="O240" i="45"/>
  <c r="O241" i="45"/>
  <c r="O242" i="45"/>
  <c r="O243" i="45"/>
  <c r="O244" i="45"/>
  <c r="O245" i="45"/>
  <c r="O246" i="45"/>
  <c r="O247" i="45"/>
  <c r="O248" i="45"/>
  <c r="O249" i="45"/>
  <c r="O250" i="45"/>
  <c r="O251" i="45"/>
  <c r="O252" i="45"/>
  <c r="O253" i="45"/>
  <c r="O254" i="45"/>
  <c r="O255" i="45"/>
  <c r="O25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30" i="45"/>
  <c r="O31" i="45"/>
  <c r="O32" i="45"/>
  <c r="O33" i="45"/>
  <c r="O34" i="45"/>
  <c r="O35" i="45"/>
  <c r="O36" i="45"/>
  <c r="O37" i="45"/>
  <c r="O38" i="45"/>
  <c r="O39" i="45"/>
  <c r="O40" i="45"/>
  <c r="O41" i="45"/>
  <c r="O42" i="45"/>
  <c r="O43" i="45"/>
  <c r="O44" i="45"/>
  <c r="O45" i="45"/>
  <c r="O46" i="45"/>
  <c r="O47" i="45"/>
  <c r="O48" i="45"/>
  <c r="O49" i="45"/>
  <c r="O50" i="45"/>
  <c r="O51" i="45"/>
  <c r="O52" i="45"/>
  <c r="O53" i="45"/>
  <c r="O54" i="45"/>
  <c r="O55" i="45"/>
  <c r="O56" i="45"/>
  <c r="O57" i="45"/>
  <c r="O58" i="45"/>
  <c r="O59" i="45"/>
  <c r="O60" i="45"/>
  <c r="O61" i="45"/>
  <c r="N62" i="45"/>
  <c r="N63" i="45"/>
  <c r="N64" i="45"/>
  <c r="N65" i="45"/>
  <c r="N66" i="45"/>
  <c r="N67" i="45"/>
  <c r="N68" i="45"/>
  <c r="N69" i="45"/>
  <c r="N70" i="45"/>
  <c r="N71" i="45"/>
  <c r="N72" i="45"/>
  <c r="N73" i="45"/>
  <c r="N74" i="45"/>
  <c r="N75" i="45"/>
  <c r="N76" i="45"/>
  <c r="N77" i="45"/>
  <c r="N78" i="45"/>
  <c r="N79" i="45"/>
  <c r="N80" i="45"/>
  <c r="N81" i="45"/>
  <c r="N82" i="45"/>
  <c r="N83" i="45"/>
  <c r="N84" i="45"/>
  <c r="N85" i="45"/>
  <c r="N86" i="45"/>
  <c r="N87" i="45"/>
  <c r="N88" i="45"/>
  <c r="N89" i="45"/>
  <c r="N90" i="45"/>
  <c r="N91" i="45"/>
  <c r="N92" i="45"/>
  <c r="N93" i="45"/>
  <c r="N94" i="45"/>
  <c r="N95" i="45"/>
  <c r="N96" i="45"/>
  <c r="N97" i="45"/>
  <c r="N98" i="45"/>
  <c r="N99" i="45"/>
  <c r="N100" i="45"/>
  <c r="N101" i="45"/>
  <c r="N102" i="45"/>
  <c r="N103" i="45"/>
  <c r="N104" i="45"/>
  <c r="N105" i="45"/>
  <c r="N106" i="45"/>
  <c r="N107" i="45"/>
  <c r="N108" i="45"/>
  <c r="N109" i="45"/>
  <c r="N110" i="45"/>
  <c r="N111" i="45"/>
  <c r="N112" i="45"/>
  <c r="N113" i="45"/>
  <c r="N114" i="45"/>
  <c r="N115" i="45"/>
  <c r="N116" i="45"/>
  <c r="N117" i="45"/>
  <c r="N118" i="45"/>
  <c r="N119" i="45"/>
  <c r="N120" i="45"/>
  <c r="N121" i="45"/>
  <c r="N122" i="45"/>
  <c r="N123" i="45"/>
  <c r="N124" i="45"/>
  <c r="N125" i="45"/>
  <c r="N126" i="45"/>
  <c r="N127" i="45"/>
  <c r="N128" i="45"/>
  <c r="N129" i="45"/>
  <c r="N130" i="45"/>
  <c r="N131" i="45"/>
  <c r="N132" i="45"/>
  <c r="N133" i="45"/>
  <c r="N134" i="45"/>
  <c r="N135" i="45"/>
  <c r="N136" i="45"/>
  <c r="N137" i="45"/>
  <c r="N138" i="45"/>
  <c r="N139" i="45"/>
  <c r="N140" i="45"/>
  <c r="N141" i="45"/>
  <c r="N142" i="45"/>
  <c r="N143" i="45"/>
  <c r="N144" i="45"/>
  <c r="N145" i="45"/>
  <c r="N146" i="45"/>
  <c r="N187" i="45"/>
  <c r="N188" i="45"/>
  <c r="N189" i="45"/>
  <c r="N190" i="45"/>
  <c r="N191" i="45"/>
  <c r="N192" i="45"/>
  <c r="N193" i="45"/>
  <c r="N194" i="45"/>
  <c r="N195" i="45"/>
  <c r="N196" i="45"/>
  <c r="N197" i="45"/>
  <c r="N198" i="45"/>
  <c r="N199" i="45"/>
  <c r="N200" i="45"/>
  <c r="N201" i="45"/>
  <c r="N202" i="45"/>
  <c r="N203" i="45"/>
  <c r="N204" i="45"/>
  <c r="N205" i="45"/>
  <c r="N206" i="45"/>
  <c r="N207" i="45"/>
  <c r="N208" i="45"/>
  <c r="N209" i="45"/>
  <c r="N210" i="45"/>
  <c r="N211" i="45"/>
  <c r="N212" i="45"/>
  <c r="N213" i="45"/>
  <c r="N214" i="45"/>
  <c r="N215" i="45"/>
  <c r="N216" i="45"/>
  <c r="N217" i="45"/>
  <c r="N218" i="45"/>
  <c r="N219" i="45"/>
  <c r="N220" i="45"/>
  <c r="N221" i="45"/>
  <c r="N222" i="45"/>
  <c r="N223" i="45"/>
  <c r="N224" i="45"/>
  <c r="N225" i="45"/>
  <c r="N226" i="45"/>
  <c r="N227" i="45"/>
  <c r="N228" i="45"/>
  <c r="N229" i="45"/>
  <c r="N230" i="45"/>
  <c r="N231" i="45"/>
  <c r="N232" i="45"/>
  <c r="N233" i="45"/>
  <c r="N234" i="45"/>
  <c r="N235" i="45"/>
  <c r="N236" i="45"/>
  <c r="N237" i="45"/>
  <c r="N238" i="45"/>
  <c r="N239" i="45"/>
  <c r="N240" i="45"/>
  <c r="N241" i="45"/>
  <c r="N242" i="45"/>
  <c r="N243" i="45"/>
  <c r="N244" i="45"/>
  <c r="N245" i="45"/>
  <c r="N246" i="45"/>
  <c r="N247" i="45"/>
  <c r="N248" i="45"/>
  <c r="N249" i="45"/>
  <c r="N250" i="45"/>
  <c r="N251" i="45"/>
  <c r="N252" i="45"/>
  <c r="N253" i="45"/>
  <c r="N254" i="45"/>
  <c r="N255" i="45"/>
  <c r="N25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N45" i="45"/>
  <c r="N46" i="45"/>
  <c r="N47" i="45"/>
  <c r="N48" i="45"/>
  <c r="N49" i="45"/>
  <c r="N50" i="45"/>
  <c r="N51" i="45"/>
  <c r="N52" i="45"/>
  <c r="N53" i="45"/>
  <c r="N54" i="45"/>
  <c r="N55" i="45"/>
  <c r="N56" i="45"/>
  <c r="N57" i="45"/>
  <c r="N58" i="45"/>
  <c r="N59" i="45"/>
  <c r="N60" i="45"/>
  <c r="N61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29" i="45"/>
  <c r="M30" i="45"/>
  <c r="M31" i="45"/>
  <c r="M32" i="45"/>
  <c r="M33" i="45"/>
  <c r="M34" i="45"/>
  <c r="M35" i="45"/>
  <c r="M36" i="45"/>
  <c r="M37" i="45"/>
  <c r="M38" i="45"/>
  <c r="M39" i="45"/>
  <c r="M40" i="45"/>
  <c r="M41" i="45"/>
  <c r="M42" i="45"/>
  <c r="M43" i="45"/>
  <c r="M44" i="45"/>
  <c r="M45" i="45"/>
  <c r="M46" i="45"/>
  <c r="M47" i="45"/>
  <c r="M48" i="45"/>
  <c r="M49" i="45"/>
  <c r="M50" i="45"/>
  <c r="M51" i="45"/>
  <c r="M52" i="45"/>
  <c r="M53" i="45"/>
  <c r="M54" i="45"/>
  <c r="M55" i="45"/>
  <c r="M56" i="45"/>
  <c r="M57" i="45"/>
  <c r="M58" i="45"/>
  <c r="M59" i="45"/>
  <c r="M60" i="45"/>
  <c r="M61" i="45"/>
  <c r="M62" i="45"/>
  <c r="M63" i="45"/>
  <c r="M64" i="45"/>
  <c r="M65" i="45"/>
  <c r="M66" i="45"/>
  <c r="M67" i="45"/>
  <c r="M68" i="45"/>
  <c r="M69" i="45"/>
  <c r="M70" i="45"/>
  <c r="M71" i="45"/>
  <c r="M72" i="45"/>
  <c r="M73" i="45"/>
  <c r="M74" i="45"/>
  <c r="M75" i="45"/>
  <c r="M76" i="45"/>
  <c r="M77" i="45"/>
  <c r="M78" i="45"/>
  <c r="M79" i="45"/>
  <c r="M80" i="45"/>
  <c r="M81" i="45"/>
  <c r="M82" i="45"/>
  <c r="M83" i="45"/>
  <c r="M84" i="45"/>
  <c r="M85" i="45"/>
  <c r="M86" i="45"/>
  <c r="M87" i="45"/>
  <c r="M88" i="45"/>
  <c r="M89" i="45"/>
  <c r="M90" i="45"/>
  <c r="M91" i="45"/>
  <c r="M92" i="45"/>
  <c r="M93" i="45"/>
  <c r="M94" i="45"/>
  <c r="M95" i="45"/>
  <c r="M96" i="45"/>
  <c r="M97" i="45"/>
  <c r="M98" i="45"/>
  <c r="M99" i="45"/>
  <c r="M100" i="45"/>
  <c r="M101" i="45"/>
  <c r="M102" i="45"/>
  <c r="M103" i="45"/>
  <c r="M104" i="45"/>
  <c r="M105" i="45"/>
  <c r="M106" i="45"/>
  <c r="M107" i="45"/>
  <c r="M108" i="45"/>
  <c r="M109" i="45"/>
  <c r="M110" i="45"/>
  <c r="M111" i="45"/>
  <c r="M112" i="45"/>
  <c r="M113" i="45"/>
  <c r="M114" i="45"/>
  <c r="M115" i="45"/>
  <c r="M116" i="45"/>
  <c r="M117" i="45"/>
  <c r="M118" i="45"/>
  <c r="M119" i="45"/>
  <c r="M120" i="45"/>
  <c r="M121" i="45"/>
  <c r="M122" i="45"/>
  <c r="M123" i="45"/>
  <c r="M124" i="45"/>
  <c r="M125" i="45"/>
  <c r="M126" i="45"/>
  <c r="M127" i="45"/>
  <c r="M128" i="45"/>
  <c r="M129" i="45"/>
  <c r="M130" i="45"/>
  <c r="M131" i="45"/>
  <c r="M132" i="45"/>
  <c r="M133" i="45"/>
  <c r="M134" i="45"/>
  <c r="M135" i="45"/>
  <c r="M136" i="45"/>
  <c r="M137" i="45"/>
  <c r="M138" i="45"/>
  <c r="M139" i="45"/>
  <c r="M140" i="45"/>
  <c r="M141" i="45"/>
  <c r="M142" i="45"/>
  <c r="M143" i="45"/>
  <c r="M144" i="45"/>
  <c r="M145" i="45"/>
  <c r="M146" i="45"/>
  <c r="M187" i="45"/>
  <c r="M188" i="45"/>
  <c r="M189" i="45"/>
  <c r="M190" i="45"/>
  <c r="M191" i="45"/>
  <c r="M192" i="45"/>
  <c r="M193" i="45"/>
  <c r="M194" i="45"/>
  <c r="M195" i="45"/>
  <c r="M196" i="45"/>
  <c r="M197" i="45"/>
  <c r="M198" i="45"/>
  <c r="M199" i="45"/>
  <c r="M200" i="45"/>
  <c r="M201" i="45"/>
  <c r="M202" i="45"/>
  <c r="M203" i="45"/>
  <c r="M204" i="45"/>
  <c r="M205" i="45"/>
  <c r="M206" i="45"/>
  <c r="M207" i="45"/>
  <c r="M208" i="45"/>
  <c r="M209" i="45"/>
  <c r="M210" i="45"/>
  <c r="M211" i="45"/>
  <c r="M212" i="45"/>
  <c r="M213" i="45"/>
  <c r="M214" i="45"/>
  <c r="M215" i="45"/>
  <c r="M216" i="45"/>
  <c r="M217" i="45"/>
  <c r="M218" i="45"/>
  <c r="M219" i="45"/>
  <c r="M220" i="45"/>
  <c r="M221" i="45"/>
  <c r="M222" i="45"/>
  <c r="M223" i="45"/>
  <c r="M224" i="45"/>
  <c r="M225" i="45"/>
  <c r="M226" i="45"/>
  <c r="M227" i="45"/>
  <c r="M228" i="45"/>
  <c r="M229" i="45"/>
  <c r="M230" i="45"/>
  <c r="M231" i="45"/>
  <c r="M232" i="45"/>
  <c r="M233" i="45"/>
  <c r="M234" i="45"/>
  <c r="M235" i="45"/>
  <c r="M236" i="45"/>
  <c r="M237" i="45"/>
  <c r="M238" i="45"/>
  <c r="M239" i="45"/>
  <c r="M240" i="45"/>
  <c r="M241" i="45"/>
  <c r="M242" i="45"/>
  <c r="M243" i="45"/>
  <c r="M244" i="45"/>
  <c r="M245" i="45"/>
  <c r="M246" i="45"/>
  <c r="M247" i="45"/>
  <c r="M248" i="45"/>
  <c r="M249" i="45"/>
  <c r="M250" i="45"/>
  <c r="M251" i="45"/>
  <c r="M252" i="45"/>
  <c r="M253" i="45"/>
  <c r="M254" i="45"/>
  <c r="M255" i="45"/>
  <c r="M256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AI1" i="42"/>
  <c r="AH1" i="42"/>
  <c r="AG1" i="42"/>
  <c r="C275" i="69" s="1"/>
  <c r="AF1" i="42"/>
  <c r="C274" i="69" s="1"/>
  <c r="AE1" i="42"/>
  <c r="AD1" i="42"/>
  <c r="C272" i="69" s="1"/>
  <c r="AC1" i="42"/>
  <c r="AB1" i="42"/>
  <c r="C270" i="69" s="1"/>
  <c r="AA1" i="42"/>
  <c r="Z1" i="42"/>
  <c r="Y1" i="42"/>
  <c r="X1" i="42"/>
  <c r="W1" i="42"/>
  <c r="C265" i="69" s="1"/>
  <c r="V1" i="42"/>
  <c r="U1" i="42"/>
  <c r="T1" i="42"/>
  <c r="C262" i="69" s="1"/>
  <c r="S1" i="42"/>
  <c r="C261" i="69" s="1"/>
  <c r="R1" i="42"/>
  <c r="Q1" i="42"/>
  <c r="P1" i="42"/>
  <c r="O1" i="42"/>
  <c r="N1" i="42"/>
  <c r="M1" i="42"/>
  <c r="L1" i="42"/>
  <c r="C254" i="69" s="1"/>
  <c r="K1" i="42"/>
  <c r="J1" i="42"/>
  <c r="I1" i="42"/>
  <c r="H1" i="42"/>
  <c r="C250" i="69" s="1"/>
  <c r="G1" i="42"/>
  <c r="F1" i="42"/>
  <c r="C248" i="69" s="1"/>
  <c r="E1" i="42"/>
  <c r="C247" i="69" s="1"/>
  <c r="D1" i="42"/>
  <c r="C246" i="69" s="1"/>
  <c r="C1" i="42"/>
  <c r="T17" i="36"/>
  <c r="T18" i="36"/>
  <c r="T19" i="36"/>
  <c r="T20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38" i="36"/>
  <c r="T39" i="36"/>
  <c r="T40" i="36"/>
  <c r="T41" i="36"/>
  <c r="T42" i="36"/>
  <c r="T43" i="36"/>
  <c r="T44" i="36"/>
  <c r="T45" i="36"/>
  <c r="T46" i="36"/>
  <c r="T47" i="36"/>
  <c r="T48" i="36"/>
  <c r="T49" i="36"/>
  <c r="T50" i="36"/>
  <c r="T51" i="36"/>
  <c r="T52" i="36"/>
  <c r="T53" i="36"/>
  <c r="T54" i="36"/>
  <c r="T55" i="36"/>
  <c r="T56" i="36"/>
  <c r="T57" i="36"/>
  <c r="T58" i="36"/>
  <c r="T59" i="36"/>
  <c r="T60" i="36"/>
  <c r="T61" i="36"/>
  <c r="T62" i="36"/>
  <c r="T63" i="36"/>
  <c r="T64" i="36"/>
  <c r="T65" i="36"/>
  <c r="T66" i="36"/>
  <c r="T67" i="36"/>
  <c r="T68" i="36"/>
  <c r="T69" i="36"/>
  <c r="T70" i="36"/>
  <c r="T71" i="36"/>
  <c r="T72" i="36"/>
  <c r="T73" i="36"/>
  <c r="T74" i="36"/>
  <c r="T75" i="36"/>
  <c r="T76" i="36"/>
  <c r="T77" i="36"/>
  <c r="T78" i="36"/>
  <c r="T79" i="36"/>
  <c r="T80" i="36"/>
  <c r="T81" i="36"/>
  <c r="T82" i="36"/>
  <c r="T83" i="36"/>
  <c r="T84" i="36"/>
  <c r="T85" i="36"/>
  <c r="T86" i="36"/>
  <c r="T87" i="36"/>
  <c r="T88" i="36"/>
  <c r="T89" i="36"/>
  <c r="T90" i="36"/>
  <c r="T91" i="36"/>
  <c r="T92" i="36"/>
  <c r="T93" i="36"/>
  <c r="T94" i="36"/>
  <c r="T95" i="36"/>
  <c r="T96" i="36"/>
  <c r="T97" i="36"/>
  <c r="T98" i="36"/>
  <c r="T99" i="36"/>
  <c r="T100" i="36"/>
  <c r="T101" i="36"/>
  <c r="T102" i="36"/>
  <c r="T103" i="36"/>
  <c r="T104" i="36"/>
  <c r="T105" i="36"/>
  <c r="T106" i="36"/>
  <c r="T107" i="36"/>
  <c r="T108" i="36"/>
  <c r="T109" i="36"/>
  <c r="T110" i="36"/>
  <c r="T111" i="36"/>
  <c r="T112" i="36"/>
  <c r="T113" i="36"/>
  <c r="T114" i="36"/>
  <c r="T115" i="36"/>
  <c r="T116" i="36"/>
  <c r="T117" i="36"/>
  <c r="T118" i="36"/>
  <c r="T119" i="36"/>
  <c r="T120" i="36"/>
  <c r="T121" i="36"/>
  <c r="T122" i="36"/>
  <c r="T123" i="36"/>
  <c r="T124" i="36"/>
  <c r="T125" i="36"/>
  <c r="T126" i="36"/>
  <c r="T127" i="36"/>
  <c r="T128" i="36"/>
  <c r="T129" i="36"/>
  <c r="T130" i="36"/>
  <c r="T131" i="36"/>
  <c r="T132" i="36"/>
  <c r="T133" i="36"/>
  <c r="T134" i="36"/>
  <c r="T135" i="36"/>
  <c r="T136" i="36"/>
  <c r="T137" i="36"/>
  <c r="T138" i="36"/>
  <c r="T139" i="36"/>
  <c r="T140" i="36"/>
  <c r="T141" i="36"/>
  <c r="T142" i="36"/>
  <c r="T143" i="36"/>
  <c r="T144" i="36"/>
  <c r="T145" i="36"/>
  <c r="T146" i="36"/>
  <c r="T187" i="36"/>
  <c r="T188" i="36"/>
  <c r="T189" i="36"/>
  <c r="T190" i="36"/>
  <c r="T191" i="36"/>
  <c r="T192" i="36"/>
  <c r="T193" i="36"/>
  <c r="T194" i="36"/>
  <c r="T195" i="36"/>
  <c r="T196" i="36"/>
  <c r="T197" i="36"/>
  <c r="T198" i="36"/>
  <c r="T199" i="36"/>
  <c r="T200" i="36"/>
  <c r="T201" i="36"/>
  <c r="T202" i="36"/>
  <c r="T203" i="36"/>
  <c r="T204" i="36"/>
  <c r="T205" i="36"/>
  <c r="T206" i="36"/>
  <c r="T207" i="36"/>
  <c r="T208" i="36"/>
  <c r="T209" i="36"/>
  <c r="T210" i="36"/>
  <c r="T211" i="36"/>
  <c r="T212" i="36"/>
  <c r="T213" i="36"/>
  <c r="T214" i="36"/>
  <c r="T215" i="36"/>
  <c r="T216" i="36"/>
  <c r="T217" i="36"/>
  <c r="T218" i="36"/>
  <c r="T219" i="36"/>
  <c r="T220" i="36"/>
  <c r="T221" i="36"/>
  <c r="T222" i="36"/>
  <c r="T223" i="36"/>
  <c r="T224" i="36"/>
  <c r="T225" i="36"/>
  <c r="T226" i="36"/>
  <c r="T227" i="36"/>
  <c r="T228" i="36"/>
  <c r="T229" i="36"/>
  <c r="T230" i="36"/>
  <c r="T231" i="36"/>
  <c r="T232" i="36"/>
  <c r="T233" i="36"/>
  <c r="T234" i="36"/>
  <c r="T235" i="36"/>
  <c r="T236" i="36"/>
  <c r="T237" i="36"/>
  <c r="T238" i="36"/>
  <c r="T239" i="36"/>
  <c r="T240" i="36"/>
  <c r="T241" i="36"/>
  <c r="T242" i="36"/>
  <c r="T243" i="36"/>
  <c r="T244" i="36"/>
  <c r="T245" i="36"/>
  <c r="T246" i="36"/>
  <c r="T247" i="36"/>
  <c r="T248" i="36"/>
  <c r="T249" i="36"/>
  <c r="T250" i="36"/>
  <c r="T251" i="36"/>
  <c r="T252" i="36"/>
  <c r="T253" i="36"/>
  <c r="T254" i="36"/>
  <c r="T255" i="36"/>
  <c r="T25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S50" i="36"/>
  <c r="S51" i="36"/>
  <c r="S52" i="36"/>
  <c r="S53" i="36"/>
  <c r="S54" i="36"/>
  <c r="S55" i="36"/>
  <c r="S56" i="36"/>
  <c r="S57" i="36"/>
  <c r="S58" i="36"/>
  <c r="S59" i="36"/>
  <c r="S60" i="36"/>
  <c r="S61" i="36"/>
  <c r="S62" i="36"/>
  <c r="S63" i="36"/>
  <c r="S64" i="36"/>
  <c r="S65" i="36"/>
  <c r="S66" i="36"/>
  <c r="S67" i="36"/>
  <c r="S68" i="36"/>
  <c r="S69" i="36"/>
  <c r="S70" i="36"/>
  <c r="S71" i="36"/>
  <c r="S72" i="36"/>
  <c r="S73" i="36"/>
  <c r="S74" i="36"/>
  <c r="S75" i="36"/>
  <c r="S76" i="36"/>
  <c r="S77" i="36"/>
  <c r="S78" i="36"/>
  <c r="S79" i="36"/>
  <c r="S80" i="36"/>
  <c r="S81" i="36"/>
  <c r="S82" i="36"/>
  <c r="S83" i="36"/>
  <c r="S84" i="36"/>
  <c r="S85" i="36"/>
  <c r="S86" i="36"/>
  <c r="S87" i="36"/>
  <c r="S88" i="36"/>
  <c r="S89" i="36"/>
  <c r="S90" i="36"/>
  <c r="S91" i="36"/>
  <c r="S92" i="36"/>
  <c r="S93" i="36"/>
  <c r="S94" i="36"/>
  <c r="S95" i="36"/>
  <c r="S96" i="36"/>
  <c r="S97" i="36"/>
  <c r="S98" i="36"/>
  <c r="S99" i="36"/>
  <c r="S100" i="36"/>
  <c r="S101" i="36"/>
  <c r="S102" i="36"/>
  <c r="S103" i="36"/>
  <c r="S104" i="36"/>
  <c r="S105" i="36"/>
  <c r="S106" i="36"/>
  <c r="S107" i="36"/>
  <c r="S108" i="36"/>
  <c r="S109" i="36"/>
  <c r="S110" i="36"/>
  <c r="S111" i="36"/>
  <c r="S112" i="36"/>
  <c r="S113" i="36"/>
  <c r="S114" i="36"/>
  <c r="S115" i="36"/>
  <c r="S116" i="36"/>
  <c r="S117" i="36"/>
  <c r="S118" i="36"/>
  <c r="S119" i="36"/>
  <c r="S120" i="36"/>
  <c r="S121" i="36"/>
  <c r="S122" i="36"/>
  <c r="S123" i="36"/>
  <c r="S124" i="36"/>
  <c r="S125" i="36"/>
  <c r="S126" i="36"/>
  <c r="S127" i="36"/>
  <c r="S128" i="36"/>
  <c r="S129" i="36"/>
  <c r="S130" i="36"/>
  <c r="S131" i="36"/>
  <c r="S132" i="36"/>
  <c r="S133" i="36"/>
  <c r="S134" i="36"/>
  <c r="S135" i="36"/>
  <c r="S136" i="36"/>
  <c r="S137" i="36"/>
  <c r="S138" i="36"/>
  <c r="S139" i="36"/>
  <c r="S140" i="36"/>
  <c r="S141" i="36"/>
  <c r="S142" i="36"/>
  <c r="S143" i="36"/>
  <c r="S144" i="36"/>
  <c r="S145" i="36"/>
  <c r="S146" i="36"/>
  <c r="S187" i="36"/>
  <c r="S188" i="36"/>
  <c r="S189" i="36"/>
  <c r="S190" i="36"/>
  <c r="S191" i="36"/>
  <c r="S192" i="36"/>
  <c r="S193" i="36"/>
  <c r="S194" i="36"/>
  <c r="S195" i="36"/>
  <c r="S196" i="36"/>
  <c r="S197" i="36"/>
  <c r="S198" i="36"/>
  <c r="S199" i="36"/>
  <c r="S200" i="36"/>
  <c r="S201" i="36"/>
  <c r="S202" i="36"/>
  <c r="S203" i="36"/>
  <c r="S204" i="36"/>
  <c r="S205" i="36"/>
  <c r="S206" i="36"/>
  <c r="S207" i="36"/>
  <c r="S208" i="36"/>
  <c r="S209" i="36"/>
  <c r="S210" i="36"/>
  <c r="S211" i="36"/>
  <c r="S212" i="36"/>
  <c r="S213" i="36"/>
  <c r="S214" i="36"/>
  <c r="S215" i="36"/>
  <c r="S216" i="36"/>
  <c r="S217" i="36"/>
  <c r="S218" i="36"/>
  <c r="S219" i="36"/>
  <c r="S220" i="36"/>
  <c r="S221" i="36"/>
  <c r="S222" i="36"/>
  <c r="S223" i="36"/>
  <c r="S224" i="36"/>
  <c r="S225" i="36"/>
  <c r="S226" i="36"/>
  <c r="S227" i="36"/>
  <c r="S228" i="36"/>
  <c r="S229" i="36"/>
  <c r="S230" i="36"/>
  <c r="S231" i="36"/>
  <c r="S232" i="36"/>
  <c r="S233" i="36"/>
  <c r="S234" i="36"/>
  <c r="S235" i="36"/>
  <c r="S236" i="36"/>
  <c r="S237" i="36"/>
  <c r="S238" i="36"/>
  <c r="S239" i="36"/>
  <c r="S240" i="36"/>
  <c r="S241" i="36"/>
  <c r="S242" i="36"/>
  <c r="S243" i="36"/>
  <c r="S244" i="36"/>
  <c r="S245" i="36"/>
  <c r="S246" i="36"/>
  <c r="S247" i="36"/>
  <c r="S248" i="36"/>
  <c r="S249" i="36"/>
  <c r="S250" i="36"/>
  <c r="S251" i="36"/>
  <c r="S252" i="36"/>
  <c r="S253" i="36"/>
  <c r="S254" i="36"/>
  <c r="S255" i="36"/>
  <c r="S25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R202" i="36"/>
  <c r="R203" i="36"/>
  <c r="R204" i="36"/>
  <c r="R205" i="36"/>
  <c r="R206" i="36"/>
  <c r="R207" i="36"/>
  <c r="R208" i="36"/>
  <c r="R209" i="36"/>
  <c r="R210" i="36"/>
  <c r="R211" i="36"/>
  <c r="R212" i="36"/>
  <c r="R213" i="36"/>
  <c r="R214" i="36"/>
  <c r="R215" i="36"/>
  <c r="R216" i="36"/>
  <c r="R217" i="36"/>
  <c r="R218" i="36"/>
  <c r="R219" i="36"/>
  <c r="R220" i="36"/>
  <c r="R221" i="36"/>
  <c r="R222" i="36"/>
  <c r="R223" i="36"/>
  <c r="R224" i="36"/>
  <c r="R225" i="36"/>
  <c r="R226" i="36"/>
  <c r="R227" i="36"/>
  <c r="R228" i="36"/>
  <c r="R229" i="36"/>
  <c r="R230" i="36"/>
  <c r="R231" i="36"/>
  <c r="R232" i="36"/>
  <c r="R233" i="36"/>
  <c r="R234" i="36"/>
  <c r="R235" i="36"/>
  <c r="R236" i="36"/>
  <c r="R237" i="36"/>
  <c r="R238" i="36"/>
  <c r="R239" i="36"/>
  <c r="R240" i="36"/>
  <c r="R241" i="36"/>
  <c r="R242" i="36"/>
  <c r="R243" i="36"/>
  <c r="R244" i="36"/>
  <c r="R245" i="36"/>
  <c r="R246" i="36"/>
  <c r="R247" i="36"/>
  <c r="R248" i="36"/>
  <c r="R249" i="36"/>
  <c r="R250" i="36"/>
  <c r="R251" i="36"/>
  <c r="R252" i="36"/>
  <c r="R253" i="36"/>
  <c r="R254" i="36"/>
  <c r="R255" i="36"/>
  <c r="R25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62" i="36"/>
  <c r="Q63" i="36"/>
  <c r="Q64" i="36"/>
  <c r="Q65" i="36"/>
  <c r="Q66" i="36"/>
  <c r="Q67" i="36"/>
  <c r="Q68" i="36"/>
  <c r="Q69" i="36"/>
  <c r="Q70" i="36"/>
  <c r="Q71" i="36"/>
  <c r="Q72" i="36"/>
  <c r="Q73" i="36"/>
  <c r="Q74" i="36"/>
  <c r="Q75" i="36"/>
  <c r="Q76" i="36"/>
  <c r="Q77" i="36"/>
  <c r="Q78" i="36"/>
  <c r="Q79" i="36"/>
  <c r="Q80" i="36"/>
  <c r="Q81" i="36"/>
  <c r="Q82" i="36"/>
  <c r="Q83" i="36"/>
  <c r="Q84" i="36"/>
  <c r="Q85" i="36"/>
  <c r="Q86" i="36"/>
  <c r="Q87" i="36"/>
  <c r="Q88" i="36"/>
  <c r="Q89" i="36"/>
  <c r="Q90" i="36"/>
  <c r="Q91" i="36"/>
  <c r="Q92" i="36"/>
  <c r="Q93" i="36"/>
  <c r="Q94" i="36"/>
  <c r="Q95" i="36"/>
  <c r="Q96" i="36"/>
  <c r="Q97" i="36"/>
  <c r="Q98" i="36"/>
  <c r="Q99" i="36"/>
  <c r="Q100" i="36"/>
  <c r="Q101" i="36"/>
  <c r="Q102" i="36"/>
  <c r="Q103" i="36"/>
  <c r="Q104" i="36"/>
  <c r="Q105" i="36"/>
  <c r="Q106" i="36"/>
  <c r="Q107" i="36"/>
  <c r="Q108" i="36"/>
  <c r="Q109" i="36"/>
  <c r="Q110" i="36"/>
  <c r="Q111" i="36"/>
  <c r="Q112" i="36"/>
  <c r="Q113" i="36"/>
  <c r="Q114" i="36"/>
  <c r="Q115" i="36"/>
  <c r="Q116" i="36"/>
  <c r="Q117" i="36"/>
  <c r="Q118" i="36"/>
  <c r="Q119" i="36"/>
  <c r="Q120" i="36"/>
  <c r="Q121" i="36"/>
  <c r="Q122" i="36"/>
  <c r="Q123" i="36"/>
  <c r="Q124" i="36"/>
  <c r="Q125" i="36"/>
  <c r="Q126" i="36"/>
  <c r="Q127" i="36"/>
  <c r="Q128" i="36"/>
  <c r="Q129" i="36"/>
  <c r="Q130" i="36"/>
  <c r="Q131" i="36"/>
  <c r="Q132" i="36"/>
  <c r="Q133" i="36"/>
  <c r="Q134" i="36"/>
  <c r="Q135" i="36"/>
  <c r="Q136" i="36"/>
  <c r="Q137" i="36"/>
  <c r="Q138" i="36"/>
  <c r="Q139" i="36"/>
  <c r="Q140" i="36"/>
  <c r="Q141" i="36"/>
  <c r="Q142" i="36"/>
  <c r="Q143" i="36"/>
  <c r="Q144" i="36"/>
  <c r="Q145" i="36"/>
  <c r="Q146" i="36"/>
  <c r="Q187" i="36"/>
  <c r="Q188" i="36"/>
  <c r="Q189" i="36"/>
  <c r="Q190" i="36"/>
  <c r="Q191" i="36"/>
  <c r="Q192" i="36"/>
  <c r="Q193" i="36"/>
  <c r="Q194" i="36"/>
  <c r="Q195" i="36"/>
  <c r="Q196" i="36"/>
  <c r="Q197" i="36"/>
  <c r="Q198" i="36"/>
  <c r="Q199" i="36"/>
  <c r="Q200" i="36"/>
  <c r="Q201" i="36"/>
  <c r="Q202" i="36"/>
  <c r="Q203" i="36"/>
  <c r="Q204" i="36"/>
  <c r="Q205" i="36"/>
  <c r="Q206" i="36"/>
  <c r="Q207" i="36"/>
  <c r="Q208" i="36"/>
  <c r="Q209" i="36"/>
  <c r="Q210" i="36"/>
  <c r="Q211" i="36"/>
  <c r="Q212" i="36"/>
  <c r="Q213" i="36"/>
  <c r="Q214" i="36"/>
  <c r="Q215" i="36"/>
  <c r="Q216" i="36"/>
  <c r="Q217" i="36"/>
  <c r="Q218" i="36"/>
  <c r="Q219" i="36"/>
  <c r="Q220" i="36"/>
  <c r="Q221" i="36"/>
  <c r="Q222" i="36"/>
  <c r="Q223" i="36"/>
  <c r="Q224" i="36"/>
  <c r="Q225" i="36"/>
  <c r="Q226" i="36"/>
  <c r="Q227" i="36"/>
  <c r="Q228" i="36"/>
  <c r="Q229" i="36"/>
  <c r="Q230" i="36"/>
  <c r="Q231" i="36"/>
  <c r="Q232" i="36"/>
  <c r="Q233" i="36"/>
  <c r="Q234" i="36"/>
  <c r="Q235" i="36"/>
  <c r="Q236" i="36"/>
  <c r="Q237" i="36"/>
  <c r="Q238" i="36"/>
  <c r="Q239" i="36"/>
  <c r="Q240" i="36"/>
  <c r="Q241" i="36"/>
  <c r="Q242" i="36"/>
  <c r="Q243" i="36"/>
  <c r="Q244" i="36"/>
  <c r="Q245" i="36"/>
  <c r="Q246" i="36"/>
  <c r="Q247" i="36"/>
  <c r="Q248" i="36"/>
  <c r="Q249" i="36"/>
  <c r="Q250" i="36"/>
  <c r="Q251" i="36"/>
  <c r="Q252" i="36"/>
  <c r="Q253" i="36"/>
  <c r="Q254" i="36"/>
  <c r="Q255" i="36"/>
  <c r="Q25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P129" i="36"/>
  <c r="P130" i="36"/>
  <c r="P131" i="36"/>
  <c r="P132" i="36"/>
  <c r="P133" i="36"/>
  <c r="P134" i="36"/>
  <c r="P135" i="36"/>
  <c r="P136" i="36"/>
  <c r="P137" i="36"/>
  <c r="P138" i="36"/>
  <c r="P139" i="36"/>
  <c r="P140" i="36"/>
  <c r="P141" i="36"/>
  <c r="P142" i="36"/>
  <c r="P143" i="36"/>
  <c r="P144" i="36"/>
  <c r="P145" i="36"/>
  <c r="P146" i="36"/>
  <c r="P187" i="36"/>
  <c r="P188" i="36"/>
  <c r="P189" i="36"/>
  <c r="P190" i="36"/>
  <c r="P191" i="36"/>
  <c r="P192" i="36"/>
  <c r="P193" i="36"/>
  <c r="P194" i="36"/>
  <c r="P195" i="36"/>
  <c r="P196" i="36"/>
  <c r="P197" i="36"/>
  <c r="P198" i="36"/>
  <c r="P199" i="36"/>
  <c r="P200" i="36"/>
  <c r="P201" i="36"/>
  <c r="P202" i="36"/>
  <c r="P203" i="36"/>
  <c r="P204" i="36"/>
  <c r="P205" i="36"/>
  <c r="P206" i="36"/>
  <c r="P207" i="36"/>
  <c r="P208" i="36"/>
  <c r="P209" i="36"/>
  <c r="P210" i="36"/>
  <c r="P211" i="36"/>
  <c r="P212" i="36"/>
  <c r="P213" i="36"/>
  <c r="P214" i="36"/>
  <c r="P215" i="36"/>
  <c r="P216" i="36"/>
  <c r="P217" i="36"/>
  <c r="P218" i="36"/>
  <c r="P219" i="36"/>
  <c r="P220" i="36"/>
  <c r="P221" i="36"/>
  <c r="P222" i="36"/>
  <c r="P223" i="36"/>
  <c r="P224" i="36"/>
  <c r="P225" i="36"/>
  <c r="P226" i="36"/>
  <c r="P227" i="36"/>
  <c r="P228" i="36"/>
  <c r="P229" i="36"/>
  <c r="P230" i="36"/>
  <c r="P231" i="36"/>
  <c r="P232" i="36"/>
  <c r="P233" i="36"/>
  <c r="P234" i="36"/>
  <c r="P235" i="36"/>
  <c r="P236" i="36"/>
  <c r="P237" i="36"/>
  <c r="P238" i="36"/>
  <c r="P239" i="36"/>
  <c r="P240" i="36"/>
  <c r="P241" i="36"/>
  <c r="P242" i="36"/>
  <c r="P243" i="36"/>
  <c r="P244" i="36"/>
  <c r="P245" i="36"/>
  <c r="P246" i="36"/>
  <c r="P247" i="36"/>
  <c r="P248" i="36"/>
  <c r="P249" i="36"/>
  <c r="P250" i="36"/>
  <c r="P251" i="36"/>
  <c r="P252" i="36"/>
  <c r="P253" i="36"/>
  <c r="P254" i="36"/>
  <c r="P255" i="36"/>
  <c r="P25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O57" i="36"/>
  <c r="O58" i="36"/>
  <c r="O59" i="36"/>
  <c r="O60" i="36"/>
  <c r="O61" i="36"/>
  <c r="O62" i="36"/>
  <c r="O63" i="36"/>
  <c r="O64" i="36"/>
  <c r="O65" i="36"/>
  <c r="O66" i="36"/>
  <c r="O67" i="36"/>
  <c r="O68" i="36"/>
  <c r="O69" i="36"/>
  <c r="O70" i="36"/>
  <c r="O71" i="36"/>
  <c r="O72" i="36"/>
  <c r="O73" i="36"/>
  <c r="O74" i="36"/>
  <c r="O75" i="36"/>
  <c r="O76" i="36"/>
  <c r="O77" i="36"/>
  <c r="O78" i="36"/>
  <c r="O79" i="36"/>
  <c r="O80" i="36"/>
  <c r="O81" i="36"/>
  <c r="O82" i="36"/>
  <c r="O83" i="36"/>
  <c r="O84" i="36"/>
  <c r="O85" i="36"/>
  <c r="O86" i="36"/>
  <c r="O87" i="36"/>
  <c r="O88" i="36"/>
  <c r="O89" i="36"/>
  <c r="O90" i="36"/>
  <c r="O91" i="36"/>
  <c r="O92" i="36"/>
  <c r="O93" i="36"/>
  <c r="O94" i="36"/>
  <c r="O95" i="36"/>
  <c r="O96" i="36"/>
  <c r="O97" i="36"/>
  <c r="O98" i="36"/>
  <c r="O99" i="36"/>
  <c r="O100" i="36"/>
  <c r="O101" i="36"/>
  <c r="O102" i="36"/>
  <c r="O103" i="36"/>
  <c r="O104" i="36"/>
  <c r="O105" i="36"/>
  <c r="O106" i="36"/>
  <c r="O107" i="36"/>
  <c r="O108" i="36"/>
  <c r="O109" i="36"/>
  <c r="O110" i="36"/>
  <c r="O111" i="36"/>
  <c r="O112" i="36"/>
  <c r="O113" i="36"/>
  <c r="O114" i="36"/>
  <c r="O115" i="36"/>
  <c r="O116" i="36"/>
  <c r="O117" i="36"/>
  <c r="O118" i="36"/>
  <c r="O119" i="36"/>
  <c r="O120" i="36"/>
  <c r="O121" i="36"/>
  <c r="O122" i="36"/>
  <c r="O123" i="36"/>
  <c r="O124" i="36"/>
  <c r="O125" i="36"/>
  <c r="O126" i="36"/>
  <c r="O127" i="36"/>
  <c r="O128" i="36"/>
  <c r="O129" i="36"/>
  <c r="O130" i="36"/>
  <c r="O131" i="36"/>
  <c r="O132" i="36"/>
  <c r="O133" i="36"/>
  <c r="O134" i="36"/>
  <c r="O135" i="36"/>
  <c r="O136" i="36"/>
  <c r="O137" i="36"/>
  <c r="O138" i="36"/>
  <c r="O139" i="36"/>
  <c r="O140" i="36"/>
  <c r="O141" i="36"/>
  <c r="O142" i="36"/>
  <c r="O143" i="36"/>
  <c r="O144" i="36"/>
  <c r="O145" i="36"/>
  <c r="O146" i="36"/>
  <c r="O187" i="36"/>
  <c r="O188" i="36"/>
  <c r="O189" i="36"/>
  <c r="O190" i="36"/>
  <c r="O191" i="36"/>
  <c r="O192" i="36"/>
  <c r="O193" i="36"/>
  <c r="O194" i="36"/>
  <c r="O195" i="36"/>
  <c r="O196" i="36"/>
  <c r="O197" i="36"/>
  <c r="O198" i="36"/>
  <c r="O199" i="36"/>
  <c r="O200" i="36"/>
  <c r="O201" i="36"/>
  <c r="O202" i="36"/>
  <c r="O203" i="36"/>
  <c r="O204" i="36"/>
  <c r="O205" i="36"/>
  <c r="O206" i="36"/>
  <c r="O207" i="36"/>
  <c r="O208" i="36"/>
  <c r="O209" i="36"/>
  <c r="O210" i="36"/>
  <c r="O211" i="36"/>
  <c r="O212" i="36"/>
  <c r="O213" i="36"/>
  <c r="O214" i="36"/>
  <c r="O215" i="36"/>
  <c r="O216" i="36"/>
  <c r="O217" i="36"/>
  <c r="O218" i="36"/>
  <c r="O219" i="36"/>
  <c r="O220" i="36"/>
  <c r="O221" i="36"/>
  <c r="O222" i="36"/>
  <c r="O223" i="36"/>
  <c r="O224" i="36"/>
  <c r="O225" i="36"/>
  <c r="O226" i="36"/>
  <c r="O227" i="36"/>
  <c r="O228" i="36"/>
  <c r="O229" i="36"/>
  <c r="O230" i="36"/>
  <c r="O231" i="36"/>
  <c r="O232" i="36"/>
  <c r="O233" i="36"/>
  <c r="O234" i="36"/>
  <c r="O235" i="36"/>
  <c r="O236" i="36"/>
  <c r="O237" i="36"/>
  <c r="O238" i="36"/>
  <c r="O239" i="36"/>
  <c r="O240" i="36"/>
  <c r="O241" i="36"/>
  <c r="O242" i="36"/>
  <c r="O243" i="36"/>
  <c r="O244" i="36"/>
  <c r="O245" i="36"/>
  <c r="O246" i="36"/>
  <c r="O247" i="36"/>
  <c r="O248" i="36"/>
  <c r="O249" i="36"/>
  <c r="O250" i="36"/>
  <c r="O251" i="36"/>
  <c r="O252" i="36"/>
  <c r="O253" i="36"/>
  <c r="O254" i="36"/>
  <c r="O255" i="36"/>
  <c r="O25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83" i="36"/>
  <c r="N84" i="36"/>
  <c r="N85" i="36"/>
  <c r="N86" i="36"/>
  <c r="N87" i="36"/>
  <c r="N88" i="36"/>
  <c r="N89" i="36"/>
  <c r="N90" i="36"/>
  <c r="N91" i="36"/>
  <c r="N92" i="36"/>
  <c r="N93" i="36"/>
  <c r="N94" i="36"/>
  <c r="N95" i="36"/>
  <c r="N96" i="36"/>
  <c r="N97" i="36"/>
  <c r="N98" i="36"/>
  <c r="N99" i="36"/>
  <c r="N100" i="36"/>
  <c r="N101" i="36"/>
  <c r="N102" i="36"/>
  <c r="N103" i="36"/>
  <c r="N104" i="36"/>
  <c r="N105" i="36"/>
  <c r="N106" i="36"/>
  <c r="N107" i="36"/>
  <c r="N108" i="36"/>
  <c r="N109" i="36"/>
  <c r="N110" i="36"/>
  <c r="N111" i="36"/>
  <c r="N112" i="36"/>
  <c r="N113" i="36"/>
  <c r="N114" i="36"/>
  <c r="N115" i="36"/>
  <c r="N116" i="36"/>
  <c r="N117" i="36"/>
  <c r="N118" i="36"/>
  <c r="N119" i="36"/>
  <c r="N120" i="36"/>
  <c r="N121" i="36"/>
  <c r="N122" i="36"/>
  <c r="N123" i="36"/>
  <c r="N124" i="36"/>
  <c r="N125" i="36"/>
  <c r="N126" i="36"/>
  <c r="N127" i="36"/>
  <c r="N128" i="36"/>
  <c r="N129" i="36"/>
  <c r="N130" i="36"/>
  <c r="N131" i="36"/>
  <c r="N132" i="36"/>
  <c r="N133" i="36"/>
  <c r="N134" i="36"/>
  <c r="N135" i="36"/>
  <c r="N136" i="36"/>
  <c r="N137" i="36"/>
  <c r="N138" i="36"/>
  <c r="N139" i="36"/>
  <c r="N140" i="36"/>
  <c r="N141" i="36"/>
  <c r="N142" i="36"/>
  <c r="N143" i="36"/>
  <c r="N144" i="36"/>
  <c r="N145" i="36"/>
  <c r="N146" i="36"/>
  <c r="N187" i="36"/>
  <c r="N188" i="36"/>
  <c r="N189" i="36"/>
  <c r="N190" i="36"/>
  <c r="N191" i="36"/>
  <c r="N192" i="36"/>
  <c r="N193" i="36"/>
  <c r="N194" i="36"/>
  <c r="N195" i="36"/>
  <c r="N196" i="36"/>
  <c r="N197" i="36"/>
  <c r="N198" i="36"/>
  <c r="N199" i="36"/>
  <c r="N200" i="36"/>
  <c r="N201" i="36"/>
  <c r="N202" i="36"/>
  <c r="N203" i="36"/>
  <c r="N204" i="36"/>
  <c r="N205" i="36"/>
  <c r="N206" i="36"/>
  <c r="N207" i="36"/>
  <c r="N208" i="36"/>
  <c r="N209" i="36"/>
  <c r="N210" i="36"/>
  <c r="N211" i="36"/>
  <c r="N212" i="36"/>
  <c r="N213" i="36"/>
  <c r="N214" i="36"/>
  <c r="N215" i="36"/>
  <c r="N216" i="36"/>
  <c r="N217" i="36"/>
  <c r="N218" i="36"/>
  <c r="N219" i="36"/>
  <c r="N220" i="36"/>
  <c r="N221" i="36"/>
  <c r="N222" i="36"/>
  <c r="N223" i="36"/>
  <c r="N224" i="36"/>
  <c r="N225" i="36"/>
  <c r="N226" i="36"/>
  <c r="N227" i="36"/>
  <c r="N228" i="36"/>
  <c r="N229" i="36"/>
  <c r="N230" i="36"/>
  <c r="N231" i="36"/>
  <c r="N232" i="36"/>
  <c r="N233" i="36"/>
  <c r="N234" i="36"/>
  <c r="N235" i="36"/>
  <c r="N236" i="36"/>
  <c r="N237" i="36"/>
  <c r="N238" i="36"/>
  <c r="N239" i="36"/>
  <c r="N240" i="36"/>
  <c r="N241" i="36"/>
  <c r="N242" i="36"/>
  <c r="N243" i="36"/>
  <c r="N244" i="36"/>
  <c r="N245" i="36"/>
  <c r="N246" i="36"/>
  <c r="N247" i="36"/>
  <c r="N248" i="36"/>
  <c r="N249" i="36"/>
  <c r="N250" i="36"/>
  <c r="N251" i="36"/>
  <c r="N252" i="36"/>
  <c r="N253" i="36"/>
  <c r="N254" i="36"/>
  <c r="N255" i="36"/>
  <c r="N25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M77" i="36"/>
  <c r="M78" i="36"/>
  <c r="M79" i="36"/>
  <c r="M80" i="36"/>
  <c r="M81" i="36"/>
  <c r="M82" i="36"/>
  <c r="M83" i="36"/>
  <c r="M84" i="36"/>
  <c r="M85" i="36"/>
  <c r="M86" i="36"/>
  <c r="M87" i="36"/>
  <c r="M88" i="36"/>
  <c r="M89" i="36"/>
  <c r="M90" i="36"/>
  <c r="M91" i="36"/>
  <c r="M92" i="36"/>
  <c r="M93" i="36"/>
  <c r="M94" i="36"/>
  <c r="M95" i="36"/>
  <c r="M96" i="36"/>
  <c r="M97" i="36"/>
  <c r="M98" i="36"/>
  <c r="M99" i="36"/>
  <c r="M100" i="36"/>
  <c r="M101" i="36"/>
  <c r="M102" i="36"/>
  <c r="M103" i="36"/>
  <c r="M104" i="36"/>
  <c r="M105" i="36"/>
  <c r="M106" i="36"/>
  <c r="M107" i="36"/>
  <c r="M108" i="36"/>
  <c r="M109" i="36"/>
  <c r="M110" i="36"/>
  <c r="M111" i="36"/>
  <c r="M112" i="36"/>
  <c r="M113" i="36"/>
  <c r="M114" i="36"/>
  <c r="M115" i="36"/>
  <c r="M116" i="36"/>
  <c r="M117" i="36"/>
  <c r="M118" i="36"/>
  <c r="M119" i="36"/>
  <c r="M120" i="36"/>
  <c r="M121" i="36"/>
  <c r="M122" i="36"/>
  <c r="M123" i="36"/>
  <c r="M124" i="36"/>
  <c r="M125" i="36"/>
  <c r="M126" i="36"/>
  <c r="M127" i="36"/>
  <c r="M128" i="36"/>
  <c r="M129" i="36"/>
  <c r="M130" i="36"/>
  <c r="M131" i="36"/>
  <c r="M132" i="36"/>
  <c r="M133" i="36"/>
  <c r="M134" i="36"/>
  <c r="M135" i="36"/>
  <c r="M136" i="36"/>
  <c r="M137" i="36"/>
  <c r="M138" i="36"/>
  <c r="M139" i="36"/>
  <c r="M140" i="36"/>
  <c r="M141" i="36"/>
  <c r="M142" i="36"/>
  <c r="M143" i="36"/>
  <c r="M144" i="36"/>
  <c r="M145" i="36"/>
  <c r="M146" i="36"/>
  <c r="M187" i="36"/>
  <c r="M188" i="36"/>
  <c r="M189" i="36"/>
  <c r="M190" i="36"/>
  <c r="M191" i="36"/>
  <c r="M192" i="36"/>
  <c r="M193" i="36"/>
  <c r="M194" i="36"/>
  <c r="M195" i="36"/>
  <c r="M196" i="36"/>
  <c r="M197" i="36"/>
  <c r="M198" i="36"/>
  <c r="M199" i="36"/>
  <c r="M200" i="36"/>
  <c r="M201" i="36"/>
  <c r="M202" i="36"/>
  <c r="M203" i="36"/>
  <c r="M204" i="36"/>
  <c r="M205" i="36"/>
  <c r="M206" i="36"/>
  <c r="M207" i="36"/>
  <c r="M208" i="36"/>
  <c r="M209" i="36"/>
  <c r="M210" i="36"/>
  <c r="M211" i="36"/>
  <c r="M212" i="36"/>
  <c r="M213" i="36"/>
  <c r="M214" i="36"/>
  <c r="M215" i="36"/>
  <c r="M216" i="36"/>
  <c r="M217" i="36"/>
  <c r="M218" i="36"/>
  <c r="M219" i="36"/>
  <c r="M220" i="36"/>
  <c r="M221" i="36"/>
  <c r="M222" i="36"/>
  <c r="M223" i="36"/>
  <c r="M224" i="36"/>
  <c r="M225" i="36"/>
  <c r="M226" i="36"/>
  <c r="M227" i="36"/>
  <c r="M228" i="36"/>
  <c r="M229" i="36"/>
  <c r="M230" i="36"/>
  <c r="M231" i="36"/>
  <c r="M232" i="36"/>
  <c r="M233" i="36"/>
  <c r="M234" i="36"/>
  <c r="M235" i="36"/>
  <c r="M236" i="36"/>
  <c r="M237" i="36"/>
  <c r="M238" i="36"/>
  <c r="M239" i="36"/>
  <c r="M240" i="36"/>
  <c r="M241" i="36"/>
  <c r="M242" i="36"/>
  <c r="M243" i="36"/>
  <c r="M244" i="36"/>
  <c r="M245" i="36"/>
  <c r="M246" i="36"/>
  <c r="M247" i="36"/>
  <c r="M248" i="36"/>
  <c r="M249" i="36"/>
  <c r="M250" i="36"/>
  <c r="M251" i="36"/>
  <c r="M252" i="36"/>
  <c r="M253" i="36"/>
  <c r="M254" i="36"/>
  <c r="M255" i="36"/>
  <c r="M256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L210" i="36"/>
  <c r="L211" i="36"/>
  <c r="L212" i="36"/>
  <c r="L213" i="36"/>
  <c r="L214" i="36"/>
  <c r="L215" i="36"/>
  <c r="L216" i="36"/>
  <c r="L217" i="36"/>
  <c r="L218" i="36"/>
  <c r="L219" i="36"/>
  <c r="L220" i="36"/>
  <c r="L221" i="36"/>
  <c r="L222" i="36"/>
  <c r="L223" i="36"/>
  <c r="L224" i="36"/>
  <c r="L225" i="36"/>
  <c r="L226" i="36"/>
  <c r="L227" i="36"/>
  <c r="L228" i="36"/>
  <c r="L229" i="36"/>
  <c r="L230" i="36"/>
  <c r="L231" i="36"/>
  <c r="L232" i="36"/>
  <c r="L233" i="36"/>
  <c r="L234" i="36"/>
  <c r="L235" i="36"/>
  <c r="L236" i="36"/>
  <c r="L237" i="36"/>
  <c r="L238" i="36"/>
  <c r="L239" i="36"/>
  <c r="L240" i="36"/>
  <c r="L241" i="36"/>
  <c r="L242" i="36"/>
  <c r="L243" i="36"/>
  <c r="L244" i="36"/>
  <c r="L245" i="36"/>
  <c r="L246" i="36"/>
  <c r="L247" i="36"/>
  <c r="L248" i="36"/>
  <c r="L249" i="36"/>
  <c r="L250" i="36"/>
  <c r="L251" i="36"/>
  <c r="L252" i="36"/>
  <c r="L253" i="36"/>
  <c r="L254" i="36"/>
  <c r="L255" i="36"/>
  <c r="L256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28" i="36"/>
  <c r="K129" i="36"/>
  <c r="K130" i="36"/>
  <c r="K131" i="36"/>
  <c r="K132" i="36"/>
  <c r="K133" i="36"/>
  <c r="K134" i="36"/>
  <c r="K135" i="36"/>
  <c r="K136" i="36"/>
  <c r="K137" i="36"/>
  <c r="K138" i="36"/>
  <c r="K139" i="36"/>
  <c r="K140" i="36"/>
  <c r="K141" i="36"/>
  <c r="K142" i="36"/>
  <c r="K143" i="36"/>
  <c r="K144" i="36"/>
  <c r="K145" i="36"/>
  <c r="K146" i="36"/>
  <c r="K187" i="36"/>
  <c r="K188" i="36"/>
  <c r="K189" i="36"/>
  <c r="K190" i="36"/>
  <c r="K191" i="36"/>
  <c r="K192" i="36"/>
  <c r="K193" i="36"/>
  <c r="K194" i="36"/>
  <c r="K195" i="36"/>
  <c r="K196" i="36"/>
  <c r="K197" i="36"/>
  <c r="K198" i="36"/>
  <c r="K199" i="36"/>
  <c r="K200" i="36"/>
  <c r="K201" i="36"/>
  <c r="K202" i="36"/>
  <c r="K203" i="36"/>
  <c r="K204" i="36"/>
  <c r="K205" i="36"/>
  <c r="K206" i="36"/>
  <c r="K207" i="36"/>
  <c r="K208" i="36"/>
  <c r="K209" i="36"/>
  <c r="K210" i="36"/>
  <c r="K211" i="36"/>
  <c r="K212" i="36"/>
  <c r="K213" i="36"/>
  <c r="K214" i="36"/>
  <c r="K215" i="36"/>
  <c r="K216" i="36"/>
  <c r="K217" i="36"/>
  <c r="K218" i="36"/>
  <c r="K219" i="36"/>
  <c r="K220" i="36"/>
  <c r="K221" i="36"/>
  <c r="K222" i="36"/>
  <c r="K223" i="36"/>
  <c r="K224" i="36"/>
  <c r="K225" i="36"/>
  <c r="K226" i="36"/>
  <c r="K227" i="36"/>
  <c r="K228" i="36"/>
  <c r="K229" i="36"/>
  <c r="K230" i="36"/>
  <c r="K231" i="36"/>
  <c r="K232" i="36"/>
  <c r="K233" i="36"/>
  <c r="K234" i="36"/>
  <c r="K235" i="36"/>
  <c r="K236" i="36"/>
  <c r="K237" i="36"/>
  <c r="K238" i="36"/>
  <c r="K239" i="36"/>
  <c r="K240" i="36"/>
  <c r="K241" i="36"/>
  <c r="K242" i="36"/>
  <c r="K243" i="36"/>
  <c r="K244" i="36"/>
  <c r="K245" i="36"/>
  <c r="K246" i="36"/>
  <c r="K247" i="36"/>
  <c r="K248" i="36"/>
  <c r="K249" i="36"/>
  <c r="K250" i="36"/>
  <c r="K251" i="36"/>
  <c r="K252" i="36"/>
  <c r="K253" i="36"/>
  <c r="K254" i="36"/>
  <c r="K255" i="36"/>
  <c r="K256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02" i="36"/>
  <c r="I203" i="36"/>
  <c r="I204" i="36"/>
  <c r="I205" i="36"/>
  <c r="I206" i="36"/>
  <c r="I207" i="36"/>
  <c r="I208" i="36"/>
  <c r="I209" i="36"/>
  <c r="I210" i="36"/>
  <c r="I211" i="36"/>
  <c r="I212" i="36"/>
  <c r="I213" i="36"/>
  <c r="I214" i="36"/>
  <c r="I215" i="36"/>
  <c r="I216" i="36"/>
  <c r="I217" i="36"/>
  <c r="I218" i="36"/>
  <c r="I219" i="36"/>
  <c r="I220" i="36"/>
  <c r="I221" i="36"/>
  <c r="I222" i="36"/>
  <c r="I223" i="36"/>
  <c r="I224" i="36"/>
  <c r="I225" i="36"/>
  <c r="I226" i="36"/>
  <c r="I227" i="36"/>
  <c r="I228" i="36"/>
  <c r="I229" i="36"/>
  <c r="I230" i="36"/>
  <c r="I231" i="36"/>
  <c r="I232" i="36"/>
  <c r="I233" i="36"/>
  <c r="I234" i="36"/>
  <c r="I235" i="36"/>
  <c r="I236" i="36"/>
  <c r="I237" i="36"/>
  <c r="I238" i="36"/>
  <c r="I239" i="36"/>
  <c r="I240" i="36"/>
  <c r="I241" i="36"/>
  <c r="I242" i="36"/>
  <c r="I243" i="36"/>
  <c r="I244" i="36"/>
  <c r="I245" i="36"/>
  <c r="I246" i="36"/>
  <c r="I247" i="36"/>
  <c r="I248" i="36"/>
  <c r="I249" i="36"/>
  <c r="I250" i="36"/>
  <c r="I251" i="36"/>
  <c r="I252" i="36"/>
  <c r="I253" i="36"/>
  <c r="I254" i="36"/>
  <c r="I255" i="36"/>
  <c r="I256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T1" i="36"/>
  <c r="C219" i="69" s="1"/>
  <c r="S1" i="36"/>
  <c r="R1" i="36"/>
  <c r="Q1" i="36"/>
  <c r="C216" i="69" s="1"/>
  <c r="P1" i="36"/>
  <c r="O1" i="36"/>
  <c r="N1" i="36"/>
  <c r="M1" i="36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T45" i="35"/>
  <c r="T46" i="35"/>
  <c r="T47" i="35"/>
  <c r="T48" i="35"/>
  <c r="T49" i="35"/>
  <c r="T50" i="35"/>
  <c r="T51" i="35"/>
  <c r="T52" i="35"/>
  <c r="T53" i="35"/>
  <c r="T54" i="35"/>
  <c r="T55" i="35"/>
  <c r="T56" i="35"/>
  <c r="T57" i="35"/>
  <c r="T58" i="35"/>
  <c r="T59" i="35"/>
  <c r="T60" i="35"/>
  <c r="T61" i="35"/>
  <c r="T62" i="35"/>
  <c r="T63" i="35"/>
  <c r="T64" i="35"/>
  <c r="T65" i="35"/>
  <c r="T66" i="35"/>
  <c r="T67" i="35"/>
  <c r="T68" i="35"/>
  <c r="T69" i="35"/>
  <c r="T70" i="35"/>
  <c r="T71" i="35"/>
  <c r="T72" i="35"/>
  <c r="T73" i="35"/>
  <c r="T74" i="35"/>
  <c r="T75" i="35"/>
  <c r="T76" i="35"/>
  <c r="T77" i="35"/>
  <c r="T78" i="35"/>
  <c r="T79" i="35"/>
  <c r="T80" i="35"/>
  <c r="T81" i="35"/>
  <c r="T82" i="35"/>
  <c r="T83" i="35"/>
  <c r="T84" i="35"/>
  <c r="T85" i="35"/>
  <c r="T86" i="35"/>
  <c r="T87" i="35"/>
  <c r="T88" i="35"/>
  <c r="T89" i="35"/>
  <c r="T90" i="35"/>
  <c r="T91" i="35"/>
  <c r="T92" i="35"/>
  <c r="T93" i="35"/>
  <c r="T94" i="35"/>
  <c r="T95" i="35"/>
  <c r="T96" i="35"/>
  <c r="T97" i="35"/>
  <c r="T98" i="35"/>
  <c r="T99" i="35"/>
  <c r="T100" i="35"/>
  <c r="T101" i="35"/>
  <c r="T102" i="35"/>
  <c r="T103" i="35"/>
  <c r="T104" i="35"/>
  <c r="T105" i="35"/>
  <c r="T106" i="35"/>
  <c r="T107" i="35"/>
  <c r="T108" i="35"/>
  <c r="T109" i="35"/>
  <c r="T110" i="35"/>
  <c r="T111" i="35"/>
  <c r="T112" i="35"/>
  <c r="T113" i="35"/>
  <c r="T114" i="35"/>
  <c r="T115" i="35"/>
  <c r="T116" i="35"/>
  <c r="T117" i="35"/>
  <c r="T118" i="35"/>
  <c r="T119" i="35"/>
  <c r="T120" i="35"/>
  <c r="T121" i="35"/>
  <c r="T122" i="35"/>
  <c r="T123" i="35"/>
  <c r="T124" i="35"/>
  <c r="T125" i="35"/>
  <c r="T126" i="35"/>
  <c r="T127" i="35"/>
  <c r="T128" i="35"/>
  <c r="T129" i="35"/>
  <c r="T130" i="35"/>
  <c r="T131" i="35"/>
  <c r="T132" i="35"/>
  <c r="T133" i="35"/>
  <c r="T134" i="35"/>
  <c r="T135" i="35"/>
  <c r="T136" i="35"/>
  <c r="T137" i="35"/>
  <c r="T138" i="35"/>
  <c r="T139" i="35"/>
  <c r="T140" i="35"/>
  <c r="T141" i="35"/>
  <c r="T142" i="35"/>
  <c r="T143" i="35"/>
  <c r="T144" i="35"/>
  <c r="T145" i="35"/>
  <c r="T146" i="35"/>
  <c r="T187" i="35"/>
  <c r="T188" i="35"/>
  <c r="T189" i="35"/>
  <c r="T190" i="35"/>
  <c r="T191" i="35"/>
  <c r="T192" i="35"/>
  <c r="T193" i="35"/>
  <c r="T194" i="35"/>
  <c r="T195" i="35"/>
  <c r="T196" i="35"/>
  <c r="T197" i="35"/>
  <c r="T198" i="35"/>
  <c r="T199" i="35"/>
  <c r="T200" i="35"/>
  <c r="T201" i="35"/>
  <c r="T202" i="35"/>
  <c r="T203" i="35"/>
  <c r="T204" i="35"/>
  <c r="T205" i="35"/>
  <c r="T206" i="35"/>
  <c r="T207" i="35"/>
  <c r="T208" i="35"/>
  <c r="T209" i="35"/>
  <c r="T210" i="35"/>
  <c r="T211" i="35"/>
  <c r="T212" i="35"/>
  <c r="T213" i="35"/>
  <c r="T214" i="35"/>
  <c r="T215" i="35"/>
  <c r="T216" i="35"/>
  <c r="T217" i="35"/>
  <c r="T218" i="35"/>
  <c r="T219" i="35"/>
  <c r="T220" i="35"/>
  <c r="T221" i="35"/>
  <c r="T222" i="35"/>
  <c r="T223" i="35"/>
  <c r="T224" i="35"/>
  <c r="T225" i="35"/>
  <c r="T226" i="35"/>
  <c r="T227" i="35"/>
  <c r="T228" i="35"/>
  <c r="T229" i="35"/>
  <c r="T230" i="35"/>
  <c r="T231" i="35"/>
  <c r="T232" i="35"/>
  <c r="T233" i="35"/>
  <c r="T234" i="35"/>
  <c r="T235" i="35"/>
  <c r="T236" i="35"/>
  <c r="T237" i="35"/>
  <c r="T238" i="35"/>
  <c r="T239" i="35"/>
  <c r="T240" i="35"/>
  <c r="T241" i="35"/>
  <c r="T242" i="35"/>
  <c r="T243" i="35"/>
  <c r="T244" i="35"/>
  <c r="T245" i="35"/>
  <c r="T246" i="35"/>
  <c r="T247" i="35"/>
  <c r="T248" i="35"/>
  <c r="T249" i="35"/>
  <c r="T250" i="35"/>
  <c r="S17" i="35"/>
  <c r="S18" i="35"/>
  <c r="S19" i="35"/>
  <c r="S20" i="35"/>
  <c r="S21" i="35"/>
  <c r="S22" i="35"/>
  <c r="S23" i="35"/>
  <c r="S24" i="35"/>
  <c r="S25" i="35"/>
  <c r="S26" i="35"/>
  <c r="S27" i="35"/>
  <c r="S28" i="35"/>
  <c r="S29" i="35"/>
  <c r="S30" i="35"/>
  <c r="S31" i="35"/>
  <c r="S32" i="35"/>
  <c r="S33" i="35"/>
  <c r="S34" i="35"/>
  <c r="S35" i="35"/>
  <c r="S36" i="35"/>
  <c r="S37" i="35"/>
  <c r="S38" i="35"/>
  <c r="S39" i="35"/>
  <c r="S40" i="35"/>
  <c r="S41" i="35"/>
  <c r="S42" i="35"/>
  <c r="S43" i="35"/>
  <c r="S44" i="35"/>
  <c r="S45" i="35"/>
  <c r="S46" i="35"/>
  <c r="S47" i="35"/>
  <c r="S48" i="35"/>
  <c r="S49" i="35"/>
  <c r="S50" i="35"/>
  <c r="S51" i="35"/>
  <c r="S52" i="35"/>
  <c r="S53" i="35"/>
  <c r="S54" i="35"/>
  <c r="S55" i="35"/>
  <c r="S56" i="35"/>
  <c r="S57" i="35"/>
  <c r="S58" i="35"/>
  <c r="S59" i="35"/>
  <c r="S60" i="35"/>
  <c r="S61" i="35"/>
  <c r="S62" i="35"/>
  <c r="S63" i="35"/>
  <c r="S64" i="35"/>
  <c r="S65" i="35"/>
  <c r="S66" i="35"/>
  <c r="S67" i="35"/>
  <c r="S68" i="35"/>
  <c r="S69" i="35"/>
  <c r="S70" i="35"/>
  <c r="S71" i="35"/>
  <c r="S72" i="35"/>
  <c r="S73" i="35"/>
  <c r="S74" i="35"/>
  <c r="S75" i="35"/>
  <c r="S76" i="35"/>
  <c r="S77" i="35"/>
  <c r="S78" i="35"/>
  <c r="S79" i="35"/>
  <c r="S80" i="35"/>
  <c r="S81" i="35"/>
  <c r="S82" i="35"/>
  <c r="S83" i="35"/>
  <c r="S84" i="35"/>
  <c r="S85" i="35"/>
  <c r="S86" i="35"/>
  <c r="S87" i="35"/>
  <c r="S88" i="35"/>
  <c r="S89" i="35"/>
  <c r="S90" i="35"/>
  <c r="S91" i="35"/>
  <c r="S92" i="35"/>
  <c r="S93" i="35"/>
  <c r="S94" i="35"/>
  <c r="S95" i="35"/>
  <c r="S96" i="35"/>
  <c r="S97" i="35"/>
  <c r="S98" i="35"/>
  <c r="S99" i="35"/>
  <c r="S100" i="35"/>
  <c r="S101" i="35"/>
  <c r="S102" i="35"/>
  <c r="S103" i="35"/>
  <c r="S104" i="35"/>
  <c r="S105" i="35"/>
  <c r="S106" i="35"/>
  <c r="S107" i="35"/>
  <c r="S108" i="35"/>
  <c r="S109" i="35"/>
  <c r="S110" i="35"/>
  <c r="S111" i="35"/>
  <c r="S112" i="35"/>
  <c r="S113" i="35"/>
  <c r="S114" i="35"/>
  <c r="S115" i="35"/>
  <c r="S116" i="35"/>
  <c r="S117" i="35"/>
  <c r="S118" i="35"/>
  <c r="S119" i="35"/>
  <c r="S120" i="35"/>
  <c r="S121" i="35"/>
  <c r="S122" i="35"/>
  <c r="S123" i="35"/>
  <c r="S124" i="35"/>
  <c r="S125" i="35"/>
  <c r="S126" i="35"/>
  <c r="S127" i="35"/>
  <c r="S128" i="35"/>
  <c r="S129" i="35"/>
  <c r="S130" i="35"/>
  <c r="S131" i="35"/>
  <c r="S132" i="35"/>
  <c r="S133" i="35"/>
  <c r="S134" i="35"/>
  <c r="S135" i="35"/>
  <c r="S136" i="35"/>
  <c r="S137" i="35"/>
  <c r="S138" i="35"/>
  <c r="S139" i="35"/>
  <c r="S140" i="35"/>
  <c r="S141" i="35"/>
  <c r="S142" i="35"/>
  <c r="S143" i="35"/>
  <c r="S144" i="35"/>
  <c r="S145" i="35"/>
  <c r="S146" i="35"/>
  <c r="S187" i="35"/>
  <c r="S188" i="35"/>
  <c r="S189" i="35"/>
  <c r="S190" i="35"/>
  <c r="S191" i="35"/>
  <c r="S192" i="35"/>
  <c r="S193" i="35"/>
  <c r="S194" i="35"/>
  <c r="S195" i="35"/>
  <c r="S196" i="35"/>
  <c r="S197" i="35"/>
  <c r="S198" i="35"/>
  <c r="S199" i="35"/>
  <c r="S200" i="35"/>
  <c r="S201" i="35"/>
  <c r="S202" i="35"/>
  <c r="S203" i="35"/>
  <c r="S204" i="35"/>
  <c r="S205" i="35"/>
  <c r="S206" i="35"/>
  <c r="S207" i="35"/>
  <c r="S208" i="35"/>
  <c r="S209" i="35"/>
  <c r="S210" i="35"/>
  <c r="S211" i="35"/>
  <c r="S212" i="35"/>
  <c r="S213" i="35"/>
  <c r="S214" i="35"/>
  <c r="S215" i="35"/>
  <c r="S216" i="35"/>
  <c r="S217" i="35"/>
  <c r="S218" i="35"/>
  <c r="S219" i="35"/>
  <c r="S220" i="35"/>
  <c r="S221" i="35"/>
  <c r="S222" i="35"/>
  <c r="S223" i="35"/>
  <c r="S224" i="35"/>
  <c r="S225" i="35"/>
  <c r="S226" i="35"/>
  <c r="S227" i="35"/>
  <c r="S228" i="35"/>
  <c r="S229" i="35"/>
  <c r="S230" i="35"/>
  <c r="S231" i="35"/>
  <c r="S232" i="35"/>
  <c r="S233" i="35"/>
  <c r="S234" i="35"/>
  <c r="S235" i="35"/>
  <c r="S236" i="35"/>
  <c r="S237" i="35"/>
  <c r="S238" i="35"/>
  <c r="S239" i="35"/>
  <c r="S240" i="35"/>
  <c r="S241" i="35"/>
  <c r="S242" i="35"/>
  <c r="S243" i="35"/>
  <c r="S244" i="35"/>
  <c r="S245" i="35"/>
  <c r="S246" i="35"/>
  <c r="S247" i="35"/>
  <c r="S248" i="35"/>
  <c r="S249" i="35"/>
  <c r="S250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221" i="35"/>
  <c r="R222" i="35"/>
  <c r="R223" i="35"/>
  <c r="R224" i="35"/>
  <c r="R225" i="35"/>
  <c r="R226" i="35"/>
  <c r="R227" i="35"/>
  <c r="R228" i="35"/>
  <c r="R229" i="35"/>
  <c r="R230" i="35"/>
  <c r="R231" i="35"/>
  <c r="R232" i="35"/>
  <c r="R233" i="35"/>
  <c r="R234" i="35"/>
  <c r="R235" i="35"/>
  <c r="R236" i="35"/>
  <c r="R237" i="35"/>
  <c r="R238" i="35"/>
  <c r="R239" i="35"/>
  <c r="R240" i="35"/>
  <c r="R241" i="35"/>
  <c r="R242" i="35"/>
  <c r="R243" i="35"/>
  <c r="R244" i="35"/>
  <c r="R245" i="35"/>
  <c r="R246" i="35"/>
  <c r="R247" i="35"/>
  <c r="R248" i="35"/>
  <c r="R249" i="35"/>
  <c r="R250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87" i="35"/>
  <c r="Q188" i="35"/>
  <c r="Q189" i="35"/>
  <c r="Q190" i="35"/>
  <c r="Q191" i="35"/>
  <c r="Q192" i="35"/>
  <c r="Q193" i="35"/>
  <c r="Q194" i="35"/>
  <c r="Q195" i="35"/>
  <c r="Q196" i="35"/>
  <c r="Q197" i="35"/>
  <c r="Q198" i="35"/>
  <c r="Q199" i="35"/>
  <c r="Q200" i="35"/>
  <c r="Q201" i="35"/>
  <c r="Q202" i="35"/>
  <c r="Q203" i="35"/>
  <c r="Q204" i="35"/>
  <c r="Q205" i="35"/>
  <c r="Q206" i="35"/>
  <c r="Q207" i="35"/>
  <c r="Q208" i="35"/>
  <c r="Q209" i="35"/>
  <c r="Q210" i="35"/>
  <c r="Q211" i="35"/>
  <c r="Q212" i="35"/>
  <c r="Q213" i="35"/>
  <c r="Q214" i="35"/>
  <c r="Q215" i="35"/>
  <c r="Q216" i="35"/>
  <c r="Q217" i="35"/>
  <c r="Q218" i="35"/>
  <c r="Q219" i="35"/>
  <c r="Q220" i="35"/>
  <c r="Q221" i="35"/>
  <c r="Q222" i="35"/>
  <c r="Q223" i="35"/>
  <c r="Q224" i="35"/>
  <c r="Q225" i="35"/>
  <c r="Q226" i="35"/>
  <c r="Q227" i="35"/>
  <c r="Q228" i="35"/>
  <c r="Q229" i="35"/>
  <c r="Q230" i="35"/>
  <c r="Q231" i="35"/>
  <c r="Q232" i="35"/>
  <c r="Q233" i="35"/>
  <c r="Q234" i="35"/>
  <c r="Q235" i="35"/>
  <c r="Q236" i="35"/>
  <c r="Q237" i="35"/>
  <c r="Q238" i="35"/>
  <c r="Q239" i="35"/>
  <c r="Q240" i="35"/>
  <c r="Q241" i="35"/>
  <c r="Q242" i="35"/>
  <c r="Q243" i="35"/>
  <c r="Q244" i="35"/>
  <c r="Q245" i="35"/>
  <c r="Q246" i="35"/>
  <c r="Q247" i="35"/>
  <c r="Q248" i="35"/>
  <c r="Q249" i="35"/>
  <c r="Q250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P101" i="35"/>
  <c r="P102" i="35"/>
  <c r="P103" i="35"/>
  <c r="P104" i="35"/>
  <c r="P105" i="35"/>
  <c r="P106" i="35"/>
  <c r="P107" i="35"/>
  <c r="P108" i="35"/>
  <c r="P109" i="35"/>
  <c r="P110" i="35"/>
  <c r="P111" i="35"/>
  <c r="P112" i="35"/>
  <c r="P113" i="35"/>
  <c r="P114" i="35"/>
  <c r="P115" i="35"/>
  <c r="P116" i="35"/>
  <c r="P117" i="35"/>
  <c r="P118" i="35"/>
  <c r="P119" i="35"/>
  <c r="P120" i="35"/>
  <c r="P121" i="35"/>
  <c r="P122" i="35"/>
  <c r="P123" i="35"/>
  <c r="P124" i="35"/>
  <c r="P125" i="35"/>
  <c r="P126" i="35"/>
  <c r="P127" i="35"/>
  <c r="P128" i="35"/>
  <c r="P129" i="35"/>
  <c r="P130" i="35"/>
  <c r="P131" i="35"/>
  <c r="P132" i="35"/>
  <c r="P133" i="35"/>
  <c r="P134" i="35"/>
  <c r="P135" i="35"/>
  <c r="P136" i="35"/>
  <c r="P137" i="35"/>
  <c r="P138" i="35"/>
  <c r="P139" i="35"/>
  <c r="P140" i="35"/>
  <c r="P141" i="35"/>
  <c r="P142" i="35"/>
  <c r="P143" i="35"/>
  <c r="P144" i="35"/>
  <c r="P145" i="35"/>
  <c r="P146" i="35"/>
  <c r="P187" i="35"/>
  <c r="P188" i="35"/>
  <c r="P189" i="35"/>
  <c r="P190" i="35"/>
  <c r="P191" i="35"/>
  <c r="P192" i="35"/>
  <c r="P193" i="35"/>
  <c r="P194" i="35"/>
  <c r="P195" i="35"/>
  <c r="P196" i="35"/>
  <c r="P197" i="35"/>
  <c r="P198" i="35"/>
  <c r="P199" i="35"/>
  <c r="P200" i="35"/>
  <c r="P201" i="35"/>
  <c r="P202" i="35"/>
  <c r="P203" i="35"/>
  <c r="P204" i="35"/>
  <c r="P205" i="35"/>
  <c r="P206" i="35"/>
  <c r="P207" i="35"/>
  <c r="P208" i="35"/>
  <c r="P209" i="35"/>
  <c r="P210" i="35"/>
  <c r="P211" i="35"/>
  <c r="P212" i="35"/>
  <c r="P213" i="35"/>
  <c r="P214" i="35"/>
  <c r="P215" i="35"/>
  <c r="P216" i="35"/>
  <c r="P217" i="35"/>
  <c r="P218" i="35"/>
  <c r="P219" i="35"/>
  <c r="P220" i="35"/>
  <c r="P221" i="35"/>
  <c r="P222" i="35"/>
  <c r="P223" i="35"/>
  <c r="P224" i="35"/>
  <c r="P225" i="35"/>
  <c r="P226" i="35"/>
  <c r="P227" i="35"/>
  <c r="P228" i="35"/>
  <c r="P229" i="35"/>
  <c r="P230" i="35"/>
  <c r="P231" i="35"/>
  <c r="P232" i="35"/>
  <c r="P233" i="35"/>
  <c r="P234" i="35"/>
  <c r="P235" i="35"/>
  <c r="P236" i="35"/>
  <c r="P237" i="35"/>
  <c r="P238" i="35"/>
  <c r="P239" i="35"/>
  <c r="P240" i="35"/>
  <c r="P241" i="35"/>
  <c r="P242" i="35"/>
  <c r="P243" i="35"/>
  <c r="P244" i="35"/>
  <c r="P245" i="35"/>
  <c r="P246" i="35"/>
  <c r="P247" i="35"/>
  <c r="P248" i="35"/>
  <c r="P249" i="35"/>
  <c r="P250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87" i="35"/>
  <c r="O188" i="35"/>
  <c r="O189" i="35"/>
  <c r="O190" i="35"/>
  <c r="O191" i="35"/>
  <c r="O192" i="35"/>
  <c r="O193" i="35"/>
  <c r="O194" i="35"/>
  <c r="O195" i="35"/>
  <c r="O196" i="35"/>
  <c r="O197" i="35"/>
  <c r="O198" i="35"/>
  <c r="O199" i="35"/>
  <c r="O200" i="35"/>
  <c r="O201" i="35"/>
  <c r="O202" i="35"/>
  <c r="O203" i="35"/>
  <c r="O204" i="35"/>
  <c r="O205" i="35"/>
  <c r="O206" i="35"/>
  <c r="O207" i="35"/>
  <c r="O208" i="35"/>
  <c r="O209" i="35"/>
  <c r="O210" i="35"/>
  <c r="O211" i="35"/>
  <c r="O212" i="35"/>
  <c r="O213" i="35"/>
  <c r="O214" i="35"/>
  <c r="O215" i="35"/>
  <c r="O216" i="35"/>
  <c r="O217" i="35"/>
  <c r="O218" i="35"/>
  <c r="O219" i="35"/>
  <c r="O220" i="35"/>
  <c r="O221" i="35"/>
  <c r="O222" i="35"/>
  <c r="O223" i="35"/>
  <c r="O224" i="35"/>
  <c r="O225" i="35"/>
  <c r="O226" i="35"/>
  <c r="O227" i="35"/>
  <c r="O228" i="35"/>
  <c r="O229" i="35"/>
  <c r="O230" i="35"/>
  <c r="O231" i="35"/>
  <c r="O232" i="35"/>
  <c r="O233" i="35"/>
  <c r="O234" i="35"/>
  <c r="O235" i="35"/>
  <c r="O236" i="35"/>
  <c r="O237" i="35"/>
  <c r="O238" i="35"/>
  <c r="O239" i="35"/>
  <c r="O240" i="35"/>
  <c r="O241" i="35"/>
  <c r="O242" i="35"/>
  <c r="O243" i="35"/>
  <c r="O244" i="35"/>
  <c r="O245" i="35"/>
  <c r="O246" i="35"/>
  <c r="O247" i="35"/>
  <c r="O248" i="35"/>
  <c r="O249" i="35"/>
  <c r="O250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77" i="35"/>
  <c r="N78" i="35"/>
  <c r="N79" i="35"/>
  <c r="N80" i="35"/>
  <c r="N81" i="35"/>
  <c r="N82" i="35"/>
  <c r="N83" i="35"/>
  <c r="N84" i="35"/>
  <c r="N85" i="35"/>
  <c r="N86" i="35"/>
  <c r="N87" i="35"/>
  <c r="N88" i="35"/>
  <c r="N89" i="35"/>
  <c r="N90" i="35"/>
  <c r="N91" i="35"/>
  <c r="N92" i="35"/>
  <c r="N93" i="35"/>
  <c r="N94" i="35"/>
  <c r="N95" i="35"/>
  <c r="N96" i="35"/>
  <c r="N97" i="35"/>
  <c r="N98" i="35"/>
  <c r="N99" i="35"/>
  <c r="N100" i="35"/>
  <c r="N101" i="35"/>
  <c r="N102" i="35"/>
  <c r="N103" i="35"/>
  <c r="N104" i="35"/>
  <c r="N105" i="35"/>
  <c r="N106" i="35"/>
  <c r="N107" i="35"/>
  <c r="N108" i="35"/>
  <c r="N109" i="35"/>
  <c r="N110" i="35"/>
  <c r="N111" i="35"/>
  <c r="N112" i="35"/>
  <c r="N113" i="35"/>
  <c r="N114" i="35"/>
  <c r="N115" i="35"/>
  <c r="N116" i="35"/>
  <c r="N117" i="35"/>
  <c r="N118" i="35"/>
  <c r="N119" i="35"/>
  <c r="N120" i="35"/>
  <c r="N121" i="35"/>
  <c r="N122" i="35"/>
  <c r="N123" i="35"/>
  <c r="N124" i="35"/>
  <c r="N125" i="35"/>
  <c r="N126" i="35"/>
  <c r="N127" i="35"/>
  <c r="N128" i="35"/>
  <c r="N129" i="35"/>
  <c r="N130" i="35"/>
  <c r="N131" i="35"/>
  <c r="N132" i="35"/>
  <c r="N133" i="35"/>
  <c r="N134" i="35"/>
  <c r="N135" i="35"/>
  <c r="N136" i="35"/>
  <c r="N137" i="35"/>
  <c r="N138" i="35"/>
  <c r="N139" i="35"/>
  <c r="N140" i="35"/>
  <c r="N141" i="35"/>
  <c r="N142" i="35"/>
  <c r="N143" i="35"/>
  <c r="N144" i="35"/>
  <c r="N145" i="35"/>
  <c r="N146" i="35"/>
  <c r="N187" i="35"/>
  <c r="N188" i="35"/>
  <c r="N189" i="35"/>
  <c r="N190" i="35"/>
  <c r="N191" i="35"/>
  <c r="N192" i="35"/>
  <c r="N193" i="35"/>
  <c r="N194" i="35"/>
  <c r="N195" i="35"/>
  <c r="N196" i="35"/>
  <c r="N197" i="35"/>
  <c r="N198" i="35"/>
  <c r="N199" i="35"/>
  <c r="N200" i="35"/>
  <c r="N201" i="35"/>
  <c r="N202" i="35"/>
  <c r="N203" i="35"/>
  <c r="N204" i="35"/>
  <c r="N205" i="35"/>
  <c r="N206" i="35"/>
  <c r="N207" i="35"/>
  <c r="N208" i="35"/>
  <c r="N209" i="35"/>
  <c r="N210" i="35"/>
  <c r="N211" i="35"/>
  <c r="N212" i="35"/>
  <c r="N213" i="35"/>
  <c r="N214" i="35"/>
  <c r="N215" i="35"/>
  <c r="N216" i="35"/>
  <c r="N217" i="35"/>
  <c r="N218" i="35"/>
  <c r="N219" i="35"/>
  <c r="N220" i="35"/>
  <c r="N221" i="35"/>
  <c r="N222" i="35"/>
  <c r="N223" i="35"/>
  <c r="N224" i="35"/>
  <c r="N225" i="35"/>
  <c r="N226" i="35"/>
  <c r="N227" i="35"/>
  <c r="N228" i="35"/>
  <c r="N229" i="35"/>
  <c r="N230" i="35"/>
  <c r="N231" i="35"/>
  <c r="N232" i="35"/>
  <c r="N233" i="35"/>
  <c r="N234" i="35"/>
  <c r="N235" i="35"/>
  <c r="N236" i="35"/>
  <c r="N237" i="35"/>
  <c r="N238" i="35"/>
  <c r="N239" i="35"/>
  <c r="N240" i="35"/>
  <c r="N241" i="35"/>
  <c r="N242" i="35"/>
  <c r="N243" i="35"/>
  <c r="N244" i="35"/>
  <c r="N245" i="35"/>
  <c r="N246" i="35"/>
  <c r="N247" i="35"/>
  <c r="N248" i="35"/>
  <c r="N249" i="35"/>
  <c r="N250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M52" i="35"/>
  <c r="M53" i="35"/>
  <c r="M54" i="35"/>
  <c r="M55" i="35"/>
  <c r="M56" i="35"/>
  <c r="M57" i="35"/>
  <c r="M58" i="35"/>
  <c r="M59" i="35"/>
  <c r="M60" i="35"/>
  <c r="M61" i="35"/>
  <c r="M62" i="35"/>
  <c r="M63" i="35"/>
  <c r="M64" i="35"/>
  <c r="M65" i="35"/>
  <c r="M66" i="35"/>
  <c r="M67" i="35"/>
  <c r="M68" i="35"/>
  <c r="M69" i="35"/>
  <c r="M70" i="35"/>
  <c r="M71" i="35"/>
  <c r="M72" i="35"/>
  <c r="M73" i="35"/>
  <c r="M74" i="35"/>
  <c r="M75" i="35"/>
  <c r="M76" i="35"/>
  <c r="M77" i="35"/>
  <c r="M78" i="35"/>
  <c r="M79" i="35"/>
  <c r="M80" i="35"/>
  <c r="M81" i="35"/>
  <c r="M82" i="35"/>
  <c r="M83" i="35"/>
  <c r="M84" i="35"/>
  <c r="M85" i="35"/>
  <c r="M86" i="35"/>
  <c r="M87" i="35"/>
  <c r="M88" i="35"/>
  <c r="M89" i="35"/>
  <c r="M90" i="35"/>
  <c r="M91" i="35"/>
  <c r="M92" i="35"/>
  <c r="M93" i="35"/>
  <c r="M94" i="35"/>
  <c r="M95" i="35"/>
  <c r="M96" i="35"/>
  <c r="M97" i="35"/>
  <c r="M98" i="35"/>
  <c r="M99" i="35"/>
  <c r="M100" i="35"/>
  <c r="M101" i="35"/>
  <c r="M102" i="35"/>
  <c r="M103" i="35"/>
  <c r="M104" i="35"/>
  <c r="M105" i="35"/>
  <c r="M106" i="35"/>
  <c r="M107" i="35"/>
  <c r="M108" i="35"/>
  <c r="M109" i="35"/>
  <c r="M110" i="35"/>
  <c r="M111" i="35"/>
  <c r="M112" i="35"/>
  <c r="M113" i="35"/>
  <c r="M114" i="35"/>
  <c r="M115" i="35"/>
  <c r="M116" i="35"/>
  <c r="M117" i="35"/>
  <c r="M118" i="35"/>
  <c r="M119" i="35"/>
  <c r="M120" i="35"/>
  <c r="M121" i="35"/>
  <c r="M122" i="35"/>
  <c r="M123" i="35"/>
  <c r="M124" i="35"/>
  <c r="M125" i="35"/>
  <c r="M126" i="35"/>
  <c r="M127" i="35"/>
  <c r="M128" i="35"/>
  <c r="M129" i="35"/>
  <c r="M130" i="35"/>
  <c r="M131" i="35"/>
  <c r="M132" i="35"/>
  <c r="M133" i="35"/>
  <c r="M134" i="35"/>
  <c r="M135" i="35"/>
  <c r="M136" i="35"/>
  <c r="M137" i="35"/>
  <c r="M138" i="35"/>
  <c r="M139" i="35"/>
  <c r="M140" i="35"/>
  <c r="M141" i="35"/>
  <c r="M142" i="35"/>
  <c r="M143" i="35"/>
  <c r="M144" i="35"/>
  <c r="M145" i="35"/>
  <c r="M146" i="35"/>
  <c r="M187" i="35"/>
  <c r="M188" i="35"/>
  <c r="M189" i="35"/>
  <c r="M190" i="35"/>
  <c r="M191" i="35"/>
  <c r="M192" i="35"/>
  <c r="M193" i="35"/>
  <c r="M194" i="35"/>
  <c r="M195" i="35"/>
  <c r="M196" i="35"/>
  <c r="M197" i="35"/>
  <c r="M198" i="35"/>
  <c r="M199" i="35"/>
  <c r="M200" i="35"/>
  <c r="M201" i="35"/>
  <c r="M202" i="35"/>
  <c r="M203" i="35"/>
  <c r="M204" i="35"/>
  <c r="M205" i="35"/>
  <c r="M206" i="35"/>
  <c r="M207" i="35"/>
  <c r="M208" i="35"/>
  <c r="M209" i="35"/>
  <c r="M210" i="35"/>
  <c r="M211" i="35"/>
  <c r="M212" i="35"/>
  <c r="M213" i="35"/>
  <c r="M214" i="35"/>
  <c r="M215" i="35"/>
  <c r="M216" i="35"/>
  <c r="M217" i="35"/>
  <c r="M218" i="35"/>
  <c r="M219" i="35"/>
  <c r="M220" i="35"/>
  <c r="M221" i="35"/>
  <c r="M222" i="35"/>
  <c r="M223" i="35"/>
  <c r="M224" i="35"/>
  <c r="M225" i="35"/>
  <c r="M226" i="35"/>
  <c r="M227" i="35"/>
  <c r="M228" i="35"/>
  <c r="M229" i="35"/>
  <c r="M230" i="35"/>
  <c r="M231" i="35"/>
  <c r="M232" i="35"/>
  <c r="M233" i="35"/>
  <c r="M234" i="35"/>
  <c r="M235" i="35"/>
  <c r="M236" i="35"/>
  <c r="M237" i="35"/>
  <c r="M238" i="35"/>
  <c r="M239" i="35"/>
  <c r="M240" i="35"/>
  <c r="M241" i="35"/>
  <c r="M242" i="35"/>
  <c r="M243" i="35"/>
  <c r="M244" i="35"/>
  <c r="M245" i="35"/>
  <c r="M246" i="35"/>
  <c r="M247" i="35"/>
  <c r="M248" i="35"/>
  <c r="M249" i="35"/>
  <c r="M250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87" i="35"/>
  <c r="K188" i="35"/>
  <c r="K189" i="35"/>
  <c r="K190" i="35"/>
  <c r="K191" i="35"/>
  <c r="K192" i="35"/>
  <c r="K193" i="35"/>
  <c r="K194" i="35"/>
  <c r="K195" i="35"/>
  <c r="K196" i="35"/>
  <c r="K197" i="35"/>
  <c r="K198" i="35"/>
  <c r="K199" i="35"/>
  <c r="K200" i="35"/>
  <c r="K201" i="35"/>
  <c r="K202" i="35"/>
  <c r="K203" i="35"/>
  <c r="K204" i="35"/>
  <c r="K205" i="35"/>
  <c r="K206" i="35"/>
  <c r="K207" i="35"/>
  <c r="K208" i="35"/>
  <c r="K209" i="35"/>
  <c r="K210" i="35"/>
  <c r="K211" i="35"/>
  <c r="K212" i="35"/>
  <c r="K213" i="35"/>
  <c r="K214" i="35"/>
  <c r="K215" i="35"/>
  <c r="K216" i="35"/>
  <c r="K217" i="35"/>
  <c r="K218" i="35"/>
  <c r="K219" i="35"/>
  <c r="K220" i="35"/>
  <c r="K221" i="35"/>
  <c r="K222" i="35"/>
  <c r="K223" i="35"/>
  <c r="K224" i="35"/>
  <c r="K225" i="35"/>
  <c r="K226" i="35"/>
  <c r="K227" i="35"/>
  <c r="K228" i="35"/>
  <c r="K229" i="35"/>
  <c r="K230" i="35"/>
  <c r="K231" i="35"/>
  <c r="K232" i="35"/>
  <c r="K233" i="35"/>
  <c r="K234" i="35"/>
  <c r="K235" i="35"/>
  <c r="K236" i="35"/>
  <c r="K237" i="35"/>
  <c r="K238" i="35"/>
  <c r="K239" i="35"/>
  <c r="K240" i="35"/>
  <c r="K241" i="35"/>
  <c r="K242" i="35"/>
  <c r="K243" i="35"/>
  <c r="K244" i="35"/>
  <c r="K245" i="35"/>
  <c r="K246" i="35"/>
  <c r="K247" i="35"/>
  <c r="K248" i="35"/>
  <c r="K249" i="35"/>
  <c r="K250" i="35"/>
  <c r="K251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J101" i="35"/>
  <c r="J102" i="35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J116" i="35"/>
  <c r="J117" i="35"/>
  <c r="J118" i="35"/>
  <c r="J119" i="35"/>
  <c r="J120" i="35"/>
  <c r="J121" i="35"/>
  <c r="J122" i="35"/>
  <c r="J123" i="35"/>
  <c r="J124" i="35"/>
  <c r="J125" i="35"/>
  <c r="J126" i="35"/>
  <c r="J127" i="35"/>
  <c r="J128" i="35"/>
  <c r="J129" i="35"/>
  <c r="J130" i="35"/>
  <c r="J131" i="35"/>
  <c r="J132" i="35"/>
  <c r="J133" i="35"/>
  <c r="J134" i="35"/>
  <c r="J135" i="35"/>
  <c r="J136" i="35"/>
  <c r="J137" i="35"/>
  <c r="J138" i="35"/>
  <c r="J139" i="35"/>
  <c r="J140" i="35"/>
  <c r="J141" i="35"/>
  <c r="J142" i="35"/>
  <c r="J143" i="35"/>
  <c r="J144" i="35"/>
  <c r="J145" i="35"/>
  <c r="J146" i="35"/>
  <c r="J187" i="35"/>
  <c r="J188" i="35"/>
  <c r="J189" i="35"/>
  <c r="J190" i="35"/>
  <c r="J191" i="35"/>
  <c r="J192" i="35"/>
  <c r="J193" i="35"/>
  <c r="J194" i="35"/>
  <c r="J195" i="35"/>
  <c r="J196" i="35"/>
  <c r="J197" i="35"/>
  <c r="J198" i="35"/>
  <c r="J199" i="35"/>
  <c r="J200" i="35"/>
  <c r="J201" i="35"/>
  <c r="J202" i="35"/>
  <c r="J203" i="35"/>
  <c r="J204" i="35"/>
  <c r="J205" i="35"/>
  <c r="J206" i="35"/>
  <c r="J207" i="35"/>
  <c r="J208" i="35"/>
  <c r="J209" i="35"/>
  <c r="J210" i="35"/>
  <c r="J211" i="35"/>
  <c r="J212" i="35"/>
  <c r="J213" i="35"/>
  <c r="J214" i="35"/>
  <c r="J215" i="35"/>
  <c r="J216" i="35"/>
  <c r="J217" i="35"/>
  <c r="J218" i="35"/>
  <c r="J219" i="35"/>
  <c r="J220" i="35"/>
  <c r="J221" i="35"/>
  <c r="J222" i="35"/>
  <c r="J223" i="35"/>
  <c r="J224" i="35"/>
  <c r="J225" i="35"/>
  <c r="J226" i="35"/>
  <c r="J227" i="35"/>
  <c r="J228" i="35"/>
  <c r="J229" i="35"/>
  <c r="J230" i="35"/>
  <c r="J231" i="35"/>
  <c r="J232" i="35"/>
  <c r="J233" i="35"/>
  <c r="J234" i="35"/>
  <c r="J235" i="35"/>
  <c r="J236" i="35"/>
  <c r="J237" i="35"/>
  <c r="J238" i="35"/>
  <c r="J239" i="35"/>
  <c r="J240" i="35"/>
  <c r="J241" i="35"/>
  <c r="J242" i="35"/>
  <c r="J243" i="35"/>
  <c r="J244" i="35"/>
  <c r="J245" i="35"/>
  <c r="J246" i="35"/>
  <c r="J247" i="35"/>
  <c r="J248" i="35"/>
  <c r="J249" i="35"/>
  <c r="J250" i="35"/>
  <c r="J251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134" i="35"/>
  <c r="I135" i="35"/>
  <c r="I136" i="35"/>
  <c r="I137" i="35"/>
  <c r="I138" i="35"/>
  <c r="I139" i="35"/>
  <c r="I140" i="35"/>
  <c r="I141" i="35"/>
  <c r="I142" i="35"/>
  <c r="I143" i="35"/>
  <c r="I144" i="35"/>
  <c r="I145" i="35"/>
  <c r="I146" i="35"/>
  <c r="I187" i="35"/>
  <c r="I188" i="35"/>
  <c r="I189" i="35"/>
  <c r="I190" i="35"/>
  <c r="I191" i="35"/>
  <c r="I192" i="35"/>
  <c r="I193" i="35"/>
  <c r="I194" i="35"/>
  <c r="I195" i="35"/>
  <c r="I196" i="35"/>
  <c r="I197" i="35"/>
  <c r="I198" i="35"/>
  <c r="I199" i="35"/>
  <c r="I200" i="35"/>
  <c r="I201" i="35"/>
  <c r="I202" i="35"/>
  <c r="I203" i="35"/>
  <c r="I204" i="35"/>
  <c r="I205" i="35"/>
  <c r="I206" i="35"/>
  <c r="I207" i="35"/>
  <c r="I208" i="35"/>
  <c r="I209" i="35"/>
  <c r="I210" i="35"/>
  <c r="I211" i="35"/>
  <c r="I212" i="35"/>
  <c r="I213" i="35"/>
  <c r="I214" i="35"/>
  <c r="I215" i="35"/>
  <c r="I216" i="35"/>
  <c r="I217" i="35"/>
  <c r="I218" i="35"/>
  <c r="I219" i="35"/>
  <c r="I220" i="35"/>
  <c r="I221" i="35"/>
  <c r="I222" i="35"/>
  <c r="I223" i="35"/>
  <c r="I224" i="35"/>
  <c r="I225" i="35"/>
  <c r="I226" i="35"/>
  <c r="I227" i="35"/>
  <c r="I228" i="35"/>
  <c r="I229" i="35"/>
  <c r="I230" i="35"/>
  <c r="I231" i="35"/>
  <c r="I232" i="35"/>
  <c r="I233" i="35"/>
  <c r="I234" i="35"/>
  <c r="I235" i="35"/>
  <c r="I236" i="35"/>
  <c r="I237" i="35"/>
  <c r="I238" i="35"/>
  <c r="I239" i="35"/>
  <c r="I240" i="35"/>
  <c r="I241" i="35"/>
  <c r="I242" i="35"/>
  <c r="I243" i="35"/>
  <c r="I244" i="35"/>
  <c r="I245" i="35"/>
  <c r="I246" i="35"/>
  <c r="I247" i="35"/>
  <c r="I248" i="35"/>
  <c r="I249" i="35"/>
  <c r="I250" i="35"/>
  <c r="I251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H139" i="35"/>
  <c r="H140" i="35"/>
  <c r="H141" i="35"/>
  <c r="H142" i="35"/>
  <c r="H143" i="35"/>
  <c r="H144" i="35"/>
  <c r="H145" i="35"/>
  <c r="H146" i="35"/>
  <c r="H187" i="35"/>
  <c r="H188" i="35"/>
  <c r="H189" i="35"/>
  <c r="H190" i="35"/>
  <c r="H191" i="35"/>
  <c r="H192" i="35"/>
  <c r="H193" i="35"/>
  <c r="H194" i="35"/>
  <c r="H195" i="35"/>
  <c r="H196" i="35"/>
  <c r="H197" i="35"/>
  <c r="H198" i="35"/>
  <c r="H199" i="35"/>
  <c r="H200" i="35"/>
  <c r="H201" i="35"/>
  <c r="H202" i="35"/>
  <c r="H203" i="35"/>
  <c r="H204" i="35"/>
  <c r="H205" i="35"/>
  <c r="H206" i="35"/>
  <c r="H207" i="35"/>
  <c r="H208" i="35"/>
  <c r="H209" i="35"/>
  <c r="H210" i="35"/>
  <c r="H211" i="35"/>
  <c r="H212" i="35"/>
  <c r="H213" i="35"/>
  <c r="H214" i="35"/>
  <c r="H215" i="35"/>
  <c r="H216" i="35"/>
  <c r="H217" i="35"/>
  <c r="H218" i="35"/>
  <c r="H219" i="35"/>
  <c r="H220" i="35"/>
  <c r="H221" i="35"/>
  <c r="H222" i="35"/>
  <c r="H223" i="35"/>
  <c r="H224" i="35"/>
  <c r="H225" i="35"/>
  <c r="H226" i="35"/>
  <c r="H227" i="35"/>
  <c r="H228" i="35"/>
  <c r="H229" i="35"/>
  <c r="H230" i="35"/>
  <c r="H231" i="35"/>
  <c r="H232" i="35"/>
  <c r="H233" i="35"/>
  <c r="H234" i="35"/>
  <c r="H235" i="35"/>
  <c r="H236" i="35"/>
  <c r="H237" i="35"/>
  <c r="H238" i="35"/>
  <c r="H239" i="35"/>
  <c r="H240" i="35"/>
  <c r="H241" i="35"/>
  <c r="H242" i="35"/>
  <c r="H243" i="35"/>
  <c r="H244" i="35"/>
  <c r="H245" i="35"/>
  <c r="H246" i="35"/>
  <c r="H247" i="35"/>
  <c r="H248" i="35"/>
  <c r="H249" i="35"/>
  <c r="H250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87" i="35"/>
  <c r="E188" i="35"/>
  <c r="E189" i="35"/>
  <c r="E190" i="35"/>
  <c r="E191" i="35"/>
  <c r="E192" i="35"/>
  <c r="E193" i="35"/>
  <c r="E194" i="35"/>
  <c r="E195" i="35"/>
  <c r="E196" i="35"/>
  <c r="E197" i="35"/>
  <c r="E198" i="35"/>
  <c r="E199" i="35"/>
  <c r="E200" i="35"/>
  <c r="E201" i="35"/>
  <c r="E202" i="35"/>
  <c r="E203" i="35"/>
  <c r="E204" i="35"/>
  <c r="E205" i="35"/>
  <c r="E206" i="35"/>
  <c r="E207" i="35"/>
  <c r="E208" i="35"/>
  <c r="E209" i="35"/>
  <c r="E210" i="35"/>
  <c r="E211" i="35"/>
  <c r="E212" i="35"/>
  <c r="E213" i="35"/>
  <c r="E214" i="35"/>
  <c r="E215" i="35"/>
  <c r="E216" i="35"/>
  <c r="E217" i="35"/>
  <c r="E218" i="35"/>
  <c r="E219" i="35"/>
  <c r="E220" i="35"/>
  <c r="E221" i="35"/>
  <c r="E222" i="35"/>
  <c r="E223" i="35"/>
  <c r="E224" i="35"/>
  <c r="E225" i="35"/>
  <c r="E226" i="35"/>
  <c r="E227" i="35"/>
  <c r="E228" i="35"/>
  <c r="E229" i="35"/>
  <c r="E230" i="35"/>
  <c r="E231" i="35"/>
  <c r="E232" i="35"/>
  <c r="E233" i="35"/>
  <c r="E234" i="35"/>
  <c r="E235" i="35"/>
  <c r="E236" i="35"/>
  <c r="E237" i="35"/>
  <c r="E238" i="35"/>
  <c r="E239" i="35"/>
  <c r="E240" i="35"/>
  <c r="E241" i="35"/>
  <c r="E242" i="35"/>
  <c r="E243" i="35"/>
  <c r="E244" i="35"/>
  <c r="E245" i="35"/>
  <c r="E246" i="35"/>
  <c r="E247" i="35"/>
  <c r="E248" i="35"/>
  <c r="E249" i="35"/>
  <c r="E250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44" i="35"/>
  <c r="C145" i="35"/>
  <c r="C146" i="35"/>
  <c r="C187" i="35"/>
  <c r="C188" i="35"/>
  <c r="C189" i="35"/>
  <c r="C190" i="35"/>
  <c r="C191" i="35"/>
  <c r="C192" i="35"/>
  <c r="C193" i="35"/>
  <c r="C194" i="35"/>
  <c r="C195" i="35"/>
  <c r="C196" i="35"/>
  <c r="C197" i="35"/>
  <c r="C198" i="35"/>
  <c r="C199" i="35"/>
  <c r="C200" i="35"/>
  <c r="C201" i="35"/>
  <c r="C202" i="35"/>
  <c r="C203" i="35"/>
  <c r="C204" i="35"/>
  <c r="C205" i="35"/>
  <c r="C206" i="35"/>
  <c r="C207" i="35"/>
  <c r="C208" i="35"/>
  <c r="C209" i="35"/>
  <c r="C210" i="35"/>
  <c r="C211" i="35"/>
  <c r="C212" i="35"/>
  <c r="C213" i="35"/>
  <c r="C214" i="35"/>
  <c r="C215" i="35"/>
  <c r="C216" i="35"/>
  <c r="C217" i="35"/>
  <c r="C218" i="35"/>
  <c r="C219" i="35"/>
  <c r="C220" i="35"/>
  <c r="C221" i="35"/>
  <c r="C222" i="35"/>
  <c r="C223" i="35"/>
  <c r="C224" i="35"/>
  <c r="C225" i="35"/>
  <c r="C226" i="35"/>
  <c r="C227" i="35"/>
  <c r="C228" i="35"/>
  <c r="C229" i="35"/>
  <c r="C230" i="35"/>
  <c r="C231" i="35"/>
  <c r="C232" i="35"/>
  <c r="C233" i="35"/>
  <c r="C234" i="35"/>
  <c r="C235" i="35"/>
  <c r="C236" i="35"/>
  <c r="C237" i="35"/>
  <c r="C238" i="35"/>
  <c r="C239" i="35"/>
  <c r="C240" i="35"/>
  <c r="C241" i="35"/>
  <c r="C242" i="35"/>
  <c r="C243" i="35"/>
  <c r="C244" i="35"/>
  <c r="C245" i="35"/>
  <c r="C246" i="35"/>
  <c r="C247" i="35"/>
  <c r="C248" i="35"/>
  <c r="C249" i="35"/>
  <c r="C250" i="35"/>
  <c r="T1" i="35"/>
  <c r="S1" i="35"/>
  <c r="C199" i="69" s="1"/>
  <c r="R1" i="35"/>
  <c r="Q1" i="35"/>
  <c r="P1" i="35"/>
  <c r="C196" i="69" s="1"/>
  <c r="O1" i="35"/>
  <c r="C195" i="69" s="1"/>
  <c r="N1" i="35"/>
  <c r="C194" i="69" s="1"/>
  <c r="M1" i="35"/>
  <c r="C193" i="69" s="1"/>
  <c r="L1" i="35"/>
  <c r="K1" i="35"/>
  <c r="C191" i="69" s="1"/>
  <c r="J1" i="35"/>
  <c r="C144" i="59" s="1"/>
  <c r="I1" i="35"/>
  <c r="H1" i="35"/>
  <c r="C188" i="69" s="1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235" i="34"/>
  <c r="D23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54" i="34"/>
  <c r="D255" i="34"/>
  <c r="D256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57" i="33"/>
  <c r="T58" i="33"/>
  <c r="T59" i="33"/>
  <c r="T60" i="33"/>
  <c r="T61" i="33"/>
  <c r="T62" i="33"/>
  <c r="T63" i="33"/>
  <c r="T64" i="33"/>
  <c r="T65" i="33"/>
  <c r="T66" i="33"/>
  <c r="T67" i="33"/>
  <c r="T68" i="33"/>
  <c r="T69" i="33"/>
  <c r="T70" i="33"/>
  <c r="T71" i="33"/>
  <c r="T72" i="33"/>
  <c r="T73" i="33"/>
  <c r="T74" i="33"/>
  <c r="T75" i="33"/>
  <c r="T76" i="33"/>
  <c r="T77" i="33"/>
  <c r="T78" i="33"/>
  <c r="T79" i="33"/>
  <c r="T80" i="33"/>
  <c r="T81" i="33"/>
  <c r="T82" i="33"/>
  <c r="T83" i="33"/>
  <c r="T84" i="33"/>
  <c r="T85" i="33"/>
  <c r="T86" i="33"/>
  <c r="T87" i="33"/>
  <c r="T88" i="33"/>
  <c r="T89" i="33"/>
  <c r="T90" i="33"/>
  <c r="T91" i="33"/>
  <c r="T92" i="33"/>
  <c r="T93" i="33"/>
  <c r="T94" i="33"/>
  <c r="T95" i="33"/>
  <c r="T96" i="33"/>
  <c r="T97" i="33"/>
  <c r="T98" i="33"/>
  <c r="T99" i="33"/>
  <c r="T100" i="33"/>
  <c r="T101" i="33"/>
  <c r="T102" i="33"/>
  <c r="T103" i="33"/>
  <c r="T104" i="33"/>
  <c r="T105" i="33"/>
  <c r="T106" i="33"/>
  <c r="T107" i="33"/>
  <c r="T108" i="33"/>
  <c r="T109" i="33"/>
  <c r="T110" i="33"/>
  <c r="T111" i="33"/>
  <c r="T112" i="33"/>
  <c r="T113" i="33"/>
  <c r="T114" i="33"/>
  <c r="T115" i="33"/>
  <c r="T116" i="33"/>
  <c r="T117" i="33"/>
  <c r="T118" i="33"/>
  <c r="T119" i="33"/>
  <c r="T120" i="33"/>
  <c r="T121" i="33"/>
  <c r="T122" i="33"/>
  <c r="T123" i="33"/>
  <c r="T124" i="33"/>
  <c r="T125" i="33"/>
  <c r="T126" i="33"/>
  <c r="T127" i="33"/>
  <c r="T128" i="33"/>
  <c r="T129" i="33"/>
  <c r="T130" i="33"/>
  <c r="T131" i="33"/>
  <c r="T132" i="33"/>
  <c r="T133" i="33"/>
  <c r="T134" i="33"/>
  <c r="T135" i="33"/>
  <c r="T136" i="33"/>
  <c r="T137" i="33"/>
  <c r="T138" i="33"/>
  <c r="T139" i="33"/>
  <c r="T140" i="33"/>
  <c r="T141" i="33"/>
  <c r="T142" i="33"/>
  <c r="T143" i="33"/>
  <c r="T144" i="33"/>
  <c r="T145" i="33"/>
  <c r="T146" i="33"/>
  <c r="T187" i="33"/>
  <c r="T188" i="33"/>
  <c r="T189" i="33"/>
  <c r="T190" i="33"/>
  <c r="T191" i="33"/>
  <c r="T192" i="33"/>
  <c r="T193" i="33"/>
  <c r="T194" i="33"/>
  <c r="T195" i="33"/>
  <c r="T196" i="33"/>
  <c r="T197" i="33"/>
  <c r="T198" i="33"/>
  <c r="T199" i="33"/>
  <c r="T200" i="33"/>
  <c r="T201" i="33"/>
  <c r="T202" i="33"/>
  <c r="T203" i="33"/>
  <c r="T204" i="33"/>
  <c r="T205" i="33"/>
  <c r="T206" i="33"/>
  <c r="T207" i="33"/>
  <c r="T208" i="33"/>
  <c r="T209" i="33"/>
  <c r="T210" i="33"/>
  <c r="T211" i="33"/>
  <c r="T212" i="33"/>
  <c r="T213" i="33"/>
  <c r="T214" i="33"/>
  <c r="T215" i="33"/>
  <c r="T216" i="33"/>
  <c r="T217" i="33"/>
  <c r="T218" i="33"/>
  <c r="T219" i="33"/>
  <c r="T220" i="33"/>
  <c r="T221" i="33"/>
  <c r="T222" i="33"/>
  <c r="T223" i="33"/>
  <c r="T224" i="33"/>
  <c r="T225" i="33"/>
  <c r="T226" i="33"/>
  <c r="T227" i="33"/>
  <c r="T228" i="33"/>
  <c r="T229" i="33"/>
  <c r="T230" i="33"/>
  <c r="T231" i="33"/>
  <c r="T232" i="33"/>
  <c r="T233" i="33"/>
  <c r="T234" i="33"/>
  <c r="T235" i="33"/>
  <c r="T236" i="33"/>
  <c r="T237" i="33"/>
  <c r="T238" i="33"/>
  <c r="T239" i="33"/>
  <c r="T240" i="33"/>
  <c r="T241" i="33"/>
  <c r="T242" i="33"/>
  <c r="T243" i="33"/>
  <c r="T244" i="33"/>
  <c r="T245" i="33"/>
  <c r="T246" i="33"/>
  <c r="T247" i="33"/>
  <c r="T248" i="33"/>
  <c r="T249" i="33"/>
  <c r="T250" i="33"/>
  <c r="T251" i="33"/>
  <c r="T252" i="33"/>
  <c r="T253" i="33"/>
  <c r="T254" i="33"/>
  <c r="T255" i="33"/>
  <c r="T25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63" i="33"/>
  <c r="S64" i="33"/>
  <c r="S65" i="33"/>
  <c r="S66" i="33"/>
  <c r="S67" i="33"/>
  <c r="S68" i="33"/>
  <c r="S69" i="33"/>
  <c r="S70" i="33"/>
  <c r="S71" i="33"/>
  <c r="S72" i="33"/>
  <c r="S73" i="33"/>
  <c r="S74" i="33"/>
  <c r="S75" i="33"/>
  <c r="S76" i="33"/>
  <c r="S77" i="33"/>
  <c r="S78" i="33"/>
  <c r="S79" i="33"/>
  <c r="S80" i="33"/>
  <c r="S81" i="33"/>
  <c r="S82" i="33"/>
  <c r="S83" i="33"/>
  <c r="S84" i="33"/>
  <c r="S85" i="33"/>
  <c r="S86" i="33"/>
  <c r="S87" i="33"/>
  <c r="S88" i="33"/>
  <c r="S89" i="33"/>
  <c r="S90" i="33"/>
  <c r="S91" i="33"/>
  <c r="S92" i="33"/>
  <c r="S93" i="33"/>
  <c r="S94" i="33"/>
  <c r="S95" i="33"/>
  <c r="S96" i="33"/>
  <c r="S97" i="33"/>
  <c r="S98" i="33"/>
  <c r="S99" i="33"/>
  <c r="S100" i="33"/>
  <c r="S101" i="33"/>
  <c r="S102" i="33"/>
  <c r="S103" i="33"/>
  <c r="S104" i="33"/>
  <c r="S105" i="33"/>
  <c r="S106" i="33"/>
  <c r="S107" i="33"/>
  <c r="S108" i="33"/>
  <c r="S109" i="33"/>
  <c r="S110" i="33"/>
  <c r="S111" i="33"/>
  <c r="S112" i="33"/>
  <c r="S113" i="33"/>
  <c r="S114" i="33"/>
  <c r="S115" i="33"/>
  <c r="S116" i="33"/>
  <c r="S117" i="33"/>
  <c r="S118" i="33"/>
  <c r="S119" i="33"/>
  <c r="S120" i="33"/>
  <c r="S121" i="33"/>
  <c r="S122" i="33"/>
  <c r="S123" i="33"/>
  <c r="S124" i="33"/>
  <c r="S125" i="33"/>
  <c r="S126" i="33"/>
  <c r="S127" i="33"/>
  <c r="S128" i="33"/>
  <c r="S129" i="33"/>
  <c r="S130" i="33"/>
  <c r="S131" i="33"/>
  <c r="S132" i="33"/>
  <c r="S133" i="33"/>
  <c r="S134" i="33"/>
  <c r="S135" i="33"/>
  <c r="S136" i="33"/>
  <c r="S137" i="33"/>
  <c r="S138" i="33"/>
  <c r="S139" i="33"/>
  <c r="S140" i="33"/>
  <c r="S141" i="33"/>
  <c r="S142" i="33"/>
  <c r="S143" i="33"/>
  <c r="S144" i="33"/>
  <c r="S145" i="33"/>
  <c r="S146" i="33"/>
  <c r="S187" i="33"/>
  <c r="S188" i="33"/>
  <c r="S189" i="33"/>
  <c r="S190" i="33"/>
  <c r="S191" i="33"/>
  <c r="S192" i="33"/>
  <c r="S193" i="33"/>
  <c r="S194" i="33"/>
  <c r="S195" i="33"/>
  <c r="S196" i="33"/>
  <c r="S197" i="33"/>
  <c r="S198" i="33"/>
  <c r="S199" i="33"/>
  <c r="S200" i="33"/>
  <c r="S201" i="33"/>
  <c r="S202" i="33"/>
  <c r="S203" i="33"/>
  <c r="S204" i="33"/>
  <c r="S205" i="33"/>
  <c r="S206" i="33"/>
  <c r="S207" i="33"/>
  <c r="S208" i="33"/>
  <c r="S209" i="33"/>
  <c r="S210" i="33"/>
  <c r="S211" i="33"/>
  <c r="S212" i="33"/>
  <c r="S213" i="33"/>
  <c r="S214" i="33"/>
  <c r="S215" i="33"/>
  <c r="S216" i="33"/>
  <c r="S217" i="33"/>
  <c r="S218" i="33"/>
  <c r="S219" i="33"/>
  <c r="S220" i="33"/>
  <c r="S221" i="33"/>
  <c r="S222" i="33"/>
  <c r="S223" i="33"/>
  <c r="S224" i="33"/>
  <c r="S225" i="33"/>
  <c r="S226" i="33"/>
  <c r="S227" i="33"/>
  <c r="S228" i="33"/>
  <c r="S229" i="33"/>
  <c r="S230" i="33"/>
  <c r="S231" i="33"/>
  <c r="S232" i="33"/>
  <c r="S233" i="33"/>
  <c r="S234" i="33"/>
  <c r="S235" i="33"/>
  <c r="S236" i="33"/>
  <c r="S237" i="33"/>
  <c r="S238" i="33"/>
  <c r="S239" i="33"/>
  <c r="S240" i="33"/>
  <c r="S241" i="33"/>
  <c r="S242" i="33"/>
  <c r="S243" i="33"/>
  <c r="S244" i="33"/>
  <c r="S245" i="33"/>
  <c r="S246" i="33"/>
  <c r="S247" i="33"/>
  <c r="S248" i="33"/>
  <c r="S249" i="33"/>
  <c r="S250" i="33"/>
  <c r="S251" i="33"/>
  <c r="S252" i="33"/>
  <c r="S253" i="33"/>
  <c r="S254" i="33"/>
  <c r="S255" i="33"/>
  <c r="S25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74" i="33"/>
  <c r="R75" i="33"/>
  <c r="R76" i="33"/>
  <c r="R77" i="33"/>
  <c r="R78" i="33"/>
  <c r="R79" i="33"/>
  <c r="R80" i="33"/>
  <c r="R81" i="33"/>
  <c r="R82" i="33"/>
  <c r="R83" i="33"/>
  <c r="R84" i="33"/>
  <c r="R85" i="33"/>
  <c r="R86" i="33"/>
  <c r="R87" i="33"/>
  <c r="R88" i="33"/>
  <c r="R89" i="33"/>
  <c r="R90" i="33"/>
  <c r="R91" i="33"/>
  <c r="R92" i="33"/>
  <c r="R93" i="33"/>
  <c r="R94" i="33"/>
  <c r="R95" i="33"/>
  <c r="R96" i="33"/>
  <c r="R97" i="33"/>
  <c r="R98" i="33"/>
  <c r="R99" i="33"/>
  <c r="R100" i="33"/>
  <c r="R101" i="33"/>
  <c r="R102" i="33"/>
  <c r="R103" i="33"/>
  <c r="R104" i="33"/>
  <c r="R105" i="33"/>
  <c r="R106" i="33"/>
  <c r="R107" i="33"/>
  <c r="R108" i="33"/>
  <c r="R109" i="33"/>
  <c r="R110" i="33"/>
  <c r="R111" i="33"/>
  <c r="R112" i="33"/>
  <c r="R113" i="33"/>
  <c r="R114" i="33"/>
  <c r="R115" i="33"/>
  <c r="R116" i="33"/>
  <c r="R117" i="33"/>
  <c r="R118" i="33"/>
  <c r="R119" i="33"/>
  <c r="R120" i="33"/>
  <c r="R121" i="33"/>
  <c r="R122" i="33"/>
  <c r="R123" i="33"/>
  <c r="R124" i="33"/>
  <c r="R125" i="33"/>
  <c r="R126" i="33"/>
  <c r="R127" i="33"/>
  <c r="R128" i="33"/>
  <c r="R129" i="33"/>
  <c r="R130" i="33"/>
  <c r="R131" i="33"/>
  <c r="R132" i="33"/>
  <c r="R133" i="33"/>
  <c r="R134" i="33"/>
  <c r="R135" i="33"/>
  <c r="R136" i="33"/>
  <c r="R137" i="33"/>
  <c r="R138" i="33"/>
  <c r="R139" i="33"/>
  <c r="R140" i="33"/>
  <c r="R141" i="33"/>
  <c r="R142" i="33"/>
  <c r="R143" i="33"/>
  <c r="R144" i="33"/>
  <c r="R145" i="33"/>
  <c r="R146" i="33"/>
  <c r="R187" i="33"/>
  <c r="R188" i="33"/>
  <c r="R189" i="33"/>
  <c r="R190" i="33"/>
  <c r="R191" i="33"/>
  <c r="R192" i="33"/>
  <c r="R193" i="33"/>
  <c r="R194" i="33"/>
  <c r="R195" i="33"/>
  <c r="R196" i="33"/>
  <c r="R197" i="33"/>
  <c r="R198" i="33"/>
  <c r="R199" i="33"/>
  <c r="R200" i="33"/>
  <c r="R201" i="33"/>
  <c r="R202" i="33"/>
  <c r="R203" i="33"/>
  <c r="R204" i="33"/>
  <c r="R205" i="33"/>
  <c r="R206" i="33"/>
  <c r="R207" i="33"/>
  <c r="R208" i="33"/>
  <c r="R209" i="33"/>
  <c r="R210" i="33"/>
  <c r="R211" i="33"/>
  <c r="R212" i="33"/>
  <c r="R213" i="33"/>
  <c r="R214" i="33"/>
  <c r="R215" i="33"/>
  <c r="R216" i="33"/>
  <c r="R217" i="33"/>
  <c r="R218" i="33"/>
  <c r="R219" i="33"/>
  <c r="R220" i="33"/>
  <c r="R221" i="33"/>
  <c r="R222" i="33"/>
  <c r="R223" i="33"/>
  <c r="R224" i="33"/>
  <c r="R225" i="33"/>
  <c r="R226" i="33"/>
  <c r="R227" i="33"/>
  <c r="R228" i="33"/>
  <c r="R229" i="33"/>
  <c r="R230" i="33"/>
  <c r="R231" i="33"/>
  <c r="R232" i="33"/>
  <c r="R233" i="33"/>
  <c r="R234" i="33"/>
  <c r="R235" i="33"/>
  <c r="R236" i="33"/>
  <c r="R237" i="33"/>
  <c r="R238" i="33"/>
  <c r="R239" i="33"/>
  <c r="R240" i="33"/>
  <c r="R241" i="33"/>
  <c r="R242" i="33"/>
  <c r="R243" i="33"/>
  <c r="R244" i="33"/>
  <c r="R245" i="33"/>
  <c r="R246" i="33"/>
  <c r="R247" i="33"/>
  <c r="R248" i="33"/>
  <c r="R249" i="33"/>
  <c r="R250" i="33"/>
  <c r="R251" i="33"/>
  <c r="R252" i="33"/>
  <c r="R253" i="33"/>
  <c r="R254" i="33"/>
  <c r="R255" i="33"/>
  <c r="R25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63" i="33"/>
  <c r="P64" i="33"/>
  <c r="P65" i="33"/>
  <c r="P66" i="33"/>
  <c r="P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95" i="33"/>
  <c r="P96" i="33"/>
  <c r="P97" i="33"/>
  <c r="P98" i="33"/>
  <c r="P99" i="33"/>
  <c r="P100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28" i="33"/>
  <c r="P129" i="33"/>
  <c r="P130" i="33"/>
  <c r="P131" i="33"/>
  <c r="P132" i="33"/>
  <c r="P133" i="33"/>
  <c r="P134" i="33"/>
  <c r="P135" i="33"/>
  <c r="P136" i="33"/>
  <c r="P137" i="33"/>
  <c r="P138" i="33"/>
  <c r="P139" i="33"/>
  <c r="P140" i="33"/>
  <c r="P141" i="33"/>
  <c r="P142" i="33"/>
  <c r="P143" i="33"/>
  <c r="P144" i="33"/>
  <c r="P145" i="33"/>
  <c r="P146" i="33"/>
  <c r="P187" i="33"/>
  <c r="P188" i="33"/>
  <c r="P189" i="33"/>
  <c r="P190" i="33"/>
  <c r="P191" i="33"/>
  <c r="P192" i="33"/>
  <c r="P193" i="33"/>
  <c r="P194" i="33"/>
  <c r="P195" i="33"/>
  <c r="P196" i="33"/>
  <c r="P197" i="33"/>
  <c r="P198" i="33"/>
  <c r="P199" i="33"/>
  <c r="P200" i="33"/>
  <c r="P201" i="33"/>
  <c r="P202" i="33"/>
  <c r="P203" i="33"/>
  <c r="P204" i="33"/>
  <c r="P205" i="33"/>
  <c r="P206" i="33"/>
  <c r="P207" i="33"/>
  <c r="P208" i="33"/>
  <c r="P209" i="33"/>
  <c r="P210" i="33"/>
  <c r="P211" i="33"/>
  <c r="P212" i="33"/>
  <c r="P213" i="33"/>
  <c r="P214" i="33"/>
  <c r="P215" i="33"/>
  <c r="P216" i="33"/>
  <c r="P217" i="33"/>
  <c r="P218" i="33"/>
  <c r="P219" i="33"/>
  <c r="P220" i="33"/>
  <c r="P221" i="33"/>
  <c r="P222" i="33"/>
  <c r="P223" i="33"/>
  <c r="P224" i="33"/>
  <c r="P225" i="33"/>
  <c r="P226" i="33"/>
  <c r="P227" i="33"/>
  <c r="P228" i="33"/>
  <c r="P229" i="33"/>
  <c r="P230" i="33"/>
  <c r="P231" i="33"/>
  <c r="P232" i="33"/>
  <c r="P233" i="33"/>
  <c r="P234" i="33"/>
  <c r="P235" i="33"/>
  <c r="P236" i="33"/>
  <c r="P237" i="33"/>
  <c r="P238" i="33"/>
  <c r="P239" i="33"/>
  <c r="P240" i="33"/>
  <c r="P241" i="33"/>
  <c r="P242" i="33"/>
  <c r="P243" i="33"/>
  <c r="P244" i="33"/>
  <c r="P245" i="33"/>
  <c r="P246" i="33"/>
  <c r="P247" i="33"/>
  <c r="P248" i="33"/>
  <c r="P249" i="33"/>
  <c r="P250" i="33"/>
  <c r="P251" i="33"/>
  <c r="P252" i="33"/>
  <c r="P253" i="33"/>
  <c r="P254" i="33"/>
  <c r="P255" i="33"/>
  <c r="P25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17" i="33"/>
  <c r="O118" i="33"/>
  <c r="O119" i="33"/>
  <c r="O120" i="33"/>
  <c r="O121" i="33"/>
  <c r="O122" i="33"/>
  <c r="O123" i="33"/>
  <c r="O124" i="33"/>
  <c r="O125" i="33"/>
  <c r="O126" i="33"/>
  <c r="O127" i="33"/>
  <c r="O128" i="33"/>
  <c r="O129" i="33"/>
  <c r="O130" i="33"/>
  <c r="O131" i="33"/>
  <c r="O132" i="33"/>
  <c r="O133" i="33"/>
  <c r="O134" i="33"/>
  <c r="O135" i="33"/>
  <c r="O136" i="33"/>
  <c r="O137" i="33"/>
  <c r="O138" i="33"/>
  <c r="O139" i="33"/>
  <c r="O140" i="33"/>
  <c r="O141" i="33"/>
  <c r="O142" i="33"/>
  <c r="O143" i="33"/>
  <c r="O144" i="33"/>
  <c r="O145" i="33"/>
  <c r="O146" i="33"/>
  <c r="O187" i="33"/>
  <c r="O188" i="33"/>
  <c r="O189" i="33"/>
  <c r="O190" i="33"/>
  <c r="O191" i="33"/>
  <c r="O192" i="33"/>
  <c r="O193" i="33"/>
  <c r="O194" i="33"/>
  <c r="O195" i="33"/>
  <c r="O196" i="33"/>
  <c r="O197" i="33"/>
  <c r="O198" i="33"/>
  <c r="O199" i="33"/>
  <c r="O200" i="33"/>
  <c r="O201" i="33"/>
  <c r="O202" i="33"/>
  <c r="O203" i="33"/>
  <c r="O204" i="33"/>
  <c r="O205" i="33"/>
  <c r="O206" i="33"/>
  <c r="O207" i="33"/>
  <c r="O208" i="33"/>
  <c r="O209" i="33"/>
  <c r="O210" i="33"/>
  <c r="O211" i="33"/>
  <c r="O212" i="33"/>
  <c r="O213" i="33"/>
  <c r="O214" i="33"/>
  <c r="O215" i="33"/>
  <c r="O216" i="33"/>
  <c r="O217" i="33"/>
  <c r="O218" i="33"/>
  <c r="O219" i="33"/>
  <c r="O220" i="33"/>
  <c r="O221" i="33"/>
  <c r="O222" i="33"/>
  <c r="O223" i="33"/>
  <c r="O224" i="33"/>
  <c r="O225" i="33"/>
  <c r="O226" i="33"/>
  <c r="O227" i="33"/>
  <c r="O228" i="33"/>
  <c r="O229" i="33"/>
  <c r="O230" i="33"/>
  <c r="O231" i="33"/>
  <c r="O232" i="33"/>
  <c r="O233" i="33"/>
  <c r="O234" i="33"/>
  <c r="O235" i="33"/>
  <c r="O236" i="33"/>
  <c r="O237" i="33"/>
  <c r="O238" i="33"/>
  <c r="O239" i="33"/>
  <c r="O240" i="33"/>
  <c r="O241" i="33"/>
  <c r="O242" i="33"/>
  <c r="O243" i="33"/>
  <c r="O244" i="33"/>
  <c r="O245" i="33"/>
  <c r="O246" i="33"/>
  <c r="O247" i="33"/>
  <c r="O248" i="33"/>
  <c r="O249" i="33"/>
  <c r="O250" i="33"/>
  <c r="O251" i="33"/>
  <c r="O252" i="33"/>
  <c r="O253" i="33"/>
  <c r="O254" i="33"/>
  <c r="O255" i="33"/>
  <c r="O25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87" i="33"/>
  <c r="N188" i="33"/>
  <c r="N189" i="33"/>
  <c r="N190" i="33"/>
  <c r="N191" i="33"/>
  <c r="N192" i="33"/>
  <c r="N193" i="33"/>
  <c r="N194" i="33"/>
  <c r="N195" i="33"/>
  <c r="N196" i="33"/>
  <c r="N197" i="33"/>
  <c r="N198" i="33"/>
  <c r="N199" i="33"/>
  <c r="N200" i="33"/>
  <c r="N201" i="33"/>
  <c r="N202" i="33"/>
  <c r="N203" i="33"/>
  <c r="N204" i="33"/>
  <c r="N205" i="33"/>
  <c r="N206" i="33"/>
  <c r="N207" i="33"/>
  <c r="N208" i="33"/>
  <c r="N209" i="33"/>
  <c r="N210" i="33"/>
  <c r="N211" i="33"/>
  <c r="N212" i="33"/>
  <c r="N213" i="33"/>
  <c r="N214" i="33"/>
  <c r="N215" i="33"/>
  <c r="N216" i="33"/>
  <c r="N217" i="33"/>
  <c r="N218" i="33"/>
  <c r="N219" i="33"/>
  <c r="N220" i="33"/>
  <c r="N221" i="33"/>
  <c r="N222" i="33"/>
  <c r="N223" i="33"/>
  <c r="N224" i="33"/>
  <c r="N225" i="33"/>
  <c r="N226" i="33"/>
  <c r="N227" i="33"/>
  <c r="N228" i="33"/>
  <c r="N229" i="33"/>
  <c r="N230" i="33"/>
  <c r="N231" i="33"/>
  <c r="N232" i="33"/>
  <c r="N233" i="33"/>
  <c r="N234" i="33"/>
  <c r="N235" i="33"/>
  <c r="N236" i="33"/>
  <c r="N237" i="33"/>
  <c r="N238" i="33"/>
  <c r="N239" i="33"/>
  <c r="N240" i="33"/>
  <c r="N241" i="33"/>
  <c r="N242" i="33"/>
  <c r="N243" i="33"/>
  <c r="N244" i="33"/>
  <c r="N245" i="33"/>
  <c r="N246" i="33"/>
  <c r="N247" i="33"/>
  <c r="N248" i="33"/>
  <c r="N249" i="33"/>
  <c r="N250" i="33"/>
  <c r="N251" i="33"/>
  <c r="N252" i="33"/>
  <c r="N253" i="33"/>
  <c r="N254" i="33"/>
  <c r="N255" i="33"/>
  <c r="N25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T1" i="33"/>
  <c r="S1" i="33"/>
  <c r="R1" i="33"/>
  <c r="Q1" i="33"/>
  <c r="P1" i="33"/>
  <c r="O1" i="33"/>
  <c r="N1" i="33"/>
  <c r="C148" i="69" s="1"/>
  <c r="M1" i="33"/>
  <c r="L1" i="33"/>
  <c r="C103" i="59" s="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35" i="31"/>
  <c r="R136" i="31"/>
  <c r="R137" i="31"/>
  <c r="R138" i="31"/>
  <c r="R139" i="31"/>
  <c r="R140" i="31"/>
  <c r="R141" i="31"/>
  <c r="R142" i="31"/>
  <c r="R143" i="31"/>
  <c r="R144" i="31"/>
  <c r="R145" i="31"/>
  <c r="R146" i="31"/>
  <c r="R187" i="31"/>
  <c r="R188" i="31"/>
  <c r="R189" i="31"/>
  <c r="R190" i="31"/>
  <c r="R191" i="31"/>
  <c r="R192" i="31"/>
  <c r="R193" i="31"/>
  <c r="R194" i="31"/>
  <c r="R195" i="31"/>
  <c r="R196" i="31"/>
  <c r="R197" i="31"/>
  <c r="R198" i="31"/>
  <c r="R199" i="31"/>
  <c r="R200" i="31"/>
  <c r="R201" i="31"/>
  <c r="R202" i="31"/>
  <c r="R203" i="31"/>
  <c r="R204" i="31"/>
  <c r="R205" i="31"/>
  <c r="R206" i="31"/>
  <c r="R207" i="31"/>
  <c r="R208" i="31"/>
  <c r="R209" i="31"/>
  <c r="R210" i="31"/>
  <c r="R211" i="31"/>
  <c r="R212" i="31"/>
  <c r="R213" i="31"/>
  <c r="R214" i="31"/>
  <c r="R215" i="31"/>
  <c r="R216" i="31"/>
  <c r="R217" i="31"/>
  <c r="R218" i="31"/>
  <c r="R219" i="31"/>
  <c r="R220" i="31"/>
  <c r="R221" i="31"/>
  <c r="R222" i="31"/>
  <c r="R223" i="31"/>
  <c r="R224" i="31"/>
  <c r="R225" i="31"/>
  <c r="R226" i="31"/>
  <c r="R227" i="31"/>
  <c r="R228" i="31"/>
  <c r="R229" i="31"/>
  <c r="R230" i="31"/>
  <c r="R231" i="31"/>
  <c r="R232" i="31"/>
  <c r="R233" i="31"/>
  <c r="R234" i="31"/>
  <c r="R235" i="31"/>
  <c r="R236" i="31"/>
  <c r="R237" i="31"/>
  <c r="R238" i="31"/>
  <c r="R239" i="31"/>
  <c r="R240" i="31"/>
  <c r="R241" i="31"/>
  <c r="R242" i="31"/>
  <c r="R243" i="31"/>
  <c r="R244" i="31"/>
  <c r="R245" i="31"/>
  <c r="R246" i="31"/>
  <c r="R247" i="31"/>
  <c r="R248" i="31"/>
  <c r="R249" i="31"/>
  <c r="R250" i="31"/>
  <c r="R251" i="31"/>
  <c r="R252" i="31"/>
  <c r="R253" i="31"/>
  <c r="R254" i="31"/>
  <c r="R255" i="31"/>
  <c r="R25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Q125" i="31"/>
  <c r="Q126" i="31"/>
  <c r="Q127" i="31"/>
  <c r="Q128" i="31"/>
  <c r="Q129" i="31"/>
  <c r="Q130" i="31"/>
  <c r="Q131" i="31"/>
  <c r="Q132" i="31"/>
  <c r="Q133" i="31"/>
  <c r="Q134" i="31"/>
  <c r="Q135" i="31"/>
  <c r="Q136" i="31"/>
  <c r="Q137" i="31"/>
  <c r="Q138" i="31"/>
  <c r="Q139" i="31"/>
  <c r="Q140" i="31"/>
  <c r="Q141" i="31"/>
  <c r="Q142" i="31"/>
  <c r="Q143" i="31"/>
  <c r="Q144" i="31"/>
  <c r="Q145" i="31"/>
  <c r="Q146" i="31"/>
  <c r="Q187" i="31"/>
  <c r="Q188" i="31"/>
  <c r="Q189" i="31"/>
  <c r="Q190" i="31"/>
  <c r="Q191" i="31"/>
  <c r="Q192" i="31"/>
  <c r="Q193" i="31"/>
  <c r="Q194" i="31"/>
  <c r="Q195" i="31"/>
  <c r="Q196" i="31"/>
  <c r="Q197" i="31"/>
  <c r="Q198" i="31"/>
  <c r="Q199" i="31"/>
  <c r="Q200" i="31"/>
  <c r="Q201" i="31"/>
  <c r="Q202" i="31"/>
  <c r="Q203" i="31"/>
  <c r="Q204" i="31"/>
  <c r="Q205" i="31"/>
  <c r="Q206" i="31"/>
  <c r="Q207" i="31"/>
  <c r="Q208" i="31"/>
  <c r="Q209" i="31"/>
  <c r="Q210" i="31"/>
  <c r="Q211" i="31"/>
  <c r="Q212" i="31"/>
  <c r="Q213" i="31"/>
  <c r="Q214" i="31"/>
  <c r="Q215" i="31"/>
  <c r="Q216" i="31"/>
  <c r="Q217" i="31"/>
  <c r="Q218" i="31"/>
  <c r="Q219" i="31"/>
  <c r="Q220" i="31"/>
  <c r="Q221" i="31"/>
  <c r="Q222" i="31"/>
  <c r="Q223" i="31"/>
  <c r="Q224" i="31"/>
  <c r="Q225" i="31"/>
  <c r="Q226" i="31"/>
  <c r="Q227" i="31"/>
  <c r="Q228" i="31"/>
  <c r="Q229" i="31"/>
  <c r="Q230" i="31"/>
  <c r="Q231" i="31"/>
  <c r="Q232" i="31"/>
  <c r="Q233" i="31"/>
  <c r="Q234" i="31"/>
  <c r="Q235" i="31"/>
  <c r="Q236" i="31"/>
  <c r="Q237" i="31"/>
  <c r="Q238" i="31"/>
  <c r="Q239" i="31"/>
  <c r="Q240" i="31"/>
  <c r="Q241" i="31"/>
  <c r="Q242" i="31"/>
  <c r="Q243" i="31"/>
  <c r="Q244" i="31"/>
  <c r="Q245" i="31"/>
  <c r="Q246" i="31"/>
  <c r="Q247" i="31"/>
  <c r="Q248" i="31"/>
  <c r="Q249" i="31"/>
  <c r="Q250" i="31"/>
  <c r="Q251" i="31"/>
  <c r="Q252" i="31"/>
  <c r="Q253" i="31"/>
  <c r="Q254" i="31"/>
  <c r="Q255" i="31"/>
  <c r="Q25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P107" i="31"/>
  <c r="P108" i="31"/>
  <c r="P109" i="31"/>
  <c r="P110" i="31"/>
  <c r="P111" i="31"/>
  <c r="P112" i="31"/>
  <c r="P113" i="31"/>
  <c r="P114" i="31"/>
  <c r="P115" i="31"/>
  <c r="P116" i="31"/>
  <c r="P117" i="31"/>
  <c r="P118" i="31"/>
  <c r="P119" i="31"/>
  <c r="P120" i="31"/>
  <c r="P121" i="31"/>
  <c r="P122" i="31"/>
  <c r="P123" i="31"/>
  <c r="P124" i="31"/>
  <c r="P125" i="31"/>
  <c r="P126" i="31"/>
  <c r="P127" i="31"/>
  <c r="P128" i="31"/>
  <c r="P129" i="31"/>
  <c r="P130" i="31"/>
  <c r="P131" i="31"/>
  <c r="P132" i="31"/>
  <c r="P133" i="31"/>
  <c r="P134" i="31"/>
  <c r="P135" i="31"/>
  <c r="P136" i="31"/>
  <c r="P137" i="31"/>
  <c r="P138" i="31"/>
  <c r="P139" i="31"/>
  <c r="P140" i="31"/>
  <c r="P141" i="31"/>
  <c r="P142" i="31"/>
  <c r="P143" i="31"/>
  <c r="P144" i="31"/>
  <c r="P145" i="31"/>
  <c r="P146" i="31"/>
  <c r="P187" i="31"/>
  <c r="P188" i="31"/>
  <c r="P189" i="31"/>
  <c r="P190" i="31"/>
  <c r="P191" i="31"/>
  <c r="P192" i="31"/>
  <c r="P193" i="31"/>
  <c r="P194" i="31"/>
  <c r="P195" i="31"/>
  <c r="P196" i="31"/>
  <c r="P197" i="31"/>
  <c r="P198" i="31"/>
  <c r="P199" i="31"/>
  <c r="P200" i="31"/>
  <c r="P201" i="31"/>
  <c r="P202" i="31"/>
  <c r="P203" i="31"/>
  <c r="P204" i="31"/>
  <c r="P205" i="31"/>
  <c r="P206" i="31"/>
  <c r="P207" i="31"/>
  <c r="P208" i="31"/>
  <c r="P209" i="31"/>
  <c r="P210" i="31"/>
  <c r="P211" i="31"/>
  <c r="P212" i="31"/>
  <c r="P213" i="31"/>
  <c r="P214" i="31"/>
  <c r="P215" i="31"/>
  <c r="P216" i="31"/>
  <c r="P217" i="31"/>
  <c r="P218" i="31"/>
  <c r="P219" i="31"/>
  <c r="P220" i="31"/>
  <c r="P221" i="31"/>
  <c r="P222" i="31"/>
  <c r="P223" i="31"/>
  <c r="P224" i="31"/>
  <c r="P225" i="31"/>
  <c r="P226" i="31"/>
  <c r="P227" i="31"/>
  <c r="P228" i="31"/>
  <c r="P229" i="31"/>
  <c r="P230" i="31"/>
  <c r="P231" i="31"/>
  <c r="P232" i="31"/>
  <c r="P233" i="31"/>
  <c r="P234" i="31"/>
  <c r="P235" i="31"/>
  <c r="P236" i="31"/>
  <c r="P237" i="31"/>
  <c r="P238" i="31"/>
  <c r="P239" i="31"/>
  <c r="P240" i="31"/>
  <c r="P241" i="31"/>
  <c r="P242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200" i="31"/>
  <c r="O201" i="31"/>
  <c r="O202" i="31"/>
  <c r="O203" i="31"/>
  <c r="O204" i="31"/>
  <c r="O205" i="31"/>
  <c r="O206" i="31"/>
  <c r="O207" i="31"/>
  <c r="O208" i="31"/>
  <c r="O209" i="31"/>
  <c r="O210" i="31"/>
  <c r="O211" i="31"/>
  <c r="O212" i="31"/>
  <c r="O213" i="31"/>
  <c r="O214" i="31"/>
  <c r="O215" i="31"/>
  <c r="O216" i="31"/>
  <c r="O217" i="31"/>
  <c r="O218" i="31"/>
  <c r="O219" i="31"/>
  <c r="O220" i="31"/>
  <c r="O221" i="31"/>
  <c r="O222" i="31"/>
  <c r="O223" i="31"/>
  <c r="O224" i="31"/>
  <c r="O225" i="31"/>
  <c r="O226" i="31"/>
  <c r="O227" i="31"/>
  <c r="O228" i="31"/>
  <c r="O229" i="31"/>
  <c r="O230" i="31"/>
  <c r="O231" i="31"/>
  <c r="O232" i="31"/>
  <c r="O233" i="31"/>
  <c r="O234" i="31"/>
  <c r="O235" i="31"/>
  <c r="O236" i="31"/>
  <c r="O237" i="31"/>
  <c r="O238" i="31"/>
  <c r="O239" i="31"/>
  <c r="O240" i="31"/>
  <c r="O241" i="31"/>
  <c r="O242" i="31"/>
  <c r="O243" i="31"/>
  <c r="O244" i="31"/>
  <c r="O245" i="31"/>
  <c r="O246" i="31"/>
  <c r="O247" i="31"/>
  <c r="O248" i="31"/>
  <c r="O249" i="31"/>
  <c r="O250" i="31"/>
  <c r="O251" i="31"/>
  <c r="O252" i="31"/>
  <c r="O253" i="31"/>
  <c r="O254" i="31"/>
  <c r="O255" i="31"/>
  <c r="O25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245" i="31"/>
  <c r="N246" i="31"/>
  <c r="N247" i="31"/>
  <c r="N248" i="31"/>
  <c r="N249" i="31"/>
  <c r="N250" i="31"/>
  <c r="N251" i="31"/>
  <c r="N252" i="31"/>
  <c r="N253" i="31"/>
  <c r="N254" i="31"/>
  <c r="N255" i="31"/>
  <c r="N256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237" i="31"/>
  <c r="M238" i="31"/>
  <c r="M239" i="31"/>
  <c r="M240" i="31"/>
  <c r="M241" i="31"/>
  <c r="M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87" i="31"/>
  <c r="L188" i="31"/>
  <c r="L189" i="31"/>
  <c r="L190" i="31"/>
  <c r="L191" i="31"/>
  <c r="L192" i="31"/>
  <c r="L193" i="31"/>
  <c r="L194" i="31"/>
  <c r="L195" i="31"/>
  <c r="L196" i="31"/>
  <c r="L197" i="31"/>
  <c r="L198" i="31"/>
  <c r="L199" i="31"/>
  <c r="L200" i="31"/>
  <c r="L201" i="31"/>
  <c r="L202" i="31"/>
  <c r="L203" i="31"/>
  <c r="L204" i="31"/>
  <c r="L205" i="31"/>
  <c r="L206" i="31"/>
  <c r="L207" i="31"/>
  <c r="L208" i="31"/>
  <c r="L209" i="31"/>
  <c r="L210" i="31"/>
  <c r="L211" i="31"/>
  <c r="L212" i="31"/>
  <c r="L213" i="31"/>
  <c r="L214" i="31"/>
  <c r="L215" i="31"/>
  <c r="L216" i="31"/>
  <c r="L217" i="31"/>
  <c r="L218" i="31"/>
  <c r="L219" i="31"/>
  <c r="L220" i="31"/>
  <c r="L221" i="31"/>
  <c r="L222" i="31"/>
  <c r="L223" i="31"/>
  <c r="L224" i="31"/>
  <c r="L225" i="31"/>
  <c r="L226" i="31"/>
  <c r="L227" i="31"/>
  <c r="L228" i="31"/>
  <c r="L229" i="31"/>
  <c r="L230" i="31"/>
  <c r="L231" i="31"/>
  <c r="L232" i="31"/>
  <c r="L233" i="31"/>
  <c r="L234" i="31"/>
  <c r="L235" i="31"/>
  <c r="L236" i="31"/>
  <c r="L237" i="31"/>
  <c r="L238" i="31"/>
  <c r="L239" i="31"/>
  <c r="L240" i="31"/>
  <c r="L241" i="31"/>
  <c r="L24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30" i="31"/>
  <c r="K231" i="31"/>
  <c r="K232" i="31"/>
  <c r="K233" i="31"/>
  <c r="K234" i="31"/>
  <c r="K235" i="31"/>
  <c r="K236" i="31"/>
  <c r="K237" i="31"/>
  <c r="K238" i="31"/>
  <c r="K239" i="31"/>
  <c r="K240" i="31"/>
  <c r="K241" i="31"/>
  <c r="K242" i="31"/>
  <c r="K243" i="31"/>
  <c r="K244" i="31"/>
  <c r="K245" i="31"/>
  <c r="K246" i="31"/>
  <c r="K247" i="31"/>
  <c r="K248" i="31"/>
  <c r="K249" i="31"/>
  <c r="K250" i="31"/>
  <c r="K251" i="31"/>
  <c r="K252" i="31"/>
  <c r="K253" i="31"/>
  <c r="K254" i="31"/>
  <c r="K255" i="31"/>
  <c r="K256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87" i="31"/>
  <c r="J188" i="31"/>
  <c r="J189" i="31"/>
  <c r="J190" i="31"/>
  <c r="J191" i="31"/>
  <c r="J192" i="31"/>
  <c r="J193" i="31"/>
  <c r="J194" i="31"/>
  <c r="J195" i="31"/>
  <c r="J196" i="31"/>
  <c r="J197" i="31"/>
  <c r="J198" i="31"/>
  <c r="J199" i="31"/>
  <c r="J200" i="31"/>
  <c r="J201" i="31"/>
  <c r="J202" i="31"/>
  <c r="J203" i="31"/>
  <c r="J204" i="31"/>
  <c r="J205" i="31"/>
  <c r="J206" i="31"/>
  <c r="J207" i="31"/>
  <c r="J208" i="31"/>
  <c r="J209" i="31"/>
  <c r="J210" i="31"/>
  <c r="J211" i="31"/>
  <c r="J212" i="31"/>
  <c r="J213" i="31"/>
  <c r="J214" i="31"/>
  <c r="J215" i="31"/>
  <c r="J216" i="31"/>
  <c r="J217" i="31"/>
  <c r="J218" i="31"/>
  <c r="J219" i="31"/>
  <c r="J220" i="31"/>
  <c r="J221" i="31"/>
  <c r="J222" i="31"/>
  <c r="J223" i="31"/>
  <c r="J224" i="31"/>
  <c r="J225" i="31"/>
  <c r="J226" i="31"/>
  <c r="J227" i="31"/>
  <c r="J228" i="31"/>
  <c r="J229" i="31"/>
  <c r="J230" i="31"/>
  <c r="J231" i="31"/>
  <c r="J232" i="31"/>
  <c r="J233" i="31"/>
  <c r="J234" i="31"/>
  <c r="J235" i="31"/>
  <c r="J236" i="31"/>
  <c r="J237" i="31"/>
  <c r="J238" i="31"/>
  <c r="J239" i="31"/>
  <c r="J240" i="31"/>
  <c r="J241" i="31"/>
  <c r="J242" i="31"/>
  <c r="J243" i="31"/>
  <c r="J244" i="31"/>
  <c r="J245" i="31"/>
  <c r="J246" i="31"/>
  <c r="J247" i="31"/>
  <c r="J248" i="31"/>
  <c r="J249" i="31"/>
  <c r="J250" i="31"/>
  <c r="J251" i="31"/>
  <c r="J252" i="31"/>
  <c r="J253" i="31"/>
  <c r="J254" i="31"/>
  <c r="J255" i="31"/>
  <c r="J256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87" i="31"/>
  <c r="I188" i="31"/>
  <c r="I189" i="31"/>
  <c r="I190" i="31"/>
  <c r="I191" i="31"/>
  <c r="I192" i="31"/>
  <c r="I193" i="31"/>
  <c r="I194" i="31"/>
  <c r="I195" i="31"/>
  <c r="I196" i="31"/>
  <c r="I197" i="31"/>
  <c r="I198" i="31"/>
  <c r="I199" i="31"/>
  <c r="I200" i="31"/>
  <c r="I201" i="31"/>
  <c r="I202" i="31"/>
  <c r="I203" i="31"/>
  <c r="I204" i="31"/>
  <c r="I205" i="31"/>
  <c r="I206" i="31"/>
  <c r="I207" i="31"/>
  <c r="I208" i="31"/>
  <c r="I209" i="31"/>
  <c r="I210" i="31"/>
  <c r="I211" i="31"/>
  <c r="I212" i="31"/>
  <c r="I213" i="31"/>
  <c r="I214" i="31"/>
  <c r="I215" i="31"/>
  <c r="I216" i="31"/>
  <c r="I217" i="31"/>
  <c r="I218" i="31"/>
  <c r="I219" i="31"/>
  <c r="I220" i="31"/>
  <c r="I221" i="31"/>
  <c r="I222" i="31"/>
  <c r="I223" i="31"/>
  <c r="I224" i="31"/>
  <c r="I225" i="31"/>
  <c r="I226" i="31"/>
  <c r="I227" i="31"/>
  <c r="I228" i="31"/>
  <c r="I229" i="31"/>
  <c r="I230" i="31"/>
  <c r="I231" i="31"/>
  <c r="I232" i="31"/>
  <c r="I233" i="31"/>
  <c r="I234" i="31"/>
  <c r="I235" i="31"/>
  <c r="I236" i="31"/>
  <c r="I237" i="31"/>
  <c r="I238" i="31"/>
  <c r="I239" i="31"/>
  <c r="I240" i="31"/>
  <c r="I241" i="31"/>
  <c r="I242" i="31"/>
  <c r="I243" i="31"/>
  <c r="I244" i="31"/>
  <c r="I245" i="31"/>
  <c r="I246" i="31"/>
  <c r="I247" i="31"/>
  <c r="I248" i="31"/>
  <c r="I249" i="31"/>
  <c r="I250" i="31"/>
  <c r="I251" i="31"/>
  <c r="I252" i="31"/>
  <c r="I253" i="31"/>
  <c r="I254" i="31"/>
  <c r="I255" i="31"/>
  <c r="I256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T1" i="31"/>
  <c r="S1" i="31"/>
  <c r="R1" i="31"/>
  <c r="C114" i="69" s="1"/>
  <c r="Q1" i="31"/>
  <c r="P1" i="31"/>
  <c r="O1" i="31"/>
  <c r="C111" i="69" s="1"/>
  <c r="N1" i="31"/>
  <c r="C77" i="59" s="1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77" i="30"/>
  <c r="P78" i="30"/>
  <c r="P79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P115" i="30"/>
  <c r="P116" i="30"/>
  <c r="P117" i="30"/>
  <c r="P118" i="30"/>
  <c r="P119" i="30"/>
  <c r="P120" i="30"/>
  <c r="P121" i="30"/>
  <c r="P122" i="30"/>
  <c r="P123" i="30"/>
  <c r="P124" i="30"/>
  <c r="P125" i="30"/>
  <c r="P126" i="30"/>
  <c r="P127" i="30"/>
  <c r="P128" i="30"/>
  <c r="P129" i="30"/>
  <c r="P130" i="30"/>
  <c r="P131" i="30"/>
  <c r="P132" i="30"/>
  <c r="P133" i="30"/>
  <c r="P134" i="30"/>
  <c r="P135" i="30"/>
  <c r="P136" i="30"/>
  <c r="P137" i="30"/>
  <c r="P138" i="30"/>
  <c r="P139" i="30"/>
  <c r="P140" i="30"/>
  <c r="P141" i="30"/>
  <c r="P142" i="30"/>
  <c r="P143" i="30"/>
  <c r="P144" i="30"/>
  <c r="P145" i="30"/>
  <c r="P146" i="30"/>
  <c r="P187" i="30"/>
  <c r="P188" i="30"/>
  <c r="P189" i="30"/>
  <c r="P190" i="30"/>
  <c r="P191" i="30"/>
  <c r="P192" i="30"/>
  <c r="P193" i="30"/>
  <c r="P194" i="30"/>
  <c r="P195" i="30"/>
  <c r="P196" i="30"/>
  <c r="P197" i="30"/>
  <c r="P198" i="30"/>
  <c r="P199" i="30"/>
  <c r="P200" i="30"/>
  <c r="P201" i="30"/>
  <c r="P202" i="30"/>
  <c r="P203" i="30"/>
  <c r="P204" i="30"/>
  <c r="P205" i="30"/>
  <c r="P206" i="30"/>
  <c r="P207" i="30"/>
  <c r="P208" i="30"/>
  <c r="P209" i="30"/>
  <c r="P210" i="30"/>
  <c r="P211" i="30"/>
  <c r="P212" i="30"/>
  <c r="P213" i="30"/>
  <c r="P214" i="30"/>
  <c r="P215" i="30"/>
  <c r="P216" i="30"/>
  <c r="P217" i="30"/>
  <c r="P218" i="30"/>
  <c r="P219" i="30"/>
  <c r="P220" i="30"/>
  <c r="P221" i="30"/>
  <c r="P222" i="30"/>
  <c r="P223" i="30"/>
  <c r="P224" i="30"/>
  <c r="P225" i="30"/>
  <c r="P226" i="30"/>
  <c r="P227" i="30"/>
  <c r="P228" i="30"/>
  <c r="P229" i="30"/>
  <c r="P230" i="30"/>
  <c r="P231" i="30"/>
  <c r="P232" i="30"/>
  <c r="P233" i="30"/>
  <c r="P234" i="30"/>
  <c r="P235" i="30"/>
  <c r="P236" i="30"/>
  <c r="P237" i="30"/>
  <c r="P238" i="30"/>
  <c r="P239" i="30"/>
  <c r="P240" i="30"/>
  <c r="P241" i="30"/>
  <c r="P242" i="30"/>
  <c r="P243" i="30"/>
  <c r="P244" i="30"/>
  <c r="P245" i="30"/>
  <c r="P246" i="30"/>
  <c r="P247" i="30"/>
  <c r="P248" i="30"/>
  <c r="P249" i="30"/>
  <c r="P250" i="30"/>
  <c r="P251" i="30"/>
  <c r="P252" i="30"/>
  <c r="P253" i="30"/>
  <c r="P254" i="30"/>
  <c r="P255" i="30"/>
  <c r="P256" i="30"/>
  <c r="O3" i="30"/>
  <c r="O8" i="30"/>
  <c r="O13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102" i="30"/>
  <c r="O103" i="30"/>
  <c r="O104" i="30"/>
  <c r="O105" i="30"/>
  <c r="O106" i="30"/>
  <c r="O107" i="30"/>
  <c r="O108" i="30"/>
  <c r="O109" i="30"/>
  <c r="O110" i="30"/>
  <c r="O111" i="30"/>
  <c r="O112" i="30"/>
  <c r="O113" i="30"/>
  <c r="O114" i="30"/>
  <c r="O115" i="30"/>
  <c r="O116" i="30"/>
  <c r="O117" i="30"/>
  <c r="O118" i="30"/>
  <c r="O119" i="30"/>
  <c r="O120" i="30"/>
  <c r="O121" i="30"/>
  <c r="O122" i="30"/>
  <c r="O123" i="30"/>
  <c r="O124" i="30"/>
  <c r="O125" i="30"/>
  <c r="O126" i="30"/>
  <c r="O127" i="30"/>
  <c r="O128" i="30"/>
  <c r="O129" i="30"/>
  <c r="O130" i="30"/>
  <c r="O131" i="30"/>
  <c r="O132" i="30"/>
  <c r="O133" i="30"/>
  <c r="O134" i="30"/>
  <c r="O135" i="30"/>
  <c r="O136" i="30"/>
  <c r="O137" i="30"/>
  <c r="O138" i="30"/>
  <c r="O139" i="30"/>
  <c r="O140" i="30"/>
  <c r="O141" i="30"/>
  <c r="O142" i="30"/>
  <c r="O143" i="30"/>
  <c r="O144" i="30"/>
  <c r="O145" i="30"/>
  <c r="O146" i="30"/>
  <c r="O187" i="30"/>
  <c r="O188" i="30"/>
  <c r="O189" i="30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220" i="30"/>
  <c r="O221" i="30"/>
  <c r="O222" i="30"/>
  <c r="O223" i="30"/>
  <c r="O224" i="30"/>
  <c r="O225" i="30"/>
  <c r="O226" i="30"/>
  <c r="O227" i="30"/>
  <c r="O228" i="30"/>
  <c r="O229" i="30"/>
  <c r="O230" i="30"/>
  <c r="O231" i="30"/>
  <c r="O232" i="30"/>
  <c r="O233" i="30"/>
  <c r="O234" i="30"/>
  <c r="O235" i="30"/>
  <c r="O236" i="30"/>
  <c r="O237" i="30"/>
  <c r="O238" i="30"/>
  <c r="O239" i="30"/>
  <c r="O240" i="30"/>
  <c r="O241" i="30"/>
  <c r="O242" i="30"/>
  <c r="O243" i="30"/>
  <c r="O244" i="30"/>
  <c r="O245" i="30"/>
  <c r="O246" i="30"/>
  <c r="O247" i="30"/>
  <c r="O248" i="30"/>
  <c r="O249" i="30"/>
  <c r="O250" i="30"/>
  <c r="O251" i="30"/>
  <c r="O252" i="30"/>
  <c r="O253" i="30"/>
  <c r="O254" i="30"/>
  <c r="O255" i="30"/>
  <c r="O25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128" i="30"/>
  <c r="M129" i="30"/>
  <c r="M130" i="30"/>
  <c r="M131" i="30"/>
  <c r="M132" i="30"/>
  <c r="M133" i="30"/>
  <c r="M134" i="30"/>
  <c r="M135" i="30"/>
  <c r="M136" i="30"/>
  <c r="M137" i="30"/>
  <c r="M138" i="30"/>
  <c r="M139" i="30"/>
  <c r="M140" i="30"/>
  <c r="M141" i="30"/>
  <c r="M142" i="30"/>
  <c r="M143" i="30"/>
  <c r="M144" i="30"/>
  <c r="M145" i="30"/>
  <c r="M146" i="30"/>
  <c r="M187" i="30"/>
  <c r="M188" i="30"/>
  <c r="M189" i="30"/>
  <c r="M190" i="30"/>
  <c r="M191" i="30"/>
  <c r="M192" i="30"/>
  <c r="M193" i="30"/>
  <c r="M194" i="30"/>
  <c r="M195" i="30"/>
  <c r="M196" i="30"/>
  <c r="M197" i="30"/>
  <c r="M198" i="30"/>
  <c r="M199" i="30"/>
  <c r="M200" i="30"/>
  <c r="M201" i="30"/>
  <c r="M202" i="30"/>
  <c r="M203" i="30"/>
  <c r="M204" i="30"/>
  <c r="M205" i="30"/>
  <c r="M206" i="30"/>
  <c r="M207" i="30"/>
  <c r="M208" i="30"/>
  <c r="M209" i="30"/>
  <c r="M210" i="30"/>
  <c r="M211" i="30"/>
  <c r="M212" i="30"/>
  <c r="M213" i="30"/>
  <c r="M214" i="30"/>
  <c r="M215" i="30"/>
  <c r="M216" i="30"/>
  <c r="M217" i="30"/>
  <c r="M218" i="30"/>
  <c r="M219" i="30"/>
  <c r="M220" i="30"/>
  <c r="M221" i="30"/>
  <c r="M222" i="30"/>
  <c r="M223" i="30"/>
  <c r="M224" i="30"/>
  <c r="M225" i="30"/>
  <c r="M226" i="30"/>
  <c r="M227" i="30"/>
  <c r="M228" i="30"/>
  <c r="M229" i="30"/>
  <c r="M230" i="30"/>
  <c r="M231" i="30"/>
  <c r="M232" i="30"/>
  <c r="M233" i="30"/>
  <c r="M234" i="30"/>
  <c r="M235" i="30"/>
  <c r="M236" i="30"/>
  <c r="M237" i="30"/>
  <c r="M238" i="30"/>
  <c r="M239" i="30"/>
  <c r="M240" i="30"/>
  <c r="M241" i="30"/>
  <c r="M242" i="30"/>
  <c r="M243" i="30"/>
  <c r="M244" i="30"/>
  <c r="M245" i="30"/>
  <c r="M246" i="30"/>
  <c r="M247" i="30"/>
  <c r="M248" i="30"/>
  <c r="M249" i="30"/>
  <c r="M250" i="30"/>
  <c r="M251" i="30"/>
  <c r="M252" i="30"/>
  <c r="M253" i="30"/>
  <c r="M254" i="30"/>
  <c r="M255" i="30"/>
  <c r="M25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87" i="30"/>
  <c r="L188" i="30"/>
  <c r="L189" i="30"/>
  <c r="L190" i="30"/>
  <c r="L191" i="30"/>
  <c r="L192" i="30"/>
  <c r="L193" i="30"/>
  <c r="L194" i="30"/>
  <c r="L195" i="30"/>
  <c r="L196" i="30"/>
  <c r="L197" i="30"/>
  <c r="L198" i="30"/>
  <c r="L199" i="30"/>
  <c r="L200" i="30"/>
  <c r="L201" i="30"/>
  <c r="L202" i="30"/>
  <c r="L203" i="30"/>
  <c r="L204" i="30"/>
  <c r="L205" i="30"/>
  <c r="L206" i="30"/>
  <c r="L207" i="30"/>
  <c r="L208" i="30"/>
  <c r="L209" i="30"/>
  <c r="L210" i="30"/>
  <c r="L211" i="30"/>
  <c r="L212" i="30"/>
  <c r="L213" i="30"/>
  <c r="L214" i="30"/>
  <c r="L215" i="30"/>
  <c r="L216" i="30"/>
  <c r="L217" i="30"/>
  <c r="L218" i="30"/>
  <c r="L219" i="30"/>
  <c r="L220" i="30"/>
  <c r="L221" i="30"/>
  <c r="L222" i="30"/>
  <c r="L223" i="30"/>
  <c r="L224" i="30"/>
  <c r="L225" i="30"/>
  <c r="L226" i="30"/>
  <c r="L227" i="30"/>
  <c r="L228" i="30"/>
  <c r="L229" i="30"/>
  <c r="L230" i="30"/>
  <c r="L231" i="30"/>
  <c r="L232" i="30"/>
  <c r="L233" i="30"/>
  <c r="L234" i="30"/>
  <c r="L235" i="30"/>
  <c r="L236" i="30"/>
  <c r="L237" i="30"/>
  <c r="L238" i="30"/>
  <c r="L239" i="30"/>
  <c r="L240" i="30"/>
  <c r="L241" i="30"/>
  <c r="L242" i="30"/>
  <c r="L243" i="30"/>
  <c r="L244" i="30"/>
  <c r="L245" i="30"/>
  <c r="L246" i="30"/>
  <c r="L247" i="30"/>
  <c r="L248" i="30"/>
  <c r="L249" i="30"/>
  <c r="L250" i="30"/>
  <c r="L251" i="30"/>
  <c r="L252" i="30"/>
  <c r="L253" i="30"/>
  <c r="L254" i="30"/>
  <c r="L255" i="30"/>
  <c r="L25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30" i="30"/>
  <c r="K231" i="30"/>
  <c r="K232" i="30"/>
  <c r="K233" i="30"/>
  <c r="K234" i="30"/>
  <c r="K235" i="30"/>
  <c r="K236" i="30"/>
  <c r="K237" i="30"/>
  <c r="K238" i="30"/>
  <c r="K239" i="30"/>
  <c r="K240" i="30"/>
  <c r="K241" i="30"/>
  <c r="K242" i="30"/>
  <c r="K243" i="30"/>
  <c r="K244" i="30"/>
  <c r="K245" i="30"/>
  <c r="K246" i="30"/>
  <c r="K247" i="30"/>
  <c r="K248" i="30"/>
  <c r="K249" i="30"/>
  <c r="K250" i="30"/>
  <c r="K251" i="30"/>
  <c r="K252" i="30"/>
  <c r="K253" i="30"/>
  <c r="K254" i="30"/>
  <c r="K255" i="30"/>
  <c r="K25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T1" i="30"/>
  <c r="S1" i="30"/>
  <c r="C96" i="69" s="1"/>
  <c r="R1" i="30"/>
  <c r="C95" i="69" s="1"/>
  <c r="Q1" i="30"/>
  <c r="P1" i="30"/>
  <c r="C93" i="69" s="1"/>
  <c r="O1" i="30"/>
  <c r="N1" i="30"/>
  <c r="M1" i="30"/>
  <c r="L1" i="30"/>
  <c r="C89" i="69" s="1"/>
  <c r="K1" i="30"/>
  <c r="J1" i="30"/>
  <c r="I1" i="30"/>
  <c r="H1" i="30"/>
  <c r="G1" i="30"/>
  <c r="C84" i="69" s="1"/>
  <c r="F1" i="30"/>
  <c r="E1" i="30"/>
  <c r="D1" i="30"/>
  <c r="C81" i="69" s="1"/>
  <c r="C1" i="30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T57" i="29"/>
  <c r="T58" i="29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108" i="29"/>
  <c r="T109" i="29"/>
  <c r="T110" i="29"/>
  <c r="T111" i="29"/>
  <c r="T112" i="29"/>
  <c r="T113" i="29"/>
  <c r="T114" i="29"/>
  <c r="T115" i="29"/>
  <c r="T116" i="29"/>
  <c r="T117" i="29"/>
  <c r="T118" i="29"/>
  <c r="T119" i="29"/>
  <c r="T120" i="29"/>
  <c r="T121" i="29"/>
  <c r="T122" i="29"/>
  <c r="T123" i="29"/>
  <c r="T124" i="29"/>
  <c r="T125" i="29"/>
  <c r="T126" i="29"/>
  <c r="T127" i="29"/>
  <c r="T128" i="29"/>
  <c r="T129" i="29"/>
  <c r="T130" i="29"/>
  <c r="T131" i="29"/>
  <c r="T132" i="29"/>
  <c r="T133" i="29"/>
  <c r="T134" i="29"/>
  <c r="T135" i="29"/>
  <c r="T136" i="29"/>
  <c r="T137" i="29"/>
  <c r="T138" i="29"/>
  <c r="T139" i="29"/>
  <c r="T140" i="29"/>
  <c r="T141" i="29"/>
  <c r="T142" i="29"/>
  <c r="T143" i="29"/>
  <c r="T144" i="29"/>
  <c r="T145" i="29"/>
  <c r="T146" i="29"/>
  <c r="T187" i="29"/>
  <c r="T188" i="29"/>
  <c r="T189" i="29"/>
  <c r="T190" i="29"/>
  <c r="T191" i="29"/>
  <c r="T192" i="29"/>
  <c r="T193" i="29"/>
  <c r="T194" i="29"/>
  <c r="T195" i="29"/>
  <c r="T196" i="29"/>
  <c r="T197" i="29"/>
  <c r="T198" i="29"/>
  <c r="T199" i="29"/>
  <c r="T200" i="29"/>
  <c r="T201" i="29"/>
  <c r="T202" i="29"/>
  <c r="T203" i="29"/>
  <c r="T204" i="29"/>
  <c r="T205" i="29"/>
  <c r="T206" i="29"/>
  <c r="T207" i="29"/>
  <c r="T208" i="29"/>
  <c r="T209" i="29"/>
  <c r="T210" i="29"/>
  <c r="T211" i="29"/>
  <c r="T212" i="29"/>
  <c r="T213" i="29"/>
  <c r="T214" i="29"/>
  <c r="T215" i="29"/>
  <c r="T216" i="29"/>
  <c r="T217" i="29"/>
  <c r="T218" i="29"/>
  <c r="T219" i="29"/>
  <c r="T220" i="29"/>
  <c r="T221" i="29"/>
  <c r="T222" i="29"/>
  <c r="T223" i="29"/>
  <c r="T224" i="29"/>
  <c r="T225" i="29"/>
  <c r="T226" i="29"/>
  <c r="T227" i="29"/>
  <c r="T228" i="29"/>
  <c r="T229" i="29"/>
  <c r="T230" i="29"/>
  <c r="T231" i="29"/>
  <c r="T232" i="29"/>
  <c r="T233" i="29"/>
  <c r="T234" i="29"/>
  <c r="T235" i="29"/>
  <c r="T236" i="29"/>
  <c r="T237" i="29"/>
  <c r="T238" i="29"/>
  <c r="T239" i="29"/>
  <c r="T240" i="29"/>
  <c r="T241" i="29"/>
  <c r="T242" i="29"/>
  <c r="T243" i="29"/>
  <c r="T244" i="29"/>
  <c r="T245" i="29"/>
  <c r="T246" i="29"/>
  <c r="T247" i="29"/>
  <c r="T248" i="29"/>
  <c r="T249" i="29"/>
  <c r="T250" i="29"/>
  <c r="T251" i="29"/>
  <c r="T252" i="29"/>
  <c r="T253" i="29"/>
  <c r="T254" i="29"/>
  <c r="T255" i="29"/>
  <c r="T25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S205" i="29"/>
  <c r="S206" i="29"/>
  <c r="S207" i="29"/>
  <c r="S208" i="29"/>
  <c r="S209" i="29"/>
  <c r="S210" i="29"/>
  <c r="S211" i="29"/>
  <c r="S212" i="29"/>
  <c r="S213" i="29"/>
  <c r="S214" i="29"/>
  <c r="S215" i="29"/>
  <c r="S216" i="29"/>
  <c r="S217" i="29"/>
  <c r="S218" i="29"/>
  <c r="S219" i="29"/>
  <c r="S220" i="29"/>
  <c r="S221" i="29"/>
  <c r="S222" i="29"/>
  <c r="S223" i="29"/>
  <c r="S224" i="29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S251" i="29"/>
  <c r="S252" i="29"/>
  <c r="S253" i="29"/>
  <c r="S254" i="29"/>
  <c r="S255" i="29"/>
  <c r="S25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8" i="29"/>
  <c r="P79" i="29"/>
  <c r="P80" i="29"/>
  <c r="P81" i="29"/>
  <c r="P82" i="29"/>
  <c r="P83" i="29"/>
  <c r="P84" i="29"/>
  <c r="P85" i="29"/>
  <c r="P86" i="29"/>
  <c r="P87" i="29"/>
  <c r="P88" i="29"/>
  <c r="P89" i="29"/>
  <c r="P90" i="29"/>
  <c r="P91" i="29"/>
  <c r="P92" i="29"/>
  <c r="P93" i="29"/>
  <c r="P94" i="29"/>
  <c r="P95" i="29"/>
  <c r="P96" i="29"/>
  <c r="P97" i="29"/>
  <c r="P98" i="29"/>
  <c r="P99" i="29"/>
  <c r="P100" i="29"/>
  <c r="P101" i="29"/>
  <c r="P102" i="29"/>
  <c r="P103" i="29"/>
  <c r="P104" i="29"/>
  <c r="P105" i="29"/>
  <c r="P106" i="29"/>
  <c r="P107" i="29"/>
  <c r="P108" i="29"/>
  <c r="P109" i="29"/>
  <c r="P110" i="29"/>
  <c r="P111" i="29"/>
  <c r="P112" i="29"/>
  <c r="P113" i="29"/>
  <c r="P114" i="29"/>
  <c r="P115" i="29"/>
  <c r="P116" i="29"/>
  <c r="P117" i="29"/>
  <c r="P118" i="29"/>
  <c r="P119" i="29"/>
  <c r="P120" i="29"/>
  <c r="P121" i="29"/>
  <c r="P122" i="29"/>
  <c r="P123" i="29"/>
  <c r="P124" i="29"/>
  <c r="P125" i="29"/>
  <c r="P126" i="29"/>
  <c r="P127" i="29"/>
  <c r="P128" i="29"/>
  <c r="P129" i="29"/>
  <c r="P130" i="29"/>
  <c r="P131" i="29"/>
  <c r="P132" i="29"/>
  <c r="P133" i="29"/>
  <c r="P134" i="29"/>
  <c r="P135" i="29"/>
  <c r="P136" i="29"/>
  <c r="P137" i="29"/>
  <c r="P138" i="29"/>
  <c r="P139" i="29"/>
  <c r="P140" i="29"/>
  <c r="P141" i="29"/>
  <c r="P142" i="29"/>
  <c r="P143" i="29"/>
  <c r="P144" i="29"/>
  <c r="P145" i="29"/>
  <c r="P146" i="29"/>
  <c r="P187" i="29"/>
  <c r="P188" i="29"/>
  <c r="P189" i="29"/>
  <c r="P190" i="29"/>
  <c r="P191" i="29"/>
  <c r="P192" i="29"/>
  <c r="P193" i="29"/>
  <c r="P194" i="29"/>
  <c r="P195" i="29"/>
  <c r="P196" i="29"/>
  <c r="P197" i="29"/>
  <c r="P198" i="29"/>
  <c r="P199" i="29"/>
  <c r="P200" i="29"/>
  <c r="P201" i="29"/>
  <c r="P202" i="29"/>
  <c r="P203" i="29"/>
  <c r="P204" i="29"/>
  <c r="P205" i="29"/>
  <c r="P206" i="29"/>
  <c r="P207" i="29"/>
  <c r="P208" i="29"/>
  <c r="P209" i="29"/>
  <c r="P210" i="29"/>
  <c r="P211" i="29"/>
  <c r="P212" i="29"/>
  <c r="P213" i="29"/>
  <c r="P214" i="29"/>
  <c r="P215" i="29"/>
  <c r="P216" i="29"/>
  <c r="P217" i="29"/>
  <c r="P218" i="29"/>
  <c r="P219" i="29"/>
  <c r="P220" i="29"/>
  <c r="P221" i="29"/>
  <c r="P222" i="29"/>
  <c r="P223" i="29"/>
  <c r="P224" i="29"/>
  <c r="P225" i="29"/>
  <c r="P226" i="29"/>
  <c r="P227" i="29"/>
  <c r="P228" i="29"/>
  <c r="P229" i="29"/>
  <c r="P230" i="29"/>
  <c r="P231" i="29"/>
  <c r="P232" i="29"/>
  <c r="P233" i="29"/>
  <c r="P234" i="29"/>
  <c r="P235" i="29"/>
  <c r="P236" i="29"/>
  <c r="P237" i="29"/>
  <c r="P238" i="29"/>
  <c r="P239" i="29"/>
  <c r="P240" i="29"/>
  <c r="P241" i="29"/>
  <c r="P242" i="29"/>
  <c r="P243" i="29"/>
  <c r="P244" i="29"/>
  <c r="P245" i="29"/>
  <c r="P246" i="29"/>
  <c r="P247" i="29"/>
  <c r="P248" i="29"/>
  <c r="P249" i="29"/>
  <c r="P250" i="29"/>
  <c r="P251" i="29"/>
  <c r="P252" i="29"/>
  <c r="P253" i="29"/>
  <c r="P254" i="29"/>
  <c r="P255" i="29"/>
  <c r="P25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87" i="29"/>
  <c r="O188" i="29"/>
  <c r="O189" i="29"/>
  <c r="O190" i="29"/>
  <c r="O191" i="29"/>
  <c r="O192" i="29"/>
  <c r="O193" i="29"/>
  <c r="O194" i="29"/>
  <c r="O195" i="29"/>
  <c r="O196" i="29"/>
  <c r="O197" i="29"/>
  <c r="O198" i="29"/>
  <c r="O199" i="29"/>
  <c r="O200" i="29"/>
  <c r="O201" i="29"/>
  <c r="O202" i="29"/>
  <c r="O203" i="29"/>
  <c r="O204" i="29"/>
  <c r="O205" i="29"/>
  <c r="O206" i="29"/>
  <c r="O207" i="29"/>
  <c r="O208" i="29"/>
  <c r="O209" i="29"/>
  <c r="O210" i="29"/>
  <c r="O211" i="29"/>
  <c r="O212" i="29"/>
  <c r="O213" i="29"/>
  <c r="O214" i="29"/>
  <c r="O215" i="29"/>
  <c r="O216" i="29"/>
  <c r="O217" i="29"/>
  <c r="O218" i="29"/>
  <c r="O219" i="29"/>
  <c r="O220" i="29"/>
  <c r="O221" i="29"/>
  <c r="O222" i="29"/>
  <c r="O223" i="29"/>
  <c r="O224" i="29"/>
  <c r="O225" i="29"/>
  <c r="O226" i="29"/>
  <c r="O227" i="29"/>
  <c r="O228" i="29"/>
  <c r="O229" i="29"/>
  <c r="O230" i="29"/>
  <c r="O231" i="29"/>
  <c r="O232" i="29"/>
  <c r="O233" i="29"/>
  <c r="O234" i="29"/>
  <c r="O235" i="29"/>
  <c r="O236" i="29"/>
  <c r="O237" i="29"/>
  <c r="O238" i="29"/>
  <c r="O239" i="29"/>
  <c r="O240" i="29"/>
  <c r="O241" i="29"/>
  <c r="O242" i="29"/>
  <c r="O243" i="29"/>
  <c r="O244" i="29"/>
  <c r="O245" i="29"/>
  <c r="O246" i="29"/>
  <c r="O247" i="29"/>
  <c r="O248" i="29"/>
  <c r="O249" i="29"/>
  <c r="O250" i="29"/>
  <c r="O251" i="29"/>
  <c r="O252" i="29"/>
  <c r="O253" i="29"/>
  <c r="O254" i="29"/>
  <c r="O255" i="29"/>
  <c r="O25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101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16" i="29"/>
  <c r="N117" i="29"/>
  <c r="N118" i="29"/>
  <c r="N119" i="29"/>
  <c r="N120" i="29"/>
  <c r="N121" i="29"/>
  <c r="N122" i="29"/>
  <c r="N123" i="29"/>
  <c r="N124" i="29"/>
  <c r="N12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41" i="29"/>
  <c r="N142" i="29"/>
  <c r="N143" i="29"/>
  <c r="N144" i="29"/>
  <c r="N145" i="29"/>
  <c r="N146" i="29"/>
  <c r="N187" i="29"/>
  <c r="N188" i="29"/>
  <c r="N189" i="29"/>
  <c r="N190" i="29"/>
  <c r="N191" i="29"/>
  <c r="N192" i="29"/>
  <c r="N193" i="29"/>
  <c r="N194" i="29"/>
  <c r="N195" i="29"/>
  <c r="N196" i="29"/>
  <c r="N197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0" i="29"/>
  <c r="N221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43" i="29"/>
  <c r="N244" i="29"/>
  <c r="N245" i="29"/>
  <c r="N246" i="29"/>
  <c r="N247" i="29"/>
  <c r="N248" i="29"/>
  <c r="N249" i="29"/>
  <c r="N250" i="29"/>
  <c r="N251" i="29"/>
  <c r="N252" i="29"/>
  <c r="N253" i="29"/>
  <c r="N254" i="29"/>
  <c r="N255" i="29"/>
  <c r="N25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L213" i="29"/>
  <c r="L214" i="29"/>
  <c r="L215" i="29"/>
  <c r="L216" i="29"/>
  <c r="L217" i="29"/>
  <c r="L218" i="29"/>
  <c r="L219" i="29"/>
  <c r="L220" i="29"/>
  <c r="L221" i="29"/>
  <c r="L222" i="29"/>
  <c r="L223" i="29"/>
  <c r="L224" i="29"/>
  <c r="L225" i="29"/>
  <c r="L226" i="29"/>
  <c r="L227" i="29"/>
  <c r="L228" i="29"/>
  <c r="L229" i="29"/>
  <c r="L230" i="29"/>
  <c r="L231" i="29"/>
  <c r="L232" i="29"/>
  <c r="L233" i="29"/>
  <c r="L234" i="29"/>
  <c r="L235" i="29"/>
  <c r="L236" i="29"/>
  <c r="L237" i="29"/>
  <c r="L238" i="29"/>
  <c r="L239" i="29"/>
  <c r="L240" i="29"/>
  <c r="L241" i="29"/>
  <c r="L242" i="29"/>
  <c r="L243" i="29"/>
  <c r="L244" i="29"/>
  <c r="L245" i="29"/>
  <c r="L246" i="29"/>
  <c r="L247" i="29"/>
  <c r="L248" i="29"/>
  <c r="L249" i="29"/>
  <c r="L250" i="29"/>
  <c r="L251" i="29"/>
  <c r="L252" i="29"/>
  <c r="L253" i="29"/>
  <c r="L254" i="29"/>
  <c r="L255" i="29"/>
  <c r="L25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T1" i="29"/>
  <c r="S1" i="29"/>
  <c r="R1" i="29"/>
  <c r="C76" i="69" s="1"/>
  <c r="Q1" i="29"/>
  <c r="P1" i="29"/>
  <c r="C74" i="69" s="1"/>
  <c r="O1" i="29"/>
  <c r="N1" i="29"/>
  <c r="M1" i="29"/>
  <c r="L1" i="29"/>
  <c r="C70" i="69" s="1"/>
  <c r="K1" i="29"/>
  <c r="J1" i="29"/>
  <c r="C68" i="69" s="1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1" i="17"/>
  <c r="S1" i="1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87" i="27"/>
  <c r="R188" i="27"/>
  <c r="R189" i="27"/>
  <c r="R190" i="27"/>
  <c r="R191" i="27"/>
  <c r="R192" i="27"/>
  <c r="R193" i="27"/>
  <c r="R194" i="27"/>
  <c r="R195" i="27"/>
  <c r="R196" i="27"/>
  <c r="R197" i="27"/>
  <c r="R198" i="27"/>
  <c r="R199" i="27"/>
  <c r="R200" i="27"/>
  <c r="R201" i="27"/>
  <c r="R202" i="27"/>
  <c r="R203" i="27"/>
  <c r="R204" i="27"/>
  <c r="R205" i="27"/>
  <c r="R206" i="27"/>
  <c r="R207" i="27"/>
  <c r="R208" i="27"/>
  <c r="R209" i="27"/>
  <c r="R210" i="27"/>
  <c r="R211" i="27"/>
  <c r="R212" i="27"/>
  <c r="R213" i="27"/>
  <c r="R214" i="27"/>
  <c r="R215" i="27"/>
  <c r="R216" i="27"/>
  <c r="R217" i="27"/>
  <c r="R218" i="27"/>
  <c r="R219" i="27"/>
  <c r="R220" i="27"/>
  <c r="R221" i="27"/>
  <c r="R222" i="27"/>
  <c r="R223" i="27"/>
  <c r="R224" i="27"/>
  <c r="R225" i="27"/>
  <c r="R226" i="27"/>
  <c r="R227" i="27"/>
  <c r="R228" i="27"/>
  <c r="R229" i="27"/>
  <c r="R230" i="27"/>
  <c r="R231" i="27"/>
  <c r="R232" i="27"/>
  <c r="R233" i="27"/>
  <c r="R234" i="27"/>
  <c r="R235" i="27"/>
  <c r="R236" i="27"/>
  <c r="R237" i="27"/>
  <c r="R238" i="27"/>
  <c r="R239" i="27"/>
  <c r="R240" i="27"/>
  <c r="R241" i="27"/>
  <c r="R242" i="27"/>
  <c r="R243" i="27"/>
  <c r="R244" i="27"/>
  <c r="R245" i="27"/>
  <c r="R246" i="27"/>
  <c r="R247" i="27"/>
  <c r="R248" i="27"/>
  <c r="R249" i="27"/>
  <c r="R250" i="27"/>
  <c r="R251" i="27"/>
  <c r="R252" i="27"/>
  <c r="R253" i="27"/>
  <c r="R254" i="27"/>
  <c r="R255" i="27"/>
  <c r="R25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M204" i="27"/>
  <c r="M205" i="27"/>
  <c r="M206" i="27"/>
  <c r="M207" i="27"/>
  <c r="M208" i="27"/>
  <c r="M209" i="27"/>
  <c r="M210" i="27"/>
  <c r="M211" i="27"/>
  <c r="M212" i="27"/>
  <c r="M213" i="27"/>
  <c r="M214" i="27"/>
  <c r="M215" i="27"/>
  <c r="M216" i="27"/>
  <c r="M217" i="27"/>
  <c r="M218" i="27"/>
  <c r="M219" i="27"/>
  <c r="M220" i="27"/>
  <c r="M221" i="27"/>
  <c r="M222" i="27"/>
  <c r="M223" i="27"/>
  <c r="M224" i="27"/>
  <c r="M225" i="27"/>
  <c r="M226" i="27"/>
  <c r="M227" i="27"/>
  <c r="M228" i="27"/>
  <c r="M229" i="27"/>
  <c r="M230" i="27"/>
  <c r="M231" i="27"/>
  <c r="M232" i="27"/>
  <c r="M233" i="27"/>
  <c r="M234" i="27"/>
  <c r="M235" i="27"/>
  <c r="M236" i="27"/>
  <c r="M237" i="27"/>
  <c r="M238" i="27"/>
  <c r="M239" i="27"/>
  <c r="M240" i="27"/>
  <c r="M241" i="27"/>
  <c r="M242" i="27"/>
  <c r="M243" i="27"/>
  <c r="M244" i="27"/>
  <c r="M245" i="27"/>
  <c r="M246" i="27"/>
  <c r="M247" i="27"/>
  <c r="M248" i="27"/>
  <c r="M249" i="27"/>
  <c r="M250" i="27"/>
  <c r="M251" i="27"/>
  <c r="M252" i="27"/>
  <c r="M253" i="27"/>
  <c r="M254" i="27"/>
  <c r="M255" i="27"/>
  <c r="M25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88" i="27"/>
  <c r="H79" i="27"/>
  <c r="H80" i="27"/>
  <c r="H81" i="27"/>
  <c r="H82" i="27"/>
  <c r="H83" i="27"/>
  <c r="H84" i="27"/>
  <c r="H85" i="27"/>
  <c r="H86" i="27"/>
  <c r="H87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02" i="27"/>
  <c r="H203" i="27"/>
  <c r="H204" i="27"/>
  <c r="H205" i="27"/>
  <c r="H206" i="27"/>
  <c r="H207" i="27"/>
  <c r="H208" i="27"/>
  <c r="H209" i="27"/>
  <c r="H210" i="27"/>
  <c r="H211" i="27"/>
  <c r="H212" i="27"/>
  <c r="H213" i="27"/>
  <c r="H214" i="27"/>
  <c r="H215" i="27"/>
  <c r="H216" i="27"/>
  <c r="H217" i="27"/>
  <c r="H218" i="27"/>
  <c r="H219" i="27"/>
  <c r="H220" i="27"/>
  <c r="H221" i="27"/>
  <c r="H222" i="27"/>
  <c r="H223" i="27"/>
  <c r="H224" i="27"/>
  <c r="H225" i="27"/>
  <c r="H226" i="27"/>
  <c r="H227" i="27"/>
  <c r="H228" i="27"/>
  <c r="H229" i="27"/>
  <c r="H230" i="27"/>
  <c r="H231" i="27"/>
  <c r="H232" i="27"/>
  <c r="H233" i="27"/>
  <c r="H234" i="27"/>
  <c r="H235" i="27"/>
  <c r="H236" i="27"/>
  <c r="H237" i="27"/>
  <c r="H238" i="27"/>
  <c r="H239" i="27"/>
  <c r="H240" i="27"/>
  <c r="H241" i="27"/>
  <c r="H242" i="27"/>
  <c r="H243" i="27"/>
  <c r="H244" i="27"/>
  <c r="H245" i="27"/>
  <c r="H246" i="27"/>
  <c r="H247" i="27"/>
  <c r="H248" i="27"/>
  <c r="H249" i="27"/>
  <c r="H250" i="27"/>
  <c r="H251" i="27"/>
  <c r="H252" i="27"/>
  <c r="H253" i="27"/>
  <c r="H254" i="27"/>
  <c r="H255" i="27"/>
  <c r="H256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T1" i="27"/>
  <c r="S1" i="27"/>
  <c r="R1" i="27"/>
  <c r="Q1" i="27"/>
  <c r="C37" i="69" s="1"/>
  <c r="P1" i="27"/>
  <c r="O1" i="27"/>
  <c r="C35" i="69" s="1"/>
  <c r="N1" i="27"/>
  <c r="M1" i="27"/>
  <c r="L1" i="27"/>
  <c r="K1" i="27"/>
  <c r="J1" i="27"/>
  <c r="I1" i="27"/>
  <c r="C29" i="69" s="1"/>
  <c r="H1" i="27"/>
  <c r="C28" i="69" s="1"/>
  <c r="G1" i="27"/>
  <c r="C27" i="69" s="1"/>
  <c r="F1" i="27"/>
  <c r="C26" i="69" s="1"/>
  <c r="E1" i="27"/>
  <c r="D1" i="27"/>
  <c r="C23" i="59" s="1"/>
  <c r="C1" i="27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3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R19" i="41"/>
  <c r="R20" i="41"/>
  <c r="R21" i="41"/>
  <c r="R22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R216" i="41"/>
  <c r="R217" i="41"/>
  <c r="R218" i="41"/>
  <c r="R219" i="41"/>
  <c r="R220" i="41"/>
  <c r="R221" i="41"/>
  <c r="R222" i="41"/>
  <c r="R223" i="41"/>
  <c r="R224" i="41"/>
  <c r="R225" i="41"/>
  <c r="R226" i="41"/>
  <c r="R227" i="41"/>
  <c r="R228" i="41"/>
  <c r="R229" i="41"/>
  <c r="R230" i="41"/>
  <c r="R231" i="41"/>
  <c r="R232" i="41"/>
  <c r="R233" i="41"/>
  <c r="R234" i="41"/>
  <c r="R235" i="41"/>
  <c r="R236" i="41"/>
  <c r="R237" i="41"/>
  <c r="R238" i="41"/>
  <c r="R239" i="41"/>
  <c r="R240" i="41"/>
  <c r="R241" i="41"/>
  <c r="R242" i="41"/>
  <c r="R243" i="41"/>
  <c r="R244" i="41"/>
  <c r="R245" i="41"/>
  <c r="R246" i="41"/>
  <c r="R247" i="41"/>
  <c r="R248" i="41"/>
  <c r="R249" i="41"/>
  <c r="R250" i="41"/>
  <c r="R251" i="41"/>
  <c r="R252" i="41"/>
  <c r="R253" i="41"/>
  <c r="R254" i="41"/>
  <c r="R255" i="41"/>
  <c r="R256" i="41"/>
  <c r="R257" i="41"/>
  <c r="R258" i="41"/>
  <c r="R259" i="41"/>
  <c r="R260" i="41"/>
  <c r="R261" i="41"/>
  <c r="R262" i="41"/>
  <c r="R263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41" i="41"/>
  <c r="N42" i="41"/>
  <c r="N43" i="41"/>
  <c r="N44" i="41"/>
  <c r="N45" i="41"/>
  <c r="N46" i="41"/>
  <c r="N47" i="41"/>
  <c r="N48" i="41"/>
  <c r="N49" i="41"/>
  <c r="N50" i="41"/>
  <c r="N51" i="41"/>
  <c r="N52" i="41"/>
  <c r="N53" i="41"/>
  <c r="N54" i="41"/>
  <c r="N55" i="41"/>
  <c r="N56" i="41"/>
  <c r="N57" i="41"/>
  <c r="N58" i="41"/>
  <c r="N59" i="41"/>
  <c r="N60" i="41"/>
  <c r="N61" i="41"/>
  <c r="N62" i="41"/>
  <c r="N63" i="41"/>
  <c r="N64" i="41"/>
  <c r="N65" i="41"/>
  <c r="N66" i="41"/>
  <c r="N67" i="41"/>
  <c r="N68" i="41"/>
  <c r="N69" i="41"/>
  <c r="N70" i="41"/>
  <c r="N71" i="41"/>
  <c r="N72" i="41"/>
  <c r="N73" i="41"/>
  <c r="N74" i="41"/>
  <c r="N75" i="41"/>
  <c r="N76" i="41"/>
  <c r="N77" i="41"/>
  <c r="N78" i="41"/>
  <c r="N79" i="41"/>
  <c r="N80" i="41"/>
  <c r="N81" i="41"/>
  <c r="N82" i="41"/>
  <c r="N83" i="41"/>
  <c r="N84" i="41"/>
  <c r="N85" i="41"/>
  <c r="N86" i="41"/>
  <c r="N87" i="41"/>
  <c r="N88" i="41"/>
  <c r="N89" i="41"/>
  <c r="N90" i="41"/>
  <c r="N91" i="41"/>
  <c r="N92" i="41"/>
  <c r="N93" i="41"/>
  <c r="N94" i="41"/>
  <c r="N95" i="41"/>
  <c r="N96" i="41"/>
  <c r="N97" i="41"/>
  <c r="N98" i="41"/>
  <c r="N99" i="41"/>
  <c r="N100" i="41"/>
  <c r="N101" i="41"/>
  <c r="N102" i="41"/>
  <c r="N103" i="41"/>
  <c r="N104" i="41"/>
  <c r="N105" i="41"/>
  <c r="N106" i="41"/>
  <c r="N107" i="41"/>
  <c r="N108" i="41"/>
  <c r="N109" i="41"/>
  <c r="N110" i="41"/>
  <c r="N111" i="41"/>
  <c r="N112" i="41"/>
  <c r="N113" i="41"/>
  <c r="N114" i="41"/>
  <c r="N115" i="41"/>
  <c r="N116" i="41"/>
  <c r="N117" i="41"/>
  <c r="N118" i="41"/>
  <c r="N119" i="41"/>
  <c r="N120" i="41"/>
  <c r="N121" i="41"/>
  <c r="N122" i="41"/>
  <c r="N123" i="41"/>
  <c r="N124" i="41"/>
  <c r="N125" i="41"/>
  <c r="N126" i="41"/>
  <c r="N127" i="41"/>
  <c r="N128" i="41"/>
  <c r="N129" i="41"/>
  <c r="N130" i="41"/>
  <c r="N131" i="41"/>
  <c r="N132" i="41"/>
  <c r="N133" i="41"/>
  <c r="N134" i="41"/>
  <c r="N135" i="41"/>
  <c r="N136" i="41"/>
  <c r="N137" i="41"/>
  <c r="N138" i="41"/>
  <c r="N139" i="41"/>
  <c r="N140" i="41"/>
  <c r="N141" i="41"/>
  <c r="N142" i="41"/>
  <c r="N143" i="41"/>
  <c r="N144" i="41"/>
  <c r="N145" i="41"/>
  <c r="N146" i="41"/>
  <c r="N147" i="41"/>
  <c r="N148" i="41"/>
  <c r="N189" i="41"/>
  <c r="N190" i="41"/>
  <c r="N191" i="41"/>
  <c r="N192" i="41"/>
  <c r="N193" i="41"/>
  <c r="N194" i="41"/>
  <c r="N195" i="41"/>
  <c r="N196" i="41"/>
  <c r="N197" i="41"/>
  <c r="N198" i="41"/>
  <c r="N199" i="41"/>
  <c r="N200" i="41"/>
  <c r="N201" i="41"/>
  <c r="N202" i="41"/>
  <c r="N203" i="41"/>
  <c r="N204" i="41"/>
  <c r="N205" i="41"/>
  <c r="N206" i="41"/>
  <c r="N207" i="41"/>
  <c r="N208" i="41"/>
  <c r="N209" i="41"/>
  <c r="N210" i="41"/>
  <c r="N211" i="41"/>
  <c r="N212" i="41"/>
  <c r="N213" i="41"/>
  <c r="N214" i="41"/>
  <c r="N215" i="41"/>
  <c r="N216" i="41"/>
  <c r="N217" i="41"/>
  <c r="N218" i="41"/>
  <c r="N219" i="41"/>
  <c r="N220" i="41"/>
  <c r="N221" i="41"/>
  <c r="N222" i="41"/>
  <c r="N223" i="41"/>
  <c r="N224" i="41"/>
  <c r="N225" i="41"/>
  <c r="N226" i="41"/>
  <c r="N227" i="41"/>
  <c r="N228" i="41"/>
  <c r="N229" i="41"/>
  <c r="N230" i="41"/>
  <c r="N231" i="41"/>
  <c r="N232" i="41"/>
  <c r="N233" i="41"/>
  <c r="N234" i="41"/>
  <c r="N235" i="41"/>
  <c r="N236" i="41"/>
  <c r="N237" i="41"/>
  <c r="N238" i="41"/>
  <c r="N239" i="41"/>
  <c r="N240" i="41"/>
  <c r="N241" i="41"/>
  <c r="N242" i="41"/>
  <c r="N243" i="41"/>
  <c r="N244" i="41"/>
  <c r="N245" i="41"/>
  <c r="N246" i="41"/>
  <c r="N247" i="41"/>
  <c r="N248" i="41"/>
  <c r="N249" i="41"/>
  <c r="N250" i="41"/>
  <c r="N251" i="41"/>
  <c r="N252" i="41"/>
  <c r="N253" i="41"/>
  <c r="N254" i="41"/>
  <c r="N255" i="41"/>
  <c r="N256" i="41"/>
  <c r="N257" i="41"/>
  <c r="N258" i="41"/>
  <c r="N259" i="41"/>
  <c r="N260" i="41"/>
  <c r="N261" i="41"/>
  <c r="N262" i="41"/>
  <c r="N263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83" i="41"/>
  <c r="M84" i="41"/>
  <c r="M85" i="41"/>
  <c r="M86" i="41"/>
  <c r="M87" i="41"/>
  <c r="M88" i="41"/>
  <c r="M89" i="41"/>
  <c r="M90" i="41"/>
  <c r="M91" i="41"/>
  <c r="M92" i="41"/>
  <c r="M93" i="41"/>
  <c r="M94" i="41"/>
  <c r="M95" i="41"/>
  <c r="M96" i="41"/>
  <c r="M97" i="41"/>
  <c r="M98" i="41"/>
  <c r="M99" i="41"/>
  <c r="M100" i="41"/>
  <c r="M101" i="41"/>
  <c r="M102" i="41"/>
  <c r="M103" i="41"/>
  <c r="M104" i="41"/>
  <c r="M105" i="41"/>
  <c r="M106" i="41"/>
  <c r="M107" i="41"/>
  <c r="M108" i="41"/>
  <c r="M109" i="41"/>
  <c r="M110" i="41"/>
  <c r="M111" i="41"/>
  <c r="M112" i="41"/>
  <c r="M113" i="41"/>
  <c r="M114" i="41"/>
  <c r="M115" i="41"/>
  <c r="M116" i="41"/>
  <c r="M117" i="41"/>
  <c r="M118" i="41"/>
  <c r="M119" i="41"/>
  <c r="M120" i="41"/>
  <c r="M121" i="41"/>
  <c r="M122" i="41"/>
  <c r="M123" i="41"/>
  <c r="M124" i="41"/>
  <c r="M125" i="41"/>
  <c r="M126" i="41"/>
  <c r="M127" i="41"/>
  <c r="M128" i="41"/>
  <c r="M129" i="41"/>
  <c r="M130" i="41"/>
  <c r="M131" i="41"/>
  <c r="M132" i="41"/>
  <c r="M133" i="41"/>
  <c r="M134" i="41"/>
  <c r="M135" i="41"/>
  <c r="M136" i="41"/>
  <c r="M137" i="41"/>
  <c r="M138" i="41"/>
  <c r="M139" i="41"/>
  <c r="M140" i="41"/>
  <c r="M141" i="41"/>
  <c r="M142" i="41"/>
  <c r="M143" i="41"/>
  <c r="M144" i="41"/>
  <c r="M145" i="41"/>
  <c r="M146" i="41"/>
  <c r="M147" i="41"/>
  <c r="M148" i="41"/>
  <c r="M189" i="41"/>
  <c r="M190" i="41"/>
  <c r="M191" i="41"/>
  <c r="M192" i="41"/>
  <c r="M193" i="41"/>
  <c r="M194" i="41"/>
  <c r="M195" i="41"/>
  <c r="M196" i="41"/>
  <c r="M197" i="41"/>
  <c r="M198" i="41"/>
  <c r="M199" i="41"/>
  <c r="M200" i="41"/>
  <c r="M201" i="41"/>
  <c r="M202" i="41"/>
  <c r="M203" i="41"/>
  <c r="M204" i="41"/>
  <c r="M205" i="41"/>
  <c r="M206" i="41"/>
  <c r="M207" i="41"/>
  <c r="M208" i="41"/>
  <c r="M209" i="41"/>
  <c r="M210" i="41"/>
  <c r="M211" i="41"/>
  <c r="M212" i="41"/>
  <c r="M213" i="41"/>
  <c r="M214" i="41"/>
  <c r="M215" i="41"/>
  <c r="M216" i="41"/>
  <c r="M217" i="41"/>
  <c r="M218" i="41"/>
  <c r="M219" i="41"/>
  <c r="M220" i="41"/>
  <c r="M221" i="41"/>
  <c r="M222" i="41"/>
  <c r="M223" i="41"/>
  <c r="M224" i="41"/>
  <c r="M225" i="41"/>
  <c r="M226" i="41"/>
  <c r="M227" i="41"/>
  <c r="M228" i="41"/>
  <c r="M229" i="41"/>
  <c r="M230" i="41"/>
  <c r="M231" i="41"/>
  <c r="M232" i="41"/>
  <c r="M233" i="41"/>
  <c r="M234" i="41"/>
  <c r="M235" i="41"/>
  <c r="M236" i="41"/>
  <c r="M237" i="41"/>
  <c r="M238" i="41"/>
  <c r="M239" i="41"/>
  <c r="M240" i="41"/>
  <c r="M241" i="41"/>
  <c r="M242" i="41"/>
  <c r="M243" i="41"/>
  <c r="M244" i="41"/>
  <c r="M245" i="41"/>
  <c r="M246" i="41"/>
  <c r="M247" i="41"/>
  <c r="M248" i="41"/>
  <c r="M249" i="41"/>
  <c r="M250" i="41"/>
  <c r="M251" i="41"/>
  <c r="M252" i="41"/>
  <c r="M253" i="41"/>
  <c r="M254" i="41"/>
  <c r="M255" i="41"/>
  <c r="M256" i="41"/>
  <c r="M257" i="41"/>
  <c r="M258" i="41"/>
  <c r="M259" i="41"/>
  <c r="M260" i="41"/>
  <c r="M261" i="41"/>
  <c r="M262" i="41"/>
  <c r="M263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3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65" i="41"/>
  <c r="K66" i="41"/>
  <c r="K67" i="41"/>
  <c r="K68" i="41"/>
  <c r="K69" i="41"/>
  <c r="K70" i="41"/>
  <c r="K71" i="41"/>
  <c r="K72" i="41"/>
  <c r="K73" i="41"/>
  <c r="K74" i="41"/>
  <c r="K75" i="41"/>
  <c r="K76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K96" i="41"/>
  <c r="K97" i="41"/>
  <c r="K98" i="41"/>
  <c r="K99" i="41"/>
  <c r="K100" i="41"/>
  <c r="K101" i="41"/>
  <c r="K102" i="41"/>
  <c r="K103" i="41"/>
  <c r="K104" i="41"/>
  <c r="K105" i="41"/>
  <c r="K106" i="41"/>
  <c r="K107" i="41"/>
  <c r="K108" i="41"/>
  <c r="K109" i="41"/>
  <c r="K110" i="41"/>
  <c r="K111" i="41"/>
  <c r="K112" i="41"/>
  <c r="K113" i="41"/>
  <c r="K114" i="41"/>
  <c r="K115" i="41"/>
  <c r="K116" i="41"/>
  <c r="K117" i="41"/>
  <c r="K118" i="41"/>
  <c r="K119" i="41"/>
  <c r="K120" i="41"/>
  <c r="K121" i="41"/>
  <c r="K122" i="41"/>
  <c r="K123" i="41"/>
  <c r="K124" i="41"/>
  <c r="K125" i="41"/>
  <c r="K126" i="41"/>
  <c r="K127" i="41"/>
  <c r="K128" i="41"/>
  <c r="K129" i="41"/>
  <c r="K130" i="41"/>
  <c r="K131" i="41"/>
  <c r="K132" i="41"/>
  <c r="K133" i="41"/>
  <c r="K134" i="41"/>
  <c r="K135" i="41"/>
  <c r="K136" i="41"/>
  <c r="K137" i="41"/>
  <c r="K138" i="41"/>
  <c r="K139" i="41"/>
  <c r="K140" i="41"/>
  <c r="K141" i="41"/>
  <c r="K142" i="41"/>
  <c r="K143" i="41"/>
  <c r="K144" i="41"/>
  <c r="K145" i="41"/>
  <c r="K146" i="41"/>
  <c r="K147" i="41"/>
  <c r="K148" i="41"/>
  <c r="K189" i="41"/>
  <c r="K190" i="41"/>
  <c r="K191" i="41"/>
  <c r="K192" i="41"/>
  <c r="K193" i="41"/>
  <c r="K194" i="41"/>
  <c r="K195" i="41"/>
  <c r="K196" i="41"/>
  <c r="K197" i="41"/>
  <c r="K198" i="41"/>
  <c r="K199" i="41"/>
  <c r="K200" i="41"/>
  <c r="K201" i="41"/>
  <c r="K202" i="41"/>
  <c r="K203" i="41"/>
  <c r="K204" i="41"/>
  <c r="K205" i="41"/>
  <c r="K206" i="41"/>
  <c r="K207" i="41"/>
  <c r="K208" i="41"/>
  <c r="K209" i="41"/>
  <c r="K210" i="41"/>
  <c r="K211" i="41"/>
  <c r="K212" i="41"/>
  <c r="K213" i="41"/>
  <c r="K214" i="41"/>
  <c r="K215" i="41"/>
  <c r="K216" i="41"/>
  <c r="K217" i="41"/>
  <c r="K218" i="41"/>
  <c r="K219" i="41"/>
  <c r="K220" i="41"/>
  <c r="K221" i="41"/>
  <c r="K222" i="41"/>
  <c r="K223" i="41"/>
  <c r="K224" i="41"/>
  <c r="K225" i="41"/>
  <c r="K226" i="41"/>
  <c r="K227" i="41"/>
  <c r="K228" i="41"/>
  <c r="K229" i="41"/>
  <c r="K230" i="41"/>
  <c r="K231" i="41"/>
  <c r="K232" i="41"/>
  <c r="K233" i="41"/>
  <c r="K234" i="41"/>
  <c r="K235" i="41"/>
  <c r="K236" i="41"/>
  <c r="K237" i="41"/>
  <c r="K238" i="41"/>
  <c r="K239" i="41"/>
  <c r="K240" i="41"/>
  <c r="K241" i="41"/>
  <c r="K242" i="41"/>
  <c r="K243" i="41"/>
  <c r="K244" i="41"/>
  <c r="K245" i="41"/>
  <c r="K246" i="41"/>
  <c r="K247" i="41"/>
  <c r="K248" i="41"/>
  <c r="K249" i="41"/>
  <c r="K250" i="41"/>
  <c r="K251" i="41"/>
  <c r="K252" i="41"/>
  <c r="K253" i="41"/>
  <c r="K254" i="41"/>
  <c r="K255" i="41"/>
  <c r="K256" i="41"/>
  <c r="K257" i="41"/>
  <c r="K258" i="41"/>
  <c r="K259" i="41"/>
  <c r="K260" i="41"/>
  <c r="K261" i="41"/>
  <c r="K262" i="41"/>
  <c r="K263" i="41"/>
  <c r="J69" i="41"/>
  <c r="J70" i="41"/>
  <c r="J71" i="41"/>
  <c r="J72" i="41"/>
  <c r="J73" i="41"/>
  <c r="J74" i="41"/>
  <c r="J75" i="41"/>
  <c r="J76" i="41"/>
  <c r="J77" i="41"/>
  <c r="J78" i="41"/>
  <c r="J79" i="41"/>
  <c r="J80" i="41"/>
  <c r="J81" i="41"/>
  <c r="J82" i="41"/>
  <c r="J83" i="41"/>
  <c r="J84" i="41"/>
  <c r="J85" i="41"/>
  <c r="J86" i="41"/>
  <c r="J87" i="41"/>
  <c r="J88" i="41"/>
  <c r="J89" i="41"/>
  <c r="J90" i="41"/>
  <c r="J91" i="41"/>
  <c r="J92" i="41"/>
  <c r="J93" i="41"/>
  <c r="J94" i="41"/>
  <c r="J95" i="41"/>
  <c r="J96" i="41"/>
  <c r="J97" i="41"/>
  <c r="J98" i="41"/>
  <c r="J99" i="41"/>
  <c r="J100" i="41"/>
  <c r="J101" i="41"/>
  <c r="J102" i="41"/>
  <c r="J103" i="41"/>
  <c r="J104" i="41"/>
  <c r="J105" i="41"/>
  <c r="J106" i="41"/>
  <c r="J107" i="41"/>
  <c r="J108" i="41"/>
  <c r="J109" i="41"/>
  <c r="J110" i="41"/>
  <c r="J111" i="41"/>
  <c r="J112" i="41"/>
  <c r="J113" i="41"/>
  <c r="J114" i="41"/>
  <c r="J115" i="41"/>
  <c r="J116" i="41"/>
  <c r="J117" i="41"/>
  <c r="J118" i="41"/>
  <c r="J119" i="41"/>
  <c r="J120" i="41"/>
  <c r="J121" i="41"/>
  <c r="J122" i="41"/>
  <c r="J123" i="41"/>
  <c r="J124" i="41"/>
  <c r="J125" i="41"/>
  <c r="J126" i="41"/>
  <c r="J127" i="41"/>
  <c r="J128" i="41"/>
  <c r="J129" i="41"/>
  <c r="J130" i="41"/>
  <c r="J131" i="41"/>
  <c r="J132" i="41"/>
  <c r="J133" i="41"/>
  <c r="J134" i="41"/>
  <c r="J135" i="41"/>
  <c r="J136" i="41"/>
  <c r="J137" i="41"/>
  <c r="J138" i="41"/>
  <c r="J139" i="41"/>
  <c r="J140" i="41"/>
  <c r="J141" i="41"/>
  <c r="J142" i="41"/>
  <c r="J143" i="41"/>
  <c r="J144" i="41"/>
  <c r="J145" i="41"/>
  <c r="J146" i="41"/>
  <c r="J147" i="41"/>
  <c r="J148" i="41"/>
  <c r="J189" i="41"/>
  <c r="J190" i="41"/>
  <c r="J191" i="41"/>
  <c r="J192" i="41"/>
  <c r="J193" i="41"/>
  <c r="J194" i="41"/>
  <c r="J195" i="41"/>
  <c r="J196" i="41"/>
  <c r="J197" i="41"/>
  <c r="J198" i="41"/>
  <c r="J199" i="41"/>
  <c r="J200" i="41"/>
  <c r="J201" i="41"/>
  <c r="J202" i="41"/>
  <c r="J203" i="41"/>
  <c r="J204" i="41"/>
  <c r="J205" i="41"/>
  <c r="J206" i="41"/>
  <c r="J207" i="41"/>
  <c r="J208" i="41"/>
  <c r="J209" i="41"/>
  <c r="J210" i="41"/>
  <c r="J211" i="41"/>
  <c r="J212" i="41"/>
  <c r="J213" i="41"/>
  <c r="J214" i="41"/>
  <c r="J215" i="41"/>
  <c r="J216" i="41"/>
  <c r="J217" i="41"/>
  <c r="J218" i="41"/>
  <c r="J219" i="41"/>
  <c r="J220" i="41"/>
  <c r="J221" i="41"/>
  <c r="J222" i="41"/>
  <c r="J223" i="41"/>
  <c r="J224" i="41"/>
  <c r="J225" i="41"/>
  <c r="J226" i="41"/>
  <c r="J227" i="41"/>
  <c r="J228" i="41"/>
  <c r="J229" i="41"/>
  <c r="J230" i="41"/>
  <c r="J231" i="41"/>
  <c r="J232" i="41"/>
  <c r="J233" i="41"/>
  <c r="J234" i="41"/>
  <c r="J235" i="41"/>
  <c r="J236" i="41"/>
  <c r="J237" i="41"/>
  <c r="J238" i="41"/>
  <c r="J239" i="41"/>
  <c r="J240" i="41"/>
  <c r="J241" i="41"/>
  <c r="J242" i="41"/>
  <c r="J243" i="41"/>
  <c r="J244" i="41"/>
  <c r="J245" i="41"/>
  <c r="J246" i="41"/>
  <c r="J247" i="41"/>
  <c r="J248" i="41"/>
  <c r="J249" i="41"/>
  <c r="J250" i="41"/>
  <c r="J251" i="41"/>
  <c r="J252" i="41"/>
  <c r="J253" i="41"/>
  <c r="J254" i="41"/>
  <c r="J255" i="41"/>
  <c r="J256" i="41"/>
  <c r="J257" i="41"/>
  <c r="J258" i="41"/>
  <c r="J259" i="41"/>
  <c r="J260" i="41"/>
  <c r="J261" i="41"/>
  <c r="J262" i="41"/>
  <c r="J263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58" i="41"/>
  <c r="J59" i="41"/>
  <c r="J60" i="41"/>
  <c r="J61" i="41"/>
  <c r="J62" i="41"/>
  <c r="J63" i="41"/>
  <c r="J64" i="41"/>
  <c r="J65" i="41"/>
  <c r="J66" i="41"/>
  <c r="J67" i="41"/>
  <c r="J68" i="41"/>
  <c r="I69" i="41"/>
  <c r="I70" i="41"/>
  <c r="I71" i="41"/>
  <c r="I72" i="41"/>
  <c r="I73" i="41"/>
  <c r="I74" i="41"/>
  <c r="I75" i="41"/>
  <c r="I76" i="41"/>
  <c r="I77" i="41"/>
  <c r="I78" i="41"/>
  <c r="I79" i="41"/>
  <c r="I80" i="41"/>
  <c r="I81" i="41"/>
  <c r="I82" i="41"/>
  <c r="I83" i="41"/>
  <c r="I84" i="41"/>
  <c r="I85" i="41"/>
  <c r="I86" i="41"/>
  <c r="I87" i="41"/>
  <c r="I88" i="41"/>
  <c r="I89" i="41"/>
  <c r="I90" i="41"/>
  <c r="I91" i="41"/>
  <c r="I92" i="41"/>
  <c r="I93" i="41"/>
  <c r="I94" i="41"/>
  <c r="I95" i="41"/>
  <c r="I96" i="41"/>
  <c r="I97" i="41"/>
  <c r="I98" i="41"/>
  <c r="I99" i="41"/>
  <c r="I100" i="41"/>
  <c r="I101" i="41"/>
  <c r="I102" i="41"/>
  <c r="I103" i="41"/>
  <c r="I104" i="41"/>
  <c r="I105" i="41"/>
  <c r="I106" i="41"/>
  <c r="I107" i="41"/>
  <c r="I108" i="41"/>
  <c r="I109" i="41"/>
  <c r="I110" i="41"/>
  <c r="I111" i="41"/>
  <c r="I112" i="41"/>
  <c r="I113" i="41"/>
  <c r="I114" i="41"/>
  <c r="I115" i="41"/>
  <c r="I116" i="41"/>
  <c r="I117" i="41"/>
  <c r="I118" i="41"/>
  <c r="I119" i="41"/>
  <c r="I120" i="41"/>
  <c r="I121" i="41"/>
  <c r="I122" i="41"/>
  <c r="I123" i="41"/>
  <c r="I124" i="41"/>
  <c r="I125" i="41"/>
  <c r="I126" i="41"/>
  <c r="I127" i="41"/>
  <c r="I128" i="41"/>
  <c r="I129" i="41"/>
  <c r="I130" i="41"/>
  <c r="I131" i="41"/>
  <c r="I132" i="41"/>
  <c r="I133" i="41"/>
  <c r="I134" i="41"/>
  <c r="I135" i="41"/>
  <c r="I136" i="41"/>
  <c r="I137" i="41"/>
  <c r="I138" i="41"/>
  <c r="I139" i="41"/>
  <c r="I140" i="41"/>
  <c r="I141" i="41"/>
  <c r="I142" i="41"/>
  <c r="I143" i="41"/>
  <c r="I144" i="41"/>
  <c r="I145" i="41"/>
  <c r="I146" i="41"/>
  <c r="I147" i="41"/>
  <c r="I148" i="41"/>
  <c r="I189" i="41"/>
  <c r="I190" i="41"/>
  <c r="I191" i="41"/>
  <c r="I192" i="41"/>
  <c r="I193" i="41"/>
  <c r="I194" i="41"/>
  <c r="I195" i="41"/>
  <c r="I196" i="41"/>
  <c r="I197" i="41"/>
  <c r="I198" i="41"/>
  <c r="I199" i="41"/>
  <c r="I200" i="41"/>
  <c r="I201" i="41"/>
  <c r="I202" i="41"/>
  <c r="I203" i="41"/>
  <c r="I204" i="41"/>
  <c r="I205" i="41"/>
  <c r="I206" i="41"/>
  <c r="I207" i="41"/>
  <c r="I208" i="41"/>
  <c r="I209" i="41"/>
  <c r="I210" i="41"/>
  <c r="I211" i="41"/>
  <c r="I212" i="41"/>
  <c r="I213" i="41"/>
  <c r="I214" i="41"/>
  <c r="I215" i="41"/>
  <c r="I216" i="41"/>
  <c r="I217" i="41"/>
  <c r="I218" i="41"/>
  <c r="I219" i="41"/>
  <c r="I220" i="41"/>
  <c r="I221" i="41"/>
  <c r="I222" i="41"/>
  <c r="I223" i="41"/>
  <c r="I224" i="41"/>
  <c r="I225" i="41"/>
  <c r="I226" i="41"/>
  <c r="I227" i="41"/>
  <c r="I228" i="41"/>
  <c r="I229" i="41"/>
  <c r="I230" i="41"/>
  <c r="I231" i="41"/>
  <c r="I232" i="41"/>
  <c r="I233" i="41"/>
  <c r="I234" i="41"/>
  <c r="I235" i="41"/>
  <c r="I236" i="41"/>
  <c r="I237" i="41"/>
  <c r="I238" i="41"/>
  <c r="I239" i="41"/>
  <c r="I240" i="41"/>
  <c r="I241" i="41"/>
  <c r="I242" i="41"/>
  <c r="I243" i="41"/>
  <c r="I244" i="41"/>
  <c r="I245" i="41"/>
  <c r="I246" i="41"/>
  <c r="I247" i="41"/>
  <c r="I248" i="41"/>
  <c r="I249" i="41"/>
  <c r="I250" i="41"/>
  <c r="I251" i="41"/>
  <c r="I252" i="41"/>
  <c r="I253" i="41"/>
  <c r="I254" i="41"/>
  <c r="I255" i="41"/>
  <c r="I256" i="41"/>
  <c r="I257" i="41"/>
  <c r="I258" i="41"/>
  <c r="I259" i="41"/>
  <c r="I260" i="41"/>
  <c r="I261" i="41"/>
  <c r="I262" i="41"/>
  <c r="I263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7" i="41"/>
  <c r="H148" i="41"/>
  <c r="H189" i="41"/>
  <c r="H190" i="41"/>
  <c r="H191" i="41"/>
  <c r="H192" i="41"/>
  <c r="H193" i="41"/>
  <c r="H194" i="41"/>
  <c r="H195" i="41"/>
  <c r="H196" i="41"/>
  <c r="H197" i="41"/>
  <c r="H198" i="41"/>
  <c r="H199" i="41"/>
  <c r="H200" i="41"/>
  <c r="H201" i="41"/>
  <c r="H202" i="41"/>
  <c r="H203" i="41"/>
  <c r="H204" i="41"/>
  <c r="H205" i="41"/>
  <c r="H206" i="41"/>
  <c r="H207" i="41"/>
  <c r="H208" i="41"/>
  <c r="H209" i="41"/>
  <c r="H210" i="41"/>
  <c r="H211" i="41"/>
  <c r="H212" i="41"/>
  <c r="H213" i="41"/>
  <c r="H214" i="41"/>
  <c r="H215" i="41"/>
  <c r="H216" i="41"/>
  <c r="H217" i="41"/>
  <c r="H218" i="41"/>
  <c r="H219" i="41"/>
  <c r="H220" i="41"/>
  <c r="H221" i="41"/>
  <c r="H222" i="41"/>
  <c r="H223" i="41"/>
  <c r="H224" i="41"/>
  <c r="H225" i="41"/>
  <c r="H226" i="41"/>
  <c r="H227" i="41"/>
  <c r="H228" i="41"/>
  <c r="H229" i="41"/>
  <c r="H230" i="41"/>
  <c r="H231" i="41"/>
  <c r="H232" i="41"/>
  <c r="H233" i="41"/>
  <c r="H234" i="41"/>
  <c r="H235" i="41"/>
  <c r="H236" i="41"/>
  <c r="H237" i="41"/>
  <c r="H238" i="41"/>
  <c r="H239" i="41"/>
  <c r="H240" i="41"/>
  <c r="H241" i="41"/>
  <c r="H242" i="41"/>
  <c r="H243" i="41"/>
  <c r="H244" i="41"/>
  <c r="H245" i="41"/>
  <c r="H246" i="41"/>
  <c r="H247" i="41"/>
  <c r="H248" i="41"/>
  <c r="H249" i="41"/>
  <c r="H250" i="41"/>
  <c r="H251" i="41"/>
  <c r="H252" i="41"/>
  <c r="H253" i="41"/>
  <c r="H254" i="41"/>
  <c r="H255" i="41"/>
  <c r="H256" i="41"/>
  <c r="H257" i="41"/>
  <c r="H258" i="41"/>
  <c r="H259" i="41"/>
  <c r="H260" i="41"/>
  <c r="H261" i="41"/>
  <c r="H262" i="41"/>
  <c r="H263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123" i="41"/>
  <c r="G124" i="41"/>
  <c r="G125" i="41"/>
  <c r="G126" i="41"/>
  <c r="G127" i="41"/>
  <c r="G128" i="41"/>
  <c r="G129" i="41"/>
  <c r="G130" i="41"/>
  <c r="G131" i="41"/>
  <c r="G132" i="41"/>
  <c r="G133" i="41"/>
  <c r="G134" i="41"/>
  <c r="G135" i="41"/>
  <c r="G136" i="41"/>
  <c r="G137" i="41"/>
  <c r="G138" i="41"/>
  <c r="G139" i="41"/>
  <c r="G140" i="41"/>
  <c r="G141" i="41"/>
  <c r="G142" i="41"/>
  <c r="G143" i="41"/>
  <c r="G144" i="41"/>
  <c r="G145" i="41"/>
  <c r="G146" i="41"/>
  <c r="G147" i="41"/>
  <c r="G148" i="41"/>
  <c r="G189" i="41"/>
  <c r="G190" i="41"/>
  <c r="G191" i="41"/>
  <c r="G192" i="41"/>
  <c r="G193" i="41"/>
  <c r="G194" i="41"/>
  <c r="G195" i="41"/>
  <c r="G196" i="41"/>
  <c r="G197" i="41"/>
  <c r="G198" i="41"/>
  <c r="G199" i="41"/>
  <c r="G200" i="41"/>
  <c r="G201" i="41"/>
  <c r="G202" i="41"/>
  <c r="G203" i="41"/>
  <c r="G204" i="41"/>
  <c r="G205" i="41"/>
  <c r="G206" i="41"/>
  <c r="G207" i="41"/>
  <c r="G208" i="41"/>
  <c r="G209" i="41"/>
  <c r="G210" i="41"/>
  <c r="G211" i="41"/>
  <c r="G212" i="41"/>
  <c r="G213" i="41"/>
  <c r="G214" i="41"/>
  <c r="G215" i="41"/>
  <c r="G216" i="41"/>
  <c r="G217" i="41"/>
  <c r="G218" i="41"/>
  <c r="G219" i="41"/>
  <c r="G220" i="41"/>
  <c r="G221" i="41"/>
  <c r="G222" i="41"/>
  <c r="G223" i="41"/>
  <c r="G224" i="41"/>
  <c r="G225" i="41"/>
  <c r="G226" i="41"/>
  <c r="G227" i="41"/>
  <c r="G228" i="41"/>
  <c r="G229" i="41"/>
  <c r="G230" i="41"/>
  <c r="G231" i="41"/>
  <c r="G232" i="41"/>
  <c r="G233" i="41"/>
  <c r="G234" i="41"/>
  <c r="G235" i="41"/>
  <c r="G236" i="41"/>
  <c r="G237" i="41"/>
  <c r="G238" i="41"/>
  <c r="G239" i="41"/>
  <c r="G240" i="41"/>
  <c r="G241" i="41"/>
  <c r="G242" i="41"/>
  <c r="G243" i="41"/>
  <c r="G244" i="41"/>
  <c r="G245" i="41"/>
  <c r="G246" i="41"/>
  <c r="G247" i="41"/>
  <c r="G248" i="41"/>
  <c r="G249" i="41"/>
  <c r="G250" i="41"/>
  <c r="G251" i="41"/>
  <c r="G252" i="41"/>
  <c r="G253" i="41"/>
  <c r="G254" i="41"/>
  <c r="G255" i="41"/>
  <c r="G256" i="41"/>
  <c r="G257" i="41"/>
  <c r="G258" i="41"/>
  <c r="G259" i="41"/>
  <c r="G260" i="41"/>
  <c r="G261" i="41"/>
  <c r="G262" i="41"/>
  <c r="G263" i="41"/>
  <c r="S3" i="41"/>
  <c r="R3" i="41"/>
  <c r="C133" i="69" s="1"/>
  <c r="Q3" i="41"/>
  <c r="P3" i="41"/>
  <c r="O3" i="41"/>
  <c r="N3" i="41"/>
  <c r="M3" i="41"/>
  <c r="L3" i="41"/>
  <c r="C127" i="69" s="1"/>
  <c r="K3" i="41"/>
  <c r="J3" i="41"/>
  <c r="C125" i="69" s="1"/>
  <c r="I3" i="41"/>
  <c r="C85" i="59" s="1"/>
  <c r="H3" i="41"/>
  <c r="G3" i="41"/>
  <c r="C122" i="69" s="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102" i="4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206" i="41"/>
  <c r="F207" i="41"/>
  <c r="F208" i="41"/>
  <c r="F209" i="41"/>
  <c r="F210" i="41"/>
  <c r="F211" i="41"/>
  <c r="F212" i="41"/>
  <c r="F213" i="41"/>
  <c r="F214" i="41"/>
  <c r="F215" i="41"/>
  <c r="F216" i="41"/>
  <c r="F217" i="41"/>
  <c r="F218" i="41"/>
  <c r="F219" i="41"/>
  <c r="F220" i="41"/>
  <c r="F221" i="41"/>
  <c r="F222" i="41"/>
  <c r="F223" i="41"/>
  <c r="F224" i="41"/>
  <c r="F225" i="41"/>
  <c r="F226" i="41"/>
  <c r="F227" i="41"/>
  <c r="F228" i="41"/>
  <c r="F229" i="41"/>
  <c r="F230" i="41"/>
  <c r="F231" i="41"/>
  <c r="F232" i="41"/>
  <c r="F233" i="41"/>
  <c r="F234" i="41"/>
  <c r="F235" i="41"/>
  <c r="F236" i="41"/>
  <c r="F237" i="41"/>
  <c r="F238" i="41"/>
  <c r="F239" i="41"/>
  <c r="F240" i="41"/>
  <c r="F241" i="41"/>
  <c r="F242" i="41"/>
  <c r="F243" i="41"/>
  <c r="F244" i="41"/>
  <c r="F245" i="41"/>
  <c r="F246" i="41"/>
  <c r="F247" i="41"/>
  <c r="F248" i="41"/>
  <c r="F249" i="41"/>
  <c r="F250" i="41"/>
  <c r="F251" i="41"/>
  <c r="F252" i="41"/>
  <c r="F253" i="41"/>
  <c r="F254" i="41"/>
  <c r="F255" i="41"/>
  <c r="F256" i="41"/>
  <c r="F257" i="41"/>
  <c r="F258" i="41"/>
  <c r="F259" i="41"/>
  <c r="F260" i="41"/>
  <c r="F261" i="41"/>
  <c r="F262" i="41"/>
  <c r="F263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3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3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D259" i="41"/>
  <c r="D260" i="41"/>
  <c r="D261" i="41"/>
  <c r="D262" i="41"/>
  <c r="D263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3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5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3" i="41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1" i="29"/>
  <c r="C43" i="59" s="1"/>
  <c r="I1" i="29"/>
  <c r="C67" i="69" s="1"/>
  <c r="H1" i="29"/>
  <c r="C66" i="69" s="1"/>
  <c r="G1" i="29"/>
  <c r="F1" i="29"/>
  <c r="C64" i="69" s="1"/>
  <c r="E1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1" i="29"/>
  <c r="C42" i="59" s="1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L1" i="36"/>
  <c r="K1" i="36"/>
  <c r="J1" i="36"/>
  <c r="C158" i="59" s="1"/>
  <c r="I1" i="36"/>
  <c r="C208" i="69" s="1"/>
  <c r="H1" i="36"/>
  <c r="G1" i="36"/>
  <c r="C206" i="69" s="1"/>
  <c r="F1" i="36"/>
  <c r="C205" i="69" s="1"/>
  <c r="E1" i="36"/>
  <c r="D1" i="36"/>
  <c r="C1" i="36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G1" i="35"/>
  <c r="C187" i="69" s="1"/>
  <c r="F1" i="35"/>
  <c r="C186" i="69" s="1"/>
  <c r="E1" i="35"/>
  <c r="C185" i="69" s="1"/>
  <c r="D1" i="35"/>
  <c r="C184" i="69" s="1"/>
  <c r="C1" i="35"/>
  <c r="C138" i="59" s="1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K1" i="33"/>
  <c r="C102" i="59" s="1"/>
  <c r="J1" i="33"/>
  <c r="I1" i="33"/>
  <c r="H1" i="33"/>
  <c r="C142" i="69" s="1"/>
  <c r="G1" i="33"/>
  <c r="C100" i="59" s="1"/>
  <c r="F1" i="33"/>
  <c r="C140" i="69" s="1"/>
  <c r="E1" i="33"/>
  <c r="D1" i="33"/>
  <c r="C1" i="33"/>
  <c r="C137" i="69" s="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M1" i="31"/>
  <c r="C76" i="59" s="1"/>
  <c r="L1" i="31"/>
  <c r="C108" i="69" s="1"/>
  <c r="K1" i="31"/>
  <c r="C107" i="69" s="1"/>
  <c r="J1" i="31"/>
  <c r="C73" i="59" s="1"/>
  <c r="I1" i="31"/>
  <c r="C105" i="69" s="1"/>
  <c r="H1" i="31"/>
  <c r="G1" i="31"/>
  <c r="C103" i="69" s="1"/>
  <c r="F1" i="31"/>
  <c r="E1" i="31"/>
  <c r="C68" i="59" s="1"/>
  <c r="D1" i="31"/>
  <c r="C1" i="31"/>
  <c r="C66" i="59" s="1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1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1" i="17"/>
  <c r="C18" i="69" s="1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1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1" i="17"/>
  <c r="C16" i="69" s="1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1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1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1" i="17"/>
  <c r="C13" i="69" s="1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1" i="17"/>
  <c r="C12" i="59" s="1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1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1" i="17"/>
  <c r="C10" i="69" s="1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1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1" i="17"/>
  <c r="C8" i="69" s="1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1" i="17"/>
  <c r="C6" i="69" s="1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1" i="17"/>
  <c r="C5" i="69" s="1"/>
  <c r="F1" i="17"/>
  <c r="C7" i="69" s="1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1" i="17"/>
  <c r="C4" i="59" s="1"/>
  <c r="D137" i="45"/>
  <c r="D138" i="45"/>
  <c r="D140" i="45"/>
  <c r="X140" i="69"/>
  <c r="V140" i="69"/>
  <c r="R39" i="69"/>
  <c r="T140" i="69"/>
  <c r="C124" i="59"/>
  <c r="H117" i="45"/>
  <c r="H118" i="45"/>
  <c r="H119" i="45"/>
  <c r="H120" i="45"/>
  <c r="H121" i="45"/>
  <c r="H122" i="45"/>
  <c r="H123" i="45"/>
  <c r="H124" i="45"/>
  <c r="H125" i="45"/>
  <c r="H126" i="45"/>
  <c r="H127" i="45"/>
  <c r="H128" i="45"/>
  <c r="H129" i="45"/>
  <c r="H130" i="45"/>
  <c r="H131" i="45"/>
  <c r="H132" i="45"/>
  <c r="H133" i="45"/>
  <c r="H134" i="45"/>
  <c r="H135" i="45"/>
  <c r="H136" i="45"/>
  <c r="H137" i="45"/>
  <c r="H138" i="45"/>
  <c r="H139" i="45"/>
  <c r="H140" i="45"/>
  <c r="H141" i="45"/>
  <c r="H142" i="45"/>
  <c r="H143" i="45"/>
  <c r="H144" i="45"/>
  <c r="H145" i="45"/>
  <c r="H146" i="45"/>
  <c r="H187" i="45"/>
  <c r="H188" i="45"/>
  <c r="H189" i="45"/>
  <c r="H190" i="45"/>
  <c r="H191" i="45"/>
  <c r="H197" i="45"/>
  <c r="H198" i="45"/>
  <c r="H199" i="45"/>
  <c r="H200" i="45"/>
  <c r="H201" i="45"/>
  <c r="H202" i="45"/>
  <c r="H203" i="45"/>
  <c r="H204" i="45"/>
  <c r="H205" i="45"/>
  <c r="H206" i="45"/>
  <c r="H217" i="45"/>
  <c r="H218" i="45"/>
  <c r="H219" i="45"/>
  <c r="H220" i="45"/>
  <c r="H221" i="45"/>
  <c r="H222" i="45"/>
  <c r="H223" i="45"/>
  <c r="H224" i="45"/>
  <c r="H225" i="45"/>
  <c r="H226" i="45"/>
  <c r="H227" i="45"/>
  <c r="H228" i="45"/>
  <c r="H229" i="45"/>
  <c r="H230" i="45"/>
  <c r="H231" i="45"/>
  <c r="H232" i="45"/>
  <c r="H233" i="45"/>
  <c r="H234" i="45"/>
  <c r="H235" i="45"/>
  <c r="H236" i="45"/>
  <c r="H237" i="45"/>
  <c r="H238" i="45"/>
  <c r="H239" i="45"/>
  <c r="H240" i="45"/>
  <c r="H241" i="45"/>
  <c r="H242" i="45"/>
  <c r="H243" i="45"/>
  <c r="H244" i="45"/>
  <c r="H245" i="45"/>
  <c r="H246" i="45"/>
  <c r="H247" i="45"/>
  <c r="H248" i="45"/>
  <c r="H249" i="45"/>
  <c r="H250" i="45"/>
  <c r="H251" i="45"/>
  <c r="H252" i="45"/>
  <c r="H253" i="45"/>
  <c r="H254" i="45"/>
  <c r="H255" i="45"/>
  <c r="H256" i="45"/>
  <c r="G117" i="45"/>
  <c r="G118" i="45"/>
  <c r="G119" i="45"/>
  <c r="G120" i="45"/>
  <c r="G122" i="45"/>
  <c r="G123" i="45"/>
  <c r="G124" i="45"/>
  <c r="G125" i="45"/>
  <c r="G126" i="45"/>
  <c r="G127" i="45"/>
  <c r="G128" i="45"/>
  <c r="G129" i="45"/>
  <c r="G130" i="45"/>
  <c r="G131" i="45"/>
  <c r="G132" i="45"/>
  <c r="G133" i="45"/>
  <c r="G134" i="45"/>
  <c r="G135" i="45"/>
  <c r="G136" i="45"/>
  <c r="G137" i="45"/>
  <c r="G138" i="45"/>
  <c r="G139" i="45"/>
  <c r="G140" i="45"/>
  <c r="G141" i="45"/>
  <c r="G142" i="45"/>
  <c r="G143" i="45"/>
  <c r="G144" i="45"/>
  <c r="G145" i="45"/>
  <c r="G146" i="45"/>
  <c r="G188" i="45"/>
  <c r="G197" i="45"/>
  <c r="G198" i="45"/>
  <c r="G199" i="45"/>
  <c r="G200" i="45"/>
  <c r="G201" i="45"/>
  <c r="G202" i="45"/>
  <c r="G203" i="45"/>
  <c r="G204" i="45"/>
  <c r="G205" i="45"/>
  <c r="G206" i="45"/>
  <c r="G217" i="45"/>
  <c r="G218" i="45"/>
  <c r="G219" i="45"/>
  <c r="G220" i="45"/>
  <c r="G221" i="45"/>
  <c r="G222" i="45"/>
  <c r="G223" i="45"/>
  <c r="G224" i="45"/>
  <c r="G225" i="45"/>
  <c r="G226" i="45"/>
  <c r="G227" i="45"/>
  <c r="G228" i="45"/>
  <c r="G229" i="45"/>
  <c r="G230" i="45"/>
  <c r="G232" i="45"/>
  <c r="G233" i="45"/>
  <c r="G234" i="45"/>
  <c r="G235" i="45"/>
  <c r="G236" i="45"/>
  <c r="G237" i="45"/>
  <c r="G238" i="45"/>
  <c r="G239" i="45"/>
  <c r="G240" i="45"/>
  <c r="G242" i="45"/>
  <c r="G243" i="45"/>
  <c r="G244" i="45"/>
  <c r="G245" i="45"/>
  <c r="G246" i="45"/>
  <c r="G252" i="45"/>
  <c r="G253" i="45"/>
  <c r="G254" i="45"/>
  <c r="G255" i="45"/>
  <c r="G256" i="45"/>
  <c r="X71" i="69"/>
  <c r="R80" i="69"/>
  <c r="T80" i="69"/>
  <c r="V123" i="69"/>
  <c r="P130" i="69"/>
  <c r="H3" i="45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21" i="45"/>
  <c r="G2" i="45"/>
  <c r="T13" i="69"/>
  <c r="X128" i="69"/>
  <c r="V128" i="69"/>
  <c r="T128" i="69"/>
  <c r="R128" i="69"/>
  <c r="R79" i="69"/>
  <c r="T79" i="69"/>
  <c r="R174" i="69"/>
  <c r="R176" i="69"/>
  <c r="R12" i="69"/>
  <c r="V12" i="69"/>
  <c r="P174" i="69"/>
  <c r="P128" i="69"/>
  <c r="P176" i="69"/>
  <c r="T174" i="69"/>
  <c r="X174" i="69"/>
  <c r="C136" i="59"/>
  <c r="E174" i="69"/>
  <c r="E223" i="45"/>
  <c r="E222" i="45"/>
  <c r="L237" i="45"/>
  <c r="L242" i="45"/>
  <c r="L243" i="45"/>
  <c r="L244" i="45"/>
  <c r="L245" i="45"/>
  <c r="L246" i="45"/>
  <c r="L247" i="45"/>
  <c r="L248" i="45"/>
  <c r="L249" i="45"/>
  <c r="L250" i="45"/>
  <c r="L251" i="45"/>
  <c r="L252" i="45"/>
  <c r="L253" i="45"/>
  <c r="L254" i="45"/>
  <c r="L255" i="45"/>
  <c r="L256" i="45"/>
  <c r="L238" i="45"/>
  <c r="L240" i="45"/>
  <c r="L241" i="45"/>
  <c r="L239" i="45"/>
  <c r="H182" i="45"/>
  <c r="H183" i="45"/>
  <c r="H184" i="45"/>
  <c r="H185" i="45"/>
  <c r="H186" i="45"/>
  <c r="G182" i="45"/>
  <c r="G183" i="45"/>
  <c r="G184" i="45"/>
  <c r="G185" i="45"/>
  <c r="G186" i="45"/>
  <c r="G187" i="45"/>
  <c r="G191" i="45"/>
  <c r="G189" i="45"/>
  <c r="G190" i="45"/>
  <c r="H192" i="45"/>
  <c r="H193" i="45"/>
  <c r="H194" i="45"/>
  <c r="H195" i="45"/>
  <c r="H196" i="45"/>
  <c r="G192" i="45"/>
  <c r="G193" i="45"/>
  <c r="G194" i="45"/>
  <c r="G195" i="45"/>
  <c r="G196" i="45"/>
  <c r="E226" i="45"/>
  <c r="R116" i="69"/>
  <c r="P116" i="69"/>
  <c r="T116" i="69"/>
  <c r="X116" i="69"/>
  <c r="X119" i="69"/>
  <c r="T119" i="69"/>
  <c r="V116" i="69"/>
  <c r="P119" i="69"/>
  <c r="V119" i="69"/>
  <c r="R119" i="69"/>
  <c r="L199" i="45"/>
  <c r="L200" i="45"/>
  <c r="L201" i="45"/>
  <c r="L202" i="45"/>
  <c r="L203" i="45"/>
  <c r="L204" i="45"/>
  <c r="L205" i="45"/>
  <c r="L206" i="45"/>
  <c r="L198" i="45"/>
  <c r="L197" i="45"/>
  <c r="L181" i="45"/>
  <c r="L186" i="45"/>
  <c r="L180" i="45"/>
  <c r="L185" i="45"/>
  <c r="L179" i="45"/>
  <c r="L184" i="45"/>
  <c r="L178" i="45"/>
  <c r="L183" i="45"/>
  <c r="L177" i="45"/>
  <c r="L182" i="45"/>
  <c r="L176" i="45"/>
  <c r="L156" i="45"/>
  <c r="L151" i="45"/>
  <c r="L161" i="45"/>
  <c r="L166" i="45"/>
  <c r="L171" i="45"/>
  <c r="L175" i="45"/>
  <c r="L155" i="45"/>
  <c r="L150" i="45"/>
  <c r="L160" i="45"/>
  <c r="L165" i="45"/>
  <c r="L170" i="45"/>
  <c r="L174" i="45"/>
  <c r="L154" i="45"/>
  <c r="L149" i="45"/>
  <c r="L159" i="45"/>
  <c r="L164" i="45"/>
  <c r="L169" i="45"/>
  <c r="L173" i="45"/>
  <c r="L153" i="45"/>
  <c r="L148" i="45"/>
  <c r="L158" i="45"/>
  <c r="L163" i="45"/>
  <c r="L168" i="45"/>
  <c r="L172" i="45"/>
  <c r="L152" i="45"/>
  <c r="L147" i="45"/>
  <c r="L157" i="45"/>
  <c r="L162" i="45"/>
  <c r="L167" i="45"/>
  <c r="L137" i="45"/>
  <c r="L138" i="45"/>
  <c r="L139" i="45"/>
  <c r="L140" i="45"/>
  <c r="L141" i="45"/>
  <c r="L7" i="45"/>
  <c r="L9" i="45"/>
  <c r="L11" i="45"/>
  <c r="L10" i="45"/>
  <c r="L4" i="45"/>
  <c r="L3" i="45"/>
  <c r="L8" i="45"/>
  <c r="L2" i="45"/>
  <c r="L6" i="45"/>
  <c r="L5" i="45"/>
  <c r="L96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L45" i="45"/>
  <c r="L46" i="45"/>
  <c r="L47" i="45"/>
  <c r="L48" i="45"/>
  <c r="L49" i="45"/>
  <c r="L50" i="45"/>
  <c r="L51" i="45"/>
  <c r="L52" i="45"/>
  <c r="L53" i="45"/>
  <c r="L54" i="45"/>
  <c r="L55" i="45"/>
  <c r="L56" i="45"/>
  <c r="L57" i="45"/>
  <c r="L58" i="45"/>
  <c r="L59" i="45"/>
  <c r="L60" i="45"/>
  <c r="L61" i="45"/>
  <c r="L62" i="45"/>
  <c r="L63" i="45"/>
  <c r="L64" i="45"/>
  <c r="L65" i="45"/>
  <c r="L66" i="45"/>
  <c r="L67" i="45"/>
  <c r="L68" i="45"/>
  <c r="L69" i="45"/>
  <c r="L70" i="45"/>
  <c r="L71" i="45"/>
  <c r="L72" i="45"/>
  <c r="L73" i="45"/>
  <c r="L74" i="45"/>
  <c r="L75" i="45"/>
  <c r="L76" i="45"/>
  <c r="L77" i="45"/>
  <c r="L78" i="45"/>
  <c r="L79" i="45"/>
  <c r="L80" i="45"/>
  <c r="L81" i="45"/>
  <c r="L82" i="45"/>
  <c r="L83" i="45"/>
  <c r="L84" i="45"/>
  <c r="L85" i="45"/>
  <c r="L86" i="45"/>
  <c r="L87" i="45"/>
  <c r="L88" i="45"/>
  <c r="L89" i="45"/>
  <c r="L90" i="45"/>
  <c r="L91" i="45"/>
  <c r="L92" i="45"/>
  <c r="L93" i="45"/>
  <c r="L94" i="45"/>
  <c r="L95" i="45"/>
  <c r="L97" i="45"/>
  <c r="L98" i="45"/>
  <c r="L99" i="45"/>
  <c r="L100" i="45"/>
  <c r="L101" i="45"/>
  <c r="L102" i="45"/>
  <c r="L103" i="45"/>
  <c r="L104" i="45"/>
  <c r="L105" i="45"/>
  <c r="L106" i="45"/>
  <c r="L107" i="45"/>
  <c r="L108" i="45"/>
  <c r="L111" i="45"/>
  <c r="L112" i="45"/>
  <c r="L113" i="45"/>
  <c r="L114" i="45"/>
  <c r="L115" i="45"/>
  <c r="L116" i="45"/>
  <c r="L117" i="45"/>
  <c r="L118" i="45"/>
  <c r="L119" i="45"/>
  <c r="L120" i="45"/>
  <c r="L121" i="45"/>
  <c r="L122" i="45"/>
  <c r="L123" i="45"/>
  <c r="L124" i="45"/>
  <c r="L125" i="45"/>
  <c r="L126" i="45"/>
  <c r="L127" i="45"/>
  <c r="L128" i="45"/>
  <c r="L129" i="45"/>
  <c r="L130" i="45"/>
  <c r="L131" i="45"/>
  <c r="L132" i="45"/>
  <c r="L133" i="45"/>
  <c r="L134" i="45"/>
  <c r="L135" i="45"/>
  <c r="L136" i="45"/>
  <c r="L142" i="45"/>
  <c r="L143" i="45"/>
  <c r="L144" i="45"/>
  <c r="L145" i="45"/>
  <c r="L146" i="45"/>
  <c r="L187" i="45"/>
  <c r="L188" i="45"/>
  <c r="L189" i="45"/>
  <c r="L190" i="45"/>
  <c r="L191" i="45"/>
  <c r="L192" i="45"/>
  <c r="L193" i="45"/>
  <c r="L194" i="45"/>
  <c r="L195" i="45"/>
  <c r="L196" i="45"/>
  <c r="L109" i="45"/>
  <c r="L110" i="45"/>
  <c r="L207" i="45"/>
  <c r="L208" i="45"/>
  <c r="L209" i="45"/>
  <c r="L210" i="45"/>
  <c r="L211" i="45"/>
  <c r="H207" i="45"/>
  <c r="H208" i="45"/>
  <c r="H209" i="45"/>
  <c r="H210" i="45"/>
  <c r="H211" i="45"/>
  <c r="G207" i="45"/>
  <c r="G208" i="45"/>
  <c r="G209" i="45"/>
  <c r="G210" i="45"/>
  <c r="G211" i="45"/>
  <c r="E181" i="45"/>
  <c r="K176" i="45"/>
  <c r="E180" i="45"/>
  <c r="E185" i="45"/>
  <c r="K175" i="45"/>
  <c r="E179" i="45"/>
  <c r="E184" i="45"/>
  <c r="K174" i="45"/>
  <c r="E178" i="45"/>
  <c r="E183" i="45"/>
  <c r="K173" i="45"/>
  <c r="E177" i="45"/>
  <c r="K172" i="45"/>
  <c r="E176" i="45"/>
  <c r="F176" i="45"/>
  <c r="F181" i="45"/>
  <c r="K181" i="45"/>
  <c r="E156" i="45"/>
  <c r="E151" i="45"/>
  <c r="E161" i="45"/>
  <c r="E166" i="45"/>
  <c r="E171" i="45"/>
  <c r="F156" i="45"/>
  <c r="F151" i="45"/>
  <c r="F161" i="45"/>
  <c r="F166" i="45"/>
  <c r="F171" i="45"/>
  <c r="K156" i="45"/>
  <c r="K151" i="45"/>
  <c r="K161" i="45"/>
  <c r="K166" i="45"/>
  <c r="K171" i="45"/>
  <c r="E175" i="45"/>
  <c r="F175" i="45"/>
  <c r="F180" i="45"/>
  <c r="K180" i="45"/>
  <c r="E155" i="45"/>
  <c r="E150" i="45"/>
  <c r="E160" i="45"/>
  <c r="E165" i="45"/>
  <c r="E170" i="45"/>
  <c r="F155" i="45"/>
  <c r="F150" i="45"/>
  <c r="F160" i="45"/>
  <c r="F165" i="45"/>
  <c r="F170" i="45"/>
  <c r="K155" i="45"/>
  <c r="K150" i="45"/>
  <c r="K160" i="45"/>
  <c r="K165" i="45"/>
  <c r="K170" i="45"/>
  <c r="E174" i="45"/>
  <c r="F174" i="45"/>
  <c r="F179" i="45"/>
  <c r="K179" i="45"/>
  <c r="E154" i="45"/>
  <c r="E149" i="45"/>
  <c r="E159" i="45"/>
  <c r="E164" i="45"/>
  <c r="E169" i="45"/>
  <c r="F154" i="45"/>
  <c r="F149" i="45"/>
  <c r="F159" i="45"/>
  <c r="F164" i="45"/>
  <c r="F169" i="45"/>
  <c r="K154" i="45"/>
  <c r="K149" i="45"/>
  <c r="K159" i="45"/>
  <c r="K164" i="45"/>
  <c r="K169" i="45"/>
  <c r="E173" i="45"/>
  <c r="F173" i="45"/>
  <c r="F178" i="45"/>
  <c r="K178" i="45"/>
  <c r="E153" i="45"/>
  <c r="E148" i="45"/>
  <c r="E158" i="45"/>
  <c r="E163" i="45"/>
  <c r="E168" i="45"/>
  <c r="F153" i="45"/>
  <c r="F148" i="45"/>
  <c r="F158" i="45"/>
  <c r="F163" i="45"/>
  <c r="F168" i="45"/>
  <c r="K153" i="45"/>
  <c r="K148" i="45"/>
  <c r="K158" i="45"/>
  <c r="K163" i="45"/>
  <c r="K168" i="45"/>
  <c r="E172" i="45"/>
  <c r="F172" i="45"/>
  <c r="F177" i="45"/>
  <c r="K177" i="45"/>
  <c r="E152" i="45"/>
  <c r="E147" i="45"/>
  <c r="E157" i="45"/>
  <c r="E162" i="45"/>
  <c r="E167" i="45"/>
  <c r="F152" i="45"/>
  <c r="F147" i="45"/>
  <c r="F157" i="45"/>
  <c r="F162" i="45"/>
  <c r="F167" i="45"/>
  <c r="K152" i="45"/>
  <c r="K147" i="45"/>
  <c r="K157" i="45"/>
  <c r="K162" i="45"/>
  <c r="K167" i="45"/>
  <c r="F90" i="45"/>
  <c r="F91" i="45"/>
  <c r="E11" i="45"/>
  <c r="F11" i="45"/>
  <c r="E9" i="45"/>
  <c r="F9" i="45"/>
  <c r="E8" i="45"/>
  <c r="F8" i="45"/>
  <c r="E4" i="45"/>
  <c r="F4" i="45"/>
  <c r="E3" i="45"/>
  <c r="F3" i="45"/>
  <c r="E7" i="45"/>
  <c r="F7" i="45"/>
  <c r="E2" i="45"/>
  <c r="F2" i="45"/>
  <c r="E6" i="45"/>
  <c r="F6" i="45"/>
  <c r="E5" i="45"/>
  <c r="E10" i="45"/>
  <c r="F5" i="45"/>
  <c r="F10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108" i="45"/>
  <c r="E109" i="45"/>
  <c r="E111" i="45"/>
  <c r="E122" i="45"/>
  <c r="E123" i="45"/>
  <c r="E124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82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7" i="45"/>
  <c r="E218" i="45"/>
  <c r="E219" i="45"/>
  <c r="E220" i="45"/>
  <c r="E221" i="45"/>
  <c r="E224" i="45"/>
  <c r="E225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1" i="45"/>
  <c r="E252" i="45"/>
  <c r="E253" i="45"/>
  <c r="E254" i="45"/>
  <c r="E255" i="45"/>
  <c r="E256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2" i="45"/>
  <c r="F93" i="45"/>
  <c r="F94" i="45"/>
  <c r="F95" i="45"/>
  <c r="F96" i="45"/>
  <c r="F107" i="45"/>
  <c r="F108" i="45"/>
  <c r="F109" i="45"/>
  <c r="F110" i="45"/>
  <c r="F111" i="45"/>
  <c r="F122" i="45"/>
  <c r="F123" i="45"/>
  <c r="F124" i="45"/>
  <c r="F125" i="45"/>
  <c r="F126" i="45"/>
  <c r="F127" i="45"/>
  <c r="F128" i="45"/>
  <c r="F129" i="45"/>
  <c r="F130" i="45"/>
  <c r="F131" i="45"/>
  <c r="F132" i="45"/>
  <c r="F133" i="45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82" i="45"/>
  <c r="F183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00" i="45"/>
  <c r="F201" i="45"/>
  <c r="F202" i="45"/>
  <c r="F203" i="45"/>
  <c r="F204" i="45"/>
  <c r="F205" i="45"/>
  <c r="F206" i="45"/>
  <c r="F207" i="45"/>
  <c r="F208" i="45"/>
  <c r="F209" i="45"/>
  <c r="F210" i="45"/>
  <c r="F211" i="45"/>
  <c r="F212" i="45"/>
  <c r="F213" i="45"/>
  <c r="F214" i="45"/>
  <c r="F215" i="45"/>
  <c r="F216" i="45"/>
  <c r="F217" i="45"/>
  <c r="F218" i="45"/>
  <c r="F219" i="45"/>
  <c r="F220" i="45"/>
  <c r="F221" i="45"/>
  <c r="F222" i="45"/>
  <c r="F223" i="45"/>
  <c r="F224" i="45"/>
  <c r="F225" i="45"/>
  <c r="F226" i="45"/>
  <c r="F227" i="45"/>
  <c r="F228" i="45"/>
  <c r="F229" i="45"/>
  <c r="F230" i="45"/>
  <c r="F231" i="45"/>
  <c r="F232" i="45"/>
  <c r="F233" i="45"/>
  <c r="F234" i="45"/>
  <c r="F235" i="45"/>
  <c r="F236" i="45"/>
  <c r="F237" i="45"/>
  <c r="F238" i="45"/>
  <c r="F239" i="45"/>
  <c r="F240" i="45"/>
  <c r="F241" i="45"/>
  <c r="F242" i="45"/>
  <c r="F243" i="45"/>
  <c r="F244" i="45"/>
  <c r="F245" i="45"/>
  <c r="F246" i="45"/>
  <c r="F247" i="45"/>
  <c r="F248" i="45"/>
  <c r="F249" i="45"/>
  <c r="F250" i="45"/>
  <c r="F251" i="45"/>
  <c r="F252" i="45"/>
  <c r="F253" i="45"/>
  <c r="F254" i="45"/>
  <c r="F255" i="45"/>
  <c r="F256" i="45"/>
  <c r="K4" i="45"/>
  <c r="K9" i="45"/>
  <c r="K3" i="45"/>
  <c r="K8" i="45"/>
  <c r="K2" i="45"/>
  <c r="K7" i="45"/>
  <c r="K6" i="45"/>
  <c r="K11" i="45"/>
  <c r="K5" i="45"/>
  <c r="K10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E97" i="45"/>
  <c r="E98" i="45"/>
  <c r="E99" i="45"/>
  <c r="E100" i="45"/>
  <c r="E101" i="45"/>
  <c r="E102" i="45"/>
  <c r="E103" i="45"/>
  <c r="E104" i="45"/>
  <c r="E105" i="45"/>
  <c r="E106" i="45"/>
  <c r="E107" i="45"/>
  <c r="E110" i="45"/>
  <c r="F97" i="45"/>
  <c r="F98" i="45"/>
  <c r="F99" i="45"/>
  <c r="F100" i="45"/>
  <c r="F101" i="45"/>
  <c r="F102" i="45"/>
  <c r="F103" i="45"/>
  <c r="F104" i="45"/>
  <c r="F105" i="45"/>
  <c r="F106" i="45"/>
  <c r="E112" i="45"/>
  <c r="E113" i="45"/>
  <c r="E114" i="45"/>
  <c r="E115" i="45"/>
  <c r="E116" i="45"/>
  <c r="E117" i="45"/>
  <c r="E118" i="45"/>
  <c r="E119" i="45"/>
  <c r="E120" i="45"/>
  <c r="E121" i="45"/>
  <c r="E125" i="45"/>
  <c r="F112" i="45"/>
  <c r="F113" i="45"/>
  <c r="F114" i="45"/>
  <c r="F115" i="45"/>
  <c r="F116" i="45"/>
  <c r="F117" i="45"/>
  <c r="F118" i="45"/>
  <c r="F119" i="45"/>
  <c r="F120" i="45"/>
  <c r="F121" i="45"/>
  <c r="K107" i="45"/>
  <c r="K108" i="45"/>
  <c r="K109" i="45"/>
  <c r="K110" i="45"/>
  <c r="K111" i="45"/>
  <c r="K112" i="45"/>
  <c r="K113" i="45"/>
  <c r="K114" i="45"/>
  <c r="K115" i="45"/>
  <c r="K116" i="45"/>
  <c r="L212" i="45"/>
  <c r="L213" i="45"/>
  <c r="L214" i="45"/>
  <c r="L215" i="45"/>
  <c r="L216" i="45"/>
  <c r="E212" i="45"/>
  <c r="E213" i="45"/>
  <c r="E214" i="45"/>
  <c r="E215" i="45"/>
  <c r="E216" i="45"/>
  <c r="K207" i="45"/>
  <c r="K208" i="45"/>
  <c r="K209" i="45"/>
  <c r="K210" i="45"/>
  <c r="K211" i="45"/>
  <c r="H212" i="45"/>
  <c r="H213" i="45"/>
  <c r="H214" i="45"/>
  <c r="H215" i="45"/>
  <c r="H216" i="45"/>
  <c r="G212" i="45"/>
  <c r="G213" i="45"/>
  <c r="G214" i="45"/>
  <c r="G215" i="45"/>
  <c r="G216" i="45"/>
  <c r="P85" i="69"/>
  <c r="R85" i="69"/>
  <c r="V85" i="69"/>
  <c r="X85" i="69"/>
  <c r="T85" i="69"/>
  <c r="E80" i="69" l="1"/>
  <c r="E21" i="69"/>
  <c r="F173" i="69"/>
  <c r="E4" i="69"/>
  <c r="E197" i="69"/>
  <c r="E146" i="69"/>
  <c r="E6" i="69"/>
  <c r="F5" i="69"/>
  <c r="E211" i="69"/>
  <c r="E248" i="69"/>
  <c r="C24" i="69"/>
  <c r="E177" i="69"/>
  <c r="E90" i="59"/>
  <c r="C72" i="59"/>
  <c r="F88" i="59"/>
  <c r="E91" i="59"/>
  <c r="F92" i="59"/>
  <c r="E18" i="59"/>
  <c r="E61" i="69"/>
  <c r="E65" i="69"/>
  <c r="E67" i="69"/>
  <c r="E103" i="69"/>
  <c r="E107" i="69"/>
  <c r="F110" i="69"/>
  <c r="F114" i="69"/>
  <c r="F138" i="69"/>
  <c r="E139" i="69"/>
  <c r="E143" i="69"/>
  <c r="F146" i="69"/>
  <c r="F150" i="69"/>
  <c r="F151" i="69"/>
  <c r="F152" i="69"/>
  <c r="F153" i="69"/>
  <c r="F154" i="69"/>
  <c r="F189" i="69"/>
  <c r="E204" i="69"/>
  <c r="E208" i="69"/>
  <c r="F211" i="69"/>
  <c r="E212" i="69"/>
  <c r="E213" i="69"/>
  <c r="E214" i="69"/>
  <c r="E215" i="69"/>
  <c r="E216" i="69"/>
  <c r="E217" i="69"/>
  <c r="E218" i="69"/>
  <c r="E219" i="69"/>
  <c r="E172" i="59"/>
  <c r="F161" i="69"/>
  <c r="F162" i="69"/>
  <c r="F163" i="69"/>
  <c r="F164" i="69"/>
  <c r="F171" i="69"/>
  <c r="F172" i="69"/>
  <c r="C33" i="59"/>
  <c r="C155" i="59"/>
  <c r="C145" i="59"/>
  <c r="E24" i="69"/>
  <c r="F35" i="69"/>
  <c r="F36" i="69"/>
  <c r="F37" i="69"/>
  <c r="F38" i="69"/>
  <c r="F39" i="69"/>
  <c r="E15" i="69"/>
  <c r="E19" i="69"/>
  <c r="F108" i="69"/>
  <c r="F158" i="69"/>
  <c r="E159" i="69"/>
  <c r="F199" i="69"/>
  <c r="F174" i="69"/>
  <c r="F147" i="69"/>
  <c r="E162" i="59"/>
  <c r="E88" i="59"/>
  <c r="F105" i="69"/>
  <c r="E106" i="69"/>
  <c r="F109" i="69"/>
  <c r="E110" i="69"/>
  <c r="E111" i="69"/>
  <c r="E112" i="69"/>
  <c r="E113" i="69"/>
  <c r="E114" i="69"/>
  <c r="E115" i="69"/>
  <c r="E116" i="69"/>
  <c r="F141" i="69"/>
  <c r="F200" i="69"/>
  <c r="E147" i="69"/>
  <c r="E102" i="69"/>
  <c r="F207" i="69"/>
  <c r="F6" i="69"/>
  <c r="E17" i="59"/>
  <c r="E95" i="59"/>
  <c r="E96" i="59"/>
  <c r="E73" i="59"/>
  <c r="E101" i="59"/>
  <c r="E106" i="59"/>
  <c r="C49" i="69"/>
  <c r="H147" i="59"/>
  <c r="G89" i="59"/>
  <c r="G93" i="59"/>
  <c r="H94" i="59"/>
  <c r="I3" i="59"/>
  <c r="H96" i="59"/>
  <c r="F105" i="59"/>
  <c r="G111" i="59"/>
  <c r="F172" i="59"/>
  <c r="H88" i="59"/>
  <c r="G18" i="59"/>
  <c r="F162" i="59"/>
  <c r="F106" i="59"/>
  <c r="C94" i="69"/>
  <c r="C172" i="69"/>
  <c r="C33" i="69"/>
  <c r="F214" i="69"/>
  <c r="C212" i="69"/>
  <c r="C255" i="69"/>
  <c r="C81" i="59"/>
  <c r="C118" i="69"/>
  <c r="C32" i="69"/>
  <c r="C90" i="69"/>
  <c r="C278" i="69"/>
  <c r="C151" i="59"/>
  <c r="C202" i="69"/>
  <c r="C78" i="69"/>
  <c r="F64" i="69"/>
  <c r="F66" i="69"/>
  <c r="C218" i="69"/>
  <c r="E194" i="69"/>
  <c r="F137" i="69"/>
  <c r="F145" i="69"/>
  <c r="E148" i="69"/>
  <c r="E149" i="69"/>
  <c r="E150" i="69"/>
  <c r="E152" i="69"/>
  <c r="E154" i="69"/>
  <c r="C146" i="69"/>
  <c r="C74" i="59"/>
  <c r="C99" i="69"/>
  <c r="C71" i="59"/>
  <c r="F16" i="69"/>
  <c r="C168" i="69"/>
  <c r="C126" i="59"/>
  <c r="F132" i="69"/>
  <c r="E268" i="69"/>
  <c r="E5" i="69"/>
  <c r="F13" i="69"/>
  <c r="F212" i="69"/>
  <c r="E123" i="69"/>
  <c r="C128" i="59"/>
  <c r="C164" i="69"/>
  <c r="C25" i="59"/>
  <c r="C171" i="69"/>
  <c r="C118" i="59"/>
  <c r="F101" i="69"/>
  <c r="C269" i="69"/>
  <c r="C277" i="69"/>
  <c r="F118" i="69"/>
  <c r="C37" i="59"/>
  <c r="C119" i="59"/>
  <c r="C253" i="69"/>
  <c r="F125" i="69"/>
  <c r="C131" i="59"/>
  <c r="C125" i="59"/>
  <c r="F122" i="69"/>
  <c r="E126" i="69"/>
  <c r="F127" i="69"/>
  <c r="E130" i="69"/>
  <c r="F131" i="69"/>
  <c r="E134" i="69"/>
  <c r="E10" i="69"/>
  <c r="E18" i="69"/>
  <c r="F61" i="69"/>
  <c r="F67" i="69"/>
  <c r="F72" i="69"/>
  <c r="F74" i="69"/>
  <c r="F77" i="69"/>
  <c r="F204" i="69"/>
  <c r="E205" i="69"/>
  <c r="F208" i="69"/>
  <c r="E209" i="69"/>
  <c r="F213" i="69"/>
  <c r="F215" i="69"/>
  <c r="F216" i="69"/>
  <c r="F217" i="69"/>
  <c r="F218" i="69"/>
  <c r="F219" i="69"/>
  <c r="C149" i="69"/>
  <c r="C73" i="69"/>
  <c r="C69" i="69"/>
  <c r="H18" i="59"/>
  <c r="H90" i="59"/>
  <c r="G90" i="59"/>
  <c r="G94" i="59"/>
  <c r="G88" i="59"/>
  <c r="H89" i="59"/>
  <c r="G92" i="59"/>
  <c r="H93" i="59"/>
  <c r="H73" i="59"/>
  <c r="G162" i="59"/>
  <c r="H61" i="59"/>
  <c r="G106" i="59"/>
  <c r="F159" i="69"/>
  <c r="E160" i="69"/>
  <c r="E172" i="69"/>
  <c r="F175" i="69"/>
  <c r="E176" i="69"/>
  <c r="C177" i="69"/>
  <c r="E156" i="69"/>
  <c r="F196" i="69"/>
  <c r="E193" i="69"/>
  <c r="F188" i="69"/>
  <c r="F192" i="69"/>
  <c r="E189" i="69"/>
  <c r="E153" i="69"/>
  <c r="E142" i="69"/>
  <c r="F143" i="69"/>
  <c r="E138" i="69"/>
  <c r="E151" i="69"/>
  <c r="E265" i="69"/>
  <c r="C259" i="69"/>
  <c r="C280" i="69"/>
  <c r="E34" i="69"/>
  <c r="E31" i="69"/>
  <c r="E33" i="69"/>
  <c r="C38" i="69"/>
  <c r="E13" i="69"/>
  <c r="C6" i="59"/>
  <c r="F8" i="69"/>
  <c r="F12" i="69"/>
  <c r="E17" i="69"/>
  <c r="E26" i="69"/>
  <c r="F25" i="69"/>
  <c r="F126" i="69"/>
  <c r="E129" i="69"/>
  <c r="F23" i="69"/>
  <c r="F27" i="69"/>
  <c r="E28" i="69"/>
  <c r="F31" i="69"/>
  <c r="F32" i="69"/>
  <c r="F33" i="69"/>
  <c r="F34" i="69"/>
  <c r="E86" i="69"/>
  <c r="E184" i="69"/>
  <c r="E200" i="69"/>
  <c r="E232" i="69"/>
  <c r="C39" i="69"/>
  <c r="E30" i="69"/>
  <c r="F29" i="69"/>
  <c r="C72" i="69"/>
  <c r="F119" i="69"/>
  <c r="E118" i="69"/>
  <c r="E119" i="69"/>
  <c r="E121" i="69"/>
  <c r="E175" i="69"/>
  <c r="C198" i="69"/>
  <c r="C27" i="59"/>
  <c r="C97" i="69"/>
  <c r="C55" i="59"/>
  <c r="C145" i="69"/>
  <c r="C152" i="69"/>
  <c r="C135" i="69"/>
  <c r="E124" i="69"/>
  <c r="C62" i="69"/>
  <c r="F24" i="69"/>
  <c r="F28" i="69"/>
  <c r="E29" i="69"/>
  <c r="F73" i="69"/>
  <c r="F75" i="69"/>
  <c r="F88" i="69"/>
  <c r="F89" i="69"/>
  <c r="C5" i="59"/>
  <c r="E14" i="69"/>
  <c r="F18" i="59"/>
  <c r="C13" i="59"/>
  <c r="C120" i="69"/>
  <c r="E7" i="69"/>
  <c r="F111" i="69"/>
  <c r="E157" i="69"/>
  <c r="C144" i="69"/>
  <c r="C48" i="59"/>
  <c r="C209" i="69"/>
  <c r="F7" i="69"/>
  <c r="F203" i="69"/>
  <c r="C130" i="69"/>
  <c r="C36" i="69"/>
  <c r="C40" i="69"/>
  <c r="C84" i="59"/>
  <c r="C77" i="69"/>
  <c r="C78" i="59"/>
  <c r="C159" i="69"/>
  <c r="C4" i="69"/>
  <c r="C16" i="59"/>
  <c r="C18" i="59"/>
  <c r="C10" i="59"/>
  <c r="C12" i="69"/>
  <c r="C58" i="59"/>
  <c r="E27" i="69"/>
  <c r="F30" i="69"/>
  <c r="E32" i="69"/>
  <c r="E37" i="69"/>
  <c r="F176" i="69"/>
  <c r="F21" i="69"/>
  <c r="E101" i="69"/>
  <c r="E163" i="69"/>
  <c r="E165" i="69"/>
  <c r="F166" i="69"/>
  <c r="E167" i="69"/>
  <c r="F167" i="69"/>
  <c r="F170" i="69"/>
  <c r="E69" i="69"/>
  <c r="E73" i="69"/>
  <c r="E87" i="69"/>
  <c r="E88" i="69"/>
  <c r="E158" i="69"/>
  <c r="F187" i="69"/>
  <c r="E191" i="69"/>
  <c r="E192" i="69"/>
  <c r="F19" i="69"/>
  <c r="E64" i="69"/>
  <c r="E66" i="69"/>
  <c r="E206" i="69"/>
  <c r="C141" i="59"/>
  <c r="F123" i="69"/>
  <c r="F130" i="69"/>
  <c r="E135" i="69"/>
  <c r="F96" i="59"/>
  <c r="E235" i="69"/>
  <c r="C124" i="69"/>
  <c r="E122" i="69"/>
  <c r="E127" i="69"/>
  <c r="F128" i="69"/>
  <c r="E131" i="69"/>
  <c r="F93" i="59"/>
  <c r="E62" i="69"/>
  <c r="F197" i="69"/>
  <c r="F48" i="69"/>
  <c r="C98" i="59"/>
  <c r="C151" i="69"/>
  <c r="C141" i="69"/>
  <c r="E141" i="69"/>
  <c r="F142" i="69"/>
  <c r="E234" i="69"/>
  <c r="E252" i="69"/>
  <c r="E272" i="69"/>
  <c r="E243" i="69"/>
  <c r="E230" i="69"/>
  <c r="E240" i="69"/>
  <c r="E258" i="69"/>
  <c r="E269" i="69"/>
  <c r="E270" i="69"/>
  <c r="E260" i="69"/>
  <c r="E276" i="69"/>
  <c r="E233" i="69"/>
  <c r="E249" i="69"/>
  <c r="E262" i="69"/>
  <c r="E279" i="69"/>
  <c r="E231" i="69"/>
  <c r="F82" i="69"/>
  <c r="F61" i="59"/>
  <c r="E93" i="69"/>
  <c r="E94" i="69"/>
  <c r="E95" i="69"/>
  <c r="C203" i="69"/>
  <c r="C152" i="59"/>
  <c r="E51" i="69"/>
  <c r="E47" i="69"/>
  <c r="F59" i="69"/>
  <c r="F52" i="69"/>
  <c r="E48" i="69"/>
  <c r="E53" i="69"/>
  <c r="C279" i="69"/>
  <c r="C139" i="69"/>
  <c r="C153" i="69"/>
  <c r="C214" i="69"/>
  <c r="F205" i="69"/>
  <c r="F209" i="69"/>
  <c r="C252" i="69"/>
  <c r="C256" i="69"/>
  <c r="C263" i="69"/>
  <c r="C267" i="69"/>
  <c r="C271" i="69"/>
  <c r="E236" i="69"/>
  <c r="E237" i="69"/>
  <c r="E241" i="69"/>
  <c r="E242" i="69"/>
  <c r="E245" i="69"/>
  <c r="E253" i="69"/>
  <c r="E257" i="69"/>
  <c r="E261" i="69"/>
  <c r="E273" i="69"/>
  <c r="E277" i="69"/>
  <c r="C158" i="69"/>
  <c r="C115" i="59"/>
  <c r="E166" i="69"/>
  <c r="E168" i="69"/>
  <c r="E169" i="69"/>
  <c r="E170" i="69"/>
  <c r="C207" i="69"/>
  <c r="C156" i="59"/>
  <c r="C32" i="59"/>
  <c r="C43" i="69"/>
  <c r="C51" i="69"/>
  <c r="C9" i="69"/>
  <c r="C9" i="59"/>
  <c r="C11" i="59"/>
  <c r="C11" i="69"/>
  <c r="C15" i="59"/>
  <c r="C15" i="69"/>
  <c r="C19" i="69"/>
  <c r="C143" i="69"/>
  <c r="C83" i="69"/>
  <c r="C57" i="59"/>
  <c r="C150" i="69"/>
  <c r="F139" i="69"/>
  <c r="E173" i="69"/>
  <c r="E210" i="69"/>
  <c r="C34" i="69"/>
  <c r="E23" i="69"/>
  <c r="F26" i="69"/>
  <c r="E35" i="69"/>
  <c r="E36" i="69"/>
  <c r="E38" i="69"/>
  <c r="E39" i="69"/>
  <c r="E40" i="69"/>
  <c r="C21" i="69"/>
  <c r="F9" i="69"/>
  <c r="F17" i="59"/>
  <c r="F17" i="69"/>
  <c r="F65" i="69"/>
  <c r="C71" i="69"/>
  <c r="C75" i="69"/>
  <c r="F68" i="69"/>
  <c r="F69" i="69"/>
  <c r="F70" i="69"/>
  <c r="F71" i="69"/>
  <c r="F78" i="69"/>
  <c r="C80" i="69"/>
  <c r="C54" i="59"/>
  <c r="C104" i="59"/>
  <c r="C147" i="69"/>
  <c r="C86" i="69"/>
  <c r="C174" i="69"/>
  <c r="C132" i="59"/>
  <c r="E228" i="69"/>
  <c r="E229" i="69"/>
  <c r="C17" i="69"/>
  <c r="C17" i="59"/>
  <c r="F157" i="69"/>
  <c r="F43" i="69"/>
  <c r="F42" i="69"/>
  <c r="C104" i="69"/>
  <c r="E238" i="69"/>
  <c r="C143" i="59"/>
  <c r="C210" i="69"/>
  <c r="C159" i="59"/>
  <c r="F124" i="69"/>
  <c r="E94" i="59"/>
  <c r="E133" i="69"/>
  <c r="F134" i="69"/>
  <c r="F95" i="59"/>
  <c r="C31" i="69"/>
  <c r="C116" i="69"/>
  <c r="F104" i="69"/>
  <c r="E105" i="69"/>
  <c r="E109" i="69"/>
  <c r="F91" i="59"/>
  <c r="E140" i="69"/>
  <c r="E144" i="69"/>
  <c r="E162" i="69"/>
  <c r="E164" i="69"/>
  <c r="F49" i="69"/>
  <c r="F20" i="69"/>
  <c r="F11" i="69"/>
  <c r="F121" i="69"/>
  <c r="E83" i="69"/>
  <c r="E9" i="69"/>
  <c r="F184" i="69"/>
  <c r="E202" i="69"/>
  <c r="E239" i="69"/>
  <c r="F100" i="69"/>
  <c r="E266" i="69"/>
  <c r="E256" i="69"/>
  <c r="E250" i="69"/>
  <c r="C139" i="59"/>
  <c r="C147" i="59"/>
  <c r="E183" i="69"/>
  <c r="E264" i="69"/>
  <c r="E274" i="69"/>
  <c r="F94" i="69"/>
  <c r="F156" i="69"/>
  <c r="F194" i="69"/>
  <c r="F198" i="69"/>
  <c r="G3" i="69"/>
  <c r="G87" i="69" s="1"/>
  <c r="F182" i="69"/>
  <c r="F241" i="69" s="1"/>
  <c r="F4" i="69"/>
  <c r="F186" i="69"/>
  <c r="F149" i="69"/>
  <c r="F115" i="69"/>
  <c r="F169" i="69"/>
  <c r="F148" i="69"/>
  <c r="F76" i="69"/>
  <c r="F40" i="69"/>
  <c r="F178" i="69"/>
  <c r="E225" i="69"/>
  <c r="G123" i="69"/>
  <c r="F14" i="69"/>
  <c r="F140" i="69"/>
  <c r="F144" i="69"/>
  <c r="E247" i="69"/>
  <c r="E251" i="69"/>
  <c r="E255" i="69"/>
  <c r="E259" i="69"/>
  <c r="E263" i="69"/>
  <c r="E267" i="69"/>
  <c r="F268" i="69"/>
  <c r="E271" i="69"/>
  <c r="E275" i="69"/>
  <c r="H91" i="59"/>
  <c r="H95" i="59"/>
  <c r="H4" i="59"/>
  <c r="G73" i="59"/>
  <c r="E43" i="69"/>
  <c r="C190" i="69"/>
  <c r="C140" i="59"/>
  <c r="E198" i="69"/>
  <c r="F193" i="69"/>
  <c r="E187" i="69"/>
  <c r="C183" i="69"/>
  <c r="E190" i="69"/>
  <c r="E185" i="69"/>
  <c r="E76" i="69"/>
  <c r="C61" i="69"/>
  <c r="C45" i="59"/>
  <c r="E68" i="69"/>
  <c r="E50" i="59"/>
  <c r="H106" i="59"/>
  <c r="E137" i="69"/>
  <c r="C99" i="59"/>
  <c r="C101" i="59"/>
  <c r="E145" i="69"/>
  <c r="F96" i="69"/>
  <c r="F97" i="69"/>
  <c r="C62" i="59"/>
  <c r="F95" i="69"/>
  <c r="F93" i="69"/>
  <c r="C92" i="69"/>
  <c r="C128" i="69"/>
  <c r="F89" i="59"/>
  <c r="E125" i="69"/>
  <c r="E92" i="59"/>
  <c r="C131" i="69"/>
  <c r="G96" i="59"/>
  <c r="C134" i="69"/>
  <c r="F45" i="69"/>
  <c r="F55" i="69"/>
  <c r="F58" i="69"/>
  <c r="E57" i="69"/>
  <c r="F44" i="69"/>
  <c r="E52" i="69"/>
  <c r="E46" i="69"/>
  <c r="E55" i="69"/>
  <c r="E42" i="69"/>
  <c r="F57" i="69"/>
  <c r="F51" i="69"/>
  <c r="E45" i="69"/>
  <c r="F54" i="69"/>
  <c r="F56" i="69"/>
  <c r="E56" i="69"/>
  <c r="E54" i="69"/>
  <c r="E50" i="69"/>
  <c r="C42" i="69"/>
  <c r="F53" i="69"/>
  <c r="F47" i="69"/>
  <c r="E49" i="69"/>
  <c r="F46" i="69"/>
  <c r="E44" i="69"/>
  <c r="F50" i="69"/>
  <c r="E58" i="69"/>
  <c r="C35" i="59"/>
  <c r="C157" i="69"/>
  <c r="F160" i="69"/>
  <c r="F165" i="69"/>
  <c r="E161" i="69"/>
  <c r="F168" i="69"/>
  <c r="C245" i="69"/>
  <c r="F266" i="69"/>
  <c r="C257" i="69"/>
  <c r="C268" i="69"/>
  <c r="C251" i="69"/>
  <c r="F254" i="69"/>
  <c r="F258" i="69"/>
  <c r="C129" i="69"/>
  <c r="E132" i="69"/>
  <c r="E93" i="59"/>
  <c r="F94" i="59"/>
  <c r="F133" i="69"/>
  <c r="F62" i="69"/>
  <c r="E63" i="69"/>
  <c r="C82" i="69"/>
  <c r="C56" i="59"/>
  <c r="C88" i="69"/>
  <c r="C61" i="59"/>
  <c r="C197" i="69"/>
  <c r="E61" i="59"/>
  <c r="C126" i="69"/>
  <c r="C146" i="59"/>
  <c r="C192" i="69"/>
  <c r="C47" i="59"/>
  <c r="E120" i="69"/>
  <c r="C121" i="69"/>
  <c r="C123" i="69"/>
  <c r="C189" i="69"/>
  <c r="E223" i="69"/>
  <c r="G95" i="59"/>
  <c r="C91" i="69"/>
  <c r="E81" i="69"/>
  <c r="E82" i="69"/>
  <c r="E84" i="69"/>
  <c r="E85" i="69"/>
  <c r="E89" i="69"/>
  <c r="E90" i="69"/>
  <c r="E91" i="69"/>
  <c r="E92" i="69"/>
  <c r="C200" i="69"/>
  <c r="E186" i="69"/>
  <c r="E188" i="69"/>
  <c r="F191" i="69"/>
  <c r="F195" i="69"/>
  <c r="E196" i="69"/>
  <c r="C142" i="59"/>
  <c r="C75" i="59"/>
  <c r="C109" i="69"/>
  <c r="F116" i="69"/>
  <c r="F113" i="69"/>
  <c r="E99" i="69"/>
  <c r="F106" i="69"/>
  <c r="C106" i="69"/>
  <c r="C110" i="69"/>
  <c r="C112" i="69"/>
  <c r="C101" i="69"/>
  <c r="F112" i="69"/>
  <c r="F102" i="69"/>
  <c r="C215" i="69"/>
  <c r="C217" i="69"/>
  <c r="H162" i="59"/>
  <c r="C154" i="59"/>
  <c r="F202" i="69"/>
  <c r="C157" i="59"/>
  <c r="F206" i="69"/>
  <c r="G9" i="69"/>
  <c r="C8" i="59"/>
  <c r="E11" i="69"/>
  <c r="F18" i="69"/>
  <c r="C7" i="59"/>
  <c r="F10" i="69"/>
  <c r="C26" i="59"/>
  <c r="E25" i="69"/>
  <c r="F166" i="59"/>
  <c r="C153" i="59"/>
  <c r="C204" i="69"/>
  <c r="C44" i="59"/>
  <c r="C63" i="69"/>
  <c r="F120" i="69"/>
  <c r="C23" i="69"/>
  <c r="C22" i="59"/>
  <c r="C115" i="69"/>
  <c r="F99" i="69"/>
  <c r="E100" i="69"/>
  <c r="F103" i="69"/>
  <c r="E104" i="69"/>
  <c r="F107" i="69"/>
  <c r="E108" i="69"/>
  <c r="C67" i="59"/>
  <c r="C100" i="69"/>
  <c r="C138" i="69"/>
  <c r="C211" i="69"/>
  <c r="C160" i="59"/>
  <c r="C119" i="69"/>
  <c r="C82" i="59"/>
  <c r="C132" i="69"/>
  <c r="E89" i="59"/>
  <c r="E128" i="69"/>
  <c r="F129" i="69"/>
  <c r="F90" i="59"/>
  <c r="C266" i="69"/>
  <c r="C249" i="69"/>
  <c r="C258" i="69"/>
  <c r="C276" i="69"/>
  <c r="F230" i="69"/>
  <c r="C30" i="69"/>
  <c r="C20" i="69"/>
  <c r="E8" i="69"/>
  <c r="E12" i="69"/>
  <c r="E16" i="69"/>
  <c r="E70" i="69"/>
  <c r="E71" i="69"/>
  <c r="E74" i="69"/>
  <c r="E75" i="69"/>
  <c r="E77" i="69"/>
  <c r="C87" i="69"/>
  <c r="C60" i="59"/>
  <c r="F81" i="69"/>
  <c r="F85" i="69"/>
  <c r="F86" i="69"/>
  <c r="F90" i="69"/>
  <c r="F91" i="69"/>
  <c r="F92" i="69"/>
  <c r="E96" i="69"/>
  <c r="E97" i="69"/>
  <c r="C113" i="69"/>
  <c r="F183" i="69"/>
  <c r="F185" i="69"/>
  <c r="F190" i="69"/>
  <c r="G147" i="59"/>
  <c r="E195" i="69"/>
  <c r="E199" i="69"/>
  <c r="C264" i="69"/>
  <c r="C273" i="69"/>
  <c r="C34" i="59"/>
  <c r="C45" i="69"/>
  <c r="G91" i="59"/>
  <c r="F135" i="69"/>
  <c r="F83" i="69"/>
  <c r="E72" i="69"/>
  <c r="E20" i="69"/>
  <c r="H17" i="59"/>
  <c r="H92" i="59"/>
  <c r="F15" i="69"/>
  <c r="F84" i="69"/>
  <c r="F63" i="69"/>
  <c r="F80" i="69"/>
  <c r="F87" i="69"/>
  <c r="E78" i="69"/>
  <c r="F240" i="69"/>
  <c r="E246" i="69"/>
  <c r="C14" i="69"/>
  <c r="C14" i="59"/>
  <c r="C59" i="59"/>
  <c r="C85" i="69"/>
  <c r="E203" i="69"/>
  <c r="E207" i="69"/>
  <c r="F210" i="69"/>
  <c r="C162" i="69"/>
  <c r="C120" i="59"/>
  <c r="C163" i="69"/>
  <c r="C121" i="59"/>
  <c r="E178" i="69"/>
  <c r="F239" i="69"/>
  <c r="E254" i="69"/>
  <c r="C102" i="69"/>
  <c r="C70" i="59"/>
  <c r="C46" i="59"/>
  <c r="C65" i="69"/>
  <c r="C25" i="69"/>
  <c r="C24" i="59"/>
  <c r="C154" i="69"/>
  <c r="C213" i="69"/>
  <c r="C260" i="69"/>
  <c r="C129" i="59"/>
  <c r="C170" i="69"/>
  <c r="E171" i="69"/>
  <c r="C36" i="59"/>
  <c r="C47" i="69"/>
  <c r="F177" i="69"/>
  <c r="E278" i="69"/>
  <c r="E280" i="69"/>
  <c r="C134" i="59"/>
  <c r="C176" i="69"/>
  <c r="E59" i="69"/>
  <c r="I94" i="59" l="1"/>
  <c r="P126" i="69"/>
  <c r="R126" i="69"/>
  <c r="G43" i="69"/>
  <c r="G62" i="69"/>
  <c r="G110" i="69"/>
  <c r="G119" i="69"/>
  <c r="G112" i="69"/>
  <c r="G187" i="69"/>
  <c r="G183" i="69"/>
  <c r="G49" i="69"/>
  <c r="G84" i="69"/>
  <c r="G171" i="69"/>
  <c r="G111" i="69"/>
  <c r="G53" i="69"/>
  <c r="G57" i="69"/>
  <c r="G45" i="69"/>
  <c r="G42" i="69"/>
  <c r="G56" i="69"/>
  <c r="G88" i="69"/>
  <c r="G67" i="69"/>
  <c r="G113" i="69"/>
  <c r="G61" i="69"/>
  <c r="G48" i="69"/>
  <c r="G51" i="69"/>
  <c r="G139" i="69"/>
  <c r="G6" i="69"/>
  <c r="G126" i="69"/>
  <c r="G115" i="69"/>
  <c r="G102" i="69"/>
  <c r="G36" i="69"/>
  <c r="G106" i="69"/>
  <c r="G121" i="69"/>
  <c r="G52" i="69"/>
  <c r="G203" i="69"/>
  <c r="G192" i="69"/>
  <c r="G4" i="69"/>
  <c r="G143" i="69"/>
  <c r="G134" i="69"/>
  <c r="G129" i="69"/>
  <c r="F237" i="69"/>
  <c r="F238" i="69"/>
  <c r="F236" i="69"/>
  <c r="F274" i="69"/>
  <c r="F250" i="69"/>
  <c r="G196" i="69"/>
  <c r="G194" i="69"/>
  <c r="I88" i="59"/>
  <c r="G166" i="59"/>
  <c r="I73" i="59"/>
  <c r="I154" i="59"/>
  <c r="I89" i="59"/>
  <c r="I147" i="59"/>
  <c r="I106" i="59"/>
  <c r="I91" i="59"/>
  <c r="I162" i="59"/>
  <c r="I101" i="59"/>
  <c r="I96" i="59"/>
  <c r="I87" i="59"/>
  <c r="I93" i="59"/>
  <c r="I92" i="59"/>
  <c r="G172" i="59"/>
  <c r="H111" i="59"/>
  <c r="I90" i="59"/>
  <c r="I50" i="59"/>
  <c r="I95" i="59"/>
  <c r="G173" i="69"/>
  <c r="G65" i="69"/>
  <c r="G130" i="69"/>
  <c r="G18" i="69"/>
  <c r="G82" i="69"/>
  <c r="G33" i="69"/>
  <c r="F242" i="69"/>
  <c r="G193" i="69"/>
  <c r="G116" i="69"/>
  <c r="G114" i="69"/>
  <c r="F225" i="69"/>
  <c r="G38" i="69"/>
  <c r="G209" i="69"/>
  <c r="F228" i="69"/>
  <c r="G124" i="69"/>
  <c r="F270" i="69"/>
  <c r="G172" i="69"/>
  <c r="G54" i="69"/>
  <c r="G47" i="69"/>
  <c r="G58" i="69"/>
  <c r="G46" i="69"/>
  <c r="G81" i="69"/>
  <c r="G5" i="69"/>
  <c r="F279" i="69"/>
  <c r="G13" i="69"/>
  <c r="G200" i="69"/>
  <c r="G31" i="69"/>
  <c r="G10" i="69"/>
  <c r="G85" i="69"/>
  <c r="F249" i="69"/>
  <c r="G186" i="69"/>
  <c r="G39" i="69"/>
  <c r="G23" i="69"/>
  <c r="G197" i="69"/>
  <c r="G92" i="69"/>
  <c r="G147" i="69"/>
  <c r="G184" i="69"/>
  <c r="G37" i="69"/>
  <c r="G135" i="69"/>
  <c r="G90" i="69"/>
  <c r="G118" i="69"/>
  <c r="F234" i="69"/>
  <c r="F271" i="69"/>
  <c r="F255" i="69"/>
  <c r="F233" i="69"/>
  <c r="F280" i="69"/>
  <c r="F259" i="69"/>
  <c r="F278" i="69"/>
  <c r="F261" i="69"/>
  <c r="F272" i="69"/>
  <c r="F252" i="69"/>
  <c r="F231" i="69"/>
  <c r="F265" i="69"/>
  <c r="F275" i="69"/>
  <c r="F251" i="69"/>
  <c r="F262" i="69"/>
  <c r="F232" i="69"/>
  <c r="F264" i="69"/>
  <c r="F248" i="69"/>
  <c r="F253" i="69"/>
  <c r="F267" i="69"/>
  <c r="F247" i="69"/>
  <c r="F246" i="69"/>
  <c r="F277" i="69"/>
  <c r="F260" i="69"/>
  <c r="F243" i="69"/>
  <c r="F269" i="69"/>
  <c r="F257" i="69"/>
  <c r="F263" i="69"/>
  <c r="F273" i="69"/>
  <c r="F276" i="69"/>
  <c r="F256" i="69"/>
  <c r="F235" i="69"/>
  <c r="F245" i="69"/>
  <c r="G178" i="69"/>
  <c r="G132" i="69"/>
  <c r="G8" i="69"/>
  <c r="G96" i="69"/>
  <c r="G89" i="69"/>
  <c r="G64" i="69"/>
  <c r="H3" i="69"/>
  <c r="G219" i="69"/>
  <c r="G29" i="69"/>
  <c r="G76" i="69"/>
  <c r="G14" i="69"/>
  <c r="G212" i="69"/>
  <c r="G195" i="69"/>
  <c r="G159" i="69"/>
  <c r="G30" i="69"/>
  <c r="G169" i="69"/>
  <c r="G152" i="69"/>
  <c r="G137" i="69"/>
  <c r="G71" i="69"/>
  <c r="G213" i="69"/>
  <c r="G168" i="69"/>
  <c r="G151" i="69"/>
  <c r="G99" i="69"/>
  <c r="G70" i="69"/>
  <c r="G214" i="69"/>
  <c r="G174" i="69"/>
  <c r="G158" i="69"/>
  <c r="G142" i="69"/>
  <c r="G86" i="69"/>
  <c r="G35" i="69"/>
  <c r="G12" i="69"/>
  <c r="G128" i="69"/>
  <c r="G127" i="69"/>
  <c r="G120" i="69"/>
  <c r="G211" i="69"/>
  <c r="G182" i="69"/>
  <c r="G215" i="69"/>
  <c r="G105" i="69"/>
  <c r="G68" i="69"/>
  <c r="G204" i="69"/>
  <c r="G167" i="69"/>
  <c r="G150" i="69"/>
  <c r="G189" i="69"/>
  <c r="G161" i="69"/>
  <c r="G144" i="69"/>
  <c r="G80" i="69"/>
  <c r="G32" i="69"/>
  <c r="G188" i="69"/>
  <c r="G93" i="69"/>
  <c r="G216" i="69"/>
  <c r="G163" i="69"/>
  <c r="G185" i="69"/>
  <c r="G141" i="69"/>
  <c r="G25" i="69"/>
  <c r="G217" i="69"/>
  <c r="G160" i="69"/>
  <c r="G103" i="69"/>
  <c r="G66" i="69"/>
  <c r="G206" i="69"/>
  <c r="G162" i="69"/>
  <c r="G138" i="69"/>
  <c r="G73" i="69"/>
  <c r="G16" i="69"/>
  <c r="G125" i="69"/>
  <c r="G55" i="69"/>
  <c r="G11" i="69"/>
  <c r="G7" i="69"/>
  <c r="G177" i="69"/>
  <c r="G198" i="69"/>
  <c r="G26" i="69"/>
  <c r="G72" i="69"/>
  <c r="G208" i="69"/>
  <c r="G154" i="69"/>
  <c r="G165" i="69"/>
  <c r="G104" i="69"/>
  <c r="G205" i="69"/>
  <c r="G156" i="69"/>
  <c r="G95" i="69"/>
  <c r="G202" i="69"/>
  <c r="G153" i="69"/>
  <c r="G97" i="69"/>
  <c r="G69" i="69"/>
  <c r="G131" i="69"/>
  <c r="G108" i="69"/>
  <c r="G20" i="69"/>
  <c r="G40" i="69"/>
  <c r="G207" i="69"/>
  <c r="G199" i="69"/>
  <c r="G146" i="69"/>
  <c r="G157" i="69"/>
  <c r="G75" i="69"/>
  <c r="G176" i="69"/>
  <c r="G140" i="69"/>
  <c r="G78" i="69"/>
  <c r="G218" i="69"/>
  <c r="G170" i="69"/>
  <c r="G149" i="69"/>
  <c r="G94" i="69"/>
  <c r="G28" i="69"/>
  <c r="G191" i="69"/>
  <c r="G122" i="69"/>
  <c r="G100" i="69"/>
  <c r="G44" i="69"/>
  <c r="G109" i="69"/>
  <c r="G175" i="69"/>
  <c r="G27" i="69"/>
  <c r="G148" i="69"/>
  <c r="G63" i="69"/>
  <c r="G164" i="69"/>
  <c r="G107" i="69"/>
  <c r="G74" i="69"/>
  <c r="G210" i="69"/>
  <c r="G166" i="69"/>
  <c r="G145" i="69"/>
  <c r="G77" i="69"/>
  <c r="G24" i="69"/>
  <c r="G19" i="69"/>
  <c r="G15" i="69"/>
  <c r="G21" i="69"/>
  <c r="G50" i="69"/>
  <c r="G59" i="69"/>
  <c r="G17" i="69"/>
  <c r="G101" i="69"/>
  <c r="G34" i="69"/>
  <c r="G133" i="69"/>
  <c r="G91" i="69"/>
  <c r="G83" i="69"/>
  <c r="G190" i="69"/>
  <c r="F222" i="69"/>
  <c r="F223" i="69"/>
  <c r="P92" i="69"/>
  <c r="P137" i="69"/>
  <c r="P79" i="69"/>
  <c r="P22" i="69"/>
  <c r="P52" i="69"/>
  <c r="P69" i="69"/>
  <c r="P101" i="69"/>
  <c r="P8" i="69"/>
  <c r="P4" i="69"/>
  <c r="P112" i="69"/>
  <c r="P95" i="69"/>
  <c r="P96" i="69"/>
  <c r="P20" i="69"/>
  <c r="P72" i="69"/>
  <c r="P107" i="69"/>
  <c r="P124" i="69"/>
  <c r="P45" i="69"/>
  <c r="P35" i="69"/>
  <c r="P109" i="69"/>
  <c r="P28" i="69"/>
  <c r="P12" i="69"/>
  <c r="T126" i="69" l="1"/>
  <c r="H172" i="59"/>
  <c r="I111" i="59"/>
  <c r="H166" i="59"/>
  <c r="T15" i="69"/>
  <c r="T52" i="69"/>
  <c r="T94" i="69"/>
  <c r="T135" i="69"/>
  <c r="T142" i="69"/>
  <c r="T97" i="69"/>
  <c r="T72" i="69"/>
  <c r="T76" i="69"/>
  <c r="T137" i="69"/>
  <c r="T45" i="69"/>
  <c r="T74" i="69"/>
  <c r="T69" i="69"/>
  <c r="T96" i="69"/>
  <c r="T21" i="69"/>
  <c r="G280" i="69"/>
  <c r="G255" i="69"/>
  <c r="G263" i="69"/>
  <c r="G259" i="69"/>
  <c r="G239" i="69"/>
  <c r="G251" i="69"/>
  <c r="G250" i="69"/>
  <c r="G234" i="69"/>
  <c r="G246" i="69"/>
  <c r="G240" i="69"/>
  <c r="G278" i="69"/>
  <c r="G270" i="69"/>
  <c r="G248" i="69"/>
  <c r="G274" i="69"/>
  <c r="G247" i="69"/>
  <c r="G230" i="69"/>
  <c r="G241" i="69"/>
  <c r="G275" i="69"/>
  <c r="G236" i="69"/>
  <c r="G262" i="69"/>
  <c r="G258" i="69"/>
  <c r="G260" i="69"/>
  <c r="G242" i="69"/>
  <c r="G264" i="69"/>
  <c r="G237" i="69"/>
  <c r="G271" i="69"/>
  <c r="G254" i="69"/>
  <c r="G276" i="69"/>
  <c r="G252" i="69"/>
  <c r="G243" i="69"/>
  <c r="G266" i="69"/>
  <c r="G269" i="69"/>
  <c r="G238" i="69"/>
  <c r="G249" i="69"/>
  <c r="G225" i="69"/>
  <c r="G267" i="69"/>
  <c r="G279" i="69"/>
  <c r="G272" i="69"/>
  <c r="G268" i="69"/>
  <c r="G256" i="69"/>
  <c r="G273" i="69"/>
  <c r="G257" i="69"/>
  <c r="G265" i="69"/>
  <c r="G233" i="69"/>
  <c r="G223" i="69"/>
  <c r="G261" i="69"/>
  <c r="G245" i="69"/>
  <c r="G222" i="69"/>
  <c r="G277" i="69"/>
  <c r="G253" i="69"/>
  <c r="G229" i="69"/>
  <c r="G235" i="69"/>
  <c r="G232" i="69"/>
  <c r="G231" i="69"/>
  <c r="G228" i="69"/>
  <c r="T28" i="69"/>
  <c r="T22" i="69"/>
  <c r="T112" i="69"/>
  <c r="T11" i="69"/>
  <c r="T20" i="69"/>
  <c r="H182" i="69"/>
  <c r="H110" i="69"/>
  <c r="H91" i="69"/>
  <c r="H84" i="69"/>
  <c r="H36" i="69"/>
  <c r="H24" i="69"/>
  <c r="H187" i="69"/>
  <c r="H145" i="69"/>
  <c r="H99" i="69"/>
  <c r="H157" i="69"/>
  <c r="H169" i="69"/>
  <c r="H19" i="69"/>
  <c r="H88" i="69"/>
  <c r="H103" i="69"/>
  <c r="H161" i="69"/>
  <c r="H173" i="69"/>
  <c r="H170" i="69"/>
  <c r="H135" i="69"/>
  <c r="H177" i="69"/>
  <c r="H75" i="69"/>
  <c r="H73" i="69"/>
  <c r="H27" i="69"/>
  <c r="H165" i="69"/>
  <c r="H162" i="69"/>
  <c r="H209" i="69"/>
  <c r="H171" i="69"/>
  <c r="H144" i="69"/>
  <c r="H55" i="69"/>
  <c r="H80" i="69"/>
  <c r="I3" i="69"/>
  <c r="H132" i="69"/>
  <c r="H65" i="69"/>
  <c r="H10" i="69"/>
  <c r="H139" i="69"/>
  <c r="H153" i="69"/>
  <c r="H210" i="69"/>
  <c r="H68" i="69"/>
  <c r="H18" i="69"/>
  <c r="H89" i="69"/>
  <c r="H47" i="69"/>
  <c r="H111" i="69"/>
  <c r="H23" i="69"/>
  <c r="H76" i="69"/>
  <c r="H164" i="69"/>
  <c r="H141" i="69"/>
  <c r="H37" i="69"/>
  <c r="H90" i="69"/>
  <c r="H128" i="69"/>
  <c r="H81" i="69"/>
  <c r="H38" i="69"/>
  <c r="H143" i="69"/>
  <c r="H7" i="69"/>
  <c r="H118" i="69"/>
  <c r="H134" i="69"/>
  <c r="H216" i="69"/>
  <c r="H194" i="69"/>
  <c r="H211" i="69"/>
  <c r="H11" i="69"/>
  <c r="H163" i="69"/>
  <c r="H196" i="69"/>
  <c r="H39" i="69"/>
  <c r="H113" i="69"/>
  <c r="H63" i="69"/>
  <c r="H29" i="69"/>
  <c r="H126" i="69"/>
  <c r="H200" i="69"/>
  <c r="H82" i="69"/>
  <c r="H116" i="69"/>
  <c r="H92" i="69"/>
  <c r="H106" i="69"/>
  <c r="H137" i="69"/>
  <c r="H185" i="69"/>
  <c r="H174" i="69"/>
  <c r="H6" i="69"/>
  <c r="H33" i="69"/>
  <c r="H62" i="69"/>
  <c r="H119" i="69"/>
  <c r="H85" i="69"/>
  <c r="H159" i="69"/>
  <c r="H175" i="69"/>
  <c r="H160" i="69"/>
  <c r="H202" i="69"/>
  <c r="H25" i="69"/>
  <c r="H115" i="69"/>
  <c r="H95" i="69"/>
  <c r="H86" i="69"/>
  <c r="H203" i="69"/>
  <c r="H205" i="69"/>
  <c r="H120" i="69"/>
  <c r="H50" i="69"/>
  <c r="H114" i="69"/>
  <c r="H112" i="69"/>
  <c r="H188" i="69"/>
  <c r="H207" i="69"/>
  <c r="H208" i="69"/>
  <c r="H53" i="69"/>
  <c r="H87" i="69"/>
  <c r="H35" i="69"/>
  <c r="H140" i="69"/>
  <c r="H102" i="69"/>
  <c r="H183" i="69"/>
  <c r="H108" i="69"/>
  <c r="H215" i="69"/>
  <c r="H138" i="69"/>
  <c r="H172" i="69"/>
  <c r="H198" i="69"/>
  <c r="H34" i="69"/>
  <c r="H104" i="69"/>
  <c r="H21" i="69"/>
  <c r="H14" i="69"/>
  <c r="H167" i="69"/>
  <c r="H83" i="69"/>
  <c r="H32" i="69"/>
  <c r="H129" i="69"/>
  <c r="H206" i="69"/>
  <c r="H190" i="69"/>
  <c r="H31" i="69"/>
  <c r="H15" i="69"/>
  <c r="H40" i="69"/>
  <c r="H133" i="69"/>
  <c r="H168" i="69"/>
  <c r="H166" i="69"/>
  <c r="H156" i="69"/>
  <c r="H28" i="69"/>
  <c r="H197" i="69"/>
  <c r="H219" i="69"/>
  <c r="H158" i="69"/>
  <c r="H192" i="69"/>
  <c r="H124" i="69"/>
  <c r="H17" i="69"/>
  <c r="H71" i="69"/>
  <c r="H78" i="69"/>
  <c r="H191" i="69"/>
  <c r="H5" i="69"/>
  <c r="H20" i="69"/>
  <c r="H96" i="69"/>
  <c r="H142" i="69"/>
  <c r="H147" i="69"/>
  <c r="H152" i="69"/>
  <c r="H151" i="69"/>
  <c r="H59" i="69"/>
  <c r="H42" i="69"/>
  <c r="H44" i="69"/>
  <c r="H121" i="69"/>
  <c r="H105" i="69"/>
  <c r="H125" i="69"/>
  <c r="H13" i="69"/>
  <c r="H61" i="69"/>
  <c r="H70" i="69"/>
  <c r="H77" i="69"/>
  <c r="H100" i="69"/>
  <c r="H12" i="69"/>
  <c r="H16" i="69"/>
  <c r="H199" i="69"/>
  <c r="H130" i="69"/>
  <c r="H213" i="69"/>
  <c r="H184" i="69"/>
  <c r="H30" i="69"/>
  <c r="H9" i="69"/>
  <c r="H67" i="69"/>
  <c r="H72" i="69"/>
  <c r="H131" i="69"/>
  <c r="H8" i="69"/>
  <c r="H64" i="69"/>
  <c r="H97" i="69"/>
  <c r="H148" i="69"/>
  <c r="H154" i="69"/>
  <c r="H4" i="69"/>
  <c r="H56" i="69"/>
  <c r="H52" i="69"/>
  <c r="H101" i="69"/>
  <c r="H212" i="69"/>
  <c r="H122" i="69"/>
  <c r="H218" i="69"/>
  <c r="H26" i="69"/>
  <c r="H94" i="69"/>
  <c r="H193" i="69"/>
  <c r="H204" i="69"/>
  <c r="H214" i="69"/>
  <c r="H186" i="69"/>
  <c r="H69" i="69"/>
  <c r="H74" i="69"/>
  <c r="H178" i="69"/>
  <c r="H93" i="69"/>
  <c r="H107" i="69"/>
  <c r="H149" i="69"/>
  <c r="H176" i="69"/>
  <c r="H195" i="69"/>
  <c r="H43" i="69"/>
  <c r="H45" i="69"/>
  <c r="H54" i="69"/>
  <c r="H49" i="69"/>
  <c r="H51" i="69"/>
  <c r="H217" i="69"/>
  <c r="H189" i="69"/>
  <c r="H123" i="69"/>
  <c r="H127" i="69"/>
  <c r="H146" i="69"/>
  <c r="H150" i="69"/>
  <c r="H109" i="69"/>
  <c r="H46" i="69"/>
  <c r="H48" i="69"/>
  <c r="H58" i="69"/>
  <c r="H57" i="69"/>
  <c r="H66" i="69"/>
  <c r="T83" i="69"/>
  <c r="V126" i="69" l="1"/>
  <c r="I172" i="59"/>
  <c r="V83" i="69"/>
  <c r="V76" i="69"/>
  <c r="V15" i="69"/>
  <c r="V112" i="69"/>
  <c r="V45" i="69"/>
  <c r="V92" i="69"/>
  <c r="V107" i="69"/>
  <c r="V95" i="69"/>
  <c r="V105" i="69"/>
  <c r="V72" i="69"/>
  <c r="V101" i="69"/>
  <c r="V124" i="69"/>
  <c r="I42" i="69"/>
  <c r="I14" i="69"/>
  <c r="I189" i="69"/>
  <c r="I118" i="69"/>
  <c r="I194" i="69"/>
  <c r="I134" i="69"/>
  <c r="I219" i="69"/>
  <c r="I27" i="69"/>
  <c r="I197" i="69"/>
  <c r="I161" i="69"/>
  <c r="I124" i="69"/>
  <c r="I126" i="69"/>
  <c r="I31" i="69"/>
  <c r="I18" i="69"/>
  <c r="I148" i="69"/>
  <c r="I62" i="69"/>
  <c r="I25" i="69"/>
  <c r="I184" i="69"/>
  <c r="I56" i="69"/>
  <c r="I32" i="69"/>
  <c r="I9" i="69"/>
  <c r="I210" i="69"/>
  <c r="I69" i="69"/>
  <c r="I214" i="69"/>
  <c r="I94" i="69"/>
  <c r="I17" i="69"/>
  <c r="I147" i="69"/>
  <c r="I130" i="69"/>
  <c r="I142" i="69"/>
  <c r="I4" i="69"/>
  <c r="I112" i="69"/>
  <c r="I176" i="69"/>
  <c r="I172" i="69"/>
  <c r="I101" i="69"/>
  <c r="I87" i="69"/>
  <c r="I105" i="69"/>
  <c r="I33" i="69"/>
  <c r="I91" i="69"/>
  <c r="I154" i="69"/>
  <c r="I66" i="69"/>
  <c r="I28" i="69"/>
  <c r="I156" i="69"/>
  <c r="I30" i="69"/>
  <c r="I139" i="69"/>
  <c r="I5" i="69"/>
  <c r="I167" i="69"/>
  <c r="I137" i="69"/>
  <c r="I81" i="69"/>
  <c r="I200" i="69"/>
  <c r="I65" i="69"/>
  <c r="I90" i="69"/>
  <c r="I34" i="69"/>
  <c r="I40" i="69"/>
  <c r="I121" i="69"/>
  <c r="I26" i="69"/>
  <c r="I149" i="69"/>
  <c r="I37" i="69"/>
  <c r="I169" i="69"/>
  <c r="I119" i="69"/>
  <c r="I95" i="69"/>
  <c r="I80" i="69"/>
  <c r="I102" i="69"/>
  <c r="I114" i="69"/>
  <c r="I35" i="69"/>
  <c r="I213" i="69"/>
  <c r="I109" i="69"/>
  <c r="I107" i="69"/>
  <c r="I113" i="69"/>
  <c r="I146" i="69"/>
  <c r="I16" i="69"/>
  <c r="I165" i="69"/>
  <c r="I170" i="69"/>
  <c r="I152" i="69"/>
  <c r="I208" i="69"/>
  <c r="I193" i="69"/>
  <c r="I83" i="69"/>
  <c r="I47" i="69"/>
  <c r="I205" i="69"/>
  <c r="I153" i="69"/>
  <c r="I96" i="69"/>
  <c r="I175" i="69"/>
  <c r="I140" i="69"/>
  <c r="I129" i="69"/>
  <c r="I143" i="69"/>
  <c r="I13" i="69"/>
  <c r="I144" i="69"/>
  <c r="I39" i="69"/>
  <c r="I164" i="69"/>
  <c r="I76" i="69"/>
  <c r="I196" i="69"/>
  <c r="I159" i="69"/>
  <c r="I199" i="69"/>
  <c r="I106" i="69"/>
  <c r="I116" i="69"/>
  <c r="I217" i="69"/>
  <c r="I111" i="69"/>
  <c r="I168" i="69"/>
  <c r="I115" i="69"/>
  <c r="I67" i="69"/>
  <c r="I218" i="69"/>
  <c r="I133" i="69"/>
  <c r="I204" i="69"/>
  <c r="I188" i="69"/>
  <c r="I61" i="69"/>
  <c r="I135" i="69"/>
  <c r="I174" i="69"/>
  <c r="I49" i="69"/>
  <c r="I38" i="69"/>
  <c r="I177" i="69"/>
  <c r="I171" i="69"/>
  <c r="I151" i="69"/>
  <c r="I123" i="69"/>
  <c r="I173" i="69"/>
  <c r="I206" i="69"/>
  <c r="I166" i="69"/>
  <c r="I10" i="69"/>
  <c r="I202" i="69"/>
  <c r="I74" i="69"/>
  <c r="I212" i="69"/>
  <c r="I92" i="69"/>
  <c r="I216" i="69"/>
  <c r="I138" i="69"/>
  <c r="I110" i="69"/>
  <c r="I160" i="69"/>
  <c r="I182" i="69"/>
  <c r="I215" i="69"/>
  <c r="I209" i="69"/>
  <c r="I24" i="69"/>
  <c r="I12" i="69"/>
  <c r="I36" i="69"/>
  <c r="I150" i="69"/>
  <c r="I158" i="69"/>
  <c r="I141" i="69"/>
  <c r="I6" i="69"/>
  <c r="I23" i="69"/>
  <c r="I93" i="69"/>
  <c r="I211" i="69"/>
  <c r="I70" i="69"/>
  <c r="I75" i="69"/>
  <c r="I29" i="69"/>
  <c r="I8" i="69"/>
  <c r="I64" i="69"/>
  <c r="I185" i="69"/>
  <c r="I7" i="69"/>
  <c r="I82" i="69"/>
  <c r="I88" i="69"/>
  <c r="I54" i="69"/>
  <c r="I58" i="69"/>
  <c r="I51" i="69"/>
  <c r="I45" i="69"/>
  <c r="I163" i="69"/>
  <c r="I104" i="69"/>
  <c r="I108" i="69"/>
  <c r="I207" i="69"/>
  <c r="I21" i="69"/>
  <c r="I178" i="69"/>
  <c r="I145" i="69"/>
  <c r="I192" i="69"/>
  <c r="I203" i="69"/>
  <c r="I71" i="69"/>
  <c r="I77" i="69"/>
  <c r="I162" i="69"/>
  <c r="I125" i="69"/>
  <c r="I97" i="69"/>
  <c r="I103" i="69"/>
  <c r="I84" i="69"/>
  <c r="I89" i="69"/>
  <c r="I44" i="69"/>
  <c r="I46" i="69"/>
  <c r="I53" i="69"/>
  <c r="I59" i="69"/>
  <c r="I120" i="69"/>
  <c r="I100" i="69"/>
  <c r="I68" i="69"/>
  <c r="I73" i="69"/>
  <c r="I191" i="69"/>
  <c r="I86" i="69"/>
  <c r="I186" i="69"/>
  <c r="I72" i="69"/>
  <c r="I78" i="69"/>
  <c r="I195" i="69"/>
  <c r="I122" i="69"/>
  <c r="I127" i="69"/>
  <c r="I20" i="69"/>
  <c r="I99" i="69"/>
  <c r="I183" i="69"/>
  <c r="I187" i="69"/>
  <c r="I198" i="69"/>
  <c r="I132" i="69"/>
  <c r="I11" i="69"/>
  <c r="I15" i="69"/>
  <c r="I85" i="69"/>
  <c r="I131" i="69"/>
  <c r="I55" i="69"/>
  <c r="I48" i="69"/>
  <c r="I63" i="69"/>
  <c r="I19" i="69"/>
  <c r="I190" i="69"/>
  <c r="I52" i="69"/>
  <c r="I157" i="69"/>
  <c r="I43" i="69"/>
  <c r="I50" i="69"/>
  <c r="I128" i="69"/>
  <c r="I57" i="69"/>
  <c r="V52" i="69"/>
  <c r="V94" i="69"/>
  <c r="V13" i="69"/>
  <c r="H269" i="69"/>
  <c r="H246" i="69"/>
  <c r="H251" i="69"/>
  <c r="H258" i="69"/>
  <c r="H239" i="69"/>
  <c r="H261" i="69"/>
  <c r="H270" i="69"/>
  <c r="H232" i="69"/>
  <c r="H263" i="69"/>
  <c r="H225" i="69"/>
  <c r="H266" i="69"/>
  <c r="H240" i="69"/>
  <c r="H255" i="69"/>
  <c r="H233" i="69"/>
  <c r="H254" i="69"/>
  <c r="H230" i="69"/>
  <c r="H279" i="69"/>
  <c r="H274" i="69"/>
  <c r="H265" i="69"/>
  <c r="H278" i="69"/>
  <c r="H243" i="69"/>
  <c r="H238" i="69"/>
  <c r="H273" i="69"/>
  <c r="H280" i="69"/>
  <c r="H268" i="69"/>
  <c r="H247" i="69"/>
  <c r="H257" i="69"/>
  <c r="H253" i="69"/>
  <c r="H267" i="69"/>
  <c r="H250" i="69"/>
  <c r="H249" i="69"/>
  <c r="H235" i="69"/>
  <c r="H275" i="69"/>
  <c r="H242" i="69"/>
  <c r="H236" i="69"/>
  <c r="H231" i="69"/>
  <c r="H271" i="69"/>
  <c r="H241" i="69"/>
  <c r="H277" i="69"/>
  <c r="H237" i="69"/>
  <c r="H259" i="69"/>
  <c r="H262" i="69"/>
  <c r="H245" i="69"/>
  <c r="H260" i="69"/>
  <c r="H272" i="69"/>
  <c r="H223" i="69"/>
  <c r="H228" i="69"/>
  <c r="H234" i="69"/>
  <c r="H229" i="69"/>
  <c r="H256" i="69"/>
  <c r="H276" i="69"/>
  <c r="H264" i="69"/>
  <c r="H248" i="69"/>
  <c r="H252" i="69"/>
  <c r="V79" i="69"/>
  <c r="X126" i="69" l="1"/>
  <c r="X105" i="69"/>
  <c r="X15" i="69"/>
  <c r="X21" i="69"/>
  <c r="X79" i="69"/>
  <c r="X76" i="69"/>
  <c r="X96" i="69"/>
  <c r="X69" i="69"/>
  <c r="X142" i="69"/>
  <c r="X74" i="69"/>
  <c r="X92" i="69"/>
  <c r="X137" i="69"/>
  <c r="I246" i="69"/>
  <c r="I243" i="69"/>
  <c r="I242" i="69"/>
  <c r="I249" i="69"/>
  <c r="I238" i="69"/>
  <c r="I272" i="69"/>
  <c r="I266" i="69"/>
  <c r="I254" i="69"/>
  <c r="I245" i="69"/>
  <c r="I264" i="69"/>
  <c r="I232" i="69"/>
  <c r="I225" i="69"/>
  <c r="I276" i="69"/>
  <c r="I274" i="69"/>
  <c r="I253" i="69"/>
  <c r="I239" i="69"/>
  <c r="I277" i="69"/>
  <c r="I241" i="69"/>
  <c r="I256" i="69"/>
  <c r="I234" i="69"/>
  <c r="I257" i="69"/>
  <c r="I233" i="69"/>
  <c r="I260" i="69"/>
  <c r="I278" i="69"/>
  <c r="I248" i="69"/>
  <c r="I230" i="69"/>
  <c r="I255" i="69"/>
  <c r="I270" i="69"/>
  <c r="I235" i="69"/>
  <c r="I236" i="69"/>
  <c r="I268" i="69"/>
  <c r="I269" i="69"/>
  <c r="I262" i="69"/>
  <c r="I229" i="69"/>
  <c r="I279" i="69"/>
  <c r="I231" i="69"/>
  <c r="I265" i="69"/>
  <c r="I261" i="69"/>
  <c r="I258" i="69"/>
  <c r="I240" i="69"/>
  <c r="I251" i="69"/>
  <c r="I273" i="69"/>
  <c r="I237" i="69"/>
  <c r="I250" i="69"/>
  <c r="I252" i="69"/>
  <c r="I247" i="69"/>
  <c r="I275" i="69"/>
  <c r="I259" i="69"/>
  <c r="I267" i="69"/>
  <c r="I228" i="69"/>
  <c r="I222" i="69"/>
  <c r="I263" i="69"/>
  <c r="I271" i="69"/>
  <c r="I280" i="69"/>
  <c r="I223" i="69"/>
  <c r="X107" i="69"/>
  <c r="X124" i="69"/>
  <c r="X112" i="69"/>
  <c r="X83" i="69"/>
  <c r="G231" i="45" l="1"/>
  <c r="J232" i="45"/>
  <c r="J233" i="45"/>
  <c r="J234" i="45"/>
  <c r="J235" i="45"/>
  <c r="J236" i="45"/>
  <c r="J237" i="45"/>
  <c r="J238" i="45"/>
  <c r="J239" i="45"/>
  <c r="J240" i="45"/>
  <c r="J241" i="45"/>
  <c r="J242" i="45"/>
  <c r="J243" i="45"/>
  <c r="J244" i="45"/>
  <c r="J245" i="45"/>
  <c r="J246" i="45"/>
  <c r="J247" i="45"/>
  <c r="J248" i="45"/>
  <c r="J249" i="45"/>
  <c r="J250" i="45"/>
  <c r="J251" i="45"/>
  <c r="J252" i="45"/>
  <c r="J253" i="45"/>
  <c r="J254" i="45"/>
  <c r="J255" i="45"/>
  <c r="J256" i="45"/>
  <c r="I232" i="45"/>
  <c r="I233" i="45"/>
  <c r="I234" i="45"/>
  <c r="I235" i="45"/>
  <c r="I236" i="45"/>
  <c r="I237" i="45"/>
  <c r="I238" i="45"/>
  <c r="I239" i="45"/>
  <c r="I240" i="45"/>
  <c r="I241" i="45"/>
  <c r="I242" i="45"/>
  <c r="I243" i="45"/>
  <c r="I244" i="45"/>
  <c r="I245" i="45"/>
  <c r="I246" i="45"/>
  <c r="I247" i="45"/>
  <c r="I248" i="45"/>
  <c r="I249" i="45"/>
  <c r="I250" i="45"/>
  <c r="I251" i="45"/>
  <c r="I252" i="45"/>
  <c r="I253" i="45"/>
  <c r="I254" i="45"/>
  <c r="I255" i="45"/>
  <c r="I256" i="45"/>
  <c r="F229" i="69" l="1"/>
  <c r="I226" i="69"/>
  <c r="E226" i="69"/>
  <c r="F227" i="69"/>
  <c r="H226" i="69"/>
  <c r="I227" i="69"/>
  <c r="E227" i="69"/>
  <c r="G226" i="69"/>
  <c r="H227" i="69"/>
  <c r="F226" i="69"/>
  <c r="G227" i="69"/>
  <c r="T29" i="69" l="1"/>
  <c r="X29" i="69"/>
  <c r="V22" i="69"/>
  <c r="P105" i="69"/>
  <c r="P135" i="69"/>
  <c r="T107" i="69"/>
  <c r="P60" i="69"/>
  <c r="P111" i="69"/>
  <c r="P31" i="69"/>
  <c r="P142" i="69"/>
  <c r="R4" i="69"/>
  <c r="R74" i="69"/>
  <c r="R109" i="69"/>
  <c r="R76" i="69"/>
  <c r="R8" i="69"/>
  <c r="R95" i="69"/>
  <c r="R69" i="69"/>
  <c r="R72" i="69"/>
  <c r="R28" i="69"/>
  <c r="R22" i="69"/>
  <c r="R45" i="69"/>
  <c r="R96" i="69"/>
  <c r="R30" i="69"/>
  <c r="R52" i="69"/>
  <c r="R92" i="69"/>
  <c r="R107" i="69"/>
  <c r="R111" i="69"/>
  <c r="R101" i="69"/>
  <c r="R29" i="69"/>
  <c r="R37" i="69"/>
  <c r="R97" i="69"/>
  <c r="R94" i="69"/>
  <c r="R11" i="69"/>
  <c r="R135" i="69"/>
  <c r="X45" i="69"/>
  <c r="X135" i="69"/>
  <c r="X60" i="69"/>
  <c r="I181" i="45" l="1"/>
  <c r="J181" i="45"/>
  <c r="I180" i="45"/>
  <c r="J180" i="45"/>
  <c r="I179" i="45"/>
  <c r="J179" i="45"/>
  <c r="I178" i="45"/>
  <c r="J178" i="45"/>
  <c r="I177" i="45"/>
  <c r="J177" i="45"/>
  <c r="I176" i="45"/>
  <c r="J176" i="45"/>
  <c r="I156" i="45"/>
  <c r="I151" i="45"/>
  <c r="I161" i="45"/>
  <c r="I166" i="45"/>
  <c r="I171" i="45"/>
  <c r="J156" i="45"/>
  <c r="J151" i="45"/>
  <c r="J161" i="45"/>
  <c r="J166" i="45"/>
  <c r="J171" i="45"/>
  <c r="I175" i="45"/>
  <c r="J175" i="45"/>
  <c r="I155" i="45"/>
  <c r="I150" i="45"/>
  <c r="I160" i="45"/>
  <c r="I165" i="45"/>
  <c r="I170" i="45"/>
  <c r="J155" i="45"/>
  <c r="J150" i="45"/>
  <c r="J160" i="45"/>
  <c r="J165" i="45"/>
  <c r="J170" i="45"/>
  <c r="I174" i="45"/>
  <c r="J174" i="45"/>
  <c r="I154" i="45"/>
  <c r="I149" i="45"/>
  <c r="I159" i="45"/>
  <c r="I164" i="45"/>
  <c r="I169" i="45"/>
  <c r="J154" i="45"/>
  <c r="J149" i="45"/>
  <c r="J159" i="45"/>
  <c r="J164" i="45"/>
  <c r="J169" i="45"/>
  <c r="I173" i="45"/>
  <c r="J173" i="45"/>
  <c r="I153" i="45"/>
  <c r="I148" i="45"/>
  <c r="I158" i="45"/>
  <c r="I163" i="45"/>
  <c r="I168" i="45"/>
  <c r="J153" i="45"/>
  <c r="J148" i="45"/>
  <c r="J158" i="45"/>
  <c r="J163" i="45"/>
  <c r="J168" i="45"/>
  <c r="I172" i="45"/>
  <c r="J172" i="45"/>
  <c r="I152" i="45"/>
  <c r="I147" i="45"/>
  <c r="I157" i="45"/>
  <c r="I162" i="45"/>
  <c r="I167" i="45"/>
  <c r="J152" i="45"/>
  <c r="J147" i="45"/>
  <c r="J157" i="45"/>
  <c r="J162" i="45"/>
  <c r="J167" i="45"/>
  <c r="I16" i="45"/>
  <c r="I11" i="45"/>
  <c r="J16" i="45"/>
  <c r="J11" i="45"/>
  <c r="I14" i="45"/>
  <c r="I9" i="45"/>
  <c r="J14" i="45"/>
  <c r="J9" i="45"/>
  <c r="I13" i="45"/>
  <c r="I8" i="45"/>
  <c r="J13" i="45"/>
  <c r="J8" i="45"/>
  <c r="I4" i="45"/>
  <c r="J4" i="45"/>
  <c r="I3" i="45"/>
  <c r="J3" i="45"/>
  <c r="I7" i="45"/>
  <c r="I12" i="45"/>
  <c r="J7" i="45"/>
  <c r="J12" i="45"/>
  <c r="I2" i="45"/>
  <c r="J2" i="45"/>
  <c r="I6" i="45"/>
  <c r="J6" i="45"/>
  <c r="I5" i="45"/>
  <c r="I10" i="45"/>
  <c r="I15" i="45"/>
  <c r="J5" i="45"/>
  <c r="J10" i="45"/>
  <c r="J15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J62" i="45"/>
  <c r="J63" i="45"/>
  <c r="J64" i="45"/>
  <c r="J65" i="45"/>
  <c r="J66" i="45"/>
  <c r="J67" i="45"/>
  <c r="J68" i="45"/>
  <c r="J69" i="45"/>
  <c r="J70" i="45"/>
  <c r="J71" i="45"/>
  <c r="J72" i="45"/>
  <c r="J73" i="45"/>
  <c r="J74" i="45"/>
  <c r="J75" i="45"/>
  <c r="J76" i="45"/>
  <c r="J77" i="45"/>
  <c r="J78" i="45"/>
  <c r="J79" i="45"/>
  <c r="J80" i="45"/>
  <c r="J81" i="45"/>
  <c r="J82" i="45"/>
  <c r="J83" i="45"/>
  <c r="J84" i="45"/>
  <c r="J85" i="45"/>
  <c r="J86" i="45"/>
  <c r="J87" i="45"/>
  <c r="J88" i="45"/>
  <c r="J89" i="45"/>
  <c r="J90" i="45"/>
  <c r="J91" i="45"/>
  <c r="J92" i="45"/>
  <c r="J93" i="45"/>
  <c r="J94" i="45"/>
  <c r="J95" i="45"/>
  <c r="J96" i="45"/>
  <c r="J97" i="45"/>
  <c r="J98" i="45"/>
  <c r="J99" i="45"/>
  <c r="J100" i="45"/>
  <c r="J101" i="45"/>
  <c r="J102" i="45"/>
  <c r="J103" i="45"/>
  <c r="J104" i="45"/>
  <c r="J105" i="45"/>
  <c r="J106" i="45"/>
  <c r="J107" i="45"/>
  <c r="J108" i="45"/>
  <c r="J109" i="45"/>
  <c r="J110" i="45"/>
  <c r="J111" i="45"/>
  <c r="J112" i="45"/>
  <c r="J113" i="45"/>
  <c r="J114" i="45"/>
  <c r="J115" i="45"/>
  <c r="J116" i="45"/>
  <c r="J117" i="45"/>
  <c r="J118" i="45"/>
  <c r="J119" i="45"/>
  <c r="J120" i="45"/>
  <c r="J121" i="45"/>
  <c r="J122" i="45"/>
  <c r="J123" i="45"/>
  <c r="J124" i="45"/>
  <c r="J125" i="45"/>
  <c r="J126" i="45"/>
  <c r="J127" i="45"/>
  <c r="J128" i="45"/>
  <c r="J129" i="45"/>
  <c r="J130" i="45"/>
  <c r="J131" i="45"/>
  <c r="J132" i="45"/>
  <c r="J133" i="45"/>
  <c r="J134" i="45"/>
  <c r="J135" i="45"/>
  <c r="J136" i="45"/>
  <c r="J137" i="45"/>
  <c r="J138" i="45"/>
  <c r="J139" i="45"/>
  <c r="J140" i="45"/>
  <c r="J141" i="45"/>
  <c r="J142" i="45"/>
  <c r="J143" i="45"/>
  <c r="J144" i="45"/>
  <c r="J145" i="45"/>
  <c r="J146" i="45"/>
  <c r="J182" i="45"/>
  <c r="J183" i="45"/>
  <c r="J184" i="45"/>
  <c r="J185" i="45"/>
  <c r="J186" i="45"/>
  <c r="J187" i="45"/>
  <c r="J188" i="45"/>
  <c r="J189" i="45"/>
  <c r="J190" i="45"/>
  <c r="J191" i="45"/>
  <c r="J192" i="45"/>
  <c r="J193" i="45"/>
  <c r="J194" i="45"/>
  <c r="J195" i="45"/>
  <c r="J196" i="45"/>
  <c r="J197" i="45"/>
  <c r="J198" i="45"/>
  <c r="J199" i="45"/>
  <c r="J200" i="45"/>
  <c r="J201" i="45"/>
  <c r="J202" i="45"/>
  <c r="J203" i="45"/>
  <c r="J204" i="45"/>
  <c r="J205" i="45"/>
  <c r="J206" i="45"/>
  <c r="J207" i="45"/>
  <c r="J208" i="45"/>
  <c r="J209" i="45"/>
  <c r="J210" i="45"/>
  <c r="J211" i="45"/>
  <c r="J212" i="45"/>
  <c r="J213" i="45"/>
  <c r="J214" i="45"/>
  <c r="J215" i="45"/>
  <c r="J216" i="45"/>
  <c r="J217" i="45"/>
  <c r="J218" i="45"/>
  <c r="J219" i="45"/>
  <c r="J220" i="45"/>
  <c r="J221" i="45"/>
  <c r="J222" i="45"/>
  <c r="J223" i="45"/>
  <c r="J224" i="45"/>
  <c r="J225" i="45"/>
  <c r="J226" i="45"/>
  <c r="J227" i="45"/>
  <c r="E168" i="59" s="1"/>
  <c r="J228" i="45"/>
  <c r="F168" i="59" s="1"/>
  <c r="J229" i="45"/>
  <c r="G168" i="59" s="1"/>
  <c r="J230" i="45"/>
  <c r="H168" i="59" s="1"/>
  <c r="J231" i="45"/>
  <c r="I168" i="59" s="1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85" i="45"/>
  <c r="I86" i="45"/>
  <c r="I87" i="45"/>
  <c r="I88" i="45"/>
  <c r="I89" i="45"/>
  <c r="I90" i="45"/>
  <c r="I91" i="45"/>
  <c r="I92" i="45"/>
  <c r="I93" i="45"/>
  <c r="I94" i="45"/>
  <c r="I95" i="45"/>
  <c r="I96" i="45"/>
  <c r="I97" i="45"/>
  <c r="I98" i="45"/>
  <c r="I99" i="45"/>
  <c r="I100" i="45"/>
  <c r="I101" i="45"/>
  <c r="I102" i="45"/>
  <c r="I103" i="45"/>
  <c r="I104" i="45"/>
  <c r="I105" i="45"/>
  <c r="I106" i="45"/>
  <c r="I107" i="45"/>
  <c r="I108" i="45"/>
  <c r="I109" i="45"/>
  <c r="I110" i="45"/>
  <c r="I111" i="45"/>
  <c r="I112" i="45"/>
  <c r="I113" i="45"/>
  <c r="I114" i="45"/>
  <c r="I115" i="45"/>
  <c r="I116" i="45"/>
  <c r="I117" i="45"/>
  <c r="I118" i="45"/>
  <c r="I119" i="45"/>
  <c r="I120" i="45"/>
  <c r="I121" i="45"/>
  <c r="I122" i="45"/>
  <c r="I123" i="45"/>
  <c r="I124" i="45"/>
  <c r="I125" i="45"/>
  <c r="I126" i="45"/>
  <c r="I127" i="45"/>
  <c r="I128" i="45"/>
  <c r="I129" i="45"/>
  <c r="I130" i="45"/>
  <c r="I131" i="45"/>
  <c r="I132" i="45"/>
  <c r="I133" i="45"/>
  <c r="I134" i="45"/>
  <c r="I135" i="45"/>
  <c r="I136" i="45"/>
  <c r="I137" i="45"/>
  <c r="I138" i="45"/>
  <c r="I139" i="45"/>
  <c r="I140" i="45"/>
  <c r="I141" i="45"/>
  <c r="I142" i="45"/>
  <c r="I143" i="45"/>
  <c r="I144" i="45"/>
  <c r="I145" i="45"/>
  <c r="I146" i="45"/>
  <c r="I182" i="45"/>
  <c r="I183" i="45"/>
  <c r="I184" i="45"/>
  <c r="I185" i="45"/>
  <c r="I186" i="45"/>
  <c r="I187" i="45"/>
  <c r="I188" i="45"/>
  <c r="I189" i="45"/>
  <c r="I190" i="45"/>
  <c r="I191" i="45"/>
  <c r="I192" i="45"/>
  <c r="I193" i="45"/>
  <c r="I194" i="45"/>
  <c r="I195" i="45"/>
  <c r="I196" i="45"/>
  <c r="I197" i="45"/>
  <c r="I198" i="45"/>
  <c r="I199" i="45"/>
  <c r="I200" i="45"/>
  <c r="I201" i="45"/>
  <c r="I202" i="45"/>
  <c r="I203" i="45"/>
  <c r="I204" i="45"/>
  <c r="I205" i="45"/>
  <c r="I206" i="45"/>
  <c r="I207" i="45"/>
  <c r="I208" i="45"/>
  <c r="I209" i="45"/>
  <c r="I210" i="45"/>
  <c r="I211" i="45"/>
  <c r="I212" i="45"/>
  <c r="I213" i="45"/>
  <c r="I214" i="45"/>
  <c r="I215" i="45"/>
  <c r="I216" i="45"/>
  <c r="I217" i="45"/>
  <c r="I218" i="45"/>
  <c r="I219" i="45"/>
  <c r="I220" i="45"/>
  <c r="I221" i="45"/>
  <c r="I222" i="45"/>
  <c r="I223" i="45"/>
  <c r="I224" i="45"/>
  <c r="I225" i="45"/>
  <c r="I226" i="45"/>
  <c r="I227" i="45"/>
  <c r="I228" i="45"/>
  <c r="F167" i="59" s="1"/>
  <c r="I229" i="45"/>
  <c r="G167" i="59" s="1"/>
  <c r="I230" i="45"/>
  <c r="H167" i="59" s="1"/>
  <c r="I231" i="45"/>
  <c r="I167" i="59" s="1"/>
  <c r="R142" i="69" l="1"/>
  <c r="L217" i="45" l="1"/>
  <c r="L218" i="45"/>
  <c r="L219" i="45"/>
  <c r="L220" i="45"/>
  <c r="L221" i="45"/>
  <c r="L222" i="45"/>
  <c r="L223" i="45"/>
  <c r="L224" i="45"/>
  <c r="L225" i="45"/>
  <c r="L226" i="45"/>
  <c r="L227" i="45"/>
  <c r="L228" i="45"/>
  <c r="L229" i="45"/>
  <c r="L230" i="45"/>
  <c r="L231" i="45"/>
  <c r="L232" i="45"/>
  <c r="L233" i="45"/>
  <c r="L234" i="45"/>
  <c r="L235" i="45"/>
  <c r="L236" i="45"/>
  <c r="P10" i="69" l="1"/>
  <c r="V25" i="69"/>
  <c r="T25" i="69"/>
  <c r="R10" i="69"/>
  <c r="R25" i="69"/>
  <c r="X25" i="69"/>
  <c r="X70" i="69"/>
  <c r="P25" i="69"/>
  <c r="P70" i="69"/>
  <c r="T133" i="69"/>
  <c r="T109" i="69"/>
  <c r="V133" i="69"/>
  <c r="V31" i="69"/>
  <c r="V109" i="69"/>
  <c r="V20" i="69"/>
  <c r="V28" i="69"/>
  <c r="V98" i="69"/>
  <c r="R133" i="69"/>
  <c r="R98" i="69"/>
  <c r="X28" i="69"/>
  <c r="X22" i="69"/>
  <c r="X98" i="69"/>
  <c r="X109" i="69"/>
  <c r="X11" i="69"/>
  <c r="X20" i="69"/>
  <c r="P133" i="69"/>
  <c r="P68" i="69"/>
  <c r="P30" i="69"/>
  <c r="K212" i="45" l="1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G241" i="45"/>
  <c r="V135" i="69" l="1"/>
  <c r="R137" i="69"/>
  <c r="V11" i="69"/>
  <c r="X49" i="69"/>
  <c r="X52" i="69"/>
  <c r="X94" i="69"/>
  <c r="V49" i="69"/>
  <c r="V60" i="69"/>
  <c r="P98" i="69"/>
  <c r="P49" i="69"/>
  <c r="R60" i="69"/>
  <c r="R171" i="69"/>
  <c r="R49" i="69"/>
  <c r="T124" i="69"/>
  <c r="T171" i="69"/>
  <c r="E247" i="45" l="1"/>
  <c r="E222" i="69" s="1"/>
  <c r="G247" i="45"/>
  <c r="E224" i="69" s="1"/>
  <c r="G248" i="45"/>
  <c r="F224" i="69" s="1"/>
  <c r="G249" i="45"/>
  <c r="G224" i="69" s="1"/>
  <c r="G250" i="45"/>
  <c r="H224" i="69" s="1"/>
  <c r="G251" i="45"/>
  <c r="I224" i="69" s="1"/>
  <c r="V30" i="69" l="1"/>
  <c r="P29" i="69"/>
  <c r="P83" i="69"/>
  <c r="T49" i="69"/>
  <c r="X30" i="69"/>
  <c r="V106" i="69"/>
  <c r="V6" i="69"/>
  <c r="V78" i="69"/>
  <c r="V139" i="69"/>
  <c r="V48" i="69"/>
  <c r="V121" i="69"/>
  <c r="V7" i="69"/>
  <c r="V29" i="69"/>
  <c r="V93" i="69"/>
  <c r="V127" i="69"/>
  <c r="V86" i="69"/>
  <c r="V102" i="69"/>
  <c r="V65" i="69"/>
  <c r="R40" i="69"/>
  <c r="R99" i="69"/>
  <c r="R78" i="69"/>
  <c r="R83" i="69"/>
  <c r="R91" i="69"/>
  <c r="R93" i="69"/>
  <c r="R24" i="69"/>
  <c r="R121" i="69"/>
  <c r="R139" i="69"/>
  <c r="R70" i="69"/>
  <c r="R127" i="69"/>
  <c r="R102" i="69"/>
  <c r="R23" i="69"/>
  <c r="R86" i="69"/>
  <c r="R124" i="69"/>
  <c r="P121" i="69"/>
  <c r="P48" i="69"/>
  <c r="P78" i="69"/>
  <c r="P24" i="69"/>
  <c r="P93" i="69"/>
  <c r="P94" i="69"/>
  <c r="P86" i="69"/>
  <c r="P23" i="69"/>
  <c r="P76" i="69"/>
  <c r="P91" i="69"/>
  <c r="P102" i="69"/>
  <c r="X104" i="69"/>
  <c r="X99" i="69"/>
  <c r="X121" i="69"/>
  <c r="X24" i="69"/>
  <c r="X78" i="69"/>
  <c r="X18" i="69"/>
  <c r="X68" i="69"/>
  <c r="X139" i="69"/>
  <c r="X23" i="69"/>
  <c r="X111" i="69"/>
  <c r="X7" i="69"/>
  <c r="X91" i="69"/>
  <c r="X127" i="69"/>
  <c r="X93" i="69"/>
  <c r="T24" i="69"/>
  <c r="T139" i="69"/>
  <c r="T91" i="69"/>
  <c r="T40" i="69"/>
  <c r="T93" i="69"/>
  <c r="T104" i="69"/>
  <c r="T6" i="69"/>
  <c r="T23" i="69"/>
  <c r="T87" i="69"/>
  <c r="T127" i="69"/>
  <c r="T121" i="69"/>
  <c r="T86" i="69"/>
  <c r="T102" i="69"/>
  <c r="T7" i="69"/>
  <c r="X4" i="69"/>
  <c r="X47" i="69"/>
  <c r="X37" i="69"/>
  <c r="X146" i="69"/>
  <c r="X118" i="69"/>
  <c r="X130" i="69"/>
  <c r="X61" i="69"/>
  <c r="X58" i="69"/>
  <c r="X103" i="69"/>
  <c r="X141" i="69"/>
  <c r="T4" i="69"/>
  <c r="T61" i="69"/>
  <c r="T64" i="69"/>
  <c r="T146" i="69"/>
  <c r="T141" i="69"/>
  <c r="T103" i="69"/>
  <c r="T130" i="69"/>
  <c r="T19" i="69"/>
  <c r="T47" i="69"/>
  <c r="T90" i="69"/>
  <c r="T58" i="69"/>
  <c r="T100" i="69"/>
  <c r="V118" i="69"/>
  <c r="V141" i="69"/>
  <c r="V130" i="69"/>
  <c r="V61" i="69"/>
  <c r="V146" i="69"/>
  <c r="V4" i="69"/>
  <c r="V47" i="69"/>
  <c r="V58" i="69"/>
  <c r="V64" i="69"/>
  <c r="V90" i="69"/>
  <c r="V99" i="69"/>
  <c r="P39" i="69"/>
  <c r="P103" i="69"/>
  <c r="P141" i="69"/>
  <c r="P19" i="69"/>
  <c r="P37" i="69"/>
  <c r="P64" i="69"/>
  <c r="P47" i="69"/>
  <c r="P58" i="69"/>
  <c r="R104" i="69"/>
  <c r="R47" i="69"/>
  <c r="R103" i="69"/>
  <c r="R61" i="69"/>
  <c r="R118" i="69"/>
  <c r="R64" i="69"/>
  <c r="R19" i="69"/>
  <c r="R58" i="69"/>
  <c r="V87" i="69"/>
  <c r="V32" i="69"/>
  <c r="V23" i="69"/>
  <c r="V161" i="69"/>
  <c r="V137" i="69"/>
  <c r="V142" i="69"/>
  <c r="V43" i="69"/>
  <c r="V9" i="69"/>
  <c r="R43" i="69"/>
  <c r="R7" i="69"/>
  <c r="R32" i="69"/>
  <c r="R161" i="69"/>
  <c r="R13" i="69"/>
  <c r="R9" i="69"/>
  <c r="R20" i="69"/>
  <c r="T70" i="69"/>
  <c r="T98" i="69"/>
  <c r="T32" i="69"/>
  <c r="T9" i="69"/>
  <c r="T161" i="69"/>
  <c r="T31" i="69"/>
  <c r="T43" i="69"/>
  <c r="P9" i="69"/>
  <c r="P161" i="69"/>
  <c r="P11" i="69"/>
  <c r="X39" i="69"/>
  <c r="X102" i="69"/>
  <c r="X161" i="69"/>
  <c r="X32" i="69"/>
  <c r="X9" i="69"/>
  <c r="X86" i="69"/>
  <c r="C247" i="45" l="1"/>
  <c r="E220" i="69" s="1"/>
  <c r="D247" i="45"/>
  <c r="E221" i="69" s="1"/>
  <c r="C248" i="45"/>
  <c r="F220" i="69" s="1"/>
  <c r="D248" i="45"/>
  <c r="F221" i="69" s="1"/>
  <c r="C249" i="45"/>
  <c r="G220" i="69" s="1"/>
  <c r="D249" i="45"/>
  <c r="G221" i="69" s="1"/>
  <c r="C250" i="45"/>
  <c r="H220" i="69" s="1"/>
  <c r="D250" i="45"/>
  <c r="H221" i="69" s="1"/>
  <c r="E250" i="45"/>
  <c r="H222" i="69" s="1"/>
  <c r="C251" i="45"/>
  <c r="I220" i="69" s="1"/>
  <c r="D251" i="45"/>
  <c r="I221" i="69" s="1"/>
  <c r="P89" i="69" l="1"/>
  <c r="P56" i="69"/>
  <c r="P42" i="69"/>
  <c r="P57" i="69"/>
  <c r="P17" i="69"/>
  <c r="P55" i="69"/>
  <c r="V57" i="69"/>
  <c r="V89" i="69"/>
  <c r="V56" i="69"/>
  <c r="V62" i="69"/>
  <c r="V82" i="69"/>
  <c r="V55" i="69"/>
  <c r="R57" i="69"/>
  <c r="R89" i="69"/>
  <c r="R62" i="69"/>
  <c r="R17" i="69"/>
  <c r="R146" i="69"/>
  <c r="R55" i="69"/>
  <c r="T56" i="69"/>
  <c r="T42" i="69"/>
  <c r="T89" i="69"/>
  <c r="T17" i="69"/>
  <c r="T57" i="69"/>
  <c r="T55" i="69"/>
  <c r="X56" i="69"/>
  <c r="X89" i="69"/>
  <c r="X57" i="69"/>
  <c r="X42" i="69"/>
  <c r="X17" i="69"/>
  <c r="X55" i="69"/>
  <c r="X50" i="69"/>
  <c r="X143" i="69"/>
  <c r="X53" i="69"/>
  <c r="X36" i="69"/>
  <c r="X54" i="69"/>
  <c r="X129" i="69"/>
  <c r="X34" i="69"/>
  <c r="X113" i="69"/>
  <c r="X66" i="69"/>
  <c r="X122" i="69"/>
  <c r="X38" i="69"/>
  <c r="X33" i="69"/>
  <c r="X125" i="69"/>
  <c r="X64" i="69"/>
  <c r="X148" i="69"/>
  <c r="T27" i="69"/>
  <c r="T143" i="69"/>
  <c r="T36" i="69"/>
  <c r="T122" i="69"/>
  <c r="T129" i="69"/>
  <c r="T66" i="69"/>
  <c r="T113" i="69"/>
  <c r="T34" i="69"/>
  <c r="T63" i="69"/>
  <c r="T33" i="69"/>
  <c r="T50" i="69"/>
  <c r="T125" i="69"/>
  <c r="T123" i="69"/>
  <c r="T38" i="69"/>
  <c r="T62" i="69"/>
  <c r="T54" i="69"/>
  <c r="T53" i="69"/>
  <c r="T148" i="69"/>
  <c r="P36" i="69"/>
  <c r="P71" i="69"/>
  <c r="P54" i="69"/>
  <c r="P125" i="69"/>
  <c r="P50" i="69"/>
  <c r="P53" i="69"/>
  <c r="P122" i="69"/>
  <c r="P113" i="69"/>
  <c r="P143" i="69"/>
  <c r="P63" i="69"/>
  <c r="P66" i="69"/>
  <c r="P82" i="69"/>
  <c r="P34" i="69"/>
  <c r="P62" i="69"/>
  <c r="P123" i="69"/>
  <c r="P156" i="69"/>
  <c r="V71" i="69"/>
  <c r="V53" i="69"/>
  <c r="V143" i="69"/>
  <c r="V50" i="69"/>
  <c r="V27" i="69"/>
  <c r="V129" i="69"/>
  <c r="V125" i="69"/>
  <c r="V36" i="69"/>
  <c r="V34" i="69"/>
  <c r="V66" i="69"/>
  <c r="V54" i="69"/>
  <c r="V63" i="69"/>
  <c r="V122" i="69"/>
  <c r="V131" i="69"/>
  <c r="V103" i="69"/>
  <c r="V148" i="69"/>
  <c r="V33" i="69"/>
  <c r="R36" i="69"/>
  <c r="R71" i="69"/>
  <c r="R113" i="69"/>
  <c r="R34" i="69"/>
  <c r="R129" i="69"/>
  <c r="R53" i="69"/>
  <c r="R143" i="69"/>
  <c r="R54" i="69"/>
  <c r="R125" i="69"/>
  <c r="R131" i="69"/>
  <c r="R50" i="69"/>
  <c r="R66" i="69"/>
  <c r="R63" i="69"/>
  <c r="R33" i="69"/>
  <c r="R110" i="69"/>
  <c r="R122" i="69"/>
  <c r="R123" i="69"/>
  <c r="R81" i="69"/>
  <c r="R35" i="69"/>
  <c r="R16" i="69"/>
  <c r="R140" i="69"/>
  <c r="R5" i="69"/>
  <c r="R84" i="69"/>
  <c r="R159" i="69"/>
  <c r="R75" i="69"/>
  <c r="R106" i="69"/>
  <c r="R100" i="69"/>
  <c r="T35" i="69"/>
  <c r="T75" i="69"/>
  <c r="T120" i="69"/>
  <c r="T84" i="69"/>
  <c r="T67" i="69"/>
  <c r="T10" i="69"/>
  <c r="T26" i="69"/>
  <c r="T159" i="69"/>
  <c r="T16" i="69"/>
  <c r="T106" i="69"/>
  <c r="T5" i="69"/>
  <c r="X159" i="69"/>
  <c r="X35" i="69"/>
  <c r="X75" i="69"/>
  <c r="X16" i="69"/>
  <c r="X84" i="69"/>
  <c r="X106" i="69"/>
  <c r="X100" i="69"/>
  <c r="X10" i="69"/>
  <c r="X81" i="69"/>
  <c r="X62" i="69"/>
  <c r="V35" i="69"/>
  <c r="V67" i="69"/>
  <c r="V159" i="69"/>
  <c r="V10" i="69"/>
  <c r="V75" i="69"/>
  <c r="V16" i="69"/>
  <c r="V100" i="69"/>
  <c r="V5" i="69"/>
  <c r="V84" i="69"/>
  <c r="V26" i="69"/>
  <c r="P16" i="69"/>
  <c r="P81" i="69"/>
  <c r="P118" i="69"/>
  <c r="P110" i="69"/>
  <c r="P100" i="69"/>
  <c r="P140" i="69"/>
  <c r="P159" i="69"/>
  <c r="P80" i="69"/>
  <c r="P106" i="69"/>
  <c r="P84" i="69"/>
  <c r="P75" i="69"/>
  <c r="P114" i="69"/>
  <c r="P99" i="69"/>
  <c r="P61" i="69"/>
  <c r="P7" i="69"/>
  <c r="P104" i="69"/>
  <c r="P139" i="69"/>
  <c r="P6" i="69"/>
  <c r="P18" i="69"/>
  <c r="P74" i="69"/>
  <c r="P157" i="69"/>
  <c r="V17" i="69"/>
  <c r="V19" i="69"/>
  <c r="V114" i="69"/>
  <c r="V155" i="69"/>
  <c r="V46" i="69"/>
  <c r="V154" i="69"/>
  <c r="V168" i="69"/>
  <c r="V181" i="69"/>
  <c r="V172" i="69"/>
  <c r="V144" i="69"/>
  <c r="V173" i="69"/>
  <c r="V176" i="69"/>
  <c r="V156" i="69"/>
  <c r="V150" i="69"/>
  <c r="V14" i="69"/>
  <c r="V145" i="69"/>
  <c r="V160" i="69"/>
  <c r="V110" i="69"/>
  <c r="V179" i="69"/>
  <c r="V59" i="69"/>
  <c r="V169" i="69"/>
  <c r="V136" i="69"/>
  <c r="V164" i="69"/>
  <c r="V180" i="69"/>
  <c r="V132" i="69"/>
  <c r="V158" i="69"/>
  <c r="V177" i="69"/>
  <c r="V134" i="69"/>
  <c r="V174" i="69"/>
  <c r="V74" i="69"/>
  <c r="V91" i="69"/>
  <c r="V104" i="69"/>
  <c r="V70" i="69"/>
  <c r="V73" i="69"/>
  <c r="V151" i="69"/>
  <c r="V157" i="69"/>
  <c r="V80" i="69"/>
  <c r="V166" i="69"/>
  <c r="V167" i="69"/>
  <c r="V44" i="69"/>
  <c r="V163" i="69"/>
  <c r="V77" i="69"/>
  <c r="V113" i="69"/>
  <c r="V24" i="69"/>
  <c r="V152" i="69"/>
  <c r="V153" i="69"/>
  <c r="V171" i="69"/>
  <c r="T132" i="69"/>
  <c r="T14" i="69"/>
  <c r="T158" i="69"/>
  <c r="T114" i="69"/>
  <c r="T151" i="69"/>
  <c r="T175" i="69"/>
  <c r="T155" i="69"/>
  <c r="T157" i="69"/>
  <c r="T169" i="69"/>
  <c r="T44" i="69"/>
  <c r="T99" i="69"/>
  <c r="T145" i="69"/>
  <c r="T59" i="69"/>
  <c r="T176" i="69"/>
  <c r="T77" i="69"/>
  <c r="T30" i="69"/>
  <c r="T110" i="69"/>
  <c r="T41" i="69"/>
  <c r="T88" i="69"/>
  <c r="T156" i="69"/>
  <c r="T136" i="69"/>
  <c r="T154" i="69"/>
  <c r="T177" i="69"/>
  <c r="T173" i="69"/>
  <c r="T166" i="69"/>
  <c r="T178" i="69"/>
  <c r="T164" i="69"/>
  <c r="T60" i="69"/>
  <c r="T118" i="69"/>
  <c r="T179" i="69"/>
  <c r="T181" i="69"/>
  <c r="T134" i="69"/>
  <c r="T150" i="69"/>
  <c r="T78" i="69"/>
  <c r="T73" i="69"/>
  <c r="T152" i="69"/>
  <c r="T160" i="69"/>
  <c r="T168" i="69"/>
  <c r="T167" i="69"/>
  <c r="T172" i="69"/>
  <c r="T153" i="69"/>
  <c r="T105" i="69"/>
  <c r="T46" i="69"/>
  <c r="T180" i="69"/>
  <c r="T144" i="69"/>
  <c r="R134" i="69"/>
  <c r="R150" i="69"/>
  <c r="R77" i="69"/>
  <c r="R56" i="69"/>
  <c r="R115" i="69"/>
  <c r="R156" i="69"/>
  <c r="R166" i="69"/>
  <c r="R168" i="69"/>
  <c r="R179" i="69"/>
  <c r="R105" i="69"/>
  <c r="R41" i="69"/>
  <c r="R136" i="69"/>
  <c r="R167" i="69"/>
  <c r="R132" i="69"/>
  <c r="R145" i="69"/>
  <c r="R152" i="69"/>
  <c r="R151" i="69"/>
  <c r="R157" i="69"/>
  <c r="R44" i="69"/>
  <c r="R59" i="69"/>
  <c r="R172" i="69"/>
  <c r="R46" i="69"/>
  <c r="R154" i="69"/>
  <c r="R148" i="69"/>
  <c r="R141" i="69"/>
  <c r="R155" i="69"/>
  <c r="R153" i="69"/>
  <c r="R14" i="69"/>
  <c r="R114" i="69"/>
  <c r="R158" i="69"/>
  <c r="R88" i="69"/>
  <c r="R178" i="69"/>
  <c r="R169" i="69"/>
  <c r="R173" i="69"/>
  <c r="R51" i="69"/>
  <c r="R180" i="69"/>
  <c r="R181" i="69"/>
  <c r="R164" i="69"/>
  <c r="R160" i="69"/>
  <c r="R144" i="69"/>
  <c r="R175" i="69"/>
  <c r="X134" i="69"/>
  <c r="X182" i="69"/>
  <c r="X123" i="69"/>
  <c r="X114" i="69"/>
  <c r="X152" i="69"/>
  <c r="X173" i="69"/>
  <c r="X157" i="69"/>
  <c r="X154" i="69"/>
  <c r="X153" i="69"/>
  <c r="X177" i="69"/>
  <c r="X167" i="69"/>
  <c r="X144" i="69"/>
  <c r="X164" i="69"/>
  <c r="X115" i="69"/>
  <c r="X175" i="69"/>
  <c r="X136" i="69"/>
  <c r="X132" i="69"/>
  <c r="X72" i="69"/>
  <c r="X63" i="69"/>
  <c r="X80" i="69"/>
  <c r="X88" i="69"/>
  <c r="X19" i="69"/>
  <c r="X108" i="69"/>
  <c r="X178" i="69"/>
  <c r="X51" i="69"/>
  <c r="X179" i="69"/>
  <c r="X180" i="69"/>
  <c r="X169" i="69"/>
  <c r="X176" i="69"/>
  <c r="X133" i="69"/>
  <c r="X160" i="69"/>
  <c r="X46" i="69"/>
  <c r="X150" i="69"/>
  <c r="X77" i="69"/>
  <c r="X14" i="69"/>
  <c r="X110" i="69"/>
  <c r="X151" i="69"/>
  <c r="X145" i="69"/>
  <c r="X168" i="69"/>
  <c r="X181" i="69"/>
  <c r="X171" i="69"/>
  <c r="X44" i="69"/>
  <c r="X59" i="69"/>
  <c r="X172" i="69"/>
  <c r="X163" i="69"/>
  <c r="X156" i="69"/>
  <c r="X158" i="69"/>
  <c r="X155" i="69"/>
  <c r="X166" i="69"/>
  <c r="P134" i="69"/>
  <c r="P150" i="69"/>
  <c r="P132" i="69"/>
  <c r="P129" i="69"/>
  <c r="P127" i="69"/>
  <c r="P15" i="69"/>
  <c r="P166" i="69"/>
  <c r="P59" i="69"/>
  <c r="P154" i="69"/>
  <c r="P136" i="69"/>
  <c r="P51" i="69"/>
  <c r="P169" i="69"/>
  <c r="P73" i="69"/>
  <c r="P164" i="69"/>
  <c r="P182" i="69"/>
  <c r="P77" i="69"/>
  <c r="P160" i="69"/>
  <c r="P145" i="69"/>
  <c r="P152" i="69"/>
  <c r="P151" i="69"/>
  <c r="P144" i="69"/>
  <c r="P179" i="69"/>
  <c r="P168" i="69"/>
  <c r="P178" i="69"/>
  <c r="P32" i="69"/>
  <c r="P181" i="69"/>
  <c r="P172" i="69"/>
  <c r="P146" i="69"/>
  <c r="P14" i="69"/>
  <c r="P148" i="69"/>
  <c r="P115" i="69"/>
  <c r="P158" i="69"/>
  <c r="P153" i="69"/>
  <c r="P155" i="69"/>
  <c r="P44" i="69"/>
  <c r="P167" i="69"/>
  <c r="P5" i="69"/>
  <c r="P163" i="69"/>
  <c r="P46" i="69"/>
  <c r="P33" i="69"/>
  <c r="P171" i="69"/>
  <c r="P173" i="69"/>
  <c r="P180" i="69"/>
  <c r="C223" i="45"/>
  <c r="D223" i="45"/>
  <c r="C224" i="45"/>
  <c r="D224" i="45"/>
  <c r="C222" i="45"/>
  <c r="D222" i="45"/>
  <c r="C225" i="45"/>
  <c r="D225" i="45"/>
  <c r="C226" i="45"/>
  <c r="D226" i="45"/>
  <c r="C176" i="45"/>
  <c r="C181" i="45"/>
  <c r="D176" i="45"/>
  <c r="D181" i="45"/>
  <c r="C156" i="45"/>
  <c r="C151" i="45"/>
  <c r="C161" i="45"/>
  <c r="C166" i="45"/>
  <c r="C171" i="45"/>
  <c r="D156" i="45"/>
  <c r="D151" i="45"/>
  <c r="D161" i="45"/>
  <c r="D166" i="45"/>
  <c r="D171" i="45"/>
  <c r="C175" i="45"/>
  <c r="C180" i="45"/>
  <c r="D175" i="45"/>
  <c r="D180" i="45"/>
  <c r="D185" i="45"/>
  <c r="C155" i="45"/>
  <c r="C150" i="45"/>
  <c r="C160" i="45"/>
  <c r="C165" i="45"/>
  <c r="C170" i="45"/>
  <c r="D155" i="45"/>
  <c r="D150" i="45"/>
  <c r="D160" i="45"/>
  <c r="D165" i="45"/>
  <c r="D170" i="45"/>
  <c r="C174" i="45"/>
  <c r="C179" i="45"/>
  <c r="D174" i="45"/>
  <c r="D179" i="45"/>
  <c r="C154" i="45"/>
  <c r="C149" i="45"/>
  <c r="C159" i="45"/>
  <c r="C164" i="45"/>
  <c r="C169" i="45"/>
  <c r="D154" i="45"/>
  <c r="D149" i="45"/>
  <c r="D159" i="45"/>
  <c r="D164" i="45"/>
  <c r="D169" i="45"/>
  <c r="C173" i="45"/>
  <c r="C178" i="45"/>
  <c r="D173" i="45"/>
  <c r="D178" i="45"/>
  <c r="C153" i="45"/>
  <c r="C148" i="45"/>
  <c r="C158" i="45"/>
  <c r="C163" i="45"/>
  <c r="C168" i="45"/>
  <c r="D153" i="45"/>
  <c r="D148" i="45"/>
  <c r="D158" i="45"/>
  <c r="D163" i="45"/>
  <c r="D168" i="45"/>
  <c r="C172" i="45"/>
  <c r="C177" i="45"/>
  <c r="D172" i="45"/>
  <c r="D177" i="45"/>
  <c r="D182" i="45"/>
  <c r="C152" i="45"/>
  <c r="C147" i="45"/>
  <c r="C157" i="45"/>
  <c r="C162" i="45"/>
  <c r="C167" i="45"/>
  <c r="D152" i="45"/>
  <c r="D147" i="45"/>
  <c r="D157" i="45"/>
  <c r="D162" i="45"/>
  <c r="D167" i="45"/>
  <c r="C11" i="45"/>
  <c r="D11" i="45"/>
  <c r="C9" i="45"/>
  <c r="D9" i="45"/>
  <c r="C8" i="45"/>
  <c r="D8" i="45"/>
  <c r="C4" i="45"/>
  <c r="D4" i="45"/>
  <c r="C3" i="45"/>
  <c r="D3" i="45"/>
  <c r="C7" i="45"/>
  <c r="D7" i="45"/>
  <c r="C2" i="45"/>
  <c r="D2" i="45"/>
  <c r="C6" i="45"/>
  <c r="D6" i="45"/>
  <c r="C5" i="45"/>
  <c r="C10" i="45"/>
  <c r="D5" i="45"/>
  <c r="D10" i="45"/>
  <c r="D36" i="45"/>
  <c r="C33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D127" i="45"/>
  <c r="D128" i="45"/>
  <c r="D129" i="45"/>
  <c r="D130" i="45"/>
  <c r="D131" i="45"/>
  <c r="D132" i="45"/>
  <c r="D133" i="45"/>
  <c r="D134" i="45"/>
  <c r="D135" i="45"/>
  <c r="D136" i="45"/>
  <c r="D139" i="45"/>
  <c r="D141" i="45"/>
  <c r="D142" i="45"/>
  <c r="D143" i="45"/>
  <c r="D144" i="45"/>
  <c r="D145" i="45"/>
  <c r="D146" i="45"/>
  <c r="D183" i="45"/>
  <c r="D184" i="45"/>
  <c r="D186" i="45"/>
  <c r="D187" i="45"/>
  <c r="D188" i="45"/>
  <c r="D189" i="45"/>
  <c r="D190" i="45"/>
  <c r="D191" i="45"/>
  <c r="D192" i="45"/>
  <c r="D193" i="45"/>
  <c r="D194" i="45"/>
  <c r="D195" i="45"/>
  <c r="D196" i="45"/>
  <c r="D197" i="45"/>
  <c r="D198" i="45"/>
  <c r="D199" i="45"/>
  <c r="D200" i="45"/>
  <c r="D201" i="45"/>
  <c r="D202" i="45"/>
  <c r="D203" i="45"/>
  <c r="D204" i="45"/>
  <c r="D205" i="45"/>
  <c r="D206" i="45"/>
  <c r="D207" i="45"/>
  <c r="D208" i="45"/>
  <c r="D209" i="45"/>
  <c r="D210" i="45"/>
  <c r="D211" i="45"/>
  <c r="D212" i="45"/>
  <c r="D213" i="45"/>
  <c r="D214" i="45"/>
  <c r="D215" i="45"/>
  <c r="D216" i="45"/>
  <c r="D217" i="45"/>
  <c r="D218" i="45"/>
  <c r="D219" i="45"/>
  <c r="D220" i="45"/>
  <c r="D221" i="45"/>
  <c r="D227" i="45"/>
  <c r="D228" i="45"/>
  <c r="D229" i="45"/>
  <c r="D230" i="45"/>
  <c r="D231" i="45"/>
  <c r="D232" i="45"/>
  <c r="D233" i="45"/>
  <c r="D234" i="45"/>
  <c r="D235" i="45"/>
  <c r="D236" i="45"/>
  <c r="D237" i="45"/>
  <c r="D238" i="45"/>
  <c r="D239" i="45"/>
  <c r="D240" i="45"/>
  <c r="D241" i="45"/>
  <c r="D242" i="45"/>
  <c r="D243" i="45"/>
  <c r="D244" i="45"/>
  <c r="D245" i="45"/>
  <c r="D246" i="45"/>
  <c r="D252" i="45"/>
  <c r="D253" i="45"/>
  <c r="D254" i="45"/>
  <c r="D255" i="45"/>
  <c r="D256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  <c r="C139" i="45"/>
  <c r="C140" i="45"/>
  <c r="C141" i="45"/>
  <c r="C142" i="45"/>
  <c r="C143" i="45"/>
  <c r="C144" i="45"/>
  <c r="C145" i="45"/>
  <c r="C146" i="45"/>
  <c r="C182" i="45"/>
  <c r="C183" i="45"/>
  <c r="C184" i="45"/>
  <c r="C185" i="45"/>
  <c r="C186" i="45"/>
  <c r="C187" i="45"/>
  <c r="C188" i="45"/>
  <c r="C189" i="45"/>
  <c r="C190" i="45"/>
  <c r="C191" i="45"/>
  <c r="C192" i="45"/>
  <c r="C193" i="45"/>
  <c r="C194" i="45"/>
  <c r="C195" i="45"/>
  <c r="C196" i="45"/>
  <c r="C197" i="45"/>
  <c r="C198" i="45"/>
  <c r="C199" i="45"/>
  <c r="C200" i="45"/>
  <c r="C201" i="45"/>
  <c r="C202" i="45"/>
  <c r="C203" i="45"/>
  <c r="C204" i="45"/>
  <c r="C205" i="45"/>
  <c r="C206" i="45"/>
  <c r="C207" i="45"/>
  <c r="C208" i="45"/>
  <c r="C209" i="45"/>
  <c r="C210" i="45"/>
  <c r="C211" i="45"/>
  <c r="C212" i="45"/>
  <c r="C213" i="45"/>
  <c r="C214" i="45"/>
  <c r="C215" i="45"/>
  <c r="C216" i="45"/>
  <c r="C217" i="45"/>
  <c r="C218" i="45"/>
  <c r="C219" i="45"/>
  <c r="C220" i="45"/>
  <c r="C221" i="45"/>
  <c r="C227" i="45"/>
  <c r="C228" i="45"/>
  <c r="C229" i="45"/>
  <c r="C230" i="45"/>
  <c r="C231" i="45"/>
  <c r="C232" i="45"/>
  <c r="C233" i="45"/>
  <c r="C234" i="45"/>
  <c r="C235" i="45"/>
  <c r="C236" i="45"/>
  <c r="C237" i="45"/>
  <c r="C238" i="45"/>
  <c r="C239" i="45"/>
  <c r="C240" i="45"/>
  <c r="C242" i="45"/>
  <c r="E163" i="59" s="1"/>
  <c r="C243" i="45"/>
  <c r="F163" i="59" s="1"/>
  <c r="C244" i="45"/>
  <c r="G163" i="59" s="1"/>
  <c r="C245" i="45"/>
  <c r="H163" i="59" s="1"/>
  <c r="C246" i="45"/>
  <c r="I163" i="59" s="1"/>
  <c r="C252" i="45"/>
  <c r="C253" i="45"/>
  <c r="C254" i="45"/>
  <c r="C255" i="45"/>
  <c r="C256" i="45"/>
  <c r="C241" i="45"/>
</calcChain>
</file>

<file path=xl/sharedStrings.xml><?xml version="1.0" encoding="utf-8"?>
<sst xmlns="http://schemas.openxmlformats.org/spreadsheetml/2006/main" count="5193" uniqueCount="530">
  <si>
    <t>MONDAY</t>
  </si>
  <si>
    <t>Monday</t>
  </si>
  <si>
    <t>Tuesday</t>
  </si>
  <si>
    <t>Wednesday</t>
  </si>
  <si>
    <t>Thursday</t>
  </si>
  <si>
    <t>Friday</t>
  </si>
  <si>
    <t>DISPENSARY TEAM</t>
  </si>
  <si>
    <t>CRITICAL CARE TEAM</t>
  </si>
  <si>
    <t>DIGESTIVE HEALTH &amp; NEPHROLOGY TEAM</t>
  </si>
  <si>
    <t>GENERAL MEDICINE TEAM</t>
  </si>
  <si>
    <t>SPECIAL MEDICINE TEAM</t>
  </si>
  <si>
    <t>#439</t>
  </si>
  <si>
    <t>#4629</t>
  </si>
  <si>
    <t>#4443</t>
  </si>
  <si>
    <t>#4362</t>
  </si>
  <si>
    <t>#5018</t>
  </si>
  <si>
    <t>#4325</t>
  </si>
  <si>
    <t>#616</t>
  </si>
  <si>
    <t xml:space="preserve">JESSIE MCPHERSON &amp; BAU &amp; MHTRP </t>
  </si>
  <si>
    <t>ASEPTIC TEAM</t>
  </si>
  <si>
    <t>MED INFO &amp; INPATIENTS &amp; HOMR</t>
  </si>
  <si>
    <t>DEPARTMENT SUPPORT</t>
  </si>
  <si>
    <t>#259</t>
  </si>
  <si>
    <t>#195</t>
  </si>
  <si>
    <t>#4225</t>
  </si>
  <si>
    <t>#4394</t>
  </si>
  <si>
    <t>#4392</t>
  </si>
  <si>
    <t>#4729</t>
  </si>
  <si>
    <t>#4732</t>
  </si>
  <si>
    <t>#4007</t>
  </si>
  <si>
    <t>#4980</t>
  </si>
  <si>
    <t>OTHER</t>
  </si>
  <si>
    <t>PROFESSIONAL DEVELOPMENT</t>
  </si>
  <si>
    <t>#4794</t>
  </si>
  <si>
    <t>#5019</t>
  </si>
  <si>
    <t>#4793</t>
  </si>
  <si>
    <t>#4469</t>
  </si>
  <si>
    <t>#517</t>
  </si>
  <si>
    <t>#193</t>
  </si>
  <si>
    <t>#515</t>
  </si>
  <si>
    <t>#4782 / 0466730940</t>
  </si>
  <si>
    <t>#4223 / 0466730938</t>
  </si>
  <si>
    <t>#4767 / 0466730935</t>
  </si>
  <si>
    <t>#4425</t>
  </si>
  <si>
    <t>#4912</t>
  </si>
  <si>
    <t>#4717</t>
  </si>
  <si>
    <t>#4786</t>
  </si>
  <si>
    <t>#4393</t>
  </si>
  <si>
    <t>#4472</t>
  </si>
  <si>
    <t>#4941</t>
  </si>
  <si>
    <t>ext:22441</t>
  </si>
  <si>
    <t>ext:46236</t>
  </si>
  <si>
    <t>#4766</t>
  </si>
  <si>
    <t>ext:81826</t>
  </si>
  <si>
    <t>ext:43053</t>
  </si>
  <si>
    <t>ext:43668</t>
  </si>
  <si>
    <t>ext:41364</t>
  </si>
  <si>
    <t>ext:42321</t>
  </si>
  <si>
    <t>#998</t>
  </si>
  <si>
    <t>#052</t>
  </si>
  <si>
    <t>#4673</t>
  </si>
  <si>
    <t>TUESDAY</t>
  </si>
  <si>
    <t>WEDNESDAY</t>
  </si>
  <si>
    <t>THURSDAY</t>
  </si>
  <si>
    <t>FRIDAY</t>
  </si>
  <si>
    <t>COVER</t>
  </si>
  <si>
    <t>ANNUAL LEAVE</t>
  </si>
  <si>
    <t>ADO</t>
  </si>
  <si>
    <t>LATE SHIFT</t>
  </si>
  <si>
    <t>TIME IN LIEU</t>
  </si>
  <si>
    <t>LONG SERVICE LEAVE</t>
  </si>
  <si>
    <t>ROSTERED SICK/CARERS LEAVE</t>
  </si>
  <si>
    <t>PHARMACY ROTATION</t>
  </si>
  <si>
    <t>[STAFF NAME]</t>
  </si>
  <si>
    <t>Rules:</t>
  </si>
  <si>
    <t>1. Type [qq] if: cell is intended to be left empty (e.g. no staff member required for a particular position on a particuar day)</t>
  </si>
  <si>
    <t>2. Type [blank] if: staff member is needed but no one is avaliable from the team (e.g. staff member needed to fill a particular position on a particular day)</t>
  </si>
  <si>
    <t>3. Type [public holiday]: in all cells on public holidays</t>
  </si>
  <si>
    <t>4. Type [*]: to tag team leader</t>
  </si>
  <si>
    <t>5. Type [c/o]: to tag clinical orientation in a particular role</t>
  </si>
  <si>
    <t>6. When the 'Cover' person OR the 'Pharmacy Rotation' person is rostered to a position outside of the team, change their status to 'qq' in the respective 'Cover' or 'Pharmacy Rotation' cell</t>
  </si>
  <si>
    <t>7. If a purple column is not needed: Do not delete the column, just leave the cells empty (these columns can be hidden if needed)</t>
  </si>
  <si>
    <t>8. The data from this spreadsheet automatically feeds into the 'Calendar' and the 'Leave Roster'</t>
  </si>
  <si>
    <t>9. The data from this spreadsheet also automatically feeds into the overall pharmacy roster (Sue Sturm roster)</t>
  </si>
  <si>
    <t>10. The data from this spreadsheet also automatically feeds into the overall cover/spares roster (Sue Sturm roster)</t>
  </si>
  <si>
    <t>9. The data from this spreadsheet also automatically feeds into the '2017_Pharmacy Department Roster' (overall A3 roster)</t>
  </si>
  <si>
    <t>10. The data from this spreadsheet also automatically feeds into the '2017_Avaliable Staff Roster' (i.e. spares roster)</t>
  </si>
  <si>
    <t>Staff List</t>
  </si>
  <si>
    <t>Rostered?</t>
  </si>
  <si>
    <t>Abdullahi</t>
  </si>
  <si>
    <t>Huda</t>
  </si>
  <si>
    <t>Allan</t>
  </si>
  <si>
    <t>Bronwyn(P/T)</t>
  </si>
  <si>
    <t>Bron</t>
  </si>
  <si>
    <t>Amin</t>
  </si>
  <si>
    <t>Shreenil</t>
  </si>
  <si>
    <t>Andrews</t>
  </si>
  <si>
    <t>Julie</t>
  </si>
  <si>
    <t>J.Andrews</t>
  </si>
  <si>
    <t>Asamoah</t>
  </si>
  <si>
    <t>Philomina</t>
  </si>
  <si>
    <t>Ash</t>
  </si>
  <si>
    <t>James</t>
  </si>
  <si>
    <t>Batagol</t>
  </si>
  <si>
    <t>Ron (P/T)</t>
  </si>
  <si>
    <t>R.Batagol</t>
  </si>
  <si>
    <t>Buccheri</t>
  </si>
  <si>
    <t>Ashleigh</t>
  </si>
  <si>
    <t>Carey</t>
  </si>
  <si>
    <t>Sarah-Jane</t>
  </si>
  <si>
    <t>SarahJane</t>
  </si>
  <si>
    <t>Cham</t>
  </si>
  <si>
    <t>Nicholas</t>
  </si>
  <si>
    <t>Chan</t>
  </si>
  <si>
    <t>Yolanda</t>
  </si>
  <si>
    <t>Charles</t>
  </si>
  <si>
    <t>Sarah</t>
  </si>
  <si>
    <t>S.Charles</t>
  </si>
  <si>
    <t>Cheah</t>
  </si>
  <si>
    <t>Ron</t>
  </si>
  <si>
    <t>R.Cheah</t>
  </si>
  <si>
    <t>Chen</t>
  </si>
  <si>
    <t>Amy</t>
  </si>
  <si>
    <t>AndrewH</t>
  </si>
  <si>
    <t>A.Chen</t>
  </si>
  <si>
    <t>Lois</t>
  </si>
  <si>
    <t>Cheung</t>
  </si>
  <si>
    <t>Kaman</t>
  </si>
  <si>
    <t>Chin</t>
  </si>
  <si>
    <t>Kam</t>
  </si>
  <si>
    <t>K.Chin</t>
  </si>
  <si>
    <t>Chong</t>
  </si>
  <si>
    <t>AndrewT</t>
  </si>
  <si>
    <t>A.Chong</t>
  </si>
  <si>
    <t>Chynoweth</t>
  </si>
  <si>
    <t>Tom</t>
  </si>
  <si>
    <t>Cincotta</t>
  </si>
  <si>
    <t>Natalie</t>
  </si>
  <si>
    <t>Dang</t>
  </si>
  <si>
    <t>Ngoc Hoan</t>
  </si>
  <si>
    <t>Hoan</t>
  </si>
  <si>
    <t>Davies</t>
  </si>
  <si>
    <t>Jeff (P/T)</t>
  </si>
  <si>
    <t>Mim (P/T)</t>
  </si>
  <si>
    <t>Dirnbauer</t>
  </si>
  <si>
    <t>Nicole (P/T)</t>
  </si>
  <si>
    <t>N.Dirnbauer</t>
  </si>
  <si>
    <t>Do</t>
  </si>
  <si>
    <t>Jacqui</t>
  </si>
  <si>
    <t>J.Do</t>
  </si>
  <si>
    <t>Egorova</t>
  </si>
  <si>
    <t>Tatyana</t>
  </si>
  <si>
    <t>Ewing</t>
  </si>
  <si>
    <t>Wendy</t>
  </si>
  <si>
    <t>Fazli</t>
  </si>
  <si>
    <t>Obaid</t>
  </si>
  <si>
    <t>Foo</t>
  </si>
  <si>
    <t>Siang</t>
  </si>
  <si>
    <t>Fu</t>
  </si>
  <si>
    <t>Sophia</t>
  </si>
  <si>
    <t>Gibbins</t>
  </si>
  <si>
    <t>Amanda</t>
  </si>
  <si>
    <t>A.Gibbins</t>
  </si>
  <si>
    <t>Gonsalvez</t>
  </si>
  <si>
    <t>Richard</t>
  </si>
  <si>
    <t>Griffin</t>
  </si>
  <si>
    <t>Hayley</t>
  </si>
  <si>
    <t>Gunsberger</t>
  </si>
  <si>
    <t>Simone</t>
  </si>
  <si>
    <t>Hames</t>
  </si>
  <si>
    <t>Estelle (P/T)</t>
  </si>
  <si>
    <t>Hanna</t>
  </si>
  <si>
    <t>Mary</t>
  </si>
  <si>
    <t>M.Hanna</t>
  </si>
  <si>
    <t>Heyn</t>
  </si>
  <si>
    <t>Monique (P/T)</t>
  </si>
  <si>
    <t>Ho</t>
  </si>
  <si>
    <t>Stella (P/T)</t>
  </si>
  <si>
    <t>Hodgkinson</t>
  </si>
  <si>
    <t>Marisa (P/T)</t>
  </si>
  <si>
    <t>Hruz</t>
  </si>
  <si>
    <t>Julia</t>
  </si>
  <si>
    <t>Hu</t>
  </si>
  <si>
    <t>Erin (P/T)</t>
  </si>
  <si>
    <t>Hughes</t>
  </si>
  <si>
    <t>Jessica</t>
  </si>
  <si>
    <t>J.Hughes</t>
  </si>
  <si>
    <t>Hurst</t>
  </si>
  <si>
    <t>Golriz</t>
  </si>
  <si>
    <t>Janson</t>
  </si>
  <si>
    <t>Lisa (P/T)</t>
  </si>
  <si>
    <t>Josevska</t>
  </si>
  <si>
    <t>Kristina</t>
  </si>
  <si>
    <t>K.Josevska</t>
  </si>
  <si>
    <t>Kearney</t>
  </si>
  <si>
    <t>Mark</t>
  </si>
  <si>
    <t>Knight</t>
  </si>
  <si>
    <t>Kathy (P/T)</t>
  </si>
  <si>
    <t>Koo</t>
  </si>
  <si>
    <t>Vivian</t>
  </si>
  <si>
    <t>V.Koo</t>
  </si>
  <si>
    <t>Kong (Lee)</t>
  </si>
  <si>
    <t>Sandra</t>
  </si>
  <si>
    <t>Kopp</t>
  </si>
  <si>
    <t>Helen</t>
  </si>
  <si>
    <t>Lau</t>
  </si>
  <si>
    <t>Grace</t>
  </si>
  <si>
    <t>G.Lau</t>
  </si>
  <si>
    <t>Le</t>
  </si>
  <si>
    <t>Joanne</t>
  </si>
  <si>
    <t>Leong</t>
  </si>
  <si>
    <t>Daisy</t>
  </si>
  <si>
    <t>Low</t>
  </si>
  <si>
    <t>Eunice</t>
  </si>
  <si>
    <t>Lim</t>
  </si>
  <si>
    <t xml:space="preserve">Andrew </t>
  </si>
  <si>
    <t>AndrewL</t>
  </si>
  <si>
    <t>Arthur</t>
  </si>
  <si>
    <t>Kee Lin</t>
  </si>
  <si>
    <t>Ling</t>
  </si>
  <si>
    <t>Lily</t>
  </si>
  <si>
    <t>Lu</t>
  </si>
  <si>
    <t>Michael</t>
  </si>
  <si>
    <t>Michelle</t>
  </si>
  <si>
    <t>Mackie</t>
  </si>
  <si>
    <t>Liz  (P/T)</t>
  </si>
  <si>
    <t>Mai</t>
  </si>
  <si>
    <t>Vi</t>
  </si>
  <si>
    <t>V.Mai</t>
  </si>
  <si>
    <t>Mak</t>
  </si>
  <si>
    <t>Patrick</t>
  </si>
  <si>
    <t>Mantas</t>
  </si>
  <si>
    <t>Stav (P/T)</t>
  </si>
  <si>
    <t>McAvaney</t>
  </si>
  <si>
    <t>Claire (P/T)</t>
  </si>
  <si>
    <t>C.McAvaney</t>
  </si>
  <si>
    <t>McPhee</t>
  </si>
  <si>
    <t>S.McPhee</t>
  </si>
  <si>
    <t>Mond</t>
  </si>
  <si>
    <t>Julie (P/T)</t>
  </si>
  <si>
    <t>J.Mond</t>
  </si>
  <si>
    <t>Morse</t>
  </si>
  <si>
    <t>Nicole</t>
  </si>
  <si>
    <t>N.Morse</t>
  </si>
  <si>
    <t>Ng</t>
  </si>
  <si>
    <t>Li-ling</t>
  </si>
  <si>
    <t>Shirley</t>
  </si>
  <si>
    <t>Nguyen</t>
  </si>
  <si>
    <t>David</t>
  </si>
  <si>
    <t>John</t>
  </si>
  <si>
    <t>Phuong</t>
  </si>
  <si>
    <t>Sylvie</t>
  </si>
  <si>
    <t>Noble</t>
  </si>
  <si>
    <t>Kris</t>
  </si>
  <si>
    <t>K.Noble</t>
  </si>
  <si>
    <t>Ong</t>
  </si>
  <si>
    <t>Eugene</t>
  </si>
  <si>
    <t>Maria (P/T)</t>
  </si>
  <si>
    <t>Papa</t>
  </si>
  <si>
    <t>Bernadette (P/T)</t>
  </si>
  <si>
    <t>Parkinson</t>
  </si>
  <si>
    <t>Jacqui (P/T)</t>
  </si>
  <si>
    <t>J.Parkinson</t>
  </si>
  <si>
    <t>Partridge</t>
  </si>
  <si>
    <t>Lee Kin</t>
  </si>
  <si>
    <t>Philip</t>
  </si>
  <si>
    <t>Anish</t>
  </si>
  <si>
    <t>Pho</t>
  </si>
  <si>
    <t>Christine</t>
  </si>
  <si>
    <t>Pignataro</t>
  </si>
  <si>
    <t>Silvana (P/T)</t>
  </si>
  <si>
    <t>Ponsford</t>
  </si>
  <si>
    <t>Fiona (P/T)</t>
  </si>
  <si>
    <t>Jeff</t>
  </si>
  <si>
    <t>Mim</t>
  </si>
  <si>
    <t>Estelle</t>
  </si>
  <si>
    <t>Monique</t>
  </si>
  <si>
    <t>Stella</t>
  </si>
  <si>
    <t>Marisa</t>
  </si>
  <si>
    <t>Erin</t>
  </si>
  <si>
    <t xml:space="preserve">Lisa </t>
  </si>
  <si>
    <t>Kathy</t>
  </si>
  <si>
    <t>Liz</t>
  </si>
  <si>
    <t>Stav</t>
  </si>
  <si>
    <t>Maria</t>
  </si>
  <si>
    <t>Bernadette</t>
  </si>
  <si>
    <t>Silvana</t>
  </si>
  <si>
    <t>Fiona</t>
  </si>
  <si>
    <t>Robert</t>
  </si>
  <si>
    <t>Pountney</t>
  </si>
  <si>
    <t>Kelly (P/T)</t>
  </si>
  <si>
    <t>Rajan</t>
  </si>
  <si>
    <t>Vineeth</t>
  </si>
  <si>
    <t>Rajendra</t>
  </si>
  <si>
    <t>Sindhu</t>
  </si>
  <si>
    <t>Rattle</t>
  </si>
  <si>
    <t>Amelia</t>
  </si>
  <si>
    <t>Reedy</t>
  </si>
  <si>
    <t>Clark</t>
  </si>
  <si>
    <t>Rivers</t>
  </si>
  <si>
    <t xml:space="preserve">Tess (P/T) </t>
  </si>
  <si>
    <t>Roberts</t>
  </si>
  <si>
    <t>Erika</t>
  </si>
  <si>
    <t>Rodda</t>
  </si>
  <si>
    <t>Sheridan (P/T)</t>
  </si>
  <si>
    <t>Rofu</t>
  </si>
  <si>
    <t>Aseel</t>
  </si>
  <si>
    <t>Noor</t>
  </si>
  <si>
    <t>Shahsavand</t>
  </si>
  <si>
    <t>Alborz</t>
  </si>
  <si>
    <t>Shvaytser</t>
  </si>
  <si>
    <t>Alla (P/T)</t>
  </si>
  <si>
    <t>Selth</t>
  </si>
  <si>
    <t>Tanya</t>
  </si>
  <si>
    <t>Shen</t>
  </si>
  <si>
    <t>V.Shen</t>
  </si>
  <si>
    <t>Shepherd</t>
  </si>
  <si>
    <t>Sam</t>
  </si>
  <si>
    <t>Sheridan</t>
  </si>
  <si>
    <t>Berenice</t>
  </si>
  <si>
    <t>Simioni</t>
  </si>
  <si>
    <t>Diana</t>
  </si>
  <si>
    <t>Smith</t>
  </si>
  <si>
    <t>Brodie</t>
  </si>
  <si>
    <t>Stephens</t>
  </si>
  <si>
    <t>J.Stephens</t>
  </si>
  <si>
    <t>Sturm</t>
  </si>
  <si>
    <t xml:space="preserve">Sue </t>
  </si>
  <si>
    <t>Sugumar</t>
  </si>
  <si>
    <t>Tara</t>
  </si>
  <si>
    <t>Taege</t>
  </si>
  <si>
    <t>Karina</t>
  </si>
  <si>
    <t>K.Taege</t>
  </si>
  <si>
    <t>Tang</t>
  </si>
  <si>
    <t>M.Tang</t>
  </si>
  <si>
    <t>Teh</t>
  </si>
  <si>
    <t xml:space="preserve">Renise </t>
  </si>
  <si>
    <t>Tey</t>
  </si>
  <si>
    <t>A.Tey</t>
  </si>
  <si>
    <t>Thabet</t>
  </si>
  <si>
    <t>Hussien</t>
  </si>
  <si>
    <t>Thomson</t>
  </si>
  <si>
    <t>Catherine</t>
  </si>
  <si>
    <t>Tiong</t>
  </si>
  <si>
    <t>Karen</t>
  </si>
  <si>
    <t>K.Tiong</t>
  </si>
  <si>
    <t>Tran</t>
  </si>
  <si>
    <t>A.Tran</t>
  </si>
  <si>
    <t>Jenny</t>
  </si>
  <si>
    <t>Troupis</t>
  </si>
  <si>
    <t>Soty (P/T)</t>
  </si>
  <si>
    <t>Vo</t>
  </si>
  <si>
    <t>Tin</t>
  </si>
  <si>
    <t>Vosk</t>
  </si>
  <si>
    <t>Claire</t>
  </si>
  <si>
    <t>C.Vosk</t>
  </si>
  <si>
    <t>Vuong</t>
  </si>
  <si>
    <t>Kevin</t>
  </si>
  <si>
    <t>Wang</t>
  </si>
  <si>
    <t>G.Wang</t>
  </si>
  <si>
    <t>Whyte</t>
  </si>
  <si>
    <t>Rodney</t>
  </si>
  <si>
    <t>Widjadi</t>
  </si>
  <si>
    <t>Jacinda</t>
  </si>
  <si>
    <t>Williams</t>
  </si>
  <si>
    <t>Megan</t>
  </si>
  <si>
    <t>Yang</t>
  </si>
  <si>
    <t>MaryAnne</t>
  </si>
  <si>
    <t>Yeoh</t>
  </si>
  <si>
    <t>K.Yeoh</t>
  </si>
  <si>
    <t>Yin</t>
  </si>
  <si>
    <t>Connie</t>
  </si>
  <si>
    <t>Yeung</t>
  </si>
  <si>
    <t>Vivienne (P/T)</t>
  </si>
  <si>
    <t>Mohan</t>
  </si>
  <si>
    <t>Bianca</t>
  </si>
  <si>
    <t>Rosetti</t>
  </si>
  <si>
    <t>J.Rosetti</t>
  </si>
  <si>
    <t>Choo</t>
  </si>
  <si>
    <t>Carmen</t>
  </si>
  <si>
    <t>T.Le</t>
  </si>
  <si>
    <t>Huskic</t>
  </si>
  <si>
    <t>Jenna</t>
  </si>
  <si>
    <t>Yong</t>
  </si>
  <si>
    <t>Joshua</t>
  </si>
  <si>
    <t>Jesurajah</t>
  </si>
  <si>
    <t>Angelene</t>
  </si>
  <si>
    <t>Blakely</t>
  </si>
  <si>
    <t>Brooke</t>
  </si>
  <si>
    <t>Fildes</t>
  </si>
  <si>
    <t>K.Fildes</t>
  </si>
  <si>
    <t>Kimberley</t>
  </si>
  <si>
    <t>Kim</t>
  </si>
  <si>
    <t>Mohamed</t>
  </si>
  <si>
    <t>Adil</t>
  </si>
  <si>
    <t>Abraham</t>
  </si>
  <si>
    <t>Angela</t>
  </si>
  <si>
    <t>Khreish</t>
  </si>
  <si>
    <t>Madonna</t>
  </si>
  <si>
    <t>Drnda</t>
  </si>
  <si>
    <t>Jasenka</t>
  </si>
  <si>
    <t>Kelly</t>
  </si>
  <si>
    <t>Tess</t>
  </si>
  <si>
    <t>Alla</t>
  </si>
  <si>
    <t>Renise</t>
  </si>
  <si>
    <t>Soty</t>
  </si>
  <si>
    <t>Vivienne</t>
  </si>
  <si>
    <t>Phil</t>
  </si>
  <si>
    <t>LeeKin</t>
  </si>
  <si>
    <t>Lisa</t>
  </si>
  <si>
    <r>
      <rPr>
        <b/>
        <i/>
        <sz val="11"/>
        <rFont val="Trebuchet MS"/>
        <family val="2"/>
        <scheme val="minor"/>
      </rPr>
      <t xml:space="preserve">key: </t>
    </r>
    <r>
      <rPr>
        <i/>
        <sz val="11"/>
        <rFont val="Trebuchet MS"/>
        <family val="2"/>
        <scheme val="minor"/>
      </rPr>
      <t>* = Team Leader; c/o = clinical orientation/handover; #=Discharge Leader</t>
    </r>
  </si>
  <si>
    <t>qq</t>
  </si>
  <si>
    <t>Kosta</t>
  </si>
  <si>
    <t>Stuart</t>
  </si>
  <si>
    <t>Stephanie</t>
  </si>
  <si>
    <t>AVAILABLE STAFF</t>
  </si>
  <si>
    <t>UNAVAILABLE STAFF</t>
  </si>
  <si>
    <t>Rebecca</t>
  </si>
  <si>
    <t>ext:41702</t>
  </si>
  <si>
    <t>ext:41698</t>
  </si>
  <si>
    <t>ext:42361</t>
  </si>
  <si>
    <t>ext:23200</t>
  </si>
  <si>
    <t>ext:88723</t>
  </si>
  <si>
    <t>ext:88724</t>
  </si>
  <si>
    <t>ext:41498</t>
  </si>
  <si>
    <t xml:space="preserve"> </t>
  </si>
  <si>
    <t>M.Phung</t>
  </si>
  <si>
    <t>Maia</t>
  </si>
  <si>
    <t>J.Hunter</t>
  </si>
  <si>
    <t>Domenica</t>
  </si>
  <si>
    <t>E.Hu</t>
  </si>
  <si>
    <t>Anna</t>
  </si>
  <si>
    <t>Robbie</t>
  </si>
  <si>
    <t>Li-Ling</t>
  </si>
  <si>
    <t>M.Lu</t>
  </si>
  <si>
    <t>S.Sturm</t>
  </si>
  <si>
    <t>Meghana</t>
  </si>
  <si>
    <t>Eric</t>
  </si>
  <si>
    <t>SindhuT</t>
  </si>
  <si>
    <t>Victoria</t>
  </si>
  <si>
    <t>Alison</t>
  </si>
  <si>
    <t>Nadi</t>
  </si>
  <si>
    <t>April</t>
  </si>
  <si>
    <t>Khoa</t>
  </si>
  <si>
    <t>ext:43931</t>
  </si>
  <si>
    <t>ext:41733</t>
  </si>
  <si>
    <t>Drummond</t>
  </si>
  <si>
    <t>J.Drummond</t>
  </si>
  <si>
    <t>S.Rajendra</t>
  </si>
  <si>
    <t>Jennings</t>
  </si>
  <si>
    <t>ext:49073</t>
  </si>
  <si>
    <t>ext:42359</t>
  </si>
  <si>
    <t>Winnie</t>
  </si>
  <si>
    <t>EVENT</t>
  </si>
  <si>
    <t>Emma</t>
  </si>
  <si>
    <t>Ubai</t>
  </si>
  <si>
    <t>Taylor</t>
  </si>
  <si>
    <t>D.Dunning</t>
  </si>
  <si>
    <t>Karishma</t>
  </si>
  <si>
    <t>Mob0466022818</t>
  </si>
  <si>
    <t>ext:43914</t>
  </si>
  <si>
    <t>A.Alex</t>
  </si>
  <si>
    <t>Georgia</t>
  </si>
  <si>
    <t>#616 / 0409474610 (fri only)</t>
  </si>
  <si>
    <t>#5136</t>
  </si>
  <si>
    <t>Sherine</t>
  </si>
  <si>
    <t>Therese</t>
  </si>
  <si>
    <t>J.Yang</t>
  </si>
  <si>
    <t>A.Ho</t>
  </si>
  <si>
    <t>Maryanne</t>
  </si>
  <si>
    <t>Sylvia</t>
  </si>
  <si>
    <t>Meng</t>
  </si>
  <si>
    <t>#616/#5112</t>
  </si>
  <si>
    <t>#4784</t>
  </si>
  <si>
    <t>L.Jedwab</t>
  </si>
  <si>
    <t>Paree</t>
  </si>
  <si>
    <t>Mohammed</t>
  </si>
  <si>
    <t>Angelica</t>
  </si>
  <si>
    <t>Janki</t>
  </si>
  <si>
    <t>Chirag</t>
  </si>
  <si>
    <t>JenNguyen</t>
  </si>
  <si>
    <t>Nelson</t>
  </si>
  <si>
    <t>Jasmine</t>
  </si>
  <si>
    <t>J.Kao</t>
  </si>
  <si>
    <t>Jonathan</t>
  </si>
  <si>
    <t>Thao</t>
  </si>
  <si>
    <t>Idile</t>
  </si>
  <si>
    <t>Edward</t>
  </si>
  <si>
    <t>Jesslyn</t>
  </si>
  <si>
    <t>MONASH CHILDREN'S HOSPITAL TEAM 8.30am start</t>
  </si>
  <si>
    <t>MOORABBIN HOSPITAL TEAM 8.30am start</t>
  </si>
  <si>
    <t>V.Le</t>
  </si>
  <si>
    <t>December</t>
  </si>
  <si>
    <t>January</t>
  </si>
  <si>
    <t>cover</t>
  </si>
  <si>
    <t>(11.30am-8pm) PPMC</t>
  </si>
  <si>
    <t>Cover</t>
  </si>
  <si>
    <t>Vascular/special surgery</t>
  </si>
  <si>
    <t>Leekin</t>
  </si>
  <si>
    <t>Dalia</t>
  </si>
  <si>
    <t>M.Nguyen</t>
  </si>
  <si>
    <t>TOIL cover</t>
  </si>
  <si>
    <t>Chemo/Lead</t>
  </si>
  <si>
    <t xml:space="preserve">Clark </t>
  </si>
  <si>
    <t>KINGSTON</t>
  </si>
  <si>
    <t>ADO/Support</t>
  </si>
  <si>
    <t xml:space="preserve">ADO/support </t>
  </si>
  <si>
    <t>TBC</t>
  </si>
  <si>
    <t>V.Hill</t>
  </si>
  <si>
    <t>Stav (ADR)</t>
  </si>
  <si>
    <t>Jane</t>
  </si>
  <si>
    <t>QQ</t>
  </si>
  <si>
    <t>Connie/Emma</t>
  </si>
  <si>
    <t>unavailable</t>
  </si>
  <si>
    <t>S.Thevalingam</t>
  </si>
  <si>
    <t>S.Kirsa</t>
  </si>
  <si>
    <t>SLE clinic</t>
  </si>
  <si>
    <t>RA clinic</t>
  </si>
  <si>
    <t>Compassionate supply</t>
  </si>
  <si>
    <t>Derm clinic</t>
  </si>
  <si>
    <t>Brodie (from Feb)</t>
  </si>
  <si>
    <t>Tanya(from Feb)</t>
  </si>
  <si>
    <t>Tanya(from Feb, alternating with Lisa)</t>
  </si>
  <si>
    <t>QUM</t>
  </si>
  <si>
    <t>DEPUTY DIRECTOR - QUALITY</t>
  </si>
  <si>
    <t>OPERATING SUITE</t>
  </si>
  <si>
    <t>ASSISTANT DEPUTY DIRECTOR - FINANCE, PRIVATE SERVICE</t>
  </si>
  <si>
    <t>DIRECTOR OF PHARMACY</t>
  </si>
  <si>
    <t>ADDITIONAL COVER</t>
  </si>
  <si>
    <t>PHARMACY DEPARTMENT ROTATIONS                      January to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</si>
</sst>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"/>
    <numFmt numFmtId="165" formatCode="d/m/yy;@"/>
    <numFmt numFmtId="166" formatCode="[$-F800]dddd\,\ mmmm\ dd\,\ yyyy"/>
  </numFmts>
  <fonts count="43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Century Gothic"/>
      <family val="2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6"/>
      <name val="Trebuchet MS"/>
      <family val="2"/>
      <scheme val="minor"/>
    </font>
    <font>
      <sz val="8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b/>
      <sz val="11"/>
      <name val="Trebuchet MS"/>
      <family val="2"/>
      <scheme val="minor"/>
    </font>
    <font>
      <b/>
      <sz val="14"/>
      <name val="Trebuchet MS"/>
      <family val="2"/>
      <scheme val="minor"/>
    </font>
    <font>
      <sz val="14"/>
      <name val="Trebuchet MS"/>
      <family val="2"/>
      <scheme val="minor"/>
    </font>
    <font>
      <sz val="14"/>
      <name val="Calibri"/>
      <family val="2"/>
    </font>
    <font>
      <b/>
      <sz val="11"/>
      <name val="Calibri"/>
      <family val="2"/>
    </font>
    <font>
      <i/>
      <sz val="11"/>
      <name val="Trebuchet MS"/>
      <family val="2"/>
      <scheme val="minor"/>
    </font>
    <font>
      <b/>
      <i/>
      <sz val="11"/>
      <name val="Trebuchet MS"/>
      <family val="2"/>
      <scheme val="minor"/>
    </font>
    <font>
      <sz val="9"/>
      <name val="Arial"/>
      <family val="2"/>
    </font>
    <font>
      <sz val="7"/>
      <color theme="1"/>
      <name val="Arial"/>
      <family val="2"/>
      <scheme val="major"/>
    </font>
    <font>
      <sz val="9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8"/>
      <name val="Trebuchet MS"/>
      <family val="2"/>
      <scheme val="minor"/>
    </font>
    <font>
      <sz val="7"/>
      <name val="Trebuchet MS"/>
      <family val="2"/>
      <scheme val="minor"/>
    </font>
    <font>
      <sz val="14"/>
      <color theme="1"/>
      <name val="Arial"/>
      <family val="2"/>
      <scheme val="major"/>
    </font>
    <font>
      <sz val="11"/>
      <color rgb="FFFF0000"/>
      <name val="Trebuchet MS"/>
      <family val="2"/>
      <scheme val="minor"/>
    </font>
    <font>
      <b/>
      <sz val="14"/>
      <name val="Arial"/>
      <family val="2"/>
      <scheme val="major"/>
    </font>
    <font>
      <b/>
      <sz val="11"/>
      <name val="Arial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Fill="0" applyBorder="0" applyProtection="0"/>
    <xf numFmtId="0" fontId="18" fillId="3" borderId="0" applyNumberFormat="0" applyBorder="0" applyAlignment="0" applyProtection="0"/>
    <xf numFmtId="0" fontId="12" fillId="0" borderId="0" applyNumberFormat="0" applyFill="0" applyProtection="0">
      <alignment horizontal="left" indent="3"/>
    </xf>
    <xf numFmtId="0" fontId="9" fillId="4" borderId="1" applyNumberFormat="0" applyAlignment="0" applyProtection="0"/>
    <xf numFmtId="0" fontId="10" fillId="5" borderId="2" applyNumberFormat="0" applyProtection="0">
      <alignment vertical="center"/>
    </xf>
    <xf numFmtId="164" fontId="14" fillId="0" borderId="6" applyFill="0" applyProtection="0">
      <alignment horizontal="left" vertical="center" wrapText="1" indent="1"/>
    </xf>
    <xf numFmtId="164" fontId="17" fillId="0" borderId="4" applyFill="0" applyProtection="0">
      <alignment horizontal="left" vertical="top" wrapText="1" indent="1"/>
    </xf>
    <xf numFmtId="164" fontId="7" fillId="0" borderId="0" applyNumberFormat="0" applyFill="0" applyProtection="0">
      <alignment horizontal="left" vertical="top" wrapText="1" indent="1"/>
    </xf>
    <xf numFmtId="164" fontId="16" fillId="0" borderId="5" applyNumberFormat="0" applyFill="0" applyProtection="0">
      <alignment horizontal="left" vertical="center" wrapText="1" indent="1"/>
    </xf>
    <xf numFmtId="0" fontId="11" fillId="6" borderId="0" applyNumberFormat="0" applyBorder="0" applyProtection="0">
      <alignment horizontal="center"/>
    </xf>
    <xf numFmtId="0" fontId="15" fillId="7" borderId="3" applyNumberFormat="0" applyProtection="0">
      <alignment horizontal="left" vertical="center" indent="1"/>
    </xf>
    <xf numFmtId="0" fontId="15" fillId="6" borderId="3" applyNumberFormat="0" applyProtection="0">
      <alignment horizontal="left" indent="1"/>
    </xf>
    <xf numFmtId="0" fontId="13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3">
    <xf numFmtId="0" fontId="0" fillId="0" borderId="0" xfId="0"/>
    <xf numFmtId="165" fontId="20" fillId="0" borderId="7" xfId="13" applyNumberFormat="1" applyFont="1" applyBorder="1" applyAlignment="1">
      <alignment vertical="center"/>
    </xf>
    <xf numFmtId="0" fontId="19" fillId="0" borderId="7" xfId="13" applyFont="1" applyBorder="1" applyAlignment="1">
      <alignment horizontal="center" vertical="center"/>
    </xf>
    <xf numFmtId="0" fontId="19" fillId="8" borderId="7" xfId="13" applyFont="1" applyFill="1" applyBorder="1" applyAlignment="1">
      <alignment horizontal="center" vertical="center"/>
    </xf>
    <xf numFmtId="0" fontId="19" fillId="8" borderId="7" xfId="13" applyFont="1" applyFill="1" applyBorder="1" applyAlignment="1">
      <alignment horizontal="center" vertical="center" wrapText="1"/>
    </xf>
    <xf numFmtId="0" fontId="0" fillId="0" borderId="0" xfId="0" applyBorder="1"/>
    <xf numFmtId="14" fontId="19" fillId="0" borderId="7" xfId="13" applyNumberFormat="1" applyFont="1" applyBorder="1" applyAlignment="1">
      <alignment horizontal="center" vertical="center"/>
    </xf>
    <xf numFmtId="14" fontId="20" fillId="0" borderId="7" xfId="13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10" xfId="0" applyFill="1" applyBorder="1"/>
    <xf numFmtId="0" fontId="11" fillId="6" borderId="10" xfId="9" applyBorder="1">
      <alignment horizontal="center"/>
    </xf>
    <xf numFmtId="0" fontId="12" fillId="0" borderId="10" xfId="2" applyBorder="1">
      <alignment horizontal="left" indent="3"/>
    </xf>
    <xf numFmtId="0" fontId="0" fillId="2" borderId="11" xfId="0" applyFill="1" applyBorder="1"/>
    <xf numFmtId="0" fontId="8" fillId="0" borderId="0" xfId="0" applyFont="1" applyBorder="1"/>
    <xf numFmtId="0" fontId="0" fillId="0" borderId="15" xfId="0" applyBorder="1"/>
    <xf numFmtId="0" fontId="0" fillId="0" borderId="0" xfId="0" applyAlignment="1">
      <alignment horizontal="right"/>
    </xf>
    <xf numFmtId="0" fontId="15" fillId="7" borderId="8" xfId="10" applyBorder="1" applyAlignment="1">
      <alignment horizontal="left" vertical="center" indent="1"/>
    </xf>
    <xf numFmtId="0" fontId="17" fillId="0" borderId="0" xfId="6" applyNumberFormat="1" applyFill="1" applyBorder="1">
      <alignment horizontal="left" vertical="top" wrapText="1" indent="1"/>
    </xf>
    <xf numFmtId="0" fontId="15" fillId="7" borderId="17" xfId="10" applyBorder="1" applyAlignment="1">
      <alignment horizontal="left" vertical="center" indent="1"/>
    </xf>
    <xf numFmtId="0" fontId="17" fillId="0" borderId="17" xfId="6" applyNumberFormat="1" applyFill="1" applyBorder="1">
      <alignment horizontal="left" vertical="top" wrapText="1" indent="1"/>
    </xf>
    <xf numFmtId="0" fontId="0" fillId="0" borderId="19" xfId="0" applyBorder="1"/>
    <xf numFmtId="0" fontId="0" fillId="0" borderId="22" xfId="0" applyBorder="1"/>
    <xf numFmtId="0" fontId="17" fillId="0" borderId="13" xfId="6" applyNumberFormat="1" applyFill="1" applyBorder="1">
      <alignment horizontal="left" vertical="top" wrapText="1" indent="1"/>
    </xf>
    <xf numFmtId="14" fontId="15" fillId="7" borderId="8" xfId="10" applyNumberFormat="1" applyBorder="1" applyAlignment="1">
      <alignment horizontal="left" vertical="center" indent="1"/>
    </xf>
    <xf numFmtId="14" fontId="15" fillId="6" borderId="0" xfId="11" applyNumberFormat="1" applyBorder="1" applyAlignment="1">
      <alignment horizontal="left" vertical="center" indent="1"/>
    </xf>
    <xf numFmtId="0" fontId="21" fillId="0" borderId="0" xfId="0" applyFont="1"/>
    <xf numFmtId="0" fontId="0" fillId="0" borderId="0" xfId="0" applyFill="1"/>
    <xf numFmtId="0" fontId="15" fillId="6" borderId="24" xfId="11" applyBorder="1" applyAlignment="1">
      <alignment horizontal="left" vertical="center" indent="1"/>
    </xf>
    <xf numFmtId="0" fontId="17" fillId="0" borderId="24" xfId="6" applyNumberFormat="1" applyFill="1" applyBorder="1">
      <alignment horizontal="left" vertical="top" wrapText="1" indent="1"/>
    </xf>
    <xf numFmtId="14" fontId="15" fillId="7" borderId="17" xfId="10" applyNumberFormat="1" applyBorder="1" applyAlignment="1">
      <alignment horizontal="left" vertical="center" indent="1"/>
    </xf>
    <xf numFmtId="0" fontId="0" fillId="11" borderId="21" xfId="0" applyFill="1" applyBorder="1" applyAlignment="1">
      <alignment horizontal="right"/>
    </xf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0" xfId="0" applyBorder="1" applyAlignment="1">
      <alignment horizontal="right"/>
    </xf>
    <xf numFmtId="0" fontId="25" fillId="11" borderId="19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25" fillId="12" borderId="21" xfId="0" applyFont="1" applyFill="1" applyBorder="1"/>
    <xf numFmtId="0" fontId="25" fillId="12" borderId="19" xfId="0" applyFont="1" applyFill="1" applyBorder="1" applyAlignment="1">
      <alignment horizontal="right"/>
    </xf>
    <xf numFmtId="0" fontId="20" fillId="8" borderId="7" xfId="13" applyFont="1" applyFill="1" applyBorder="1" applyAlignment="1">
      <alignment horizontal="center" vertical="center" wrapText="1"/>
    </xf>
    <xf numFmtId="0" fontId="17" fillId="0" borderId="8" xfId="6" applyNumberFormat="1" applyFill="1" applyBorder="1" applyAlignment="1">
      <alignment horizontal="left" vertical="top" indent="1" shrinkToFit="1"/>
    </xf>
    <xf numFmtId="0" fontId="17" fillId="0" borderId="8" xfId="6" applyNumberFormat="1" applyFill="1" applyBorder="1" applyAlignment="1">
      <alignment horizontal="left" vertical="center" indent="1" shrinkToFit="1"/>
    </xf>
    <xf numFmtId="0" fontId="20" fillId="8" borderId="7" xfId="13" applyFont="1" applyFill="1" applyBorder="1" applyAlignment="1">
      <alignment horizontal="center" vertical="center"/>
    </xf>
    <xf numFmtId="0" fontId="17" fillId="0" borderId="18" xfId="6" applyNumberFormat="1" applyFill="1" applyBorder="1" applyAlignment="1">
      <alignment horizontal="left" vertical="top" indent="1" shrinkToFit="1"/>
    </xf>
    <xf numFmtId="0" fontId="17" fillId="0" borderId="20" xfId="6" applyNumberFormat="1" applyFill="1" applyBorder="1" applyAlignment="1">
      <alignment horizontal="left" vertical="top" indent="1" shrinkToFit="1"/>
    </xf>
    <xf numFmtId="0" fontId="17" fillId="0" borderId="0" xfId="6" applyNumberFormat="1" applyFill="1" applyBorder="1" applyAlignment="1">
      <alignment horizontal="left" vertical="top" indent="1" shrinkToFit="1"/>
    </xf>
    <xf numFmtId="0" fontId="17" fillId="0" borderId="17" xfId="6" applyNumberFormat="1" applyFill="1" applyBorder="1" applyAlignment="1">
      <alignment horizontal="left" vertical="top" indent="1" shrinkToFit="1"/>
    </xf>
    <xf numFmtId="0" fontId="23" fillId="0" borderId="23" xfId="6" applyNumberFormat="1" applyFont="1" applyFill="1" applyBorder="1" applyAlignment="1">
      <alignment horizontal="left" vertical="top" indent="1" shrinkToFit="1"/>
    </xf>
    <xf numFmtId="14" fontId="19" fillId="0" borderId="7" xfId="15" applyNumberFormat="1" applyFont="1" applyBorder="1" applyAlignment="1">
      <alignment horizontal="center" vertical="center"/>
    </xf>
    <xf numFmtId="0" fontId="19" fillId="0" borderId="7" xfId="15" applyFont="1" applyBorder="1" applyAlignment="1">
      <alignment horizontal="center" vertical="center"/>
    </xf>
    <xf numFmtId="0" fontId="19" fillId="8" borderId="7" xfId="15" applyFont="1" applyFill="1" applyBorder="1" applyAlignment="1">
      <alignment horizontal="center" vertical="center"/>
    </xf>
    <xf numFmtId="14" fontId="20" fillId="0" borderId="7" xfId="15" applyNumberFormat="1" applyFont="1" applyBorder="1" applyAlignment="1">
      <alignment horizontal="center" vertical="center"/>
    </xf>
    <xf numFmtId="165" fontId="20" fillId="0" borderId="7" xfId="15" applyNumberFormat="1" applyFont="1" applyBorder="1" applyAlignment="1">
      <alignment vertical="center"/>
    </xf>
    <xf numFmtId="0" fontId="0" fillId="9" borderId="7" xfId="0" applyFill="1" applyBorder="1"/>
    <xf numFmtId="0" fontId="0" fillId="0" borderId="0" xfId="0" applyFill="1" applyBorder="1"/>
    <xf numFmtId="0" fontId="20" fillId="8" borderId="7" xfId="15" applyFont="1" applyFill="1" applyBorder="1" applyAlignment="1">
      <alignment horizontal="center" vertical="center"/>
    </xf>
    <xf numFmtId="14" fontId="20" fillId="8" borderId="7" xfId="15" applyNumberFormat="1" applyFont="1" applyFill="1" applyBorder="1" applyAlignment="1">
      <alignment horizontal="center" vertical="center"/>
    </xf>
    <xf numFmtId="165" fontId="20" fillId="8" borderId="7" xfId="15" applyNumberFormat="1" applyFont="1" applyFill="1" applyBorder="1" applyAlignment="1">
      <alignment vertical="center"/>
    </xf>
    <xf numFmtId="0" fontId="0" fillId="13" borderId="0" xfId="0" applyFill="1"/>
    <xf numFmtId="0" fontId="0" fillId="14" borderId="21" xfId="0" applyFill="1" applyBorder="1"/>
    <xf numFmtId="0" fontId="0" fillId="16" borderId="21" xfId="0" applyFill="1" applyBorder="1"/>
    <xf numFmtId="0" fontId="0" fillId="0" borderId="0" xfId="0" applyAlignment="1"/>
    <xf numFmtId="0" fontId="0" fillId="0" borderId="26" xfId="0" applyBorder="1" applyAlignment="1">
      <alignment horizontal="right"/>
    </xf>
    <xf numFmtId="0" fontId="0" fillId="0" borderId="26" xfId="0" applyBorder="1"/>
    <xf numFmtId="0" fontId="17" fillId="0" borderId="27" xfId="6" applyNumberFormat="1" applyFill="1" applyBorder="1" applyAlignment="1">
      <alignment horizontal="left" vertical="top" indent="1" shrinkToFit="1"/>
    </xf>
    <xf numFmtId="0" fontId="25" fillId="14" borderId="19" xfId="0" applyFont="1" applyFill="1" applyBorder="1" applyAlignment="1">
      <alignment horizontal="right"/>
    </xf>
    <xf numFmtId="0" fontId="25" fillId="16" borderId="19" xfId="0" applyFont="1" applyFill="1" applyBorder="1" applyAlignment="1">
      <alignment horizontal="right"/>
    </xf>
    <xf numFmtId="0" fontId="25" fillId="15" borderId="0" xfId="0" applyFont="1" applyFill="1" applyBorder="1" applyAlignment="1">
      <alignment horizontal="right"/>
    </xf>
    <xf numFmtId="0" fontId="0" fillId="15" borderId="12" xfId="0" applyFill="1" applyBorder="1"/>
    <xf numFmtId="0" fontId="20" fillId="8" borderId="7" xfId="15" applyFont="1" applyFill="1" applyBorder="1" applyAlignment="1">
      <alignment horizontal="center" vertical="center" wrapText="1"/>
    </xf>
    <xf numFmtId="0" fontId="17" fillId="0" borderId="28" xfId="6" applyNumberFormat="1" applyFill="1" applyBorder="1" applyAlignment="1">
      <alignment horizontal="left" vertical="top" indent="1" shrinkToFit="1"/>
    </xf>
    <xf numFmtId="0" fontId="25" fillId="17" borderId="0" xfId="0" applyFont="1" applyFill="1" applyBorder="1" applyAlignment="1">
      <alignment horizontal="right"/>
    </xf>
    <xf numFmtId="0" fontId="0" fillId="17" borderId="12" xfId="0" applyFill="1" applyBorder="1"/>
    <xf numFmtId="0" fontId="17" fillId="0" borderId="17" xfId="6" applyNumberFormat="1" applyFill="1" applyBorder="1" applyAlignment="1">
      <alignment horizontal="left" vertical="center" indent="1" shrinkToFit="1"/>
    </xf>
    <xf numFmtId="0" fontId="0" fillId="21" borderId="12" xfId="0" applyFill="1" applyBorder="1"/>
    <xf numFmtId="0" fontId="25" fillId="21" borderId="0" xfId="0" applyFont="1" applyFill="1" applyBorder="1" applyAlignment="1">
      <alignment horizontal="right"/>
    </xf>
    <xf numFmtId="0" fontId="0" fillId="22" borderId="21" xfId="0" applyFill="1" applyBorder="1"/>
    <xf numFmtId="0" fontId="25" fillId="22" borderId="19" xfId="0" applyFont="1" applyFill="1" applyBorder="1" applyAlignment="1">
      <alignment horizontal="right"/>
    </xf>
    <xf numFmtId="0" fontId="23" fillId="0" borderId="8" xfId="6" applyNumberFormat="1" applyFont="1" applyFill="1" applyBorder="1" applyAlignment="1">
      <alignment horizontal="left" vertical="top" indent="1" shrinkToFit="1"/>
    </xf>
    <xf numFmtId="0" fontId="17" fillId="0" borderId="24" xfId="6" applyNumberFormat="1" applyFill="1" applyBorder="1" applyAlignment="1">
      <alignment horizontal="left" vertical="top" indent="1" shrinkToFit="1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2" xfId="0" applyFill="1" applyBorder="1" applyAlignment="1">
      <alignment horizontal="right"/>
    </xf>
    <xf numFmtId="14" fontId="15" fillId="7" borderId="23" xfId="10" applyNumberFormat="1" applyBorder="1" applyAlignment="1">
      <alignment horizontal="left" vertical="center" indent="1"/>
    </xf>
    <xf numFmtId="0" fontId="0" fillId="0" borderId="12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8" xfId="0" applyBorder="1"/>
    <xf numFmtId="0" fontId="0" fillId="0" borderId="17" xfId="0" applyBorder="1"/>
    <xf numFmtId="0" fontId="0" fillId="0" borderId="16" xfId="0" applyBorder="1"/>
    <xf numFmtId="0" fontId="0" fillId="0" borderId="29" xfId="0" applyBorder="1"/>
    <xf numFmtId="0" fontId="0" fillId="0" borderId="1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7" fillId="0" borderId="8" xfId="6" applyNumberFormat="1" applyFill="1" applyBorder="1" applyAlignment="1">
      <alignment horizontal="left" vertical="center" shrinkToFit="1"/>
    </xf>
    <xf numFmtId="14" fontId="26" fillId="0" borderId="0" xfId="0" applyNumberFormat="1" applyFont="1"/>
    <xf numFmtId="0" fontId="27" fillId="0" borderId="0" xfId="0" applyFont="1"/>
    <xf numFmtId="0" fontId="27" fillId="0" borderId="0" xfId="0" applyFont="1" applyFill="1"/>
    <xf numFmtId="0" fontId="27" fillId="0" borderId="0" xfId="0" applyFont="1" applyBorder="1"/>
    <xf numFmtId="0" fontId="28" fillId="0" borderId="0" xfId="0" applyFont="1"/>
    <xf numFmtId="14" fontId="25" fillId="0" borderId="0" xfId="0" applyNumberFormat="1" applyFont="1"/>
    <xf numFmtId="14" fontId="20" fillId="0" borderId="7" xfId="16" applyNumberFormat="1" applyFont="1" applyBorder="1" applyAlignment="1">
      <alignment horizontal="center" vertical="center"/>
    </xf>
    <xf numFmtId="165" fontId="20" fillId="0" borderId="7" xfId="16" applyNumberFormat="1" applyFont="1" applyBorder="1" applyAlignment="1">
      <alignment vertical="center"/>
    </xf>
    <xf numFmtId="165" fontId="20" fillId="0" borderId="0" xfId="16" applyNumberFormat="1" applyFont="1" applyFill="1" applyBorder="1" applyAlignment="1">
      <alignment horizontal="center" vertical="center"/>
    </xf>
    <xf numFmtId="165" fontId="20" fillId="9" borderId="7" xfId="16" applyNumberFormat="1" applyFont="1" applyFill="1" applyBorder="1" applyAlignment="1">
      <alignment horizontal="center" vertical="center"/>
    </xf>
    <xf numFmtId="166" fontId="20" fillId="9" borderId="7" xfId="16" applyNumberFormat="1" applyFont="1" applyFill="1" applyBorder="1" applyAlignment="1">
      <alignment horizontal="center" vertical="center"/>
    </xf>
    <xf numFmtId="166" fontId="20" fillId="0" borderId="0" xfId="16" applyNumberFormat="1" applyFont="1" applyFill="1" applyBorder="1" applyAlignment="1">
      <alignment horizontal="center" vertical="center"/>
    </xf>
    <xf numFmtId="166" fontId="20" fillId="10" borderId="7" xfId="16" applyNumberFormat="1" applyFont="1" applyFill="1" applyBorder="1" applyAlignment="1">
      <alignment horizontal="center" vertical="center"/>
    </xf>
    <xf numFmtId="166" fontId="20" fillId="9" borderId="7" xfId="16" applyNumberFormat="1" applyFont="1" applyFill="1" applyBorder="1" applyAlignment="1">
      <alignment horizontal="center" vertical="center" wrapText="1"/>
    </xf>
    <xf numFmtId="166" fontId="21" fillId="9" borderId="7" xfId="16" applyNumberFormat="1" applyFont="1" applyFill="1" applyBorder="1" applyAlignment="1">
      <alignment horizontal="center" vertical="center"/>
    </xf>
    <xf numFmtId="0" fontId="20" fillId="8" borderId="7" xfId="16" applyFont="1" applyFill="1" applyBorder="1" applyAlignment="1">
      <alignment horizontal="center" vertical="center" wrapText="1"/>
    </xf>
    <xf numFmtId="0" fontId="0" fillId="0" borderId="0" xfId="0" applyFont="1"/>
    <xf numFmtId="0" fontId="17" fillId="0" borderId="19" xfId="6" applyNumberFormat="1" applyFill="1" applyBorder="1" applyAlignment="1">
      <alignment horizontal="left" vertical="top" indent="1" shrinkToFit="1"/>
    </xf>
    <xf numFmtId="0" fontId="25" fillId="0" borderId="0" xfId="0" applyFont="1"/>
    <xf numFmtId="14" fontId="19" fillId="0" borderId="7" xfId="13" applyNumberFormat="1" applyFont="1" applyBorder="1" applyAlignment="1">
      <alignment horizontal="center" vertical="center" wrapText="1"/>
    </xf>
    <xf numFmtId="0" fontId="19" fillId="0" borderId="7" xfId="13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20" fillId="0" borderId="7" xfId="13" applyFont="1" applyBorder="1" applyAlignment="1">
      <alignment horizontal="center" vertical="center"/>
    </xf>
    <xf numFmtId="0" fontId="23" fillId="0" borderId="8" xfId="6" applyNumberFormat="1" applyFont="1" applyFill="1" applyBorder="1" applyAlignment="1">
      <alignment horizontal="left" vertical="center" wrapText="1" shrinkToFit="1"/>
    </xf>
    <xf numFmtId="0" fontId="0" fillId="0" borderId="0" xfId="0" applyFont="1" applyAlignment="1"/>
    <xf numFmtId="0" fontId="0" fillId="20" borderId="21" xfId="0" applyFill="1" applyBorder="1"/>
    <xf numFmtId="14" fontId="19" fillId="0" borderId="7" xfId="16" applyNumberFormat="1" applyFont="1" applyBorder="1" applyAlignment="1">
      <alignment horizontal="center" vertical="center"/>
    </xf>
    <xf numFmtId="0" fontId="19" fillId="0" borderId="7" xfId="16" applyFont="1" applyBorder="1" applyAlignment="1">
      <alignment horizontal="center" vertical="center"/>
    </xf>
    <xf numFmtId="0" fontId="19" fillId="8" borderId="7" xfId="16" applyFont="1" applyFill="1" applyBorder="1" applyAlignment="1">
      <alignment horizontal="center" vertical="center" wrapText="1"/>
    </xf>
    <xf numFmtId="0" fontId="19" fillId="0" borderId="0" xfId="16" applyFont="1" applyFill="1" applyBorder="1" applyAlignment="1">
      <alignment horizontal="center" vertical="center"/>
    </xf>
    <xf numFmtId="0" fontId="19" fillId="9" borderId="7" xfId="16" applyFont="1" applyFill="1" applyBorder="1" applyAlignment="1">
      <alignment horizontal="center" vertical="center"/>
    </xf>
    <xf numFmtId="0" fontId="19" fillId="10" borderId="7" xfId="16" applyFont="1" applyFill="1" applyBorder="1" applyAlignment="1">
      <alignment horizontal="center" vertical="center"/>
    </xf>
    <xf numFmtId="0" fontId="19" fillId="9" borderId="7" xfId="16" applyFont="1" applyFill="1" applyBorder="1" applyAlignment="1">
      <alignment horizontal="center" vertical="center" wrapText="1"/>
    </xf>
    <xf numFmtId="0" fontId="29" fillId="0" borderId="0" xfId="0" applyFont="1"/>
    <xf numFmtId="14" fontId="0" fillId="0" borderId="0" xfId="0" applyNumberFormat="1" applyAlignment="1"/>
    <xf numFmtId="0" fontId="25" fillId="0" borderId="0" xfId="0" applyFont="1" applyAlignment="1"/>
    <xf numFmtId="0" fontId="25" fillId="19" borderId="21" xfId="0" applyFont="1" applyFill="1" applyBorder="1"/>
    <xf numFmtId="0" fontId="24" fillId="0" borderId="17" xfId="6" applyNumberFormat="1" applyFont="1" applyFill="1" applyBorder="1" applyAlignment="1">
      <alignment horizontal="left" vertical="top" indent="1" shrinkToFit="1"/>
    </xf>
    <xf numFmtId="0" fontId="23" fillId="0" borderId="17" xfId="6" applyNumberFormat="1" applyFont="1" applyFill="1" applyBorder="1" applyAlignment="1">
      <alignment horizontal="left" vertical="center" wrapText="1" shrinkToFit="1"/>
    </xf>
    <xf numFmtId="0" fontId="0" fillId="0" borderId="14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0" xfId="0" applyBorder="1"/>
    <xf numFmtId="0" fontId="17" fillId="0" borderId="30" xfId="6" applyNumberFormat="1" applyFill="1" applyBorder="1" applyAlignment="1">
      <alignment horizontal="left" vertical="top" indent="1" shrinkToFit="1"/>
    </xf>
    <xf numFmtId="14" fontId="20" fillId="0" borderId="7" xfId="17" applyNumberFormat="1" applyFont="1" applyBorder="1" applyAlignment="1">
      <alignment horizontal="center" vertical="center"/>
    </xf>
    <xf numFmtId="165" fontId="20" fillId="0" borderId="7" xfId="17" applyNumberFormat="1" applyFont="1" applyBorder="1" applyAlignment="1">
      <alignment vertical="center"/>
    </xf>
    <xf numFmtId="166" fontId="20" fillId="0" borderId="0" xfId="17" applyNumberFormat="1" applyFont="1" applyFill="1" applyBorder="1" applyAlignment="1">
      <alignment horizontal="center" vertical="center"/>
    </xf>
    <xf numFmtId="0" fontId="20" fillId="8" borderId="7" xfId="17" applyFont="1" applyFill="1" applyBorder="1" applyAlignment="1">
      <alignment horizontal="center" vertical="center"/>
    </xf>
    <xf numFmtId="0" fontId="0" fillId="0" borderId="30" xfId="0" applyFill="1" applyBorder="1" applyAlignment="1">
      <alignment horizontal="right"/>
    </xf>
    <xf numFmtId="14" fontId="19" fillId="0" borderId="7" xfId="18" applyNumberFormat="1" applyFont="1" applyBorder="1" applyAlignment="1">
      <alignment horizontal="center" vertical="center"/>
    </xf>
    <xf numFmtId="0" fontId="19" fillId="0" borderId="7" xfId="18" applyFont="1" applyBorder="1" applyAlignment="1">
      <alignment horizontal="center" vertical="center"/>
    </xf>
    <xf numFmtId="0" fontId="19" fillId="11" borderId="7" xfId="18" applyFont="1" applyFill="1" applyBorder="1" applyAlignment="1">
      <alignment horizontal="center" vertical="center"/>
    </xf>
    <xf numFmtId="0" fontId="19" fillId="0" borderId="8" xfId="18" applyFont="1" applyFill="1" applyBorder="1" applyAlignment="1">
      <alignment horizontal="center" vertical="center"/>
    </xf>
    <xf numFmtId="14" fontId="20" fillId="0" borderId="7" xfId="18" applyNumberFormat="1" applyFont="1" applyBorder="1" applyAlignment="1">
      <alignment horizontal="center" vertical="center"/>
    </xf>
    <xf numFmtId="165" fontId="20" fillId="0" borderId="7" xfId="18" applyNumberFormat="1" applyFont="1" applyBorder="1" applyAlignment="1">
      <alignment vertical="center"/>
    </xf>
    <xf numFmtId="165" fontId="20" fillId="0" borderId="8" xfId="18" applyNumberFormat="1" applyFont="1" applyFill="1" applyBorder="1" applyAlignment="1">
      <alignment horizontal="center" vertical="center"/>
    </xf>
    <xf numFmtId="166" fontId="20" fillId="0" borderId="8" xfId="18" applyNumberFormat="1" applyFont="1" applyFill="1" applyBorder="1" applyAlignment="1">
      <alignment horizontal="center" vertical="center"/>
    </xf>
    <xf numFmtId="0" fontId="19" fillId="8" borderId="7" xfId="18" applyFont="1" applyFill="1" applyBorder="1" applyAlignment="1">
      <alignment horizontal="center" vertical="center"/>
    </xf>
    <xf numFmtId="0" fontId="20" fillId="11" borderId="7" xfId="18" applyFont="1" applyFill="1" applyBorder="1" applyAlignment="1">
      <alignment horizontal="center" vertical="center"/>
    </xf>
    <xf numFmtId="0" fontId="20" fillId="8" borderId="7" xfId="18" applyFont="1" applyFill="1" applyBorder="1" applyAlignment="1">
      <alignment horizontal="center" vertical="center"/>
    </xf>
    <xf numFmtId="0" fontId="0" fillId="0" borderId="18" xfId="0" applyBorder="1"/>
    <xf numFmtId="0" fontId="0" fillId="0" borderId="24" xfId="0" applyBorder="1"/>
    <xf numFmtId="0" fontId="0" fillId="0" borderId="31" xfId="0" applyBorder="1"/>
    <xf numFmtId="14" fontId="19" fillId="0" borderId="7" xfId="17" applyNumberFormat="1" applyFont="1" applyBorder="1" applyAlignment="1">
      <alignment horizontal="center" vertical="center"/>
    </xf>
    <xf numFmtId="0" fontId="19" fillId="0" borderId="7" xfId="17" applyFont="1" applyBorder="1" applyAlignment="1">
      <alignment horizontal="center" vertical="center"/>
    </xf>
    <xf numFmtId="0" fontId="19" fillId="8" borderId="7" xfId="17" applyFont="1" applyFill="1" applyBorder="1" applyAlignment="1">
      <alignment horizontal="center" vertical="center"/>
    </xf>
    <xf numFmtId="0" fontId="19" fillId="0" borderId="0" xfId="17" applyFont="1" applyFill="1" applyBorder="1" applyAlignment="1">
      <alignment horizontal="center" vertical="center"/>
    </xf>
    <xf numFmtId="0" fontId="0" fillId="0" borderId="20" xfId="0" applyBorder="1"/>
    <xf numFmtId="0" fontId="0" fillId="0" borderId="10" xfId="0" applyBorder="1" applyAlignment="1">
      <alignment horizontal="right"/>
    </xf>
    <xf numFmtId="0" fontId="25" fillId="19" borderId="19" xfId="0" applyFont="1" applyFill="1" applyBorder="1" applyAlignment="1">
      <alignment horizontal="right"/>
    </xf>
    <xf numFmtId="0" fontId="25" fillId="18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18" borderId="21" xfId="0" applyFill="1" applyBorder="1"/>
    <xf numFmtId="0" fontId="0" fillId="0" borderId="7" xfId="0" applyBorder="1"/>
    <xf numFmtId="0" fontId="0" fillId="0" borderId="7" xfId="0" applyFill="1" applyBorder="1"/>
    <xf numFmtId="0" fontId="25" fillId="0" borderId="7" xfId="0" applyFont="1" applyBorder="1"/>
    <xf numFmtId="0" fontId="32" fillId="0" borderId="0" xfId="0" applyFont="1" applyBorder="1"/>
    <xf numFmtId="0" fontId="32" fillId="0" borderId="0" xfId="0" applyFont="1"/>
    <xf numFmtId="0" fontId="32" fillId="0" borderId="7" xfId="0" applyFont="1" applyBorder="1"/>
    <xf numFmtId="0" fontId="32" fillId="0" borderId="7" xfId="0" applyFont="1" applyFill="1" applyBorder="1"/>
    <xf numFmtId="0" fontId="22" fillId="2" borderId="10" xfId="0" applyFont="1" applyFill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0" fontId="33" fillId="0" borderId="8" xfId="6" applyNumberFormat="1" applyFont="1" applyFill="1" applyBorder="1" applyAlignment="1">
      <alignment vertical="center" wrapText="1" shrinkToFit="1"/>
    </xf>
    <xf numFmtId="0" fontId="33" fillId="0" borderId="17" xfId="6" applyNumberFormat="1" applyFont="1" applyFill="1" applyBorder="1" applyAlignment="1">
      <alignment horizontal="left" vertical="center"/>
    </xf>
    <xf numFmtId="0" fontId="34" fillId="0" borderId="7" xfId="0" applyFont="1" applyBorder="1"/>
    <xf numFmtId="0" fontId="30" fillId="0" borderId="10" xfId="0" applyFont="1" applyBorder="1" applyAlignment="1">
      <alignment horizontal="center" vertical="top" wrapText="1"/>
    </xf>
    <xf numFmtId="0" fontId="0" fillId="15" borderId="21" xfId="0" applyFill="1" applyBorder="1"/>
    <xf numFmtId="0" fontId="0" fillId="21" borderId="21" xfId="0" applyFill="1" applyBorder="1"/>
    <xf numFmtId="0" fontId="25" fillId="21" borderId="19" xfId="0" applyFont="1" applyFill="1" applyBorder="1" applyAlignment="1">
      <alignment horizontal="right"/>
    </xf>
    <xf numFmtId="0" fontId="0" fillId="17" borderId="21" xfId="0" applyFill="1" applyBorder="1"/>
    <xf numFmtId="0" fontId="25" fillId="17" borderId="19" xfId="0" applyFont="1" applyFill="1" applyBorder="1" applyAlignment="1">
      <alignment horizontal="right"/>
    </xf>
    <xf numFmtId="0" fontId="25" fillId="18" borderId="19" xfId="0" applyFont="1" applyFill="1" applyBorder="1" applyAlignment="1">
      <alignment horizontal="right"/>
    </xf>
    <xf numFmtId="0" fontId="23" fillId="0" borderId="32" xfId="6" applyNumberFormat="1" applyFont="1" applyFill="1" applyBorder="1" applyAlignment="1">
      <alignment horizontal="left" vertical="top" indent="1" shrinkToFit="1"/>
    </xf>
    <xf numFmtId="0" fontId="23" fillId="0" borderId="18" xfId="6" applyNumberFormat="1" applyFont="1" applyFill="1" applyBorder="1" applyAlignment="1">
      <alignment horizontal="left" vertical="top" indent="1" shrinkToFit="1"/>
    </xf>
    <xf numFmtId="0" fontId="24" fillId="0" borderId="20" xfId="6" applyNumberFormat="1" applyFont="1" applyFill="1" applyBorder="1" applyAlignment="1">
      <alignment horizontal="left" vertical="top" indent="1" shrinkToFit="1"/>
    </xf>
    <xf numFmtId="0" fontId="19" fillId="23" borderId="7" xfId="17" applyFont="1" applyFill="1" applyBorder="1" applyAlignment="1">
      <alignment horizontal="center" vertical="center"/>
    </xf>
    <xf numFmtId="0" fontId="20" fillId="23" borderId="7" xfId="17" applyFont="1" applyFill="1" applyBorder="1" applyAlignment="1">
      <alignment horizontal="center" vertical="center"/>
    </xf>
    <xf numFmtId="0" fontId="25" fillId="15" borderId="21" xfId="0" applyFont="1" applyFill="1" applyBorder="1"/>
    <xf numFmtId="0" fontId="25" fillId="13" borderId="12" xfId="0" applyFont="1" applyFill="1" applyBorder="1"/>
    <xf numFmtId="0" fontId="25" fillId="13" borderId="0" xfId="0" applyFont="1" applyFill="1" applyBorder="1" applyAlignment="1">
      <alignment horizontal="right"/>
    </xf>
    <xf numFmtId="0" fontId="0" fillId="13" borderId="24" xfId="0" applyFill="1" applyBorder="1"/>
    <xf numFmtId="14" fontId="15" fillId="13" borderId="18" xfId="10" applyNumberFormat="1" applyFill="1" applyBorder="1" applyAlignment="1">
      <alignment horizontal="left" vertical="center" indent="1"/>
    </xf>
    <xf numFmtId="14" fontId="15" fillId="13" borderId="19" xfId="11" applyNumberFormat="1" applyFill="1" applyBorder="1" applyAlignment="1">
      <alignment horizontal="left" vertical="center" indent="1"/>
    </xf>
    <xf numFmtId="14" fontId="15" fillId="13" borderId="20" xfId="10" applyNumberFormat="1" applyFill="1" applyBorder="1" applyAlignment="1">
      <alignment horizontal="left" vertical="center" indent="1"/>
    </xf>
    <xf numFmtId="0" fontId="25" fillId="20" borderId="19" xfId="0" applyFont="1" applyFill="1" applyBorder="1" applyAlignment="1">
      <alignment horizontal="right"/>
    </xf>
    <xf numFmtId="0" fontId="25" fillId="15" borderId="19" xfId="0" applyFont="1" applyFill="1" applyBorder="1" applyAlignment="1">
      <alignment horizontal="right"/>
    </xf>
    <xf numFmtId="0" fontId="0" fillId="0" borderId="10" xfId="0" applyBorder="1"/>
    <xf numFmtId="0" fontId="17" fillId="0" borderId="10" xfId="6" applyNumberFormat="1" applyFill="1" applyBorder="1" applyAlignment="1">
      <alignment horizontal="left" vertical="top" indent="1" shrinkToFit="1"/>
    </xf>
    <xf numFmtId="0" fontId="17" fillId="0" borderId="15" xfId="6" applyNumberFormat="1" applyFill="1" applyBorder="1" applyAlignment="1">
      <alignment horizontal="left" vertical="top" indent="1" shrinkToFit="1"/>
    </xf>
    <xf numFmtId="0" fontId="17" fillId="0" borderId="8" xfId="6" applyNumberFormat="1" applyFill="1" applyBorder="1" applyAlignment="1">
      <alignment horizontal="left" vertical="top" shrinkToFit="1"/>
    </xf>
    <xf numFmtId="0" fontId="0" fillId="0" borderId="18" xfId="0" applyBorder="1" applyAlignment="1">
      <alignment wrapText="1"/>
    </xf>
    <xf numFmtId="0" fontId="23" fillId="0" borderId="18" xfId="6" applyNumberFormat="1" applyFont="1" applyFill="1" applyBorder="1" applyAlignment="1">
      <alignment horizontal="left" vertical="top" wrapText="1" shrinkToFit="1"/>
    </xf>
    <xf numFmtId="0" fontId="17" fillId="0" borderId="8" xfId="6" applyNumberFormat="1" applyFill="1" applyBorder="1" applyAlignment="1">
      <alignment vertical="top" shrinkToFit="1"/>
    </xf>
    <xf numFmtId="14" fontId="20" fillId="11" borderId="7" xfId="13" applyNumberFormat="1" applyFont="1" applyFill="1" applyBorder="1" applyAlignment="1">
      <alignment horizontal="center" vertical="center"/>
    </xf>
    <xf numFmtId="14" fontId="20" fillId="11" borderId="7" xfId="16" applyNumberFormat="1" applyFont="1" applyFill="1" applyBorder="1" applyAlignment="1">
      <alignment horizontal="center" vertical="center"/>
    </xf>
    <xf numFmtId="0" fontId="23" fillId="0" borderId="8" xfId="6" applyNumberFormat="1" applyFont="1" applyFill="1" applyBorder="1" applyAlignment="1">
      <alignment horizontal="left" vertical="top" wrapText="1" shrinkToFit="1"/>
    </xf>
    <xf numFmtId="0" fontId="25" fillId="20" borderId="19" xfId="0" applyFont="1" applyFill="1" applyBorder="1" applyAlignment="1">
      <alignment horizontal="right"/>
    </xf>
    <xf numFmtId="0" fontId="36" fillId="0" borderId="8" xfId="6" applyNumberFormat="1" applyFont="1" applyFill="1" applyBorder="1" applyAlignment="1">
      <alignment vertical="center" wrapText="1" shrinkToFit="1"/>
    </xf>
    <xf numFmtId="0" fontId="17" fillId="0" borderId="8" xfId="6" applyNumberFormat="1" applyFill="1" applyBorder="1" applyAlignment="1">
      <alignment horizontal="left" vertical="top" wrapText="1" shrinkToFit="1"/>
    </xf>
    <xf numFmtId="0" fontId="37" fillId="0" borderId="12" xfId="0" applyFont="1" applyBorder="1" applyAlignment="1">
      <alignment horizontal="right" vertical="center"/>
    </xf>
    <xf numFmtId="0" fontId="38" fillId="0" borderId="0" xfId="0" applyFont="1" applyBorder="1" applyAlignment="1">
      <alignment horizontal="right"/>
    </xf>
    <xf numFmtId="0" fontId="39" fillId="0" borderId="18" xfId="6" applyNumberFormat="1" applyFont="1" applyFill="1" applyBorder="1" applyAlignment="1">
      <alignment horizontal="left" vertical="top" indent="1" shrinkToFit="1"/>
    </xf>
    <xf numFmtId="165" fontId="20" fillId="0" borderId="0" xfId="17" applyNumberFormat="1" applyFont="1" applyBorder="1" applyAlignment="1">
      <alignment vertical="center"/>
    </xf>
    <xf numFmtId="0" fontId="23" fillId="0" borderId="8" xfId="6" applyNumberFormat="1" applyFont="1" applyFill="1" applyBorder="1" applyAlignment="1">
      <alignment horizontal="left" vertical="top" wrapText="1" indent="1" shrinkToFit="1"/>
    </xf>
    <xf numFmtId="14" fontId="20" fillId="11" borderId="0" xfId="13" applyNumberFormat="1" applyFont="1" applyFill="1" applyBorder="1" applyAlignment="1">
      <alignment horizontal="center" vertical="center"/>
    </xf>
    <xf numFmtId="165" fontId="20" fillId="0" borderId="0" xfId="13" applyNumberFormat="1" applyFont="1" applyBorder="1" applyAlignment="1">
      <alignment vertical="center"/>
    </xf>
    <xf numFmtId="0" fontId="20" fillId="8" borderId="0" xfId="15" applyFont="1" applyFill="1" applyBorder="1" applyAlignment="1">
      <alignment horizontal="center" vertical="center"/>
    </xf>
    <xf numFmtId="0" fontId="0" fillId="11" borderId="7" xfId="0" applyFill="1" applyBorder="1"/>
    <xf numFmtId="0" fontId="40" fillId="0" borderId="7" xfId="0" applyFont="1" applyBorder="1"/>
    <xf numFmtId="0" fontId="17" fillId="24" borderId="8" xfId="6" applyNumberFormat="1" applyFill="1" applyBorder="1" applyAlignment="1">
      <alignment horizontal="left" vertical="top" indent="1" shrinkToFit="1"/>
    </xf>
    <xf numFmtId="0" fontId="17" fillId="25" borderId="8" xfId="6" applyNumberFormat="1" applyFill="1" applyBorder="1" applyAlignment="1">
      <alignment horizontal="left" vertical="center" indent="1" shrinkToFit="1"/>
    </xf>
    <xf numFmtId="0" fontId="17" fillId="25" borderId="8" xfId="6" applyNumberFormat="1" applyFill="1" applyBorder="1" applyAlignment="1">
      <alignment horizontal="left" vertical="top" indent="1" shrinkToFit="1"/>
    </xf>
    <xf numFmtId="0" fontId="17" fillId="25" borderId="17" xfId="6" applyNumberFormat="1" applyFill="1" applyBorder="1" applyAlignment="1">
      <alignment horizontal="left" vertical="top" indent="1" shrinkToFit="1"/>
    </xf>
    <xf numFmtId="0" fontId="17" fillId="25" borderId="8" xfId="6" applyNumberFormat="1" applyFill="1" applyBorder="1" applyAlignment="1">
      <alignment horizontal="left" vertical="top" shrinkToFit="1"/>
    </xf>
    <xf numFmtId="0" fontId="23" fillId="25" borderId="24" xfId="6" applyNumberFormat="1" applyFont="1" applyFill="1" applyBorder="1" applyAlignment="1">
      <alignment horizontal="left" vertical="center" wrapText="1" shrinkToFit="1"/>
    </xf>
    <xf numFmtId="0" fontId="36" fillId="0" borderId="8" xfId="6" applyNumberFormat="1" applyFont="1" applyFill="1" applyBorder="1" applyAlignment="1">
      <alignment horizontal="left" vertical="top" wrapText="1" shrinkToFit="1"/>
    </xf>
    <xf numFmtId="0" fontId="17" fillId="13" borderId="8" xfId="6" applyNumberFormat="1" applyFill="1" applyBorder="1" applyAlignment="1">
      <alignment horizontal="left" vertical="top" indent="1" shrinkToFit="1"/>
    </xf>
    <xf numFmtId="0" fontId="35" fillId="13" borderId="8" xfId="6" applyNumberFormat="1" applyFont="1" applyFill="1" applyBorder="1" applyAlignment="1">
      <alignment horizontal="left" vertical="top" indent="1" shrinkToFit="1"/>
    </xf>
    <xf numFmtId="0" fontId="17" fillId="13" borderId="17" xfId="6" applyNumberFormat="1" applyFill="1" applyBorder="1" applyAlignment="1">
      <alignment horizontal="left" vertical="top" indent="1" shrinkToFit="1"/>
    </xf>
    <xf numFmtId="0" fontId="17" fillId="0" borderId="8" xfId="6" applyNumberFormat="1" applyFont="1" applyFill="1" applyBorder="1" applyAlignment="1">
      <alignment vertical="top" shrinkToFit="1"/>
    </xf>
    <xf numFmtId="0" fontId="17" fillId="0" borderId="8" xfId="6" applyNumberFormat="1" applyFont="1" applyFill="1" applyBorder="1" applyAlignment="1">
      <alignment horizontal="left" vertical="top" wrapText="1" shrinkToFit="1"/>
    </xf>
    <xf numFmtId="0" fontId="17" fillId="0" borderId="8" xfId="6" applyNumberFormat="1" applyFont="1" applyFill="1" applyBorder="1" applyAlignment="1">
      <alignment vertical="top" wrapText="1" shrinkToFit="1"/>
    </xf>
    <xf numFmtId="0" fontId="17" fillId="0" borderId="23" xfId="6" applyNumberFormat="1" applyFill="1" applyBorder="1" applyAlignment="1">
      <alignment horizontal="left" vertical="top" indent="1" shrinkToFit="1"/>
    </xf>
    <xf numFmtId="0" fontId="17" fillId="13" borderId="8" xfId="6" applyNumberFormat="1" applyFill="1" applyBorder="1" applyAlignment="1">
      <alignment horizontal="left" vertical="top" wrapText="1" indent="1" shrinkToFit="1"/>
    </xf>
    <xf numFmtId="14" fontId="42" fillId="25" borderId="8" xfId="10" applyNumberFormat="1" applyFont="1" applyFill="1" applyBorder="1" applyAlignment="1">
      <alignment horizontal="left" vertical="center" indent="1"/>
    </xf>
    <xf numFmtId="14" fontId="42" fillId="25" borderId="0" xfId="11" applyNumberFormat="1" applyFont="1" applyFill="1" applyBorder="1" applyAlignment="1">
      <alignment horizontal="left" vertical="center" indent="1"/>
    </xf>
    <xf numFmtId="14" fontId="42" fillId="25" borderId="17" xfId="10" applyNumberFormat="1" applyFont="1" applyFill="1" applyBorder="1" applyAlignment="1">
      <alignment horizontal="left" vertical="center" indent="1"/>
    </xf>
    <xf numFmtId="0" fontId="25" fillId="0" borderId="7" xfId="0" applyFont="1" applyBorder="1" applyAlignment="1">
      <alignment horizontal="center"/>
    </xf>
    <xf numFmtId="0" fontId="25" fillId="20" borderId="21" xfId="0" applyFont="1" applyFill="1" applyBorder="1" applyAlignment="1">
      <alignment horizontal="right"/>
    </xf>
    <xf numFmtId="0" fontId="25" fillId="20" borderId="19" xfId="0" applyFont="1" applyFill="1" applyBorder="1" applyAlignment="1">
      <alignment horizontal="right"/>
    </xf>
    <xf numFmtId="0" fontId="25" fillId="15" borderId="21" xfId="0" applyFont="1" applyFill="1" applyBorder="1" applyAlignment="1">
      <alignment horizontal="right"/>
    </xf>
    <xf numFmtId="0" fontId="25" fillId="15" borderId="19" xfId="0" applyFont="1" applyFill="1" applyBorder="1" applyAlignment="1">
      <alignment horizontal="right"/>
    </xf>
    <xf numFmtId="0" fontId="25" fillId="23" borderId="21" xfId="0" applyFont="1" applyFill="1" applyBorder="1" applyAlignment="1">
      <alignment horizontal="right"/>
    </xf>
    <xf numFmtId="0" fontId="25" fillId="23" borderId="19" xfId="0" applyFont="1" applyFill="1" applyBorder="1" applyAlignment="1">
      <alignment horizontal="right"/>
    </xf>
    <xf numFmtId="0" fontId="25" fillId="23" borderId="21" xfId="0" applyFont="1" applyFill="1" applyBorder="1" applyAlignment="1">
      <alignment horizontal="right" vertical="top"/>
    </xf>
    <xf numFmtId="0" fontId="25" fillId="23" borderId="19" xfId="0" applyFont="1" applyFill="1" applyBorder="1" applyAlignment="1">
      <alignment horizontal="right" vertical="top"/>
    </xf>
    <xf numFmtId="0" fontId="41" fillId="2" borderId="10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center" vertical="center" wrapText="1"/>
    </xf>
  </cellXfs>
  <cellStyles count="19">
    <cellStyle name="40% - Accent1" xfId="1" builtinId="31" customBuiltin="1"/>
    <cellStyle name="Accent1" xfId="3" builtinId="29" customBuiltin="1"/>
    <cellStyle name="Accent5" xfId="4" builtinId="45" customBuiltin="1"/>
    <cellStyle name="Day" xfId="5"/>
    <cellStyle name="Day Detail" xfId="6"/>
    <cellStyle name="Heading 1" xfId="2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Normal" xfId="0" builtinId="0" customBuiltin="1"/>
    <cellStyle name="Normal 2" xfId="13"/>
    <cellStyle name="Normal 2 2" xfId="14"/>
    <cellStyle name="Normal 2 3" xfId="15"/>
    <cellStyle name="Normal 2 4" xfId="16"/>
    <cellStyle name="Normal 2 5" xfId="17"/>
    <cellStyle name="Normal 2 6" xfId="18"/>
    <cellStyle name="Notes" xfId="7"/>
    <cellStyle name="Notes Header" xfId="8"/>
    <cellStyle name="Title" xfId="9" builtinId="15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00FF99"/>
      <color rgb="FFCCECFF"/>
      <color rgb="FF00CCFF"/>
      <color rgb="FF6699FF"/>
      <color rgb="FFCCFF33"/>
      <color rgb="FFA50021"/>
      <color rgb="FF3333FF"/>
      <color rgb="FF660066"/>
      <color rgb="FF0080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Aseptic%20Team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General%20Medicine%20Tea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Special%20Medicine%20Tea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Med%20Info_Inpatients_HOM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Moorabbin%20Hospital%20Team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Avaliable%20Ro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Critical%20Care%20Te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Department%20Sup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Jessie%20McPherson_BAU_MHTR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Monash%20Childrens%20Tea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Unavaliable%20Staff%20Ro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Filing%20Cabinet\2_Silvana%20Pignataro\Monash%20Health\digestive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Dispensary%20Tea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7/2017_Digestive%20Health_Nephrology%20Daily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3">
          <cell r="C3" t="str">
            <v>PRODUCT RELEASE MANAGER</v>
          </cell>
          <cell r="D3" t="str">
            <v>PRODUCT RELEASE</v>
          </cell>
          <cell r="E3" t="str">
            <v>CHEMO</v>
          </cell>
          <cell r="F3" t="str">
            <v>ASEPTIC PREP LEAD</v>
          </cell>
          <cell r="G3" t="str">
            <v>ASEPTIC PREP</v>
          </cell>
          <cell r="H3" t="str">
            <v>ASEPTIC PREP</v>
          </cell>
          <cell r="I3" t="str">
            <v>ASEPTIC PREP (1.15-5.15) / IP SUPPORT (8.45-12.45)</v>
          </cell>
          <cell r="J3" t="str">
            <v>ASEPTIC TRAINING SUPPORT</v>
          </cell>
          <cell r="K3" t="str">
            <v>INTERN</v>
          </cell>
          <cell r="L3" t="str">
            <v>ASEPTIC PREP - DANDENONG HOSPITAL</v>
          </cell>
          <cell r="M3" t="str">
            <v>PRODUCT RELEASE - MOORABBIN HOSPITAL</v>
          </cell>
          <cell r="N3" t="str">
            <v>(8.45am - 12.45pm) IP SUPPORT</v>
          </cell>
          <cell r="O3" t="str">
            <v>[PHARMACY ROLE]</v>
          </cell>
          <cell r="P3" t="str">
            <v>[PHARMACY ROLE]</v>
          </cell>
          <cell r="Q3" t="str">
            <v>[PHARMACY ROLE]</v>
          </cell>
          <cell r="R3" t="str">
            <v>[PHARMACY ROLE]</v>
          </cell>
          <cell r="S3" t="str">
            <v>[PHARMACY ROLE]</v>
          </cell>
          <cell r="T3" t="str">
            <v>[PHARMACY ROLE]</v>
          </cell>
        </row>
        <row r="4">
          <cell r="C4" t="str">
            <v>Public Holiday</v>
          </cell>
          <cell r="D4" t="str">
            <v>Public Holiday</v>
          </cell>
          <cell r="E4" t="str">
            <v>Public Holiday</v>
          </cell>
          <cell r="F4" t="str">
            <v>Public Holiday</v>
          </cell>
          <cell r="G4" t="str">
            <v>Public Holiday</v>
          </cell>
          <cell r="H4" t="str">
            <v>Public Holiday</v>
          </cell>
          <cell r="I4" t="str">
            <v>Public Holiday</v>
          </cell>
          <cell r="J4" t="str">
            <v>Public Holiday</v>
          </cell>
          <cell r="K4" t="str">
            <v>Public Holiday</v>
          </cell>
          <cell r="L4" t="str">
            <v>Public Holiday</v>
          </cell>
          <cell r="M4" t="str">
            <v>Public Holiday</v>
          </cell>
          <cell r="N4" t="str">
            <v>Public Holiday</v>
          </cell>
          <cell r="O4" t="str">
            <v>Public Holiday</v>
          </cell>
          <cell r="P4" t="str">
            <v>Public Holiday</v>
          </cell>
          <cell r="Q4" t="str">
            <v>Public Holiday</v>
          </cell>
          <cell r="R4" t="str">
            <v>Public Holiday</v>
          </cell>
          <cell r="S4" t="str">
            <v>Public Holiday</v>
          </cell>
          <cell r="T4" t="str">
            <v>Public Holiday</v>
          </cell>
        </row>
        <row r="5">
          <cell r="C5" t="str">
            <v>Robert</v>
          </cell>
          <cell r="D5" t="str">
            <v>Stella</v>
          </cell>
          <cell r="E5" t="str">
            <v>Yolanda</v>
          </cell>
          <cell r="F5" t="str">
            <v>K.Tiong</v>
          </cell>
          <cell r="G5" t="str">
            <v>Kelly</v>
          </cell>
          <cell r="H5" t="str">
            <v>qq</v>
          </cell>
          <cell r="I5" t="str">
            <v>T.Le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 t="str">
            <v>Robert</v>
          </cell>
          <cell r="D6" t="str">
            <v>Daisy</v>
          </cell>
          <cell r="E6" t="str">
            <v>G.Lau</v>
          </cell>
          <cell r="F6" t="str">
            <v>Yolanda</v>
          </cell>
          <cell r="G6" t="str">
            <v>Lois</v>
          </cell>
          <cell r="H6" t="str">
            <v>qq</v>
          </cell>
          <cell r="I6" t="str">
            <v>T.Le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 t="str">
            <v>Robert</v>
          </cell>
          <cell r="D7" t="str">
            <v>Daisy</v>
          </cell>
          <cell r="E7" t="str">
            <v>Stella</v>
          </cell>
          <cell r="F7" t="str">
            <v>G.Lau</v>
          </cell>
          <cell r="G7" t="str">
            <v>Lois</v>
          </cell>
          <cell r="H7" t="str">
            <v>qq</v>
          </cell>
          <cell r="I7" t="str">
            <v>T.Le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C254" t="str">
            <v>Robert</v>
          </cell>
          <cell r="D254" t="str">
            <v>Daisy</v>
          </cell>
          <cell r="E254" t="str">
            <v>Stella</v>
          </cell>
          <cell r="F254" t="str">
            <v>G.Lau</v>
          </cell>
          <cell r="G254" t="str">
            <v>Lois</v>
          </cell>
          <cell r="H254" t="str">
            <v>qq</v>
          </cell>
          <cell r="I254" t="str">
            <v>T.Le&gt;12</v>
          </cell>
          <cell r="J254">
            <v>0</v>
          </cell>
          <cell r="K254" t="str">
            <v>qq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C255" t="str">
            <v>Robert</v>
          </cell>
          <cell r="D255" t="str">
            <v>Daisy</v>
          </cell>
          <cell r="E255" t="str">
            <v>G.Lau</v>
          </cell>
          <cell r="F255" t="str">
            <v>Yolanda</v>
          </cell>
          <cell r="G255" t="str">
            <v>K.Tiong</v>
          </cell>
          <cell r="H255" t="str">
            <v>qq</v>
          </cell>
          <cell r="I255" t="str">
            <v>T.Le</v>
          </cell>
          <cell r="J255">
            <v>0</v>
          </cell>
          <cell r="K255" t="str">
            <v>qq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C256" t="str">
            <v>Robert</v>
          </cell>
          <cell r="D256" t="str">
            <v>Stella</v>
          </cell>
          <cell r="E256" t="str">
            <v>Yolanda</v>
          </cell>
          <cell r="F256" t="str">
            <v>K.Tiong</v>
          </cell>
          <cell r="G256" t="str">
            <v>Kelly</v>
          </cell>
          <cell r="H256" t="str">
            <v>qq</v>
          </cell>
          <cell r="I256" t="str">
            <v>T.Le</v>
          </cell>
          <cell r="J256">
            <v>0</v>
          </cell>
          <cell r="K256" t="str">
            <v>qq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C257" t="str">
            <v>Robert</v>
          </cell>
          <cell r="D257" t="str">
            <v>Daisy</v>
          </cell>
          <cell r="E257" t="str">
            <v>G.Lau</v>
          </cell>
          <cell r="F257" t="str">
            <v>Yolanda</v>
          </cell>
          <cell r="G257" t="str">
            <v>Lois</v>
          </cell>
          <cell r="H257" t="str">
            <v>qq</v>
          </cell>
          <cell r="I257" t="str">
            <v>T.Le</v>
          </cell>
          <cell r="J257">
            <v>0</v>
          </cell>
          <cell r="K257" t="str">
            <v>qq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C258" t="str">
            <v>Robert</v>
          </cell>
          <cell r="D258" t="str">
            <v>Daisy</v>
          </cell>
          <cell r="E258" t="str">
            <v>Stella</v>
          </cell>
          <cell r="F258" t="str">
            <v>G.Lau</v>
          </cell>
          <cell r="G258" t="str">
            <v>Lois</v>
          </cell>
          <cell r="H258" t="str">
            <v>qq</v>
          </cell>
          <cell r="I258" t="str">
            <v>T.Le</v>
          </cell>
          <cell r="J258">
            <v>0</v>
          </cell>
          <cell r="K258" t="str">
            <v>qq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C259" t="str">
            <v>Robert</v>
          </cell>
          <cell r="D259" t="str">
            <v>Daisy</v>
          </cell>
          <cell r="E259" t="str">
            <v>Stella</v>
          </cell>
          <cell r="F259" t="str">
            <v>G.Lau</v>
          </cell>
          <cell r="G259" t="str">
            <v>Lois</v>
          </cell>
          <cell r="H259" t="str">
            <v>qq</v>
          </cell>
          <cell r="I259" t="str">
            <v>T.Le</v>
          </cell>
          <cell r="J259">
            <v>0</v>
          </cell>
          <cell r="K259" t="str">
            <v>qq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C260" t="str">
            <v>Public Holiday</v>
          </cell>
          <cell r="D260" t="str">
            <v>Public Holiday</v>
          </cell>
          <cell r="E260" t="str">
            <v>Public Holiday</v>
          </cell>
          <cell r="F260" t="str">
            <v>Public Holiday</v>
          </cell>
          <cell r="G260" t="str">
            <v>Public Holiday</v>
          </cell>
          <cell r="H260" t="str">
            <v>Public Holiday</v>
          </cell>
          <cell r="I260" t="str">
            <v>Public Holiday</v>
          </cell>
          <cell r="J260">
            <v>0</v>
          </cell>
          <cell r="K260" t="str">
            <v>qq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1">
          <cell r="C261" t="str">
            <v>Public Holiday</v>
          </cell>
          <cell r="D261" t="str">
            <v>Public Holiday</v>
          </cell>
          <cell r="E261" t="str">
            <v>Public Holiday</v>
          </cell>
          <cell r="F261" t="str">
            <v>Public Holiday</v>
          </cell>
          <cell r="G261" t="str">
            <v>Public Holiday</v>
          </cell>
          <cell r="H261" t="str">
            <v>Public Holiday</v>
          </cell>
          <cell r="I261" t="str">
            <v>Public Holiday</v>
          </cell>
          <cell r="J261">
            <v>0</v>
          </cell>
          <cell r="K261" t="str">
            <v>qq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</row>
        <row r="262">
          <cell r="C262" t="str">
            <v>Robert</v>
          </cell>
          <cell r="D262" t="str">
            <v>Daisy</v>
          </cell>
          <cell r="E262" t="str">
            <v>Bernadette</v>
          </cell>
          <cell r="F262" t="str">
            <v>G.Lau</v>
          </cell>
          <cell r="G262" t="str">
            <v>Lois</v>
          </cell>
          <cell r="H262" t="str">
            <v>qq</v>
          </cell>
          <cell r="I262" t="str">
            <v>T.Le</v>
          </cell>
          <cell r="J262">
            <v>0</v>
          </cell>
          <cell r="K262" t="str">
            <v>qq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C263" t="str">
            <v>G.Lau</v>
          </cell>
          <cell r="D263" t="str">
            <v>Daisy</v>
          </cell>
          <cell r="E263" t="str">
            <v>Stella</v>
          </cell>
          <cell r="F263" t="str">
            <v>K.Tiong</v>
          </cell>
          <cell r="G263" t="str">
            <v>Lois</v>
          </cell>
          <cell r="H263" t="str">
            <v>qq</v>
          </cell>
          <cell r="I263" t="str">
            <v>T.Le</v>
          </cell>
          <cell r="J263">
            <v>0</v>
          </cell>
          <cell r="K263" t="str">
            <v>qq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</sheetData>
      <sheetData sheetId="1">
        <row r="2">
          <cell r="C2">
            <v>2017</v>
          </cell>
          <cell r="D2" t="str">
            <v>January</v>
          </cell>
        </row>
        <row r="3">
          <cell r="C3" t="str">
            <v>MONDAY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  <sheetName val="2017_General Medicine Team"/>
    </sheetNames>
    <sheetDataSet>
      <sheetData sheetId="0">
        <row r="1">
          <cell r="C1" t="str">
            <v xml:space="preserve">(8am-4.30pm)  42 ECHO </v>
          </cell>
          <cell r="D1" t="str">
            <v>(8am-4.30pm) 42 DELTA (+outliers)</v>
          </cell>
          <cell r="E1" t="str">
            <v>(8am-4.30pm) 41 BRAVO</v>
          </cell>
          <cell r="F1" t="str">
            <v>(8am-4.30pm) 41 ALPHA (+outliers)</v>
          </cell>
          <cell r="G1" t="str">
            <v>(8am-4.30pm) ADMISSIONS</v>
          </cell>
          <cell r="H1" t="str">
            <v>(8am-4.30pm) ADMISSIONS/ DISCHARGE SUPPORT</v>
          </cell>
          <cell r="I1" t="str">
            <v>(11.30am-8pm) LATE</v>
          </cell>
          <cell r="J1" t="str">
            <v>STEP STUDENT</v>
          </cell>
          <cell r="K1" t="str">
            <v>STEP STUDENT</v>
          </cell>
          <cell r="L1" t="str">
            <v>STUDENT</v>
          </cell>
          <cell r="M1" t="str">
            <v>STUDENT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Public Holiday</v>
          </cell>
        </row>
        <row r="3">
          <cell r="C3" t="str">
            <v>Jasenka</v>
          </cell>
          <cell r="D3" t="str">
            <v>Robbie</v>
          </cell>
          <cell r="E3" t="str">
            <v>S.McPhee</v>
          </cell>
          <cell r="F3" t="str">
            <v>Richard</v>
          </cell>
          <cell r="G3" t="str">
            <v>N.Morse</v>
          </cell>
          <cell r="H3" t="str">
            <v>K.Josevska</v>
          </cell>
          <cell r="I3" t="str">
            <v>J.Hughes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C4" t="str">
            <v>J.Do</v>
          </cell>
          <cell r="D4" t="str">
            <v>Arthur</v>
          </cell>
          <cell r="E4" t="str">
            <v>S.McPhee/Kimberley</v>
          </cell>
          <cell r="F4" t="str">
            <v>Richard</v>
          </cell>
          <cell r="G4" t="str">
            <v>N.Morse</v>
          </cell>
          <cell r="H4" t="str">
            <v>Robbie</v>
          </cell>
          <cell r="I4" t="str">
            <v>Jasenka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 t="str">
            <v>J.Do</v>
          </cell>
          <cell r="D5" t="str">
            <v>Arthur</v>
          </cell>
          <cell r="E5" t="str">
            <v>S.McPhee/Kimberley</v>
          </cell>
          <cell r="F5" t="str">
            <v>Richard</v>
          </cell>
          <cell r="G5" t="str">
            <v>N.Morse</v>
          </cell>
          <cell r="H5" t="str">
            <v>Robbie</v>
          </cell>
          <cell r="I5" t="str">
            <v>J.Hughes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 t="str">
            <v>J.Do</v>
          </cell>
          <cell r="D6" t="str">
            <v>Arthur</v>
          </cell>
          <cell r="E6" t="str">
            <v>S.McPhee/Kimberley</v>
          </cell>
          <cell r="F6" t="str">
            <v>Richard</v>
          </cell>
          <cell r="G6" t="str">
            <v>N.Morse</v>
          </cell>
          <cell r="H6" t="str">
            <v>Robbie</v>
          </cell>
          <cell r="I6" t="str">
            <v>J.Hughes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 t="str">
            <v>Arthur</v>
          </cell>
          <cell r="D7" t="str">
            <v>J.Hughes</v>
          </cell>
          <cell r="E7" t="str">
            <v>Jasenka</v>
          </cell>
          <cell r="F7" t="str">
            <v>S.McPhee</v>
          </cell>
          <cell r="G7" t="str">
            <v>Richard/Robbie</v>
          </cell>
          <cell r="H7" t="str">
            <v>J.Do</v>
          </cell>
          <cell r="I7" t="str">
            <v>N.Morse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 t="str">
            <v>Arthur</v>
          </cell>
          <cell r="D8" t="str">
            <v>J.Hughes</v>
          </cell>
          <cell r="E8" t="str">
            <v>Jasenka</v>
          </cell>
          <cell r="F8" t="str">
            <v>S.McPhee</v>
          </cell>
          <cell r="G8" t="str">
            <v>Richard</v>
          </cell>
          <cell r="H8" t="str">
            <v>Robbie</v>
          </cell>
          <cell r="I8" t="str">
            <v>N.Morse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 t="str">
            <v>Arthur</v>
          </cell>
          <cell r="D9" t="str">
            <v>J.Hughes</v>
          </cell>
          <cell r="E9" t="str">
            <v>Jasenka</v>
          </cell>
          <cell r="F9" t="str">
            <v>J.Do</v>
          </cell>
          <cell r="G9" t="str">
            <v>Richard/Robbie</v>
          </cell>
          <cell r="H9" t="str">
            <v>Robbie</v>
          </cell>
          <cell r="I9" t="str">
            <v>N.Morse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 t="str">
            <v>Arthur</v>
          </cell>
          <cell r="D10" t="str">
            <v>J.Hughes</v>
          </cell>
          <cell r="E10" t="str">
            <v>J.Do</v>
          </cell>
          <cell r="F10" t="str">
            <v>S.McPhee</v>
          </cell>
          <cell r="G10" t="str">
            <v>Richard</v>
          </cell>
          <cell r="H10" t="str">
            <v>Robbie</v>
          </cell>
          <cell r="I10" t="str">
            <v>Sophia(8.45-5.15)/N.Morse (&lt;1pm)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 t="str">
            <v>Arthur</v>
          </cell>
          <cell r="D11" t="str">
            <v>J.Hughes</v>
          </cell>
          <cell r="E11" t="str">
            <v>Jasenka</v>
          </cell>
          <cell r="F11" t="str">
            <v>S.McPhee</v>
          </cell>
          <cell r="G11" t="str">
            <v>Richard/Robbie</v>
          </cell>
          <cell r="H11" t="str">
            <v>J.Do</v>
          </cell>
          <cell r="I11" t="str">
            <v>N.Morse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 t="str">
            <v>Arthur</v>
          </cell>
          <cell r="D12" t="str">
            <v>J.Hughes</v>
          </cell>
          <cell r="E12" t="str">
            <v>Jasenka</v>
          </cell>
          <cell r="F12" t="str">
            <v>N.Morse</v>
          </cell>
          <cell r="G12" t="str">
            <v>S.McPhee</v>
          </cell>
          <cell r="H12" t="str">
            <v>Robbie</v>
          </cell>
          <cell r="I12" t="str">
            <v>Richard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 t="str">
            <v>Arthur</v>
          </cell>
          <cell r="D13" t="str">
            <v>J.Hughes</v>
          </cell>
          <cell r="E13" t="str">
            <v>Jasenka</v>
          </cell>
          <cell r="F13" t="str">
            <v>Hoan</v>
          </cell>
          <cell r="G13" t="str">
            <v>Richard</v>
          </cell>
          <cell r="H13" t="str">
            <v>Angela</v>
          </cell>
          <cell r="I13" t="str">
            <v>N.Morse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 t="str">
            <v>Arthur</v>
          </cell>
          <cell r="D14" t="str">
            <v>J.Hughes</v>
          </cell>
          <cell r="E14" t="str">
            <v>Jasenka</v>
          </cell>
          <cell r="F14" t="str">
            <v>G.Wang</v>
          </cell>
          <cell r="G14" t="str">
            <v>S.McPhee</v>
          </cell>
          <cell r="H14" t="str">
            <v>Robbie</v>
          </cell>
          <cell r="I14" t="str">
            <v>J.Do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 t="str">
            <v>Arthur</v>
          </cell>
          <cell r="D15" t="str">
            <v>J.Hughes</v>
          </cell>
          <cell r="E15" t="str">
            <v>Jasenka</v>
          </cell>
          <cell r="F15" t="str">
            <v>N.Morse</v>
          </cell>
          <cell r="G15" t="str">
            <v>S.McPhee</v>
          </cell>
          <cell r="H15" t="str">
            <v>Robbie</v>
          </cell>
          <cell r="I15" t="str">
            <v>J.Do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 t="str">
            <v>Arthur</v>
          </cell>
          <cell r="D16" t="str">
            <v>J.Hughes</v>
          </cell>
          <cell r="E16" t="str">
            <v>Jasenka</v>
          </cell>
          <cell r="F16" t="str">
            <v>N.Morse</v>
          </cell>
          <cell r="G16" t="str">
            <v>S.McPhee</v>
          </cell>
          <cell r="H16" t="str">
            <v>Robbie</v>
          </cell>
          <cell r="I16" t="str">
            <v>J.Do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 t="str">
            <v>S.McPhee</v>
          </cell>
          <cell r="D17" t="str">
            <v>J.Hughes</v>
          </cell>
          <cell r="E17" t="str">
            <v>Jasenka / Joshua</v>
          </cell>
          <cell r="F17" t="str">
            <v>J.Do</v>
          </cell>
          <cell r="G17" t="str">
            <v>N.Morse</v>
          </cell>
          <cell r="H17" t="str">
            <v>Robbie</v>
          </cell>
          <cell r="I17" t="str">
            <v>Richard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 t="str">
            <v>S.McPhee</v>
          </cell>
          <cell r="D18" t="str">
            <v>J.Hughes</v>
          </cell>
          <cell r="E18" t="str">
            <v>Jasenka / Joshua</v>
          </cell>
          <cell r="F18" t="str">
            <v>J.Do</v>
          </cell>
          <cell r="G18" t="str">
            <v>N.Morse</v>
          </cell>
          <cell r="H18" t="str">
            <v>Robbie</v>
          </cell>
          <cell r="I18" t="str">
            <v>Richard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 t="str">
            <v>S.McPhee</v>
          </cell>
          <cell r="D19" t="str">
            <v>J.Hughes</v>
          </cell>
          <cell r="E19" t="str">
            <v>Phuong / Joshua</v>
          </cell>
          <cell r="F19" t="str">
            <v>J.Do</v>
          </cell>
          <cell r="G19" t="str">
            <v>N.Morse</v>
          </cell>
          <cell r="H19" t="str">
            <v>Robbie</v>
          </cell>
          <cell r="I19" t="str">
            <v>Richard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 t="str">
            <v>S.McPhee</v>
          </cell>
          <cell r="D20" t="str">
            <v>J.Hughes</v>
          </cell>
          <cell r="E20" t="str">
            <v>Jasenka / Joshua</v>
          </cell>
          <cell r="F20" t="str">
            <v>J.Do</v>
          </cell>
          <cell r="G20" t="str">
            <v>N.Morse</v>
          </cell>
          <cell r="H20" t="str">
            <v>Robbie</v>
          </cell>
          <cell r="I20" t="str">
            <v>Richard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 t="str">
            <v>Public Holiday</v>
          </cell>
          <cell r="D21" t="str">
            <v>Public Holiday</v>
          </cell>
          <cell r="E21" t="str">
            <v>Public Holiday</v>
          </cell>
          <cell r="F21" t="str">
            <v>Public Holiday</v>
          </cell>
          <cell r="G21" t="str">
            <v>Public Holiday</v>
          </cell>
          <cell r="H21" t="str">
            <v>Public Holiday</v>
          </cell>
          <cell r="I21" t="str">
            <v>Public Holiday</v>
          </cell>
          <cell r="J21" t="str">
            <v>Public Holiday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 t="str">
            <v>Arthur</v>
          </cell>
          <cell r="D22" t="str">
            <v>J.Hughes</v>
          </cell>
          <cell r="E22" t="str">
            <v>Robbie</v>
          </cell>
          <cell r="F22" t="str">
            <v>N.Morse</v>
          </cell>
          <cell r="G22" t="str">
            <v>Richard</v>
          </cell>
          <cell r="H22" t="str">
            <v>J.Do</v>
          </cell>
          <cell r="I22" t="str">
            <v>S.McPhee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 t="str">
            <v>J.Do</v>
          </cell>
          <cell r="D23" t="str">
            <v>&lt;10am Robbie / &gt;10am J.Hughes</v>
          </cell>
          <cell r="E23" t="str">
            <v>Jasenka</v>
          </cell>
          <cell r="F23" t="str">
            <v>N.Morse</v>
          </cell>
          <cell r="G23" t="str">
            <v>Richard</v>
          </cell>
          <cell r="H23" t="str">
            <v>Robbie</v>
          </cell>
          <cell r="I23" t="str">
            <v>S.McPhee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 t="str">
            <v>Arthur</v>
          </cell>
          <cell r="D24" t="str">
            <v>J.Hughes</v>
          </cell>
          <cell r="E24" t="str">
            <v>Jasenka</v>
          </cell>
          <cell r="F24" t="str">
            <v>N.Morse</v>
          </cell>
          <cell r="G24" t="str">
            <v>Richard</v>
          </cell>
          <cell r="H24" t="str">
            <v>J.Do</v>
          </cell>
          <cell r="I24" t="str">
            <v>S.McPhee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 t="str">
            <v>Arthur</v>
          </cell>
          <cell r="D25" t="str">
            <v>J.Hughes</v>
          </cell>
          <cell r="E25" t="str">
            <v>Jasenka</v>
          </cell>
          <cell r="F25" t="str">
            <v>N.Morse</v>
          </cell>
          <cell r="G25" t="str">
            <v>Richard</v>
          </cell>
          <cell r="H25" t="str">
            <v>Robbie</v>
          </cell>
          <cell r="I25" t="str">
            <v>S.McPhee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 t="str">
            <v>Arthur</v>
          </cell>
          <cell r="D26" t="str">
            <v>J.Hughes</v>
          </cell>
          <cell r="E26" t="str">
            <v>Jasenka</v>
          </cell>
          <cell r="F26" t="str">
            <v>N.Morse</v>
          </cell>
          <cell r="G26" t="str">
            <v>Richard</v>
          </cell>
          <cell r="H26" t="str">
            <v>Robbie</v>
          </cell>
          <cell r="I26" t="str">
            <v>S.McPhee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 t="str">
            <v>Angelene</v>
          </cell>
          <cell r="D27" t="str">
            <v>Robbie</v>
          </cell>
          <cell r="E27" t="str">
            <v>Harpreet</v>
          </cell>
          <cell r="F27" t="str">
            <v>Arthur</v>
          </cell>
          <cell r="G27" t="str">
            <v>N.Morse</v>
          </cell>
          <cell r="H27" t="str">
            <v>J.Hughes</v>
          </cell>
          <cell r="I27" t="str">
            <v>Jasenka</v>
          </cell>
          <cell r="J27" t="str">
            <v>Michael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 t="str">
            <v>Angelene</v>
          </cell>
          <cell r="D28" t="str">
            <v>Robbie</v>
          </cell>
          <cell r="E28" t="str">
            <v>Harpreet</v>
          </cell>
          <cell r="F28" t="str">
            <v>Arthur</v>
          </cell>
          <cell r="G28" t="str">
            <v>Richard</v>
          </cell>
          <cell r="H28" t="str">
            <v>J.Hughes</v>
          </cell>
          <cell r="I28" t="str">
            <v>Jasenka</v>
          </cell>
          <cell r="J28" t="str">
            <v>qq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 t="str">
            <v>N.Morse</v>
          </cell>
          <cell r="D29" t="str">
            <v>Robbie</v>
          </cell>
          <cell r="E29" t="str">
            <v>J.Do</v>
          </cell>
          <cell r="F29" t="str">
            <v>Arthur</v>
          </cell>
          <cell r="G29" t="str">
            <v>Richard</v>
          </cell>
          <cell r="H29" t="str">
            <v>J.Hughes</v>
          </cell>
          <cell r="I29" t="str">
            <v>Jasenka</v>
          </cell>
          <cell r="J29" t="str">
            <v>Michael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 t="str">
            <v>N.Morse</v>
          </cell>
          <cell r="D30" t="str">
            <v>Robbie</v>
          </cell>
          <cell r="E30" t="str">
            <v>J.Do</v>
          </cell>
          <cell r="F30" t="str">
            <v>Arthur</v>
          </cell>
          <cell r="G30" t="str">
            <v>Richard</v>
          </cell>
          <cell r="H30" t="str">
            <v>J.Hughes</v>
          </cell>
          <cell r="I30" t="str">
            <v>Jasenka</v>
          </cell>
          <cell r="J30" t="str">
            <v>Michael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 t="str">
            <v>N.Morse</v>
          </cell>
          <cell r="D31" t="str">
            <v>Robbie</v>
          </cell>
          <cell r="E31" t="str">
            <v>Harpreet</v>
          </cell>
          <cell r="F31" t="str">
            <v>Arthur</v>
          </cell>
          <cell r="G31" t="str">
            <v>Richard</v>
          </cell>
          <cell r="H31" t="str">
            <v>J.Hughes</v>
          </cell>
          <cell r="I31" t="str">
            <v>Jasenka</v>
          </cell>
          <cell r="J31" t="str">
            <v>Michael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 t="str">
            <v>N.Morse</v>
          </cell>
          <cell r="D32" t="str">
            <v>Robbie</v>
          </cell>
          <cell r="E32" t="str">
            <v>J.Do</v>
          </cell>
          <cell r="F32" t="str">
            <v>Arthur</v>
          </cell>
          <cell r="G32" t="str">
            <v>S.McPhee</v>
          </cell>
          <cell r="H32" t="str">
            <v>Richard</v>
          </cell>
          <cell r="I32" t="str">
            <v>Jasenka</v>
          </cell>
          <cell r="J32" t="str">
            <v>Michael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 t="str">
            <v>N.Morse</v>
          </cell>
          <cell r="D33" t="str">
            <v>Jasenka</v>
          </cell>
          <cell r="E33" t="str">
            <v>J.Do</v>
          </cell>
          <cell r="F33" t="str">
            <v>Arthur</v>
          </cell>
          <cell r="G33" t="str">
            <v>S.McPhee</v>
          </cell>
          <cell r="H33" t="str">
            <v>Richard</v>
          </cell>
          <cell r="I33" t="str">
            <v>J.Hughes</v>
          </cell>
          <cell r="J33" t="str">
            <v>qq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 t="str">
            <v>N.Morse</v>
          </cell>
          <cell r="D34" t="str">
            <v>Robbie</v>
          </cell>
          <cell r="E34" t="str">
            <v>Jasenka</v>
          </cell>
          <cell r="F34" t="str">
            <v>Arthur</v>
          </cell>
          <cell r="G34" t="str">
            <v>S.McPhee</v>
          </cell>
          <cell r="H34" t="str">
            <v>Richard</v>
          </cell>
          <cell r="I34" t="str">
            <v>J.Hughes</v>
          </cell>
          <cell r="J34" t="str">
            <v>Michael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 t="str">
            <v>Jasenka</v>
          </cell>
          <cell r="D35" t="str">
            <v>Robbie</v>
          </cell>
          <cell r="E35" t="str">
            <v>J.Do</v>
          </cell>
          <cell r="F35" t="str">
            <v>Arthur</v>
          </cell>
          <cell r="G35" t="str">
            <v>S.McPhee</v>
          </cell>
          <cell r="H35" t="str">
            <v>Richard</v>
          </cell>
          <cell r="I35" t="str">
            <v>J.Hughes</v>
          </cell>
          <cell r="J35" t="str">
            <v>Michael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 t="str">
            <v>Richard</v>
          </cell>
          <cell r="D36" t="str">
            <v>Robbie</v>
          </cell>
          <cell r="E36" t="str">
            <v>Jasenka</v>
          </cell>
          <cell r="F36" t="str">
            <v>Arthur</v>
          </cell>
          <cell r="G36" t="str">
            <v>S.McPhee</v>
          </cell>
          <cell r="H36" t="str">
            <v>Michael</v>
          </cell>
          <cell r="I36" t="str">
            <v>J.Hughes</v>
          </cell>
          <cell r="J36" t="str">
            <v>qq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 t="str">
            <v>N.Morse</v>
          </cell>
          <cell r="D37" t="str">
            <v>Robbie</v>
          </cell>
          <cell r="E37" t="str">
            <v>J.Do</v>
          </cell>
          <cell r="F37" t="str">
            <v>S.McPhee</v>
          </cell>
          <cell r="G37" t="str">
            <v>Richard/Alex</v>
          </cell>
          <cell r="H37" t="str">
            <v>Jasenka</v>
          </cell>
          <cell r="I37" t="str">
            <v>Arthur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 t="str">
            <v>Michael</v>
          </cell>
          <cell r="D38" t="str">
            <v>Robbie</v>
          </cell>
          <cell r="E38" t="str">
            <v>J.Do</v>
          </cell>
          <cell r="F38" t="str">
            <v>S.McPhee</v>
          </cell>
          <cell r="G38" t="str">
            <v>Richard</v>
          </cell>
          <cell r="H38" t="str">
            <v>Jasenka</v>
          </cell>
          <cell r="I38" t="str">
            <v>Arthur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 t="str">
            <v>N.Morse</v>
          </cell>
          <cell r="D39" t="str">
            <v>Robbie</v>
          </cell>
          <cell r="E39" t="str">
            <v>J.Do</v>
          </cell>
          <cell r="F39" t="str">
            <v>S.McPhee</v>
          </cell>
          <cell r="G39" t="str">
            <v>Richard</v>
          </cell>
          <cell r="H39" t="str">
            <v>Jasenka</v>
          </cell>
          <cell r="I39" t="str">
            <v>Arthur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 t="str">
            <v>N.Morse</v>
          </cell>
          <cell r="D40" t="str">
            <v>Robbie</v>
          </cell>
          <cell r="E40" t="str">
            <v>J.Do</v>
          </cell>
          <cell r="F40" t="str">
            <v>S.McPhee</v>
          </cell>
          <cell r="G40" t="str">
            <v>Richard</v>
          </cell>
          <cell r="H40" t="str">
            <v>Jasenka</v>
          </cell>
          <cell r="I40" t="str">
            <v>Arthur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 t="str">
            <v>N.Morse</v>
          </cell>
          <cell r="D41" t="str">
            <v>Robbie</v>
          </cell>
          <cell r="E41" t="str">
            <v>Michael</v>
          </cell>
          <cell r="F41" t="str">
            <v>S.McPhee</v>
          </cell>
          <cell r="G41" t="str">
            <v>Richard</v>
          </cell>
          <cell r="H41" t="str">
            <v>Jasenka</v>
          </cell>
          <cell r="I41" t="str">
            <v>Arthur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 t="str">
            <v>N.Morse</v>
          </cell>
          <cell r="D42" t="str">
            <v>Robbie</v>
          </cell>
          <cell r="E42" t="str">
            <v>J.Do</v>
          </cell>
          <cell r="F42" t="str">
            <v>Arthur</v>
          </cell>
          <cell r="G42" t="str">
            <v>S.McPhee</v>
          </cell>
          <cell r="H42" t="str">
            <v>Jasenka</v>
          </cell>
          <cell r="I42" t="str">
            <v>Richard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 t="str">
            <v>N.Morse</v>
          </cell>
          <cell r="D43" t="str">
            <v>Robbie</v>
          </cell>
          <cell r="E43" t="str">
            <v>J.Do</v>
          </cell>
          <cell r="F43" t="str">
            <v>Arthur</v>
          </cell>
          <cell r="G43" t="str">
            <v>S.McPhee</v>
          </cell>
          <cell r="H43" t="str">
            <v>J.Hughes</v>
          </cell>
          <cell r="I43" t="str">
            <v>Richard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 t="str">
            <v>N.Morse</v>
          </cell>
          <cell r="D44" t="str">
            <v>Robbie</v>
          </cell>
          <cell r="E44" t="str">
            <v>J.Do</v>
          </cell>
          <cell r="F44" t="str">
            <v>Arthur</v>
          </cell>
          <cell r="G44" t="str">
            <v>S.McPhee</v>
          </cell>
          <cell r="H44" t="str">
            <v>Michael</v>
          </cell>
          <cell r="I44" t="str">
            <v>Richard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 t="str">
            <v>N.Morse</v>
          </cell>
          <cell r="D45" t="str">
            <v>Robbie</v>
          </cell>
          <cell r="E45" t="str">
            <v>J.Do</v>
          </cell>
          <cell r="F45" t="str">
            <v>Arthur</v>
          </cell>
          <cell r="G45" t="str">
            <v>S.McPhee / Michael</v>
          </cell>
          <cell r="H45" t="str">
            <v>Jasenka</v>
          </cell>
          <cell r="I45" t="str">
            <v>J.Hughes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 t="str">
            <v>N.Morse</v>
          </cell>
          <cell r="D46" t="str">
            <v>Robbie</v>
          </cell>
          <cell r="E46" t="str">
            <v>J.Do</v>
          </cell>
          <cell r="F46" t="str">
            <v>Arthur</v>
          </cell>
          <cell r="G46" t="str">
            <v>S.McPhee</v>
          </cell>
          <cell r="H46" t="str">
            <v>Jasenka</v>
          </cell>
          <cell r="I46" t="str">
            <v>Richard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 t="str">
            <v>J.Hughes</v>
          </cell>
          <cell r="D47" t="str">
            <v>Jasenka</v>
          </cell>
          <cell r="E47" t="str">
            <v>J.Do</v>
          </cell>
          <cell r="F47" t="str">
            <v>Richard</v>
          </cell>
          <cell r="G47" t="str">
            <v>N.Morse</v>
          </cell>
          <cell r="H47" t="str">
            <v>S.McPhee</v>
          </cell>
          <cell r="I47" t="str">
            <v>Robbie</v>
          </cell>
          <cell r="J47" t="str">
            <v>qq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 t="str">
            <v>J.Hughes</v>
          </cell>
          <cell r="D48" t="str">
            <v>Jasenka</v>
          </cell>
          <cell r="E48" t="str">
            <v>J.Do</v>
          </cell>
          <cell r="F48" t="str">
            <v>Richard</v>
          </cell>
          <cell r="G48" t="str">
            <v>N.Morse</v>
          </cell>
          <cell r="H48" t="str">
            <v>S.McPhee</v>
          </cell>
          <cell r="I48" t="str">
            <v>Robbie</v>
          </cell>
          <cell r="J48" t="str">
            <v>qq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 t="str">
            <v>J.Hughes</v>
          </cell>
          <cell r="D49" t="str">
            <v>Jasenka</v>
          </cell>
          <cell r="E49" t="str">
            <v>J.Do</v>
          </cell>
          <cell r="F49" t="str">
            <v>Richard</v>
          </cell>
          <cell r="G49" t="str">
            <v>N.Morse</v>
          </cell>
          <cell r="H49" t="str">
            <v>S.McPhee</v>
          </cell>
          <cell r="I49" t="str">
            <v>Robbie</v>
          </cell>
          <cell r="J49" t="str">
            <v>J.Parkinson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 t="str">
            <v>J.Hughes</v>
          </cell>
          <cell r="D50" t="str">
            <v>Jasenka</v>
          </cell>
          <cell r="E50" t="str">
            <v>J.Do</v>
          </cell>
          <cell r="F50" t="str">
            <v>Richard</v>
          </cell>
          <cell r="G50" t="str">
            <v>N.Morse</v>
          </cell>
          <cell r="H50" t="str">
            <v>Arthur</v>
          </cell>
          <cell r="I50" t="str">
            <v>Robbie</v>
          </cell>
          <cell r="J50" t="str">
            <v>J.Parkinson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 t="str">
            <v>J.Hughes</v>
          </cell>
          <cell r="D51" t="str">
            <v>Jasenka</v>
          </cell>
          <cell r="E51" t="str">
            <v>J.Do</v>
          </cell>
          <cell r="F51" t="str">
            <v>Richard</v>
          </cell>
          <cell r="G51" t="str">
            <v>N.Morse</v>
          </cell>
          <cell r="H51" t="str">
            <v>Harpreet</v>
          </cell>
          <cell r="I51" t="str">
            <v>Robbie</v>
          </cell>
          <cell r="J51" t="str">
            <v>qq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 t="str">
            <v>qq</v>
          </cell>
          <cell r="D52" t="str">
            <v>qq</v>
          </cell>
          <cell r="E52" t="str">
            <v>qq</v>
          </cell>
          <cell r="F52" t="str">
            <v>qq</v>
          </cell>
          <cell r="G52" t="str">
            <v>qq</v>
          </cell>
          <cell r="H52" t="str">
            <v>qq</v>
          </cell>
          <cell r="I52" t="str">
            <v>qq</v>
          </cell>
          <cell r="J52" t="str">
            <v>qq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 t="str">
            <v>Robbie</v>
          </cell>
          <cell r="D53" t="str">
            <v>Jasenka</v>
          </cell>
          <cell r="E53" t="str">
            <v>J.Do</v>
          </cell>
          <cell r="F53" t="str">
            <v>S.McPhee</v>
          </cell>
          <cell r="G53" t="str">
            <v>Richard</v>
          </cell>
          <cell r="H53" t="str">
            <v>Michael</v>
          </cell>
          <cell r="I53" t="str">
            <v>Arthur</v>
          </cell>
          <cell r="J53" t="str">
            <v>qq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 t="str">
            <v>Robbie</v>
          </cell>
          <cell r="D54" t="str">
            <v>Jasenka</v>
          </cell>
          <cell r="E54" t="str">
            <v>J.Do</v>
          </cell>
          <cell r="F54" t="str">
            <v>S.McPhee</v>
          </cell>
          <cell r="G54" t="str">
            <v>Richard</v>
          </cell>
          <cell r="H54" t="str">
            <v>Michael</v>
          </cell>
          <cell r="I54" t="str">
            <v>Arthur</v>
          </cell>
          <cell r="J54" t="str">
            <v>qq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 t="str">
            <v>J.Hughes</v>
          </cell>
          <cell r="D55" t="str">
            <v>Jasenka</v>
          </cell>
          <cell r="E55" t="str">
            <v>Robbie</v>
          </cell>
          <cell r="F55" t="str">
            <v>S.McPhee</v>
          </cell>
          <cell r="G55" t="str">
            <v>Richard</v>
          </cell>
          <cell r="H55" t="str">
            <v>Michael</v>
          </cell>
          <cell r="I55" t="str">
            <v>Arthur</v>
          </cell>
          <cell r="J55" t="str">
            <v>J.Parkinson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 t="str">
            <v>J.Hughes</v>
          </cell>
          <cell r="D56" t="str">
            <v>Jasenka</v>
          </cell>
          <cell r="E56" t="str">
            <v>J.Do</v>
          </cell>
          <cell r="F56" t="str">
            <v>S.McPhee</v>
          </cell>
          <cell r="G56" t="str">
            <v>Richard</v>
          </cell>
          <cell r="H56" t="str">
            <v>Michael</v>
          </cell>
          <cell r="I56" t="str">
            <v>Arthur</v>
          </cell>
          <cell r="J56" t="str">
            <v>qq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 t="str">
            <v>J.Hughes</v>
          </cell>
          <cell r="D57" t="str">
            <v>Jasenka</v>
          </cell>
          <cell r="E57" t="str">
            <v>Richard</v>
          </cell>
          <cell r="F57" t="str">
            <v>Robbie</v>
          </cell>
          <cell r="G57" t="str">
            <v>S.McPhee</v>
          </cell>
          <cell r="H57" t="str">
            <v>Harpreet</v>
          </cell>
          <cell r="I57" t="str">
            <v>J.Do</v>
          </cell>
          <cell r="J57" t="str">
            <v>qq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C58" t="str">
            <v>J.Hughes</v>
          </cell>
          <cell r="D58" t="str">
            <v>Jasenka</v>
          </cell>
          <cell r="E58" t="str">
            <v>Arthur</v>
          </cell>
          <cell r="F58" t="str">
            <v>Robbie</v>
          </cell>
          <cell r="G58" t="str">
            <v>S.McPhee</v>
          </cell>
          <cell r="H58" t="str">
            <v>Richard</v>
          </cell>
          <cell r="I58" t="str">
            <v>J.Do</v>
          </cell>
          <cell r="J58" t="str">
            <v>qq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C59" t="str">
            <v>J.Hughes</v>
          </cell>
          <cell r="D59" t="str">
            <v>Jasenka</v>
          </cell>
          <cell r="E59" t="str">
            <v>Arthur</v>
          </cell>
          <cell r="F59" t="str">
            <v>Robbie</v>
          </cell>
          <cell r="G59" t="str">
            <v>S.McPhee</v>
          </cell>
          <cell r="H59" t="str">
            <v>Richard</v>
          </cell>
          <cell r="I59" t="str">
            <v>J.Do</v>
          </cell>
          <cell r="J59" t="str">
            <v>qq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C60" t="str">
            <v>J.Hughes</v>
          </cell>
          <cell r="D60" t="str">
            <v>Jasenka</v>
          </cell>
          <cell r="E60" t="str">
            <v>Arthur</v>
          </cell>
          <cell r="F60" t="str">
            <v>Robbie</v>
          </cell>
          <cell r="G60" t="str">
            <v>S.McPhee</v>
          </cell>
          <cell r="H60" t="str">
            <v>Richard</v>
          </cell>
          <cell r="I60" t="str">
            <v>J.Do</v>
          </cell>
          <cell r="J60" t="str">
            <v>J.Parkinson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C61" t="str">
            <v>J.Hughes</v>
          </cell>
          <cell r="D61" t="str">
            <v>Jasenka</v>
          </cell>
          <cell r="E61" t="str">
            <v>Arthur</v>
          </cell>
          <cell r="F61" t="str">
            <v>Robbie</v>
          </cell>
          <cell r="G61" t="str">
            <v>S.McPhee</v>
          </cell>
          <cell r="H61" t="str">
            <v>Richard</v>
          </cell>
          <cell r="I61" t="str">
            <v>J.Do</v>
          </cell>
          <cell r="J61" t="str">
            <v>qq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C62" t="str">
            <v>J.Hughes</v>
          </cell>
          <cell r="D62" t="str">
            <v>Jasenka</v>
          </cell>
          <cell r="E62" t="str">
            <v>Stuart</v>
          </cell>
          <cell r="F62" t="str">
            <v>J.Do</v>
          </cell>
          <cell r="G62" t="str">
            <v>Richard</v>
          </cell>
          <cell r="H62" t="str">
            <v>Harpreet</v>
          </cell>
          <cell r="I62" t="str">
            <v>Robbie</v>
          </cell>
          <cell r="J62" t="str">
            <v>qq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C63" t="str">
            <v>J.Hughes</v>
          </cell>
          <cell r="D63" t="str">
            <v>Jasenka</v>
          </cell>
          <cell r="E63" t="str">
            <v>Robbie</v>
          </cell>
          <cell r="F63" t="str">
            <v>J.Do</v>
          </cell>
          <cell r="G63" t="str">
            <v>Estelle</v>
          </cell>
          <cell r="H63" t="str">
            <v>Harpreet</v>
          </cell>
          <cell r="I63" t="str">
            <v>S.McPhee</v>
          </cell>
          <cell r="J63" t="str">
            <v>qq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C64" t="str">
            <v>J.Parkinson</v>
          </cell>
          <cell r="D64" t="str">
            <v>Jasenka</v>
          </cell>
          <cell r="E64" t="str">
            <v>Robbie</v>
          </cell>
          <cell r="F64" t="str">
            <v>J.Do</v>
          </cell>
          <cell r="G64" t="str">
            <v>Richard</v>
          </cell>
          <cell r="H64" t="str">
            <v>K.Fildes</v>
          </cell>
          <cell r="I64" t="str">
            <v>S.McPhee</v>
          </cell>
          <cell r="J64" t="str">
            <v>qq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C65" t="str">
            <v>J.Hughes</v>
          </cell>
          <cell r="D65" t="str">
            <v>Jasenka</v>
          </cell>
          <cell r="E65" t="str">
            <v>Robbie</v>
          </cell>
          <cell r="F65" t="str">
            <v>J.Do</v>
          </cell>
          <cell r="G65" t="str">
            <v>Richard</v>
          </cell>
          <cell r="H65" t="str">
            <v>J.Parkinson</v>
          </cell>
          <cell r="I65" t="str">
            <v>S.McPhee</v>
          </cell>
          <cell r="J65" t="str">
            <v>qq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C66" t="str">
            <v>Public Holiday</v>
          </cell>
          <cell r="D66" t="str">
            <v>Public Holiday</v>
          </cell>
          <cell r="E66" t="str">
            <v>Public Holiday</v>
          </cell>
          <cell r="F66" t="str">
            <v>Public Holiday</v>
          </cell>
          <cell r="G66" t="str">
            <v>Public Holiday</v>
          </cell>
          <cell r="H66" t="str">
            <v>Public Holiday</v>
          </cell>
          <cell r="I66" t="str">
            <v>Public Holiday</v>
          </cell>
          <cell r="J66" t="str">
            <v>Public Holiday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C67" t="str">
            <v>Public Holiday</v>
          </cell>
          <cell r="D67" t="str">
            <v>Public Holiday</v>
          </cell>
          <cell r="E67" t="str">
            <v>Public Holiday</v>
          </cell>
          <cell r="F67" t="str">
            <v>Public Holiday</v>
          </cell>
          <cell r="G67" t="str">
            <v>Public Holiday</v>
          </cell>
          <cell r="H67" t="str">
            <v>Public Holiday</v>
          </cell>
          <cell r="I67" t="str">
            <v>Public Holiday</v>
          </cell>
          <cell r="J67" t="str">
            <v>Public Holiday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Robbie</v>
          </cell>
          <cell r="D68" t="str">
            <v>Michael</v>
          </cell>
          <cell r="E68" t="str">
            <v>Arthur</v>
          </cell>
          <cell r="F68" t="str">
            <v>S.McPhee</v>
          </cell>
          <cell r="G68" t="str">
            <v>Richard</v>
          </cell>
          <cell r="H68" t="str">
            <v>J.Do</v>
          </cell>
          <cell r="I68" t="str">
            <v>J.Hughes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Robbie</v>
          </cell>
          <cell r="D69" t="str">
            <v>Arthur</v>
          </cell>
          <cell r="E69" t="str">
            <v>J.Parkinson</v>
          </cell>
          <cell r="F69" t="str">
            <v>S.McPhee</v>
          </cell>
          <cell r="G69" t="str">
            <v>Richard</v>
          </cell>
          <cell r="H69" t="str">
            <v>J.Do</v>
          </cell>
          <cell r="I69" t="str">
            <v>J.Hughes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Robbie</v>
          </cell>
          <cell r="D70" t="str">
            <v>Michael</v>
          </cell>
          <cell r="E70" t="str">
            <v>J.Do</v>
          </cell>
          <cell r="F70" t="str">
            <v>S.McPhee</v>
          </cell>
          <cell r="G70" t="str">
            <v>J.Parkinson</v>
          </cell>
          <cell r="H70" t="str">
            <v>Jasenka</v>
          </cell>
          <cell r="I70" t="str">
            <v>J.Hughes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Robbie</v>
          </cell>
          <cell r="D71" t="str">
            <v>Michael</v>
          </cell>
          <cell r="E71" t="str">
            <v>J.Do</v>
          </cell>
          <cell r="F71" t="str">
            <v>S.McPhee</v>
          </cell>
          <cell r="G71" t="str">
            <v>Richard</v>
          </cell>
          <cell r="H71" t="str">
            <v>Jasenka</v>
          </cell>
          <cell r="I71" t="str">
            <v>J.Hughes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Robbie</v>
          </cell>
          <cell r="D72" t="str">
            <v>Michael</v>
          </cell>
          <cell r="E72" t="str">
            <v>Harpreet</v>
          </cell>
          <cell r="F72" t="str">
            <v>S.McPhee</v>
          </cell>
          <cell r="G72" t="str">
            <v>Richard</v>
          </cell>
          <cell r="H72" t="str">
            <v>J.Hughes</v>
          </cell>
          <cell r="I72" t="str">
            <v>Jasenka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Robbie</v>
          </cell>
          <cell r="D73" t="str">
            <v>J.Do</v>
          </cell>
          <cell r="E73" t="str">
            <v>Arthur</v>
          </cell>
          <cell r="F73" t="str">
            <v>S.McPhee</v>
          </cell>
          <cell r="G73" t="str">
            <v>Richard</v>
          </cell>
          <cell r="H73" t="str">
            <v>J.Hughes</v>
          </cell>
          <cell r="I73" t="str">
            <v>Jasenka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C74" t="str">
            <v>Robbie</v>
          </cell>
          <cell r="D74" t="str">
            <v>Michael</v>
          </cell>
          <cell r="E74" t="str">
            <v>Arthur</v>
          </cell>
          <cell r="F74" t="str">
            <v>S.McPhee</v>
          </cell>
          <cell r="G74" t="str">
            <v>Richard</v>
          </cell>
          <cell r="H74" t="str">
            <v>J.Hughes</v>
          </cell>
          <cell r="I74" t="str">
            <v>Jasenka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Robbie</v>
          </cell>
          <cell r="D75" t="str">
            <v>Michael</v>
          </cell>
          <cell r="E75" t="str">
            <v>Arthur</v>
          </cell>
          <cell r="F75" t="str">
            <v>S.McPhee</v>
          </cell>
          <cell r="G75" t="str">
            <v>Richard</v>
          </cell>
          <cell r="H75" t="str">
            <v>J.Do</v>
          </cell>
          <cell r="I75" t="str">
            <v>Jasenka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Robbie</v>
          </cell>
          <cell r="D76" t="str">
            <v>Michael</v>
          </cell>
          <cell r="E76" t="str">
            <v>Arthur</v>
          </cell>
          <cell r="F76" t="str">
            <v>S.McPhee</v>
          </cell>
          <cell r="G76" t="str">
            <v>Richard</v>
          </cell>
          <cell r="H76" t="str">
            <v>J.Hughes</v>
          </cell>
          <cell r="I76" t="str">
            <v>Jasenka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C77" t="str">
            <v>Robbie</v>
          </cell>
          <cell r="D77" t="str">
            <v>Michael</v>
          </cell>
          <cell r="E77" t="str">
            <v>Arthur</v>
          </cell>
          <cell r="F77" t="str">
            <v>Jasenka</v>
          </cell>
          <cell r="G77" t="str">
            <v>S.McPhee</v>
          </cell>
          <cell r="H77" t="str">
            <v>J.Do</v>
          </cell>
          <cell r="I77" t="str">
            <v>J.Hughes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Robbie</v>
          </cell>
          <cell r="D78" t="str">
            <v>Michael</v>
          </cell>
          <cell r="E78" t="str">
            <v>Arthur</v>
          </cell>
          <cell r="F78" t="str">
            <v>Jasenka</v>
          </cell>
          <cell r="G78" t="str">
            <v>S.McPhee</v>
          </cell>
          <cell r="H78" t="str">
            <v>Aseel</v>
          </cell>
          <cell r="I78" t="str">
            <v>J.Hughes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J.Do</v>
          </cell>
          <cell r="D79" t="str">
            <v>Michael</v>
          </cell>
          <cell r="E79" t="str">
            <v>Arthur</v>
          </cell>
          <cell r="F79" t="str">
            <v>Jasenka</v>
          </cell>
          <cell r="G79" t="str">
            <v>S.McPhee</v>
          </cell>
          <cell r="H79" t="str">
            <v>Stuart</v>
          </cell>
          <cell r="I79" t="str">
            <v>J.Hughes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Robbie</v>
          </cell>
          <cell r="D80" t="str">
            <v>Michael</v>
          </cell>
          <cell r="E80" t="str">
            <v>Arthur</v>
          </cell>
          <cell r="F80" t="str">
            <v>Jasenka</v>
          </cell>
          <cell r="G80" t="str">
            <v>S.McPhee/J.Do</v>
          </cell>
          <cell r="H80" t="str">
            <v>Stuart</v>
          </cell>
          <cell r="I80" t="str">
            <v>J.Hughes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Robbie</v>
          </cell>
          <cell r="D81" t="str">
            <v>Michael</v>
          </cell>
          <cell r="E81" t="str">
            <v>Arthur</v>
          </cell>
          <cell r="F81" t="str">
            <v>Jasenka</v>
          </cell>
          <cell r="G81" t="str">
            <v>S.McPhee</v>
          </cell>
          <cell r="H81" t="str">
            <v>J.Do</v>
          </cell>
          <cell r="I81" t="str">
            <v>J.Hughes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Robbie</v>
          </cell>
          <cell r="D82" t="str">
            <v>Michael</v>
          </cell>
          <cell r="E82" t="str">
            <v>Arthur</v>
          </cell>
          <cell r="F82" t="str">
            <v>Jasenka</v>
          </cell>
          <cell r="G82" t="str">
            <v>J.Do</v>
          </cell>
          <cell r="H82" t="str">
            <v>Harpreet</v>
          </cell>
          <cell r="I82" t="str">
            <v>S.McPhee</v>
          </cell>
          <cell r="J82" t="str">
            <v>qq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Robbie</v>
          </cell>
          <cell r="D83" t="str">
            <v>Michael</v>
          </cell>
          <cell r="E83" t="str">
            <v>Arthur</v>
          </cell>
          <cell r="F83" t="str">
            <v>Jasenka</v>
          </cell>
          <cell r="G83" t="str">
            <v>J.Do</v>
          </cell>
          <cell r="H83" t="str">
            <v>J.Hughes</v>
          </cell>
          <cell r="I83" t="str">
            <v>S.McPhee</v>
          </cell>
          <cell r="J83" t="str">
            <v>qq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Public Holiday</v>
          </cell>
          <cell r="D84" t="str">
            <v>Public Holiday</v>
          </cell>
          <cell r="E84" t="str">
            <v>Public Holiday</v>
          </cell>
          <cell r="F84" t="str">
            <v>Public Holiday</v>
          </cell>
          <cell r="G84" t="str">
            <v>Public Holiday</v>
          </cell>
          <cell r="H84" t="str">
            <v>Public Holiday</v>
          </cell>
          <cell r="I84" t="str">
            <v>Public Holiday</v>
          </cell>
          <cell r="J84" t="str">
            <v>Public Holiday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Robbie</v>
          </cell>
          <cell r="D85" t="str">
            <v>Michael</v>
          </cell>
          <cell r="E85" t="str">
            <v>Arthur</v>
          </cell>
          <cell r="F85" t="str">
            <v>Jasenka</v>
          </cell>
          <cell r="G85" t="str">
            <v>J.Do</v>
          </cell>
          <cell r="H85" t="str">
            <v>J.Hughes</v>
          </cell>
          <cell r="I85" t="str">
            <v>S.McPhee</v>
          </cell>
          <cell r="J85" t="str">
            <v>J.Parkinson(PPMC)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Robbie</v>
          </cell>
          <cell r="D86" t="str">
            <v>Michael</v>
          </cell>
          <cell r="E86" t="str">
            <v>Arthur</v>
          </cell>
          <cell r="F86" t="str">
            <v>Jasenka</v>
          </cell>
          <cell r="G86" t="str">
            <v>J.Do</v>
          </cell>
          <cell r="H86" t="str">
            <v>J.Hughes</v>
          </cell>
          <cell r="I86" t="str">
            <v>S.McPhee</v>
          </cell>
          <cell r="J86" t="str">
            <v>qq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J.Do</v>
          </cell>
          <cell r="D87" t="str">
            <v>Michael</v>
          </cell>
          <cell r="E87" t="str">
            <v>J.Hughes</v>
          </cell>
          <cell r="F87" t="str">
            <v>S.McPhee</v>
          </cell>
          <cell r="G87" t="str">
            <v>Arthur</v>
          </cell>
          <cell r="H87" t="str">
            <v>Jasenka</v>
          </cell>
          <cell r="I87" t="str">
            <v>Robbie</v>
          </cell>
          <cell r="J87" t="str">
            <v>qq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J.Do</v>
          </cell>
          <cell r="D88" t="str">
            <v>Michael</v>
          </cell>
          <cell r="E88" t="str">
            <v>J.Hughes</v>
          </cell>
          <cell r="F88" t="str">
            <v>S.McPhee</v>
          </cell>
          <cell r="G88" t="str">
            <v>Arthur</v>
          </cell>
          <cell r="H88" t="str">
            <v>Jasenka</v>
          </cell>
          <cell r="I88" t="str">
            <v>Robbie</v>
          </cell>
          <cell r="J88" t="str">
            <v>qq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J.Do</v>
          </cell>
          <cell r="D89" t="str">
            <v>Michael</v>
          </cell>
          <cell r="E89" t="str">
            <v>J.Hughes</v>
          </cell>
          <cell r="F89" t="str">
            <v>J.Parkinson</v>
          </cell>
          <cell r="G89" t="str">
            <v>Arthur</v>
          </cell>
          <cell r="H89" t="str">
            <v>Jasenka</v>
          </cell>
          <cell r="I89" t="str">
            <v>Robbie</v>
          </cell>
          <cell r="J89" t="str">
            <v>qq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J.Do</v>
          </cell>
          <cell r="D90" t="str">
            <v>Michael</v>
          </cell>
          <cell r="E90" t="str">
            <v>J.Hughes</v>
          </cell>
          <cell r="F90" t="str">
            <v>S.McPhee</v>
          </cell>
          <cell r="G90" t="str">
            <v>Arthur</v>
          </cell>
          <cell r="H90" t="str">
            <v>J.Parkinson</v>
          </cell>
          <cell r="I90" t="str">
            <v>Robbie</v>
          </cell>
          <cell r="J90" t="str">
            <v>qq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J.Do</v>
          </cell>
          <cell r="D91" t="str">
            <v>Michael</v>
          </cell>
          <cell r="E91" t="str">
            <v>J.Hughes</v>
          </cell>
          <cell r="F91" t="str">
            <v>S.McPhee</v>
          </cell>
          <cell r="G91" t="str">
            <v>Jasenka</v>
          </cell>
          <cell r="H91" t="str">
            <v>Estelle</v>
          </cell>
          <cell r="I91" t="str">
            <v>Robbie</v>
          </cell>
          <cell r="J91" t="str">
            <v>qq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J.Do</v>
          </cell>
          <cell r="D92" t="str">
            <v>Michael</v>
          </cell>
          <cell r="E92" t="str">
            <v>J.Hughes</v>
          </cell>
          <cell r="F92" t="str">
            <v>S.McPhee</v>
          </cell>
          <cell r="G92" t="str">
            <v>Arthur</v>
          </cell>
          <cell r="H92" t="str">
            <v>Robbie</v>
          </cell>
          <cell r="I92" t="str">
            <v>Jasenka</v>
          </cell>
          <cell r="J92" t="str">
            <v>qq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J.Do</v>
          </cell>
          <cell r="D93" t="str">
            <v>Michael</v>
          </cell>
          <cell r="E93" t="str">
            <v>J.Hughes</v>
          </cell>
          <cell r="F93" t="str">
            <v>S.McPhee</v>
          </cell>
          <cell r="G93" t="str">
            <v>Arthur</v>
          </cell>
          <cell r="H93" t="str">
            <v>Robbie</v>
          </cell>
          <cell r="I93" t="str">
            <v>Jasenka</v>
          </cell>
          <cell r="J93" t="str">
            <v>D.Dunning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J.Do</v>
          </cell>
          <cell r="D94" t="str">
            <v>Michael</v>
          </cell>
          <cell r="E94" t="str">
            <v>J.Hughes</v>
          </cell>
          <cell r="F94" t="str">
            <v>S.McPhee</v>
          </cell>
          <cell r="G94" t="str">
            <v>Arthur</v>
          </cell>
          <cell r="H94" t="str">
            <v>Robbie</v>
          </cell>
          <cell r="I94" t="str">
            <v>Jasenka</v>
          </cell>
          <cell r="J94" t="str">
            <v>qq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J.Do</v>
          </cell>
          <cell r="D95" t="str">
            <v>Michael</v>
          </cell>
          <cell r="E95" t="str">
            <v>J.Hughes</v>
          </cell>
          <cell r="F95" t="str">
            <v>S.McPhee</v>
          </cell>
          <cell r="G95" t="str">
            <v>Arthur</v>
          </cell>
          <cell r="H95" t="str">
            <v>Robbie</v>
          </cell>
          <cell r="I95" t="str">
            <v>Jasenka</v>
          </cell>
          <cell r="J95" t="str">
            <v>qq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J.Do</v>
          </cell>
          <cell r="D96" t="str">
            <v>Michael</v>
          </cell>
          <cell r="E96" t="str">
            <v>J.Hughes</v>
          </cell>
          <cell r="F96" t="str">
            <v>S.McPhee</v>
          </cell>
          <cell r="G96" t="str">
            <v>Arthur</v>
          </cell>
          <cell r="H96" t="str">
            <v>Robbie</v>
          </cell>
          <cell r="I96" t="str">
            <v>Jasenka</v>
          </cell>
          <cell r="J96" t="str">
            <v>qq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J.Do</v>
          </cell>
          <cell r="D97" t="str">
            <v>Harpreet</v>
          </cell>
          <cell r="E97" t="str">
            <v>J.Hughes</v>
          </cell>
          <cell r="F97" t="str">
            <v>S.McPhee</v>
          </cell>
          <cell r="G97" t="str">
            <v>Robbie</v>
          </cell>
          <cell r="H97" t="str">
            <v>Jasenka</v>
          </cell>
          <cell r="I97" t="str">
            <v>Arthur</v>
          </cell>
          <cell r="J97" t="str">
            <v>qq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K.Noble</v>
          </cell>
          <cell r="D98" t="str">
            <v>Harpreet</v>
          </cell>
          <cell r="E98" t="str">
            <v>J.Parkinson</v>
          </cell>
          <cell r="F98" t="str">
            <v>S.McPhee</v>
          </cell>
          <cell r="G98" t="str">
            <v>Robbie</v>
          </cell>
          <cell r="H98" t="str">
            <v>Adil</v>
          </cell>
          <cell r="I98" t="str">
            <v>Arthur</v>
          </cell>
          <cell r="J98" t="str">
            <v>qq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J.Do</v>
          </cell>
          <cell r="D99" t="str">
            <v>Jasenka</v>
          </cell>
          <cell r="E99" t="str">
            <v>J.Hughes</v>
          </cell>
          <cell r="F99" t="str">
            <v>S.McPhee</v>
          </cell>
          <cell r="G99" t="str">
            <v>Robbie</v>
          </cell>
          <cell r="H99" t="str">
            <v>Li-Ling</v>
          </cell>
          <cell r="I99" t="str">
            <v>Arthur</v>
          </cell>
          <cell r="J99" t="str">
            <v>Karishma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J.Do</v>
          </cell>
          <cell r="D100" t="str">
            <v>J.Parkinson</v>
          </cell>
          <cell r="E100" t="str">
            <v>J.Hughes</v>
          </cell>
          <cell r="F100" t="str">
            <v>S.McPhee</v>
          </cell>
          <cell r="G100" t="str">
            <v>Robbie</v>
          </cell>
          <cell r="H100" t="str">
            <v>Jasenka</v>
          </cell>
          <cell r="I100" t="str">
            <v>Arthur</v>
          </cell>
          <cell r="J100" t="str">
            <v>D.Dunning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J.Do</v>
          </cell>
          <cell r="D101" t="str">
            <v>Harpreet</v>
          </cell>
          <cell r="E101" t="str">
            <v>J.Hughes</v>
          </cell>
          <cell r="F101" t="str">
            <v>S.McPhee</v>
          </cell>
          <cell r="G101" t="str">
            <v>Robbie</v>
          </cell>
          <cell r="H101" t="str">
            <v>Jasenka</v>
          </cell>
          <cell r="I101" t="str">
            <v>Arthur</v>
          </cell>
          <cell r="J101" t="str">
            <v>qq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J.Do</v>
          </cell>
          <cell r="D102" t="str">
            <v>Estelle</v>
          </cell>
          <cell r="E102" t="str">
            <v>J.Hughes</v>
          </cell>
          <cell r="F102" t="str">
            <v>S.McPhee</v>
          </cell>
          <cell r="G102" t="str">
            <v>Jasenka</v>
          </cell>
          <cell r="H102" t="str">
            <v>Harpreet</v>
          </cell>
          <cell r="I102" t="str">
            <v>Arthur</v>
          </cell>
          <cell r="J102" t="str">
            <v>qq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J.Do</v>
          </cell>
          <cell r="D103" t="str">
            <v>Arthur</v>
          </cell>
          <cell r="E103" t="str">
            <v>J.Hughes</v>
          </cell>
          <cell r="F103" t="str">
            <v>S.McPhee</v>
          </cell>
          <cell r="G103" t="str">
            <v>Jasenka</v>
          </cell>
          <cell r="H103" t="str">
            <v>D.Dunning</v>
          </cell>
          <cell r="I103" t="str">
            <v>Robbie</v>
          </cell>
          <cell r="J103" t="str">
            <v>qq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J.Do</v>
          </cell>
          <cell r="D104" t="str">
            <v>J.Parkinson</v>
          </cell>
          <cell r="E104" t="str">
            <v>J.Hughes</v>
          </cell>
          <cell r="F104" t="str">
            <v>S.McPhee</v>
          </cell>
          <cell r="G104" t="str">
            <v>Jasenka</v>
          </cell>
          <cell r="H104" t="str">
            <v>Arthur</v>
          </cell>
          <cell r="I104" t="str">
            <v>Robbie</v>
          </cell>
          <cell r="J104" t="str">
            <v>qq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J.Do</v>
          </cell>
          <cell r="D105" t="str">
            <v>J.Parkinson</v>
          </cell>
          <cell r="E105" t="str">
            <v>J.Hughes</v>
          </cell>
          <cell r="F105" t="str">
            <v>S.McPhee</v>
          </cell>
          <cell r="G105" t="str">
            <v>Jasenka</v>
          </cell>
          <cell r="H105" t="str">
            <v>Arthur</v>
          </cell>
          <cell r="I105" t="str">
            <v>Robbie</v>
          </cell>
          <cell r="J105" t="str">
            <v>Karishma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J.Do</v>
          </cell>
          <cell r="D106" t="str">
            <v>Arthur</v>
          </cell>
          <cell r="E106" t="str">
            <v>J.Hughes</v>
          </cell>
          <cell r="F106" t="str">
            <v>S.McPhee</v>
          </cell>
          <cell r="G106" t="str">
            <v>Jasenka</v>
          </cell>
          <cell r="H106" t="str">
            <v>Harpreet</v>
          </cell>
          <cell r="I106" t="str">
            <v>Robbie</v>
          </cell>
          <cell r="J106" t="str">
            <v>qq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Arthur</v>
          </cell>
          <cell r="D107" t="str">
            <v>S.McPhee</v>
          </cell>
          <cell r="E107" t="str">
            <v>J.Hughes</v>
          </cell>
          <cell r="F107" t="str">
            <v>Robbie</v>
          </cell>
          <cell r="G107" t="str">
            <v>J.Do</v>
          </cell>
          <cell r="H107" t="str">
            <v>Phil</v>
          </cell>
          <cell r="I107" t="str">
            <v>Jasenka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Arthur</v>
          </cell>
          <cell r="D108" t="str">
            <v>S.McPhee</v>
          </cell>
          <cell r="E108" t="str">
            <v>J.Hughes</v>
          </cell>
          <cell r="F108" t="str">
            <v>Robbie</v>
          </cell>
          <cell r="G108" t="str">
            <v>J.Do</v>
          </cell>
          <cell r="H108" t="str">
            <v>Michael</v>
          </cell>
          <cell r="I108" t="str">
            <v>Jasenka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>Arthur</v>
          </cell>
          <cell r="D109" t="str">
            <v>S.McPhee</v>
          </cell>
          <cell r="E109" t="str">
            <v>J.Hughes</v>
          </cell>
          <cell r="F109" t="str">
            <v>Robbie</v>
          </cell>
          <cell r="G109" t="str">
            <v>J.Do</v>
          </cell>
          <cell r="H109" t="str">
            <v>J.Parkinson</v>
          </cell>
          <cell r="I109" t="str">
            <v>Jasenka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Arthur</v>
          </cell>
          <cell r="D110" t="str">
            <v>S.McPhee</v>
          </cell>
          <cell r="E110" t="str">
            <v>J.Hughes</v>
          </cell>
          <cell r="F110" t="str">
            <v>Robbie</v>
          </cell>
          <cell r="G110" t="str">
            <v>J.Do</v>
          </cell>
          <cell r="H110" t="str">
            <v>J.Parkinson</v>
          </cell>
          <cell r="I110" t="str">
            <v>Jasenka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C111" t="str">
            <v>Arthur</v>
          </cell>
          <cell r="D111" t="str">
            <v>S.McPhee</v>
          </cell>
          <cell r="E111" t="str">
            <v>J.Hughes</v>
          </cell>
          <cell r="F111" t="str">
            <v>Robbie</v>
          </cell>
          <cell r="G111" t="str">
            <v>J.Do</v>
          </cell>
          <cell r="H111" t="str">
            <v>Michael</v>
          </cell>
          <cell r="I111" t="str">
            <v>Jasenka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C112" t="str">
            <v>Arthur</v>
          </cell>
          <cell r="D112" t="str">
            <v>Jasenka</v>
          </cell>
          <cell r="E112" t="str">
            <v>J.Hughes</v>
          </cell>
          <cell r="F112" t="str">
            <v>Robbie</v>
          </cell>
          <cell r="G112" t="str">
            <v>Michael</v>
          </cell>
          <cell r="H112" t="str">
            <v>Karishma</v>
          </cell>
          <cell r="I112" t="str">
            <v>J.Do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C113" t="str">
            <v>Arthur</v>
          </cell>
          <cell r="D113" t="str">
            <v>S.McPhee</v>
          </cell>
          <cell r="E113" t="str">
            <v>J.Hughes</v>
          </cell>
          <cell r="F113" t="str">
            <v>Robbie</v>
          </cell>
          <cell r="G113" t="str">
            <v>Michael</v>
          </cell>
          <cell r="H113" t="str">
            <v>Karishma</v>
          </cell>
          <cell r="I113" t="str">
            <v>J.Do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C114" t="str">
            <v>Arthur</v>
          </cell>
          <cell r="D114" t="str">
            <v>S.McPhee</v>
          </cell>
          <cell r="E114" t="str">
            <v>J.Hughes</v>
          </cell>
          <cell r="F114" t="str">
            <v>Robbie</v>
          </cell>
          <cell r="G114" t="str">
            <v>J.Parkinson</v>
          </cell>
          <cell r="H114" t="str">
            <v>Jasenka</v>
          </cell>
          <cell r="I114" t="str">
            <v>J.Do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Arthur</v>
          </cell>
          <cell r="D115" t="str">
            <v>S.McPhee</v>
          </cell>
          <cell r="E115" t="str">
            <v>J.Hughes</v>
          </cell>
          <cell r="F115" t="str">
            <v>Robbie</v>
          </cell>
          <cell r="G115" t="str">
            <v>J.Parkinson</v>
          </cell>
          <cell r="H115" t="str">
            <v>Jasenka</v>
          </cell>
          <cell r="I115" t="str">
            <v>J.Do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Arthur</v>
          </cell>
          <cell r="D116" t="str">
            <v>S.McPhee</v>
          </cell>
          <cell r="E116" t="str">
            <v>J.Hughes</v>
          </cell>
          <cell r="F116" t="str">
            <v>Robbie</v>
          </cell>
          <cell r="G116" t="str">
            <v>Michael</v>
          </cell>
          <cell r="H116" t="str">
            <v>Jasenka</v>
          </cell>
          <cell r="I116" t="str">
            <v>J.Do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C117" t="str">
            <v>Public Holiday</v>
          </cell>
          <cell r="D117" t="str">
            <v>Public Holiday</v>
          </cell>
          <cell r="E117" t="str">
            <v>Public Holiday</v>
          </cell>
          <cell r="F117" t="str">
            <v>Public Holiday</v>
          </cell>
          <cell r="G117" t="str">
            <v>Public Holiday</v>
          </cell>
          <cell r="H117" t="str">
            <v>Public Holiday</v>
          </cell>
          <cell r="I117" t="str">
            <v>Public Holiday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C118" t="str">
            <v>Adil</v>
          </cell>
          <cell r="D118" t="str">
            <v>Tara</v>
          </cell>
          <cell r="E118" t="str">
            <v>Jasenka</v>
          </cell>
          <cell r="F118" t="str">
            <v>Robbie</v>
          </cell>
          <cell r="G118" t="str">
            <v>S.McPhee</v>
          </cell>
          <cell r="H118" t="str">
            <v>Karishma</v>
          </cell>
          <cell r="I118" t="str">
            <v>Michael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Arthur</v>
          </cell>
          <cell r="D119" t="str">
            <v>S.McPhee</v>
          </cell>
          <cell r="E119" t="str">
            <v>Jasenka</v>
          </cell>
          <cell r="F119" t="str">
            <v>Robbie</v>
          </cell>
          <cell r="G119" t="str">
            <v>J.Parkinson</v>
          </cell>
          <cell r="H119" t="str">
            <v>Karishma</v>
          </cell>
          <cell r="I119" t="str">
            <v>Michael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Arthur</v>
          </cell>
          <cell r="D120" t="str">
            <v>S.McPhee</v>
          </cell>
          <cell r="E120" t="str">
            <v>Jasenka</v>
          </cell>
          <cell r="F120" t="str">
            <v>Robbie</v>
          </cell>
          <cell r="G120" t="str">
            <v>J.Parkinson</v>
          </cell>
          <cell r="H120" t="str">
            <v>Karishma</v>
          </cell>
          <cell r="I120" t="str">
            <v>Michael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C121" t="str">
            <v>Arthur</v>
          </cell>
          <cell r="D121" t="str">
            <v>Estelle</v>
          </cell>
          <cell r="E121" t="str">
            <v>Jasenka</v>
          </cell>
          <cell r="F121" t="str">
            <v>Robbie</v>
          </cell>
          <cell r="G121" t="str">
            <v>S.McPhee</v>
          </cell>
          <cell r="H121" t="str">
            <v>Karishma</v>
          </cell>
          <cell r="I121" t="str">
            <v>Michael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C122" t="str">
            <v>Arthur</v>
          </cell>
          <cell r="D122" t="str">
            <v>Amy</v>
          </cell>
          <cell r="E122" t="str">
            <v>J.Hughes</v>
          </cell>
          <cell r="F122" t="str">
            <v>Robbie</v>
          </cell>
          <cell r="G122" t="str">
            <v>S.McPhee</v>
          </cell>
          <cell r="H122" t="str">
            <v>D.Dunning</v>
          </cell>
          <cell r="I122" t="str">
            <v>Jasenka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Arthur</v>
          </cell>
          <cell r="D123" t="str">
            <v>S.McPhee/Georgia</v>
          </cell>
          <cell r="E123" t="str">
            <v>Stuart</v>
          </cell>
          <cell r="F123" t="str">
            <v>Robbie</v>
          </cell>
          <cell r="G123" t="str">
            <v>Michael</v>
          </cell>
          <cell r="H123" t="str">
            <v>Karishma</v>
          </cell>
          <cell r="I123" t="str">
            <v>Jasenka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C124" t="str">
            <v>Arthur</v>
          </cell>
          <cell r="D124" t="str">
            <v>S.McPhee</v>
          </cell>
          <cell r="E124" t="str">
            <v>J.Hughes</v>
          </cell>
          <cell r="F124" t="str">
            <v>Robbie</v>
          </cell>
          <cell r="G124" t="str">
            <v>J.Parkinson</v>
          </cell>
          <cell r="H124" t="str">
            <v>Michael</v>
          </cell>
          <cell r="I124" t="str">
            <v>Jasenka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C125" t="str">
            <v>Arthur</v>
          </cell>
          <cell r="D125" t="str">
            <v>S.McPhee</v>
          </cell>
          <cell r="E125" t="str">
            <v>J.Hughes</v>
          </cell>
          <cell r="F125" t="str">
            <v>Robbie</v>
          </cell>
          <cell r="G125" t="str">
            <v>J.Parkinson</v>
          </cell>
          <cell r="H125" t="str">
            <v>Michael</v>
          </cell>
          <cell r="I125" t="str">
            <v>Jasenka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Arthur</v>
          </cell>
          <cell r="D126" t="str">
            <v>S.McPhee</v>
          </cell>
          <cell r="E126" t="str">
            <v>J.Hughes</v>
          </cell>
          <cell r="F126" t="str">
            <v>John</v>
          </cell>
          <cell r="G126" t="str">
            <v>Michael</v>
          </cell>
          <cell r="H126" t="str">
            <v>Karishma</v>
          </cell>
          <cell r="I126" t="str">
            <v>Jasenka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Jasenka</v>
          </cell>
          <cell r="D127" t="str">
            <v>S.McPhee</v>
          </cell>
          <cell r="E127" t="str">
            <v>J.Hughes</v>
          </cell>
          <cell r="F127" t="str">
            <v>Robbie</v>
          </cell>
          <cell r="G127" t="str">
            <v>Michael</v>
          </cell>
          <cell r="H127" t="str">
            <v>V.Shen</v>
          </cell>
          <cell r="I127" t="str">
            <v>J.Do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Jasenka</v>
          </cell>
          <cell r="D128" t="str">
            <v>S.McPhee</v>
          </cell>
          <cell r="E128" t="str">
            <v>J.Hughes</v>
          </cell>
          <cell r="F128" t="str">
            <v>Robbie</v>
          </cell>
          <cell r="G128" t="str">
            <v>Michael</v>
          </cell>
          <cell r="H128" t="str">
            <v>Karishma</v>
          </cell>
          <cell r="I128" t="str">
            <v>J.Do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Jasenka</v>
          </cell>
          <cell r="D129" t="str">
            <v>S.McPhee</v>
          </cell>
          <cell r="E129" t="str">
            <v>J.Hughes</v>
          </cell>
          <cell r="F129" t="str">
            <v>Robbie</v>
          </cell>
          <cell r="G129" t="str">
            <v>J.Parkinson</v>
          </cell>
          <cell r="H129" t="str">
            <v>Michael</v>
          </cell>
          <cell r="I129" t="str">
            <v>J.Do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C130" t="str">
            <v>Jasenka</v>
          </cell>
          <cell r="D130" t="str">
            <v>J.Parkinson</v>
          </cell>
          <cell r="E130" t="str">
            <v>J.Hughes</v>
          </cell>
          <cell r="F130" t="str">
            <v>Robbie</v>
          </cell>
          <cell r="G130" t="str">
            <v>Michael</v>
          </cell>
          <cell r="H130" t="str">
            <v>Karishma</v>
          </cell>
          <cell r="I130" t="str">
            <v>J.Do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Jasenka</v>
          </cell>
          <cell r="D131" t="str">
            <v>S.McPhee</v>
          </cell>
          <cell r="E131" t="str">
            <v>J.Hughes</v>
          </cell>
          <cell r="F131" t="str">
            <v>Robbie</v>
          </cell>
          <cell r="G131" t="str">
            <v>Michael</v>
          </cell>
          <cell r="H131" t="str">
            <v>Karishma</v>
          </cell>
          <cell r="I131" t="str">
            <v>J.Do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C132" t="str">
            <v>Karishma</v>
          </cell>
          <cell r="D132" t="str">
            <v>S.McPhee</v>
          </cell>
          <cell r="E132" t="str">
            <v>Kosta</v>
          </cell>
          <cell r="F132" t="str">
            <v>Jasenka</v>
          </cell>
          <cell r="G132" t="str">
            <v>J.Do</v>
          </cell>
          <cell r="H132" t="str">
            <v>D.Dunning</v>
          </cell>
          <cell r="I132" t="str">
            <v>Arthur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C133" t="str">
            <v>Karishma</v>
          </cell>
          <cell r="D133" t="str">
            <v>S.McPhee</v>
          </cell>
          <cell r="E133" t="str">
            <v>Kosta</v>
          </cell>
          <cell r="F133" t="str">
            <v>Jasenka</v>
          </cell>
          <cell r="G133" t="str">
            <v>J.Parkinson</v>
          </cell>
          <cell r="H133" t="str">
            <v>J.Do</v>
          </cell>
          <cell r="I133" t="str">
            <v>Arthur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Karishma</v>
          </cell>
          <cell r="D134" t="str">
            <v>S.McPhee</v>
          </cell>
          <cell r="E134" t="str">
            <v>Kosta</v>
          </cell>
          <cell r="F134" t="str">
            <v>Jasenka</v>
          </cell>
          <cell r="G134" t="str">
            <v>J.Parkinson</v>
          </cell>
          <cell r="H134" t="str">
            <v>J.Do</v>
          </cell>
          <cell r="I134" t="str">
            <v>Arthur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Karishma</v>
          </cell>
          <cell r="D135" t="str">
            <v>S.McPhee</v>
          </cell>
          <cell r="E135" t="str">
            <v>Kosta</v>
          </cell>
          <cell r="F135" t="str">
            <v>Jasenka</v>
          </cell>
          <cell r="G135" t="str">
            <v>J.Do</v>
          </cell>
          <cell r="H135" t="str">
            <v>Tatyana</v>
          </cell>
          <cell r="I135" t="str">
            <v>Arthur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Karishma</v>
          </cell>
          <cell r="D136" t="str">
            <v>S.McPhee</v>
          </cell>
          <cell r="E136" t="str">
            <v>Kosta</v>
          </cell>
          <cell r="F136" t="str">
            <v>Tatyana</v>
          </cell>
          <cell r="G136" t="str">
            <v>J.Do</v>
          </cell>
          <cell r="H136" t="str">
            <v>D.Dunning</v>
          </cell>
          <cell r="I136" t="str">
            <v>Arthur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Karishma</v>
          </cell>
          <cell r="D137" t="str">
            <v>S.McPhee</v>
          </cell>
          <cell r="E137" t="str">
            <v>Kosta</v>
          </cell>
          <cell r="F137" t="str">
            <v>Jasenka</v>
          </cell>
          <cell r="G137" t="str">
            <v>Arthur</v>
          </cell>
          <cell r="H137" t="str">
            <v>J.Do</v>
          </cell>
          <cell r="I137" t="str">
            <v>Tatyana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Karishma</v>
          </cell>
          <cell r="D138" t="str">
            <v>S.McPhee</v>
          </cell>
          <cell r="E138" t="str">
            <v>Kosta</v>
          </cell>
          <cell r="F138" t="str">
            <v>Jasenka</v>
          </cell>
          <cell r="G138" t="str">
            <v>Arthur</v>
          </cell>
          <cell r="H138" t="str">
            <v>J.Do</v>
          </cell>
          <cell r="I138" t="str">
            <v>Tatyana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Karishma</v>
          </cell>
          <cell r="D139" t="str">
            <v>S.McPhee</v>
          </cell>
          <cell r="E139" t="str">
            <v>Ubai</v>
          </cell>
          <cell r="F139" t="str">
            <v>Jasenka</v>
          </cell>
          <cell r="G139" t="str">
            <v>J.Parkinson</v>
          </cell>
          <cell r="H139" t="str">
            <v>J.Do</v>
          </cell>
          <cell r="I139" t="str">
            <v>Tatyana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Karishma</v>
          </cell>
          <cell r="D140" t="str">
            <v>S.McPhee</v>
          </cell>
          <cell r="E140" t="str">
            <v>Kosta</v>
          </cell>
          <cell r="F140" t="str">
            <v>Jasenka</v>
          </cell>
          <cell r="G140" t="str">
            <v>J.Parkinson</v>
          </cell>
          <cell r="H140" t="str">
            <v>J.Do</v>
          </cell>
          <cell r="I140" t="str">
            <v>Tatyana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Karishma</v>
          </cell>
          <cell r="D141" t="str">
            <v>S.McPhee</v>
          </cell>
          <cell r="E141" t="str">
            <v>Kosta</v>
          </cell>
          <cell r="F141" t="str">
            <v>Jasenka</v>
          </cell>
          <cell r="G141" t="str">
            <v>Arthur</v>
          </cell>
          <cell r="H141" t="str">
            <v>J.Do</v>
          </cell>
          <cell r="I141" t="str">
            <v>Tatyana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Karishma</v>
          </cell>
          <cell r="D142" t="str">
            <v>S.McPhee</v>
          </cell>
          <cell r="E142" t="str">
            <v>Ubai</v>
          </cell>
          <cell r="F142" t="str">
            <v>Jasenka</v>
          </cell>
          <cell r="G142" t="str">
            <v>Arthur</v>
          </cell>
          <cell r="H142" t="str">
            <v>Tatyana</v>
          </cell>
          <cell r="I142" t="str">
            <v>J.Do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Karishma</v>
          </cell>
          <cell r="D143" t="str">
            <v>S.McPhee</v>
          </cell>
          <cell r="E143" t="str">
            <v>Kosta</v>
          </cell>
          <cell r="F143" t="str">
            <v>Jasenka</v>
          </cell>
          <cell r="G143" t="str">
            <v>Arthur</v>
          </cell>
          <cell r="H143" t="str">
            <v>Tatyana</v>
          </cell>
          <cell r="I143" t="str">
            <v>J.Do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Karishma</v>
          </cell>
          <cell r="D144" t="str">
            <v>S.McPhee&lt;3pm</v>
          </cell>
          <cell r="E144" t="str">
            <v>Kosta</v>
          </cell>
          <cell r="F144" t="str">
            <v>Jasenka</v>
          </cell>
          <cell r="G144" t="str">
            <v>J.Parkinson&lt;3pm</v>
          </cell>
          <cell r="H144" t="str">
            <v>Tatyana</v>
          </cell>
          <cell r="I144" t="str">
            <v>J.Do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Karishma</v>
          </cell>
          <cell r="D145" t="str">
            <v>S.McPhee/J.Yang</v>
          </cell>
          <cell r="E145" t="str">
            <v>Kosta</v>
          </cell>
          <cell r="F145" t="str">
            <v>Jasenka</v>
          </cell>
          <cell r="G145" t="str">
            <v>J.Parkinson</v>
          </cell>
          <cell r="H145" t="str">
            <v>Arthur</v>
          </cell>
          <cell r="I145" t="str">
            <v>J.Do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Karishma</v>
          </cell>
          <cell r="D146" t="str">
            <v>S.McPhee</v>
          </cell>
          <cell r="E146" t="str">
            <v>Kosta</v>
          </cell>
          <cell r="F146" t="str">
            <v>Jasenka</v>
          </cell>
          <cell r="G146" t="str">
            <v>Arthur</v>
          </cell>
          <cell r="H146" t="str">
            <v>Tatyana</v>
          </cell>
          <cell r="I146" t="str">
            <v>J.Do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Karishma</v>
          </cell>
          <cell r="D147" t="str">
            <v>Tatyana</v>
          </cell>
          <cell r="E147" t="str">
            <v>Kosta</v>
          </cell>
          <cell r="F147" t="str">
            <v>Jasenka</v>
          </cell>
          <cell r="G147" t="str">
            <v>Ubai</v>
          </cell>
          <cell r="H147" t="str">
            <v>J.Yang</v>
          </cell>
          <cell r="I147" t="str">
            <v>Arthur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Karishma</v>
          </cell>
          <cell r="D148" t="str">
            <v>Tatyana</v>
          </cell>
          <cell r="E148" t="str">
            <v>Kosta/PEP student(Koe)</v>
          </cell>
          <cell r="F148" t="str">
            <v>Jasenka /PEP student (Shuyang)</v>
          </cell>
          <cell r="G148" t="str">
            <v>J.Do</v>
          </cell>
          <cell r="H148" t="str">
            <v>J.Yang</v>
          </cell>
          <cell r="I148" t="str">
            <v>Arthur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Karishma</v>
          </cell>
          <cell r="D149" t="str">
            <v>Tatyana</v>
          </cell>
          <cell r="E149" t="str">
            <v>Kosta/PEP student(Koe)</v>
          </cell>
          <cell r="F149" t="str">
            <v>Jasenka /PEP student (Shuyang)</v>
          </cell>
          <cell r="G149" t="str">
            <v>J.Do</v>
          </cell>
          <cell r="H149" t="str">
            <v>Ubai</v>
          </cell>
          <cell r="I149" t="str">
            <v>Arthur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Karishma</v>
          </cell>
          <cell r="D150" t="str">
            <v>Tatyana</v>
          </cell>
          <cell r="E150" t="str">
            <v>Kosta/PEP student(Koe)</v>
          </cell>
          <cell r="F150" t="str">
            <v>Jasenka /PEP student (Shuyang)</v>
          </cell>
          <cell r="G150" t="str">
            <v>J.Parkinson</v>
          </cell>
          <cell r="H150" t="str">
            <v>J.Do</v>
          </cell>
          <cell r="I150" t="str">
            <v>Arthur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Karishma</v>
          </cell>
          <cell r="D151" t="str">
            <v>Tatyana</v>
          </cell>
          <cell r="E151" t="str">
            <v>Kosta/PEP student(Koe)</v>
          </cell>
          <cell r="F151" t="str">
            <v>Jasenka /PEP student (Shuyang)</v>
          </cell>
          <cell r="G151" t="str">
            <v>J.Do</v>
          </cell>
          <cell r="H151" t="str">
            <v>J.Yang</v>
          </cell>
          <cell r="I151" t="str">
            <v>Arthur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J.Parkinson/Meng</v>
          </cell>
          <cell r="D152" t="str">
            <v>Ubai</v>
          </cell>
          <cell r="E152" t="str">
            <v xml:space="preserve">Kosta </v>
          </cell>
          <cell r="F152" t="str">
            <v>J.Do/PEP student(Alan)</v>
          </cell>
          <cell r="G152" t="str">
            <v>S.McPhee</v>
          </cell>
          <cell r="H152" t="str">
            <v>Eunice</v>
          </cell>
          <cell r="I152" t="str">
            <v>Jasenka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Karishma /PEP student (Muykim)</v>
          </cell>
          <cell r="D153" t="str">
            <v>S.McPhee</v>
          </cell>
          <cell r="E153" t="str">
            <v xml:space="preserve">Kosta </v>
          </cell>
          <cell r="F153" t="str">
            <v>J.Do/PEP student(Alan)</v>
          </cell>
          <cell r="G153" t="str">
            <v>J.Parkinson</v>
          </cell>
          <cell r="H153" t="str">
            <v>Adil</v>
          </cell>
          <cell r="I153" t="str">
            <v>Jasenka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Karishma /PEP student (Muykim)</v>
          </cell>
          <cell r="D154" t="str">
            <v>Ubai</v>
          </cell>
          <cell r="E154" t="str">
            <v xml:space="preserve">Kosta </v>
          </cell>
          <cell r="F154" t="str">
            <v>J.Do/PEP student(Alan)</v>
          </cell>
          <cell r="G154" t="str">
            <v>J.Parkinson(am)/Karishma</v>
          </cell>
          <cell r="H154" t="str">
            <v>S.McPhee</v>
          </cell>
          <cell r="I154" t="str">
            <v>Jasenka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Karishma /PEP student (Muykim)</v>
          </cell>
          <cell r="D155" t="str">
            <v>Karishma</v>
          </cell>
          <cell r="E155" t="str">
            <v xml:space="preserve">Kosta </v>
          </cell>
          <cell r="F155" t="str">
            <v>J.Do/PEP student(Alan)</v>
          </cell>
          <cell r="G155" t="str">
            <v>S.McPhee</v>
          </cell>
          <cell r="H155" t="str">
            <v>J.Yang</v>
          </cell>
          <cell r="I155" t="str">
            <v>Jasenka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Karishma /PEP student (Muykim)</v>
          </cell>
          <cell r="D156" t="str">
            <v>Ubai</v>
          </cell>
          <cell r="E156" t="str">
            <v xml:space="preserve">Kosta </v>
          </cell>
          <cell r="F156" t="str">
            <v>J.Do/PEP student(Alan)</v>
          </cell>
          <cell r="G156" t="str">
            <v>S.McPhee</v>
          </cell>
          <cell r="H156" t="str">
            <v>J.Yang</v>
          </cell>
          <cell r="I156" t="str">
            <v>Jasenka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Karishma</v>
          </cell>
          <cell r="D157" t="str">
            <v>J.Yang</v>
          </cell>
          <cell r="E157" t="str">
            <v>Kosta</v>
          </cell>
          <cell r="F157" t="str">
            <v>J.Do</v>
          </cell>
          <cell r="G157" t="str">
            <v>Eunice</v>
          </cell>
          <cell r="H157" t="str">
            <v>Eugene</v>
          </cell>
          <cell r="I157" t="str">
            <v>Arthur</v>
          </cell>
          <cell r="J157">
            <v>0</v>
          </cell>
          <cell r="K157">
            <v>0</v>
          </cell>
          <cell r="L157" t="str">
            <v>Peng (Alpha)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Karishma</v>
          </cell>
          <cell r="D158" t="str">
            <v>Jasenka</v>
          </cell>
          <cell r="E158" t="str">
            <v>Kosta</v>
          </cell>
          <cell r="F158" t="str">
            <v xml:space="preserve">J.Do </v>
          </cell>
          <cell r="G158" t="str">
            <v>J.Parkinson</v>
          </cell>
          <cell r="H158" t="str">
            <v>Arthur</v>
          </cell>
          <cell r="I158" t="str">
            <v>S.McPhee</v>
          </cell>
          <cell r="J158">
            <v>0</v>
          </cell>
          <cell r="K158">
            <v>0</v>
          </cell>
          <cell r="L158" t="str">
            <v>Peng (Alpha)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Karishma</v>
          </cell>
          <cell r="D159" t="str">
            <v>Ubai</v>
          </cell>
          <cell r="E159" t="str">
            <v>Kosta</v>
          </cell>
          <cell r="F159" t="str">
            <v>J.Do</v>
          </cell>
          <cell r="G159" t="str">
            <v>Jasenka</v>
          </cell>
          <cell r="H159" t="str">
            <v>Arthur</v>
          </cell>
          <cell r="I159" t="str">
            <v>S.McPhee</v>
          </cell>
          <cell r="J159">
            <v>0</v>
          </cell>
          <cell r="K159">
            <v>0</v>
          </cell>
          <cell r="L159" t="str">
            <v>Peng (Alpha)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Karishma</v>
          </cell>
          <cell r="D160" t="str">
            <v>Jasenka</v>
          </cell>
          <cell r="E160" t="str">
            <v>Kosta</v>
          </cell>
          <cell r="F160" t="str">
            <v>J.Do</v>
          </cell>
          <cell r="G160" t="str">
            <v>J.Parkinson</v>
          </cell>
          <cell r="H160" t="str">
            <v>Arthur</v>
          </cell>
          <cell r="I160" t="str">
            <v>S.McPhee</v>
          </cell>
          <cell r="J160">
            <v>0</v>
          </cell>
          <cell r="K160">
            <v>0</v>
          </cell>
          <cell r="L160" t="str">
            <v>Peng (Alpha)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Karishma</v>
          </cell>
          <cell r="D161" t="str">
            <v>J.Yang</v>
          </cell>
          <cell r="E161" t="str">
            <v>Kosta</v>
          </cell>
          <cell r="F161" t="str">
            <v>J.Do</v>
          </cell>
          <cell r="G161" t="str">
            <v>Jasenka</v>
          </cell>
          <cell r="H161" t="str">
            <v>D.Dunning</v>
          </cell>
          <cell r="I161" t="str">
            <v>S.McPhee</v>
          </cell>
          <cell r="J161">
            <v>0</v>
          </cell>
          <cell r="K161">
            <v>0</v>
          </cell>
          <cell r="L161" t="str">
            <v>Peng (Alpha)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Karishma</v>
          </cell>
          <cell r="D162" t="str">
            <v>Jasenka</v>
          </cell>
          <cell r="E162" t="str">
            <v>Kosta</v>
          </cell>
          <cell r="F162" t="str">
            <v>J.Do</v>
          </cell>
          <cell r="G162" t="str">
            <v>S.McPhee</v>
          </cell>
          <cell r="H162" t="str">
            <v>Ubai</v>
          </cell>
          <cell r="I162" t="str">
            <v>Arthur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Karishma</v>
          </cell>
          <cell r="D163" t="str">
            <v>Jasenka</v>
          </cell>
          <cell r="E163" t="str">
            <v>Eunice</v>
          </cell>
          <cell r="F163" t="str">
            <v>J.Do</v>
          </cell>
          <cell r="G163" t="str">
            <v>J.Parkinson/Sherine</v>
          </cell>
          <cell r="H163" t="str">
            <v>S.McPhee</v>
          </cell>
          <cell r="I163" t="str">
            <v>Arthur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Karishma</v>
          </cell>
          <cell r="D164" t="str">
            <v>Jasenka</v>
          </cell>
          <cell r="E164" t="str">
            <v>Kosta</v>
          </cell>
          <cell r="F164" t="str">
            <v>J.Do</v>
          </cell>
          <cell r="G164" t="str">
            <v>S.McPhee</v>
          </cell>
          <cell r="H164" t="str">
            <v>Ubai</v>
          </cell>
          <cell r="I164" t="str">
            <v>Arthur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>Karishma</v>
          </cell>
          <cell r="D165" t="str">
            <v>Jasenka</v>
          </cell>
          <cell r="E165" t="str">
            <v>Kosta</v>
          </cell>
          <cell r="F165" t="str">
            <v>J.Do</v>
          </cell>
          <cell r="G165" t="str">
            <v>J.Parkinson(am)/A.Alex(pm)</v>
          </cell>
          <cell r="H165" t="str">
            <v>S.McPhee</v>
          </cell>
          <cell r="I165" t="str">
            <v>Arthur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Karishma</v>
          </cell>
          <cell r="D166" t="str">
            <v>Jasenka</v>
          </cell>
          <cell r="E166" t="str">
            <v>Kosta</v>
          </cell>
          <cell r="F166" t="str">
            <v>J.Do</v>
          </cell>
          <cell r="G166" t="str">
            <v>S.McPhee</v>
          </cell>
          <cell r="H166" t="str">
            <v>Eugene</v>
          </cell>
          <cell r="I166" t="str">
            <v>Arthur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Karishma</v>
          </cell>
          <cell r="D167" t="str">
            <v>Arthur</v>
          </cell>
          <cell r="E167" t="str">
            <v>Kosta</v>
          </cell>
          <cell r="F167" t="str">
            <v>J.Do</v>
          </cell>
          <cell r="G167" t="str">
            <v>S.McPhee</v>
          </cell>
          <cell r="H167" t="str">
            <v>Eugene</v>
          </cell>
          <cell r="I167" t="str">
            <v>Jasenka</v>
          </cell>
          <cell r="J167">
            <v>0</v>
          </cell>
          <cell r="K167" t="str">
            <v>qq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 t="str">
            <v>Karishma</v>
          </cell>
          <cell r="D168" t="str">
            <v>Arthur</v>
          </cell>
          <cell r="E168" t="str">
            <v>Kosta</v>
          </cell>
          <cell r="F168" t="str">
            <v>S.McPhee</v>
          </cell>
          <cell r="G168" t="str">
            <v>J.Parkinson</v>
          </cell>
          <cell r="H168" t="str">
            <v>Sylvia</v>
          </cell>
          <cell r="I168" t="str">
            <v>Jasenka</v>
          </cell>
          <cell r="J168">
            <v>0</v>
          </cell>
          <cell r="K168" t="str">
            <v>qq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C169" t="str">
            <v>Karishma</v>
          </cell>
          <cell r="D169" t="str">
            <v>Arthur</v>
          </cell>
          <cell r="E169" t="str">
            <v>Kosta</v>
          </cell>
          <cell r="F169" t="str">
            <v>J.Do</v>
          </cell>
          <cell r="G169" t="str">
            <v>S.McPhee</v>
          </cell>
          <cell r="H169" t="str">
            <v>Ubai</v>
          </cell>
          <cell r="I169" t="str">
            <v>Jasenka</v>
          </cell>
          <cell r="J169">
            <v>0</v>
          </cell>
          <cell r="K169" t="str">
            <v>qq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Karishma</v>
          </cell>
          <cell r="D170" t="str">
            <v>Arthur</v>
          </cell>
          <cell r="E170" t="str">
            <v>Kosta</v>
          </cell>
          <cell r="F170" t="str">
            <v>J.Do</v>
          </cell>
          <cell r="G170" t="str">
            <v>J.Parkinson</v>
          </cell>
          <cell r="H170" t="str">
            <v>S.McPhee</v>
          </cell>
          <cell r="I170" t="str">
            <v>Jasenka</v>
          </cell>
          <cell r="J170">
            <v>0</v>
          </cell>
          <cell r="K170" t="str">
            <v>qq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 t="str">
            <v>Karishma</v>
          </cell>
          <cell r="D171" t="str">
            <v>Arthur</v>
          </cell>
          <cell r="E171" t="str">
            <v>Kosta</v>
          </cell>
          <cell r="F171" t="str">
            <v>J.Do</v>
          </cell>
          <cell r="G171" t="str">
            <v>S.McPhee</v>
          </cell>
          <cell r="H171" t="str">
            <v>Sylvia</v>
          </cell>
          <cell r="I171" t="str">
            <v>Jasenka</v>
          </cell>
          <cell r="J171">
            <v>0</v>
          </cell>
          <cell r="K171" t="str">
            <v>qq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C172" t="str">
            <v>D.Dunning</v>
          </cell>
          <cell r="D172" t="str">
            <v>Arthur</v>
          </cell>
          <cell r="E172" t="str">
            <v>Kosta</v>
          </cell>
          <cell r="F172" t="str">
            <v>J.Do</v>
          </cell>
          <cell r="G172" t="str">
            <v>Jasenka</v>
          </cell>
          <cell r="H172" t="str">
            <v>Sherine</v>
          </cell>
          <cell r="I172" t="str">
            <v>S.McPhee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Karishma</v>
          </cell>
          <cell r="D173" t="str">
            <v>Arthur</v>
          </cell>
          <cell r="E173" t="str">
            <v>Kosta</v>
          </cell>
          <cell r="F173" t="str">
            <v>J.Do</v>
          </cell>
          <cell r="G173" t="str">
            <v>J.Parkinson/Sherine</v>
          </cell>
          <cell r="H173" t="str">
            <v>Jasenka</v>
          </cell>
          <cell r="I173" t="str">
            <v>S.McPhee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C174" t="str">
            <v>Karishma</v>
          </cell>
          <cell r="D174" t="str">
            <v>Arthur</v>
          </cell>
          <cell r="E174" t="str">
            <v>Kosta</v>
          </cell>
          <cell r="F174" t="str">
            <v>J.Do</v>
          </cell>
          <cell r="G174" t="str">
            <v>Jasenka</v>
          </cell>
          <cell r="H174" t="str">
            <v>Michael</v>
          </cell>
          <cell r="I174" t="str">
            <v>S.McPhee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 t="str">
            <v>Karishma</v>
          </cell>
          <cell r="D175" t="str">
            <v>Arthur</v>
          </cell>
          <cell r="E175" t="str">
            <v>Kosta</v>
          </cell>
          <cell r="F175" t="str">
            <v>J.Do</v>
          </cell>
          <cell r="G175" t="str">
            <v>J.Parkinson</v>
          </cell>
          <cell r="H175" t="str">
            <v>Jasenka</v>
          </cell>
          <cell r="I175" t="str">
            <v>S.McPhee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 t="str">
            <v>Karishma</v>
          </cell>
          <cell r="D176" t="str">
            <v>Arthur</v>
          </cell>
          <cell r="E176" t="str">
            <v>Kosta</v>
          </cell>
          <cell r="F176" t="str">
            <v>J.Do</v>
          </cell>
          <cell r="G176" t="str">
            <v>Jasenka</v>
          </cell>
          <cell r="H176" t="str">
            <v>D.Dunning</v>
          </cell>
          <cell r="I176" t="str">
            <v>S.McPhee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 t="str">
            <v>Jasenka</v>
          </cell>
          <cell r="D177" t="str">
            <v>Arthur</v>
          </cell>
          <cell r="E177" t="str">
            <v>Tatyana</v>
          </cell>
          <cell r="F177" t="str">
            <v>J.Do</v>
          </cell>
          <cell r="G177" t="str">
            <v>S.McPhee</v>
          </cell>
          <cell r="H177" t="str">
            <v>Kosta</v>
          </cell>
          <cell r="I177" t="str">
            <v>Karishma</v>
          </cell>
          <cell r="J177" t="str">
            <v>qq</v>
          </cell>
          <cell r="K177" t="str">
            <v>qq</v>
          </cell>
          <cell r="L177" t="str">
            <v>qq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C178" t="str">
            <v>Ubai</v>
          </cell>
          <cell r="D178" t="str">
            <v>Arthur</v>
          </cell>
          <cell r="E178" t="str">
            <v>Tatyana</v>
          </cell>
          <cell r="F178" t="str">
            <v>J.Do</v>
          </cell>
          <cell r="G178" t="str">
            <v>S.McPhee</v>
          </cell>
          <cell r="H178" t="str">
            <v>Kosta</v>
          </cell>
          <cell r="I178" t="str">
            <v>Karishma</v>
          </cell>
          <cell r="J178" t="str">
            <v>Sherine</v>
          </cell>
          <cell r="K178" t="str">
            <v>J.Parkinson</v>
          </cell>
          <cell r="L178" t="str">
            <v>Rosie Gao (delta)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 t="str">
            <v>Jasenka</v>
          </cell>
          <cell r="D179" t="str">
            <v>Arthur</v>
          </cell>
          <cell r="E179" t="str">
            <v>Tatyana</v>
          </cell>
          <cell r="F179" t="str">
            <v>J.Do</v>
          </cell>
          <cell r="G179" t="str">
            <v>S.McPhee</v>
          </cell>
          <cell r="H179" t="str">
            <v>Kosta</v>
          </cell>
          <cell r="I179" t="str">
            <v>Karishma</v>
          </cell>
          <cell r="J179" t="str">
            <v>qq</v>
          </cell>
          <cell r="K179" t="str">
            <v>qq</v>
          </cell>
          <cell r="L179" t="str">
            <v>Rosie Gao (delta)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C180" t="str">
            <v>Jasenka</v>
          </cell>
          <cell r="D180" t="str">
            <v>Arthur</v>
          </cell>
          <cell r="E180" t="str">
            <v>Tatyana</v>
          </cell>
          <cell r="F180" t="str">
            <v>J.Do</v>
          </cell>
          <cell r="G180" t="str">
            <v>J.Parkinson</v>
          </cell>
          <cell r="H180" t="str">
            <v>Kosta</v>
          </cell>
          <cell r="I180" t="str">
            <v>Karishma</v>
          </cell>
          <cell r="J180" t="str">
            <v>qq</v>
          </cell>
          <cell r="K180" t="str">
            <v>S.McPhee</v>
          </cell>
          <cell r="L180" t="str">
            <v>Rosie Gao (admissions)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C181" t="str">
            <v>Jasenka</v>
          </cell>
          <cell r="D181" t="str">
            <v>Arthur</v>
          </cell>
          <cell r="E181" t="str">
            <v>Tatyana</v>
          </cell>
          <cell r="F181" t="str">
            <v>J.Do</v>
          </cell>
          <cell r="G181" t="str">
            <v>S.McPhee</v>
          </cell>
          <cell r="H181" t="str">
            <v>Kosta</v>
          </cell>
          <cell r="I181" t="str">
            <v>Karishma</v>
          </cell>
          <cell r="J181" t="str">
            <v>qq</v>
          </cell>
          <cell r="K181" t="str">
            <v>qq</v>
          </cell>
          <cell r="L181" t="str">
            <v>Rosie Gao (delta)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Jasenka</v>
          </cell>
          <cell r="D182" t="str">
            <v>Arthur</v>
          </cell>
          <cell r="E182" t="str">
            <v>Tatyana</v>
          </cell>
          <cell r="F182" t="str">
            <v>J.Do</v>
          </cell>
          <cell r="G182" t="str">
            <v>S.McPhee</v>
          </cell>
          <cell r="H182" t="str">
            <v>Karishma</v>
          </cell>
          <cell r="I182" t="str">
            <v>Kosta</v>
          </cell>
          <cell r="J182" t="str">
            <v>qq</v>
          </cell>
          <cell r="K182">
            <v>0</v>
          </cell>
          <cell r="L182" t="str">
            <v>Thaleia Livis(echo)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Jasenka</v>
          </cell>
          <cell r="D183" t="str">
            <v>Karishma</v>
          </cell>
          <cell r="E183" t="str">
            <v>Tatyana</v>
          </cell>
          <cell r="F183" t="str">
            <v>J.Do</v>
          </cell>
          <cell r="G183" t="str">
            <v>J.Parkinson</v>
          </cell>
          <cell r="H183" t="str">
            <v>Sylvia</v>
          </cell>
          <cell r="I183" t="str">
            <v>Kosta</v>
          </cell>
          <cell r="J183" t="str">
            <v>Yolanda</v>
          </cell>
          <cell r="K183">
            <v>0</v>
          </cell>
          <cell r="L183" t="str">
            <v>Thaleia Livis(echo)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Jasenka</v>
          </cell>
          <cell r="D184" t="str">
            <v>Arthur</v>
          </cell>
          <cell r="E184" t="str">
            <v>Tatyana</v>
          </cell>
          <cell r="F184" t="str">
            <v>J.Do</v>
          </cell>
          <cell r="G184" t="str">
            <v>S.McPhee</v>
          </cell>
          <cell r="H184" t="str">
            <v>Karishma</v>
          </cell>
          <cell r="I184" t="str">
            <v>Kosta</v>
          </cell>
          <cell r="J184" t="str">
            <v>L.Jedwab</v>
          </cell>
          <cell r="K184">
            <v>0</v>
          </cell>
          <cell r="L184" t="str">
            <v>Thaleia Livis(admissions)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Jasenka</v>
          </cell>
          <cell r="D185" t="str">
            <v>Arthur</v>
          </cell>
          <cell r="E185" t="str">
            <v>Tatyana</v>
          </cell>
          <cell r="F185" t="str">
            <v>J.Do</v>
          </cell>
          <cell r="G185" t="str">
            <v>J.Parkinson</v>
          </cell>
          <cell r="H185" t="str">
            <v>S.McPhee</v>
          </cell>
          <cell r="I185" t="str">
            <v>Kosta</v>
          </cell>
          <cell r="J185" t="str">
            <v>L.Jedwab</v>
          </cell>
          <cell r="K185">
            <v>0</v>
          </cell>
          <cell r="L185" t="str">
            <v>Thaleia Livis(echo)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C186" t="str">
            <v>Jasenka</v>
          </cell>
          <cell r="D186" t="str">
            <v>Arthur</v>
          </cell>
          <cell r="E186" t="str">
            <v>Tatyana</v>
          </cell>
          <cell r="F186" t="str">
            <v>J.Do</v>
          </cell>
          <cell r="G186" t="str">
            <v>S.McPhee</v>
          </cell>
          <cell r="H186" t="str">
            <v>Sylvia</v>
          </cell>
          <cell r="I186" t="str">
            <v>Karishma</v>
          </cell>
          <cell r="J186" t="str">
            <v>qq</v>
          </cell>
          <cell r="K186">
            <v>0</v>
          </cell>
          <cell r="L186" t="str">
            <v>qq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Jasenka</v>
          </cell>
          <cell r="D187" t="str">
            <v>Arthur</v>
          </cell>
          <cell r="E187" t="str">
            <v>Karishma</v>
          </cell>
          <cell r="F187" t="str">
            <v>J.Do</v>
          </cell>
          <cell r="G187" t="str">
            <v>Kosta</v>
          </cell>
          <cell r="H187" t="str">
            <v>Sylvia</v>
          </cell>
          <cell r="I187" t="str">
            <v>S.McPhee</v>
          </cell>
          <cell r="J187">
            <v>0</v>
          </cell>
          <cell r="K187">
            <v>0</v>
          </cell>
          <cell r="L187" t="str">
            <v>Daniel Subbiah (Bravo)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C188" t="str">
            <v>Jasenka</v>
          </cell>
          <cell r="D188" t="str">
            <v>Arthur</v>
          </cell>
          <cell r="E188" t="str">
            <v>Kosta</v>
          </cell>
          <cell r="F188" t="str">
            <v>J.Do</v>
          </cell>
          <cell r="G188" t="str">
            <v>J.Parkinson</v>
          </cell>
          <cell r="H188" t="str">
            <v>Karishma</v>
          </cell>
          <cell r="I188" t="str">
            <v>S.McPhee</v>
          </cell>
          <cell r="J188">
            <v>0</v>
          </cell>
          <cell r="K188">
            <v>0</v>
          </cell>
          <cell r="L188" t="str">
            <v>Daniel Subbiah (admissions)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C189" t="str">
            <v>Jasenka</v>
          </cell>
          <cell r="D189" t="str">
            <v>Arthur</v>
          </cell>
          <cell r="E189" t="str">
            <v>Tatyana</v>
          </cell>
          <cell r="F189" t="str">
            <v>Karishma</v>
          </cell>
          <cell r="G189" t="str">
            <v>Kosta</v>
          </cell>
          <cell r="H189" t="str">
            <v>Ubai</v>
          </cell>
          <cell r="I189" t="str">
            <v>S.McPhee</v>
          </cell>
          <cell r="J189">
            <v>0</v>
          </cell>
          <cell r="K189">
            <v>0</v>
          </cell>
          <cell r="L189" t="str">
            <v>Daniel Subbiah (Bravo)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Jasenka</v>
          </cell>
          <cell r="D190" t="str">
            <v>Arthur</v>
          </cell>
          <cell r="E190" t="str">
            <v>Tatyana</v>
          </cell>
          <cell r="F190" t="str">
            <v>J.Do</v>
          </cell>
          <cell r="G190" t="str">
            <v>J.Parkinson/Paree</v>
          </cell>
          <cell r="H190" t="str">
            <v>Karishma</v>
          </cell>
          <cell r="I190" t="str">
            <v>S.McPhee(+Audit)/Kosta(8.45-51.15)</v>
          </cell>
          <cell r="J190">
            <v>0</v>
          </cell>
          <cell r="K190">
            <v>0</v>
          </cell>
          <cell r="L190" t="str">
            <v>Daniel Subbiah (Bravo)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Jasenka</v>
          </cell>
          <cell r="D191" t="str">
            <v>Arthur</v>
          </cell>
          <cell r="E191" t="str">
            <v>Tatyana</v>
          </cell>
          <cell r="F191" t="str">
            <v>J.Do</v>
          </cell>
          <cell r="G191" t="str">
            <v>Kosta</v>
          </cell>
          <cell r="H191" t="str">
            <v>Karishma</v>
          </cell>
          <cell r="I191" t="str">
            <v>S.McPhee</v>
          </cell>
          <cell r="J191">
            <v>0</v>
          </cell>
          <cell r="K191">
            <v>0</v>
          </cell>
          <cell r="L191" t="str">
            <v>qq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Jasenka</v>
          </cell>
          <cell r="D192" t="str">
            <v>Arthur</v>
          </cell>
          <cell r="E192" t="str">
            <v>Tatyana</v>
          </cell>
          <cell r="F192" t="str">
            <v>S.McPhee</v>
          </cell>
          <cell r="G192" t="str">
            <v>J.Do</v>
          </cell>
          <cell r="H192" t="str">
            <v>Kosta</v>
          </cell>
          <cell r="I192" t="str">
            <v>Karishma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Jasenka</v>
          </cell>
          <cell r="D193" t="str">
            <v>Arthur</v>
          </cell>
          <cell r="E193" t="str">
            <v>Tatyana</v>
          </cell>
          <cell r="F193" t="str">
            <v>S.McPhee</v>
          </cell>
          <cell r="G193" t="str">
            <v>J.Parkinson</v>
          </cell>
          <cell r="H193" t="str">
            <v>Kosta</v>
          </cell>
          <cell r="I193" t="str">
            <v>Karishma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Jasenka</v>
          </cell>
          <cell r="D194" t="str">
            <v>Arthur</v>
          </cell>
          <cell r="E194" t="str">
            <v>Tatyana</v>
          </cell>
          <cell r="F194" t="str">
            <v>S.McPhee</v>
          </cell>
          <cell r="G194" t="str">
            <v>J.Do</v>
          </cell>
          <cell r="H194" t="str">
            <v>Kosta</v>
          </cell>
          <cell r="I194" t="str">
            <v>Karishma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Jasenka</v>
          </cell>
          <cell r="D195" t="str">
            <v>Arthur</v>
          </cell>
          <cell r="E195" t="str">
            <v>Tatyana</v>
          </cell>
          <cell r="F195" t="str">
            <v>S.McPhee</v>
          </cell>
          <cell r="G195" t="str">
            <v>J.Parkinson</v>
          </cell>
          <cell r="H195" t="str">
            <v>Kosta</v>
          </cell>
          <cell r="I195" t="str">
            <v>Karishma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Public Holiday</v>
          </cell>
          <cell r="D196" t="str">
            <v>Public Holiday</v>
          </cell>
          <cell r="E196" t="str">
            <v>Public Holiday</v>
          </cell>
          <cell r="F196" t="str">
            <v>Public Holiday</v>
          </cell>
          <cell r="G196" t="str">
            <v>Public Holiday</v>
          </cell>
          <cell r="H196" t="str">
            <v>Public Holiday</v>
          </cell>
          <cell r="I196" t="str">
            <v>Public Holiday</v>
          </cell>
          <cell r="J196" t="str">
            <v>Public Holiday</v>
          </cell>
          <cell r="K196" t="str">
            <v>Public Holiday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Jasenka</v>
          </cell>
          <cell r="D197" t="str">
            <v>Arthur</v>
          </cell>
          <cell r="E197" t="str">
            <v>Tatyana</v>
          </cell>
          <cell r="F197" t="str">
            <v>S.McPhee</v>
          </cell>
          <cell r="G197" t="str">
            <v>Kosta</v>
          </cell>
          <cell r="H197" t="str">
            <v>Michael</v>
          </cell>
          <cell r="I197" t="str">
            <v>J.Do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Jasenka</v>
          </cell>
          <cell r="D198" t="str">
            <v>Arthur</v>
          </cell>
          <cell r="E198" t="str">
            <v>Tatyana</v>
          </cell>
          <cell r="F198" t="str">
            <v>S.McPhee</v>
          </cell>
          <cell r="G198" t="str">
            <v>Kosta</v>
          </cell>
          <cell r="H198" t="str">
            <v>Karishma</v>
          </cell>
          <cell r="I198" t="str">
            <v>J.Do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Jasenka</v>
          </cell>
          <cell r="D199" t="str">
            <v>Arthur</v>
          </cell>
          <cell r="E199" t="str">
            <v>Tatyana (+OHS)/Kosta</v>
          </cell>
          <cell r="F199" t="str">
            <v>S.McPhee</v>
          </cell>
          <cell r="G199" t="str">
            <v>J.Parkinson</v>
          </cell>
          <cell r="H199" t="str">
            <v>Karishma</v>
          </cell>
          <cell r="I199" t="str">
            <v>J.Do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Jasenka</v>
          </cell>
          <cell r="D200" t="str">
            <v>Arthur</v>
          </cell>
          <cell r="E200" t="str">
            <v>Tatyana/Angela</v>
          </cell>
          <cell r="F200" t="str">
            <v>Kosta</v>
          </cell>
          <cell r="G200" t="str">
            <v>J.Parkinson</v>
          </cell>
          <cell r="H200" t="str">
            <v>Karishma</v>
          </cell>
          <cell r="I200" t="str">
            <v>J.Do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Jasenka</v>
          </cell>
          <cell r="D201" t="str">
            <v>Arthur</v>
          </cell>
          <cell r="E201" t="str">
            <v>Tatyana</v>
          </cell>
          <cell r="F201" t="str">
            <v>S.McPhee</v>
          </cell>
          <cell r="G201" t="str">
            <v>Kosta</v>
          </cell>
          <cell r="H201" t="str">
            <v>Karishma</v>
          </cell>
          <cell r="I201" t="str">
            <v>J.Do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Jasenka</v>
          </cell>
          <cell r="D202" t="str">
            <v>Arthur</v>
          </cell>
          <cell r="E202" t="str">
            <v>Tatyana</v>
          </cell>
          <cell r="F202" t="str">
            <v>S.McPhee</v>
          </cell>
          <cell r="G202" t="str">
            <v>J.Do</v>
          </cell>
          <cell r="H202" t="str">
            <v>Karishma</v>
          </cell>
          <cell r="I202" t="str">
            <v>Kosta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Jasenka</v>
          </cell>
          <cell r="D203" t="str">
            <v>Arthur</v>
          </cell>
          <cell r="E203" t="str">
            <v>Tatyana</v>
          </cell>
          <cell r="F203" t="str">
            <v>S.McPhee</v>
          </cell>
          <cell r="G203" t="str">
            <v>J.Parkinson</v>
          </cell>
          <cell r="H203" t="str">
            <v>Kosta</v>
          </cell>
          <cell r="I203" t="str">
            <v>Karishma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Jasenka</v>
          </cell>
          <cell r="D204" t="str">
            <v>Arthur</v>
          </cell>
          <cell r="E204" t="str">
            <v>Tatyana</v>
          </cell>
          <cell r="F204" t="str">
            <v>S.McPhee</v>
          </cell>
          <cell r="G204" t="str">
            <v>J.Do</v>
          </cell>
          <cell r="H204" t="str">
            <v>Karishma</v>
          </cell>
          <cell r="I204" t="str">
            <v>Kosta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Jasenka</v>
          </cell>
          <cell r="D205" t="str">
            <v>Arthur</v>
          </cell>
          <cell r="E205" t="str">
            <v>Tatyana</v>
          </cell>
          <cell r="F205" t="str">
            <v>S.McPhee</v>
          </cell>
          <cell r="G205" t="str">
            <v>J.Parkinson</v>
          </cell>
          <cell r="H205" t="str">
            <v>Karishma</v>
          </cell>
          <cell r="I205" t="str">
            <v>Kosta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Jasenka</v>
          </cell>
          <cell r="D206" t="str">
            <v>Arthur</v>
          </cell>
          <cell r="E206" t="str">
            <v>Tatyana</v>
          </cell>
          <cell r="F206" t="str">
            <v>S.McPhee</v>
          </cell>
          <cell r="G206" t="str">
            <v>J.Do</v>
          </cell>
          <cell r="H206" t="str">
            <v>Karishma</v>
          </cell>
          <cell r="I206" t="str">
            <v>Kosta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Jasenka</v>
          </cell>
          <cell r="D207" t="str">
            <v>Kosta</v>
          </cell>
          <cell r="E207" t="str">
            <v>Tatyana</v>
          </cell>
          <cell r="F207" t="str">
            <v>S.McPhee</v>
          </cell>
          <cell r="G207" t="str">
            <v>J.Do</v>
          </cell>
          <cell r="H207" t="str">
            <v>Meng</v>
          </cell>
          <cell r="I207" t="str">
            <v>Karishma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Jasenka</v>
          </cell>
          <cell r="D208" t="str">
            <v>Arthur</v>
          </cell>
          <cell r="E208" t="str">
            <v>Tatyana</v>
          </cell>
          <cell r="F208" t="str">
            <v>S.McPhee</v>
          </cell>
          <cell r="G208" t="str">
            <v>J.Parkinson</v>
          </cell>
          <cell r="H208" t="str">
            <v>Kosta</v>
          </cell>
          <cell r="I208" t="str">
            <v>Karishma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Jasenka</v>
          </cell>
          <cell r="D209" t="str">
            <v>Arthur</v>
          </cell>
          <cell r="E209" t="str">
            <v>Kosta</v>
          </cell>
          <cell r="F209" t="str">
            <v>S.McPhee</v>
          </cell>
          <cell r="G209" t="str">
            <v>J.Do</v>
          </cell>
          <cell r="H209" t="str">
            <v>Meng</v>
          </cell>
          <cell r="I209" t="str">
            <v>Karishma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Jasenka</v>
          </cell>
          <cell r="D210" t="str">
            <v>Arthur</v>
          </cell>
          <cell r="E210" t="str">
            <v>Tatyana</v>
          </cell>
          <cell r="F210" t="str">
            <v>S.McPhee</v>
          </cell>
          <cell r="G210" t="str">
            <v>J.Parkinson</v>
          </cell>
          <cell r="H210" t="str">
            <v>Kosta</v>
          </cell>
          <cell r="I210" t="str">
            <v>Karishma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Jasenka</v>
          </cell>
          <cell r="D211" t="str">
            <v>Arthur</v>
          </cell>
          <cell r="E211" t="str">
            <v>Tatyana</v>
          </cell>
          <cell r="F211" t="str">
            <v>S.McPhee</v>
          </cell>
          <cell r="G211" t="str">
            <v>J.Do</v>
          </cell>
          <cell r="H211" t="str">
            <v>Kosta</v>
          </cell>
          <cell r="I211" t="str">
            <v>Karishma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Meng</v>
          </cell>
          <cell r="D212" t="str">
            <v>Arthur</v>
          </cell>
          <cell r="E212" t="str">
            <v>Tatyana</v>
          </cell>
          <cell r="F212" t="str">
            <v>S.McPhee</v>
          </cell>
          <cell r="G212" t="str">
            <v>Karishma</v>
          </cell>
          <cell r="H212" t="str">
            <v>Sherine</v>
          </cell>
          <cell r="I212" t="str">
            <v>Kosta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Jasenka</v>
          </cell>
          <cell r="D213" t="str">
            <v>Arthur</v>
          </cell>
          <cell r="E213" t="str">
            <v>Tatyana</v>
          </cell>
          <cell r="F213" t="str">
            <v>S.McPhee</v>
          </cell>
          <cell r="G213" t="str">
            <v>J.Parkinson</v>
          </cell>
          <cell r="H213" t="str">
            <v>Kosta</v>
          </cell>
          <cell r="I213" t="str">
            <v>J.Do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Jasenka</v>
          </cell>
          <cell r="D214" t="str">
            <v>Arthur</v>
          </cell>
          <cell r="E214" t="str">
            <v>Tatyana</v>
          </cell>
          <cell r="F214" t="str">
            <v>S.McPhee/Janki</v>
          </cell>
          <cell r="G214" t="str">
            <v>Karishma</v>
          </cell>
          <cell r="H214" t="str">
            <v>Kosta</v>
          </cell>
          <cell r="I214" t="str">
            <v>J.Do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Jasenka</v>
          </cell>
          <cell r="D215" t="str">
            <v>Arthur</v>
          </cell>
          <cell r="E215" t="str">
            <v>Tatyana</v>
          </cell>
          <cell r="F215" t="str">
            <v>S.McPhee</v>
          </cell>
          <cell r="G215" t="str">
            <v>J.Parkinson</v>
          </cell>
          <cell r="H215" t="str">
            <v>Kosta</v>
          </cell>
          <cell r="I215" t="str">
            <v>J.Do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Jasenka</v>
          </cell>
          <cell r="D216" t="str">
            <v>Arthur</v>
          </cell>
          <cell r="E216" t="str">
            <v>Tatyana</v>
          </cell>
          <cell r="F216" t="str">
            <v>S.McPhee</v>
          </cell>
          <cell r="G216" t="str">
            <v>Karishma</v>
          </cell>
          <cell r="H216" t="str">
            <v>Kosta</v>
          </cell>
          <cell r="I216" t="str">
            <v>J.Do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Jasenka</v>
          </cell>
          <cell r="D217" t="str">
            <v>Kosta</v>
          </cell>
          <cell r="E217" t="str">
            <v>Karishma</v>
          </cell>
          <cell r="F217" t="str">
            <v>Tatyana</v>
          </cell>
          <cell r="G217" t="str">
            <v>J.Do</v>
          </cell>
          <cell r="H217" t="str">
            <v>Meng</v>
          </cell>
          <cell r="I217" t="str">
            <v>Arthur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Jasenka</v>
          </cell>
          <cell r="D218" t="str">
            <v>Kosta</v>
          </cell>
          <cell r="E218" t="str">
            <v>Karishma</v>
          </cell>
          <cell r="F218" t="str">
            <v>Tatyana</v>
          </cell>
          <cell r="G218" t="str">
            <v>J.Parkinson</v>
          </cell>
          <cell r="H218" t="str">
            <v>J.Do</v>
          </cell>
          <cell r="I218" t="str">
            <v>Arthur</v>
          </cell>
          <cell r="J218" t="str">
            <v>qq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Jasenka</v>
          </cell>
          <cell r="D219" t="str">
            <v>Kosta</v>
          </cell>
          <cell r="E219" t="str">
            <v>Karishma</v>
          </cell>
          <cell r="F219" t="str">
            <v>S.McPhee</v>
          </cell>
          <cell r="G219" t="str">
            <v>J.Do</v>
          </cell>
          <cell r="H219" t="str">
            <v>Tatyana</v>
          </cell>
          <cell r="I219" t="str">
            <v>Arthur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Jasenka</v>
          </cell>
          <cell r="D220" t="str">
            <v>Kosta</v>
          </cell>
          <cell r="E220" t="str">
            <v>Karishma</v>
          </cell>
          <cell r="F220" t="str">
            <v>S.McPhee</v>
          </cell>
          <cell r="G220" t="str">
            <v>J.Parkinson</v>
          </cell>
          <cell r="H220" t="str">
            <v>Tatyana</v>
          </cell>
          <cell r="I220" t="str">
            <v>Arthur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C221" t="str">
            <v>Jasenka</v>
          </cell>
          <cell r="D221" t="str">
            <v>Kosta</v>
          </cell>
          <cell r="E221" t="str">
            <v>Karishma</v>
          </cell>
          <cell r="F221" t="str">
            <v>S.McPhee/Janki</v>
          </cell>
          <cell r="G221" t="str">
            <v>J.Do</v>
          </cell>
          <cell r="H221" t="str">
            <v>Tatyana</v>
          </cell>
          <cell r="I221" t="str">
            <v>Arthur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C222" t="str">
            <v>Sylvia</v>
          </cell>
          <cell r="D222" t="str">
            <v>Kosta</v>
          </cell>
          <cell r="E222" t="str">
            <v>Karishma</v>
          </cell>
          <cell r="F222" t="str">
            <v>Eugene</v>
          </cell>
          <cell r="G222" t="str">
            <v>J.Do</v>
          </cell>
          <cell r="H222" t="str">
            <v>Meng</v>
          </cell>
          <cell r="I222" t="str">
            <v>Tatyana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C223" t="str">
            <v>Public Holiday</v>
          </cell>
          <cell r="D223" t="str">
            <v>Public Holiday</v>
          </cell>
          <cell r="E223" t="str">
            <v>Public Holiday</v>
          </cell>
          <cell r="F223" t="str">
            <v>Public Holiday</v>
          </cell>
          <cell r="G223" t="str">
            <v>Public Holiday</v>
          </cell>
          <cell r="H223" t="str">
            <v>Public Holiday</v>
          </cell>
          <cell r="I223" t="str">
            <v>Public Holiday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C224" t="str">
            <v>Jasenka</v>
          </cell>
          <cell r="D224" t="str">
            <v>Sylvia</v>
          </cell>
          <cell r="E224" t="str">
            <v>Karishma</v>
          </cell>
          <cell r="F224" t="str">
            <v>S.McPhee</v>
          </cell>
          <cell r="G224" t="str">
            <v>J.Do</v>
          </cell>
          <cell r="H224" t="str">
            <v>Meng</v>
          </cell>
          <cell r="I224" t="str">
            <v>Tatyana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C225" t="str">
            <v>Jasenka</v>
          </cell>
          <cell r="D225" t="str">
            <v>J.Do</v>
          </cell>
          <cell r="E225" t="str">
            <v>Karishma</v>
          </cell>
          <cell r="F225" t="str">
            <v>S.McPhee</v>
          </cell>
          <cell r="G225" t="str">
            <v>J.Parkinson/Mohammed</v>
          </cell>
          <cell r="H225" t="str">
            <v>Meng</v>
          </cell>
          <cell r="I225" t="str">
            <v>Tatyana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C226" t="str">
            <v>Jasenka</v>
          </cell>
          <cell r="D226" t="str">
            <v>Eugene</v>
          </cell>
          <cell r="E226" t="str">
            <v>Karishma</v>
          </cell>
          <cell r="F226" t="str">
            <v>S.McPhee</v>
          </cell>
          <cell r="G226" t="str">
            <v>J.Do/Mohammed</v>
          </cell>
          <cell r="H226" t="str">
            <v>Meng</v>
          </cell>
          <cell r="I226" t="str">
            <v>Tatyana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C227" t="str">
            <v>Jasenka</v>
          </cell>
          <cell r="D227" t="str">
            <v>Kosta</v>
          </cell>
          <cell r="E227" t="str">
            <v>Karishma</v>
          </cell>
          <cell r="F227" t="str">
            <v>S.McPhee</v>
          </cell>
          <cell r="G227" t="str">
            <v>Arthur</v>
          </cell>
          <cell r="H227" t="str">
            <v>Tatyana</v>
          </cell>
          <cell r="I227" t="str">
            <v>J.Do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C228" t="str">
            <v>Jasenka</v>
          </cell>
          <cell r="D228" t="str">
            <v>Kosta</v>
          </cell>
          <cell r="E228" t="str">
            <v>Karishma</v>
          </cell>
          <cell r="F228" t="str">
            <v>S.McPhee</v>
          </cell>
          <cell r="G228" t="str">
            <v>J.Parkinson</v>
          </cell>
          <cell r="H228" t="str">
            <v>Tatyana</v>
          </cell>
          <cell r="I228" t="str">
            <v>J.Do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C229" t="str">
            <v>Jasenka</v>
          </cell>
          <cell r="D229" t="str">
            <v>Kosta</v>
          </cell>
          <cell r="E229" t="str">
            <v>Meng</v>
          </cell>
          <cell r="F229" t="str">
            <v>S.McPhee</v>
          </cell>
          <cell r="G229" t="str">
            <v>Tatyana</v>
          </cell>
          <cell r="H229" t="str">
            <v>L.Jedwab</v>
          </cell>
          <cell r="I229" t="str">
            <v>J.Do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C230" t="str">
            <v>Jasenka</v>
          </cell>
          <cell r="D230" t="str">
            <v>Kosta</v>
          </cell>
          <cell r="E230" t="str">
            <v>Karishma</v>
          </cell>
          <cell r="F230" t="str">
            <v>S.McPhee</v>
          </cell>
          <cell r="G230" t="str">
            <v>J.Parkinson</v>
          </cell>
          <cell r="H230" t="str">
            <v>Tatyana</v>
          </cell>
          <cell r="I230" t="str">
            <v>Arthur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C231" t="str">
            <v>Jasenka</v>
          </cell>
          <cell r="D231" t="str">
            <v>Kosta</v>
          </cell>
          <cell r="E231" t="str">
            <v>Karishma</v>
          </cell>
          <cell r="F231" t="str">
            <v>S.McPhee</v>
          </cell>
          <cell r="G231" t="str">
            <v>Arthur</v>
          </cell>
          <cell r="H231" t="str">
            <v>Tatyana</v>
          </cell>
          <cell r="I231" t="str">
            <v>J.Do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C232" t="str">
            <v>J.Do</v>
          </cell>
          <cell r="D232" t="str">
            <v>Kosta</v>
          </cell>
          <cell r="E232" t="str">
            <v>Karishma</v>
          </cell>
          <cell r="F232" t="str">
            <v>S.McPhee</v>
          </cell>
          <cell r="G232" t="str">
            <v>Jasenka</v>
          </cell>
          <cell r="H232" t="str">
            <v>Michael</v>
          </cell>
          <cell r="I232" t="str">
            <v>Arthur</v>
          </cell>
          <cell r="J232" t="str">
            <v>Paree</v>
          </cell>
          <cell r="K232">
            <v>0</v>
          </cell>
          <cell r="L232" t="str">
            <v>qq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C233" t="str">
            <v>J.Do</v>
          </cell>
          <cell r="D233" t="str">
            <v>Kosta</v>
          </cell>
          <cell r="E233" t="str">
            <v>Karishma</v>
          </cell>
          <cell r="F233" t="str">
            <v>S.McPhee</v>
          </cell>
          <cell r="G233" t="str">
            <v>J.Parkinson</v>
          </cell>
          <cell r="H233" t="str">
            <v>Tatyana</v>
          </cell>
          <cell r="I233" t="str">
            <v>Arthur</v>
          </cell>
          <cell r="J233" t="str">
            <v>Sherine</v>
          </cell>
          <cell r="K233">
            <v>0</v>
          </cell>
          <cell r="L233" t="str">
            <v>qq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4">
          <cell r="C234" t="str">
            <v>J.Do</v>
          </cell>
          <cell r="D234" t="str">
            <v>Kosta</v>
          </cell>
          <cell r="E234" t="str">
            <v>Karishma</v>
          </cell>
          <cell r="F234" t="str">
            <v>S.McPhee</v>
          </cell>
          <cell r="G234" t="str">
            <v>Jasenka</v>
          </cell>
          <cell r="H234" t="str">
            <v>Tatyana</v>
          </cell>
          <cell r="I234" t="str">
            <v>Arthur</v>
          </cell>
          <cell r="J234" t="str">
            <v>qq</v>
          </cell>
          <cell r="K234">
            <v>0</v>
          </cell>
          <cell r="L234" t="str">
            <v>Samuel McClean(alpha)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C235" t="str">
            <v>J.Do</v>
          </cell>
          <cell r="D235" t="str">
            <v>Kosta</v>
          </cell>
          <cell r="E235" t="str">
            <v>Karishma</v>
          </cell>
          <cell r="F235" t="str">
            <v>S.McPhee</v>
          </cell>
          <cell r="G235" t="str">
            <v>J.Parkinson</v>
          </cell>
          <cell r="H235" t="str">
            <v>Tatyana</v>
          </cell>
          <cell r="I235" t="str">
            <v>Arthur</v>
          </cell>
          <cell r="J235" t="str">
            <v>Paree</v>
          </cell>
          <cell r="K235">
            <v>0</v>
          </cell>
          <cell r="L235" t="str">
            <v>Samuel McClean(admissions)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C236" t="str">
            <v>J.Do</v>
          </cell>
          <cell r="D236" t="str">
            <v>Kosta</v>
          </cell>
          <cell r="E236" t="str">
            <v>Karishma</v>
          </cell>
          <cell r="F236" t="str">
            <v>S.McPhee</v>
          </cell>
          <cell r="G236" t="str">
            <v>Jasenka</v>
          </cell>
          <cell r="H236" t="str">
            <v>Tatyana</v>
          </cell>
          <cell r="I236" t="str">
            <v>Arthur</v>
          </cell>
          <cell r="J236" t="str">
            <v>qq</v>
          </cell>
          <cell r="K236">
            <v>0</v>
          </cell>
          <cell r="L236" t="str">
            <v>Samuel McClean(support)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C237" t="str">
            <v>J.Do</v>
          </cell>
          <cell r="D237" t="str">
            <v>Kosta</v>
          </cell>
          <cell r="E237" t="str">
            <v>Karishma</v>
          </cell>
          <cell r="F237" t="str">
            <v>S.McPhee</v>
          </cell>
          <cell r="G237" t="str">
            <v>Tatyana</v>
          </cell>
          <cell r="H237" t="str">
            <v>Arthur</v>
          </cell>
          <cell r="I237" t="str">
            <v>Jasenka</v>
          </cell>
          <cell r="J237" t="str">
            <v>Shirley (Echo)</v>
          </cell>
          <cell r="K237" t="str">
            <v>Danny (Bravo)</v>
          </cell>
          <cell r="L237" t="str">
            <v>Summer student from 2pm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C238" t="str">
            <v>J.Do</v>
          </cell>
          <cell r="D238" t="str">
            <v>Kosta</v>
          </cell>
          <cell r="E238" t="str">
            <v>Karishma</v>
          </cell>
          <cell r="F238" t="str">
            <v>S.McPhee</v>
          </cell>
          <cell r="G238" t="str">
            <v>J.Parkinson</v>
          </cell>
          <cell r="H238" t="str">
            <v>Tatyana</v>
          </cell>
          <cell r="I238" t="str">
            <v>Jasenka</v>
          </cell>
          <cell r="J238" t="str">
            <v>Shirley (Echo)</v>
          </cell>
          <cell r="K238" t="str">
            <v>Danny (Bravo)</v>
          </cell>
          <cell r="L238" t="str">
            <v>qq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39">
          <cell r="C239" t="str">
            <v>J.Do</v>
          </cell>
          <cell r="D239" t="str">
            <v>Kosta</v>
          </cell>
          <cell r="E239" t="str">
            <v>Karishma</v>
          </cell>
          <cell r="F239" t="str">
            <v>S.McPhee</v>
          </cell>
          <cell r="G239" t="str">
            <v>Tatyana</v>
          </cell>
          <cell r="H239" t="str">
            <v>Arthur</v>
          </cell>
          <cell r="I239" t="str">
            <v>Jasenka</v>
          </cell>
          <cell r="J239" t="str">
            <v>Shirley (Echo)</v>
          </cell>
          <cell r="K239" t="str">
            <v>Danny (Bravo)</v>
          </cell>
          <cell r="L239" t="str">
            <v>qq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C240" t="str">
            <v>J.Do</v>
          </cell>
          <cell r="D240" t="str">
            <v>Kosta</v>
          </cell>
          <cell r="E240" t="str">
            <v>Karishma</v>
          </cell>
          <cell r="F240" t="str">
            <v>S.McPhee</v>
          </cell>
          <cell r="G240" t="str">
            <v>J.Parkinson</v>
          </cell>
          <cell r="H240" t="str">
            <v>Tatyana</v>
          </cell>
          <cell r="I240" t="str">
            <v>Jasenka</v>
          </cell>
          <cell r="J240" t="str">
            <v>Shirley (Echo)</v>
          </cell>
          <cell r="K240" t="str">
            <v>Danny (Bravo)</v>
          </cell>
          <cell r="L240" t="str">
            <v>qq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</row>
        <row r="241">
          <cell r="C241" t="str">
            <v>J.Do</v>
          </cell>
          <cell r="D241" t="str">
            <v>Kosta</v>
          </cell>
          <cell r="E241" t="str">
            <v>Karishma</v>
          </cell>
          <cell r="F241" t="str">
            <v>S.McPhee</v>
          </cell>
          <cell r="G241" t="str">
            <v>Tatyana</v>
          </cell>
          <cell r="H241" t="str">
            <v>Arthur</v>
          </cell>
          <cell r="I241" t="str">
            <v>Jasenka</v>
          </cell>
          <cell r="J241" t="str">
            <v>Shirley (Echo)</v>
          </cell>
          <cell r="K241" t="str">
            <v>Danny (Bravo)</v>
          </cell>
          <cell r="L241" t="str">
            <v>qq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C242" t="str">
            <v>J.Do</v>
          </cell>
          <cell r="D242" t="str">
            <v>Arthur</v>
          </cell>
          <cell r="E242" t="str">
            <v>Karishma</v>
          </cell>
          <cell r="F242" t="str">
            <v>S.McPhee</v>
          </cell>
          <cell r="G242" t="str">
            <v>Jasenka</v>
          </cell>
          <cell r="H242" t="str">
            <v>Meng</v>
          </cell>
          <cell r="I242" t="str">
            <v>Tatyana</v>
          </cell>
          <cell r="J242" t="str">
            <v>Helen (Echo)</v>
          </cell>
          <cell r="K242" t="str">
            <v>Danny (Delta)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3">
          <cell r="C243" t="str">
            <v>J.Do</v>
          </cell>
          <cell r="D243" t="str">
            <v>Arthur</v>
          </cell>
          <cell r="E243" t="str">
            <v>Karishma</v>
          </cell>
          <cell r="F243" t="str">
            <v>S.McPhee</v>
          </cell>
          <cell r="G243" t="str">
            <v>Jasenka</v>
          </cell>
          <cell r="H243" t="str">
            <v>Meng</v>
          </cell>
          <cell r="I243" t="str">
            <v>Tatyana</v>
          </cell>
          <cell r="J243" t="str">
            <v>Helen (Echo)</v>
          </cell>
          <cell r="K243" t="str">
            <v>Danny (Delta)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C244" t="str">
            <v>J.Do</v>
          </cell>
          <cell r="D244" t="str">
            <v>Arthur</v>
          </cell>
          <cell r="E244" t="str">
            <v>Karishma</v>
          </cell>
          <cell r="F244" t="str">
            <v>Jasenka</v>
          </cell>
          <cell r="G244" t="str">
            <v>J.Parkinson</v>
          </cell>
          <cell r="H244" t="str">
            <v>Meng</v>
          </cell>
          <cell r="I244" t="str">
            <v>Tatyana</v>
          </cell>
          <cell r="J244" t="str">
            <v>Helen (Echo)</v>
          </cell>
          <cell r="K244" t="str">
            <v>Danny (Delta)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C245" t="str">
            <v>J.Do</v>
          </cell>
          <cell r="D245" t="str">
            <v>Arthur</v>
          </cell>
          <cell r="E245" t="str">
            <v>Karishma</v>
          </cell>
          <cell r="F245" t="str">
            <v>S.McPhee</v>
          </cell>
          <cell r="G245" t="str">
            <v>J.Parkinson</v>
          </cell>
          <cell r="H245" t="str">
            <v>Meng</v>
          </cell>
          <cell r="I245" t="str">
            <v>Tatyana</v>
          </cell>
          <cell r="J245" t="str">
            <v>Helen (Echo)</v>
          </cell>
          <cell r="K245" t="str">
            <v>Danny (Delta)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</row>
        <row r="246">
          <cell r="C246" t="str">
            <v>J.Do</v>
          </cell>
          <cell r="D246" t="str">
            <v>Arthur</v>
          </cell>
          <cell r="E246" t="str">
            <v>Karishma</v>
          </cell>
          <cell r="F246" t="str">
            <v>S.McPhee</v>
          </cell>
          <cell r="G246" t="str">
            <v>Jasenka</v>
          </cell>
          <cell r="H246" t="str">
            <v>Meng</v>
          </cell>
          <cell r="I246" t="str">
            <v>Tatyana</v>
          </cell>
          <cell r="J246" t="str">
            <v>Shirley (Echo)</v>
          </cell>
          <cell r="K246" t="str">
            <v>Danny (Delta)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C247" t="str">
            <v>J.Do</v>
          </cell>
          <cell r="D247" t="str">
            <v>Arthur</v>
          </cell>
          <cell r="E247" t="str">
            <v>Karishma</v>
          </cell>
          <cell r="F247" t="str">
            <v>S.McPhee</v>
          </cell>
          <cell r="G247" t="str">
            <v>Jasenka</v>
          </cell>
          <cell r="H247" t="str">
            <v>Janki</v>
          </cell>
          <cell r="I247" t="str">
            <v>Tatyana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C248" t="str">
            <v>J.Do</v>
          </cell>
          <cell r="D248" t="str">
            <v>Arthur</v>
          </cell>
          <cell r="E248" t="str">
            <v>Karishma</v>
          </cell>
          <cell r="F248" t="str">
            <v>S.McPhee</v>
          </cell>
          <cell r="G248" t="str">
            <v>J.Parkinson</v>
          </cell>
          <cell r="H248" t="str">
            <v>Jasenka</v>
          </cell>
          <cell r="I248" t="str">
            <v>Tatyana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C249" t="str">
            <v>J.Do</v>
          </cell>
          <cell r="D249" t="str">
            <v>K.Tiong</v>
          </cell>
          <cell r="E249" t="str">
            <v>Karishma</v>
          </cell>
          <cell r="F249" t="str">
            <v>S.McPhee/JenNguyen</v>
          </cell>
          <cell r="G249" t="str">
            <v>Paree</v>
          </cell>
          <cell r="H249" t="str">
            <v>Janki</v>
          </cell>
          <cell r="I249" t="str">
            <v>Jasenka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C250" t="str">
            <v>J.Do</v>
          </cell>
          <cell r="D250" t="str">
            <v>Arthur</v>
          </cell>
          <cell r="E250" t="str">
            <v>Karishma</v>
          </cell>
          <cell r="F250" t="str">
            <v>Jasenka</v>
          </cell>
          <cell r="G250" t="str">
            <v>J.Parkinson/JenNguyen</v>
          </cell>
          <cell r="H250" t="str">
            <v>Janki</v>
          </cell>
          <cell r="I250" t="str">
            <v>Tatyana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C251" t="str">
            <v>J.Do</v>
          </cell>
          <cell r="D251" t="str">
            <v>Arthur</v>
          </cell>
          <cell r="E251" t="str">
            <v>Karishma</v>
          </cell>
          <cell r="F251" t="str">
            <v>S.McPhee</v>
          </cell>
          <cell r="G251" t="str">
            <v>Jasenka</v>
          </cell>
          <cell r="H251" t="str">
            <v>Janki</v>
          </cell>
          <cell r="I251" t="str">
            <v>Tatyana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C252" t="str">
            <v>Yolanda</v>
          </cell>
          <cell r="D252" t="str">
            <v>Arthur</v>
          </cell>
          <cell r="E252" t="str">
            <v>Karishma</v>
          </cell>
          <cell r="F252" t="str">
            <v>S.McPhee</v>
          </cell>
          <cell r="G252" t="str">
            <v>Tatyana</v>
          </cell>
          <cell r="H252" t="str">
            <v>Golriz</v>
          </cell>
          <cell r="I252" t="str">
            <v>Jasenka</v>
          </cell>
          <cell r="J252" t="str">
            <v>Public Holiday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</row>
        <row r="253">
          <cell r="C253" t="str">
            <v>J.Do</v>
          </cell>
          <cell r="D253" t="str">
            <v>Kosta</v>
          </cell>
          <cell r="E253" t="str">
            <v>Tatyana</v>
          </cell>
          <cell r="F253" t="str">
            <v>S.McPhee</v>
          </cell>
          <cell r="G253" t="str">
            <v>J.Parkinson</v>
          </cell>
          <cell r="H253" t="str">
            <v>Arthur</v>
          </cell>
          <cell r="I253" t="str">
            <v>Jasenka</v>
          </cell>
          <cell r="J253" t="str">
            <v>Public Holiday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</row>
        <row r="254">
          <cell r="C254" t="str">
            <v>J.Do</v>
          </cell>
          <cell r="D254" t="str">
            <v>Kosta</v>
          </cell>
          <cell r="E254" t="str">
            <v>Karishma</v>
          </cell>
          <cell r="F254" t="str">
            <v>S.McPhee</v>
          </cell>
          <cell r="G254" t="str">
            <v>Tatyana</v>
          </cell>
          <cell r="H254" t="str">
            <v>Arthur</v>
          </cell>
          <cell r="I254" t="str">
            <v>Jasenka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C255" t="str">
            <v>J.Do</v>
          </cell>
          <cell r="D255" t="str">
            <v>Kosta</v>
          </cell>
          <cell r="E255" t="str">
            <v>Karishma</v>
          </cell>
          <cell r="F255" t="str">
            <v>S.McPhee</v>
          </cell>
          <cell r="G255" t="str">
            <v>J.Parkinson</v>
          </cell>
          <cell r="H255" t="str">
            <v>Arthur</v>
          </cell>
          <cell r="I255" t="str">
            <v>Jasenka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56">
          <cell r="C256" t="str">
            <v>J.Do</v>
          </cell>
          <cell r="D256" t="str">
            <v>Kosta</v>
          </cell>
          <cell r="E256" t="str">
            <v>Karishma</v>
          </cell>
          <cell r="F256" t="str">
            <v>S.McPhee</v>
          </cell>
          <cell r="G256" t="str">
            <v>Yolanda</v>
          </cell>
          <cell r="H256" t="str">
            <v>Arthur</v>
          </cell>
          <cell r="I256" t="str">
            <v>Jasenka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</row>
      </sheetData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may"/>
      <sheetName val="2017_04 Leave Roster"/>
      <sheetName val="2017_template Calendar"/>
      <sheetName val="2017_template Leave Roster"/>
      <sheetName val="Clinical Orientation"/>
      <sheetName val="HIV clinic roster"/>
    </sheetNames>
    <sheetDataSet>
      <sheetData sheetId="0">
        <row r="1">
          <cell r="C1" t="str">
            <v>RHEUM / ENDO / DERM (RhEnDe)</v>
          </cell>
          <cell r="D1" t="str">
            <v>RhEnDe Services</v>
          </cell>
          <cell r="E1" t="str">
            <v>HAEM WHITE</v>
          </cell>
          <cell r="F1" t="str">
            <v>HAEM RED</v>
          </cell>
          <cell r="G1" t="str">
            <v>NEURO/STROKE</v>
          </cell>
          <cell r="H1" t="str">
            <v>NEUROSURG</v>
          </cell>
          <cell r="J1" t="str">
            <v>ID / IMMUNO / PALL CARE (8.30-5)</v>
          </cell>
          <cell r="K1" t="str">
            <v>TB / HIV SERVICES</v>
          </cell>
          <cell r="L1" t="str">
            <v>RESP/CF</v>
          </cell>
          <cell r="M1" t="str">
            <v>STEP2 STUDENT</v>
          </cell>
          <cell r="N1" t="str">
            <v>Intern</v>
          </cell>
          <cell r="O1" t="str">
            <v>NEURO / STROKE H/OVER</v>
          </cell>
          <cell r="P1" t="str">
            <v>ID / PALL CARE H/OVER</v>
          </cell>
          <cell r="Q1" t="str">
            <v>RhEnDe H/OVER</v>
          </cell>
          <cell r="R1" t="str">
            <v>STUDENTS</v>
          </cell>
          <cell r="S1" t="str">
            <v>STUDENT</v>
          </cell>
          <cell r="T1" t="str">
            <v>PROTOCOLS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</row>
        <row r="4">
          <cell r="K4" t="str">
            <v>NO CLINIC / &gt;2pm TB prep blank</v>
          </cell>
        </row>
        <row r="8">
          <cell r="K8" t="str">
            <v>TB CLINIC OPEN</v>
          </cell>
        </row>
        <row r="21">
          <cell r="D21" t="str">
            <v>NO CLINIC</v>
          </cell>
        </row>
        <row r="88">
          <cell r="T88" t="str">
            <v>`</v>
          </cell>
        </row>
        <row r="248">
          <cell r="C248" t="str">
            <v>A.Alex</v>
          </cell>
          <cell r="D248" t="str">
            <v>&gt;2pm A.Alex (SLE clinic)</v>
          </cell>
          <cell r="E248" t="str">
            <v>M.Lu</v>
          </cell>
          <cell r="F248" t="str">
            <v>Sam</v>
          </cell>
          <cell r="G248" t="str">
            <v>Stephanie</v>
          </cell>
          <cell r="H248" t="str">
            <v>A.Tran</v>
          </cell>
          <cell r="J248" t="str">
            <v>Noor</v>
          </cell>
          <cell r="K248" t="str">
            <v>qq</v>
          </cell>
          <cell r="L248" t="str">
            <v>Meng</v>
          </cell>
          <cell r="T248" t="str">
            <v>qq</v>
          </cell>
        </row>
        <row r="249">
          <cell r="C249" t="str">
            <v>Silvana</v>
          </cell>
          <cell r="D249" t="str">
            <v>&lt;12pm Silvana (RA clinic)</v>
          </cell>
          <cell r="E249" t="str">
            <v>Phil</v>
          </cell>
          <cell r="F249" t="str">
            <v>Sam</v>
          </cell>
          <cell r="G249" t="str">
            <v>Stephanie</v>
          </cell>
          <cell r="H249" t="str">
            <v>Kelly</v>
          </cell>
          <cell r="J249" t="str">
            <v>A.Alex</v>
          </cell>
          <cell r="K249" t="str">
            <v>Huda (TB clinic &amp; prep)</v>
          </cell>
          <cell r="L249" t="str">
            <v>Meng</v>
          </cell>
          <cell r="T249" t="str">
            <v>qq</v>
          </cell>
        </row>
        <row r="250">
          <cell r="C250" t="str">
            <v>Silvana&lt;11.30am</v>
          </cell>
          <cell r="D250" t="str">
            <v>Diana (compassionate) &gt;11.30am</v>
          </cell>
          <cell r="E250" t="str">
            <v>Phil</v>
          </cell>
          <cell r="F250" t="str">
            <v>M.Lu</v>
          </cell>
          <cell r="G250" t="str">
            <v>Stephanie</v>
          </cell>
          <cell r="H250" t="str">
            <v>Kelly</v>
          </cell>
          <cell r="J250" t="str">
            <v>Noor</v>
          </cell>
          <cell r="K250" t="str">
            <v>qq</v>
          </cell>
          <cell r="L250" t="str">
            <v>Meng</v>
          </cell>
          <cell r="T250" t="str">
            <v>qq</v>
          </cell>
        </row>
        <row r="251">
          <cell r="C251" t="str">
            <v>Natalie</v>
          </cell>
          <cell r="D251" t="str">
            <v xml:space="preserve">&gt;2pm Natalie (DERM clinic) </v>
          </cell>
          <cell r="E251" t="str">
            <v>Golriz</v>
          </cell>
          <cell r="F251" t="str">
            <v>Sam</v>
          </cell>
          <cell r="G251" t="str">
            <v>Stephanie</v>
          </cell>
          <cell r="H251" t="str">
            <v>A.Alex</v>
          </cell>
          <cell r="J251" t="str">
            <v>Noor</v>
          </cell>
          <cell r="K251" t="str">
            <v>Stav (HIV clinic &amp; prep)&lt;1pm</v>
          </cell>
          <cell r="L251" t="str">
            <v>Meng</v>
          </cell>
          <cell r="T251" t="str">
            <v>qq</v>
          </cell>
        </row>
        <row r="252">
          <cell r="C252" t="str">
            <v>Natalie</v>
          </cell>
          <cell r="D252" t="str">
            <v xml:space="preserve">&gt;2pm Natalie (DERM clinic) </v>
          </cell>
          <cell r="E252" t="str">
            <v>Phil</v>
          </cell>
          <cell r="F252" t="str">
            <v>Sam</v>
          </cell>
          <cell r="G252" t="str">
            <v>Stephanie</v>
          </cell>
          <cell r="H252" t="str">
            <v>Robbie</v>
          </cell>
          <cell r="J252" t="str">
            <v>Noor</v>
          </cell>
          <cell r="K252" t="str">
            <v>qq</v>
          </cell>
          <cell r="L252" t="str">
            <v>Meng</v>
          </cell>
          <cell r="N252" t="str">
            <v>Victoria (LS) (Neurosurg)</v>
          </cell>
          <cell r="O252" t="str">
            <v>qq</v>
          </cell>
          <cell r="P252" t="str">
            <v>qq</v>
          </cell>
          <cell r="T252" t="str">
            <v>qq</v>
          </cell>
        </row>
        <row r="253">
          <cell r="C253" t="str">
            <v>A.Alex</v>
          </cell>
          <cell r="D253" t="str">
            <v>&gt;2pm A.Alex (SLE clinic)</v>
          </cell>
          <cell r="E253" t="str">
            <v>Golriz</v>
          </cell>
          <cell r="F253" t="str">
            <v>Sam</v>
          </cell>
          <cell r="G253" t="str">
            <v>Stephanie</v>
          </cell>
          <cell r="H253" t="str">
            <v>Robbie</v>
          </cell>
          <cell r="J253" t="str">
            <v>Noor</v>
          </cell>
          <cell r="K253" t="str">
            <v>qq</v>
          </cell>
          <cell r="L253" t="str">
            <v>Meng</v>
          </cell>
          <cell r="N253" t="str">
            <v>Victoria (LS) (Neurosurg)</v>
          </cell>
          <cell r="O253" t="str">
            <v>qq</v>
          </cell>
          <cell r="P253" t="str">
            <v>qq</v>
          </cell>
          <cell r="T253" t="str">
            <v>qq</v>
          </cell>
        </row>
        <row r="254">
          <cell r="C254" t="str">
            <v>Diana</v>
          </cell>
          <cell r="D254" t="str">
            <v>&lt;12pm Diana (RA clinic)</v>
          </cell>
          <cell r="E254" t="str">
            <v>Phil</v>
          </cell>
          <cell r="F254" t="str">
            <v>Sam</v>
          </cell>
          <cell r="G254" t="str">
            <v>A.Alex</v>
          </cell>
          <cell r="H254" t="str">
            <v>Robbie</v>
          </cell>
          <cell r="J254" t="str">
            <v>Noor</v>
          </cell>
          <cell r="K254" t="str">
            <v>Silvana (TB clinic) &lt;2pm</v>
          </cell>
          <cell r="L254" t="str">
            <v>Meng</v>
          </cell>
          <cell r="N254" t="str">
            <v>Victoria (LS) (Neurosurg)</v>
          </cell>
          <cell r="O254" t="str">
            <v>qq</v>
          </cell>
          <cell r="P254" t="str">
            <v>qq</v>
          </cell>
          <cell r="T254" t="str">
            <v>qq</v>
          </cell>
        </row>
        <row r="255">
          <cell r="C255" t="str">
            <v>Diana</v>
          </cell>
          <cell r="D255" t="str">
            <v>Diana (compassionate)</v>
          </cell>
          <cell r="E255" t="str">
            <v>Phil</v>
          </cell>
          <cell r="F255" t="str">
            <v>Sam</v>
          </cell>
          <cell r="G255" t="str">
            <v>Stephanie</v>
          </cell>
          <cell r="H255" t="str">
            <v>Robbie</v>
          </cell>
          <cell r="J255" t="str">
            <v>Noor</v>
          </cell>
          <cell r="K255" t="str">
            <v>qq</v>
          </cell>
          <cell r="L255" t="str">
            <v>Meng</v>
          </cell>
          <cell r="N255" t="str">
            <v>Victoria (LS) (Neurosurg)</v>
          </cell>
          <cell r="O255" t="str">
            <v>qq</v>
          </cell>
          <cell r="P255" t="str">
            <v>qq</v>
          </cell>
          <cell r="T255" t="str">
            <v>qq</v>
          </cell>
        </row>
        <row r="256">
          <cell r="C256" t="str">
            <v>Natalie</v>
          </cell>
          <cell r="D256" t="str">
            <v xml:space="preserve">&gt;2pm Natalie (DERM clinic) </v>
          </cell>
          <cell r="E256" t="str">
            <v>Golriz</v>
          </cell>
          <cell r="F256" t="str">
            <v>Sam</v>
          </cell>
          <cell r="G256" t="str">
            <v>Stephanie</v>
          </cell>
          <cell r="H256" t="str">
            <v>Robbie</v>
          </cell>
          <cell r="J256" t="str">
            <v>Noor</v>
          </cell>
          <cell r="K256" t="str">
            <v>Stav (HIV clinic &amp; prep)</v>
          </cell>
          <cell r="L256" t="str">
            <v>Meng</v>
          </cell>
          <cell r="N256" t="str">
            <v>Victoria (LS) (Neurosurg)</v>
          </cell>
          <cell r="O256" t="str">
            <v>Bianca</v>
          </cell>
          <cell r="P256" t="str">
            <v>Paree &gt;11.30</v>
          </cell>
          <cell r="T256" t="str">
            <v>qq</v>
          </cell>
        </row>
        <row r="257">
          <cell r="C257" t="str">
            <v>Natalie</v>
          </cell>
          <cell r="D257" t="str">
            <v>NO CLINIC</v>
          </cell>
          <cell r="E257" t="str">
            <v>A.Tey</v>
          </cell>
          <cell r="F257" t="str">
            <v>Sam</v>
          </cell>
          <cell r="G257" t="str">
            <v>Bianca</v>
          </cell>
          <cell r="H257" t="str">
            <v>A.Alex</v>
          </cell>
          <cell r="J257" t="str">
            <v>Paree</v>
          </cell>
          <cell r="K257" t="str">
            <v>qq</v>
          </cell>
          <cell r="L257" t="str">
            <v>Meng</v>
          </cell>
          <cell r="T257" t="str">
            <v>qq</v>
          </cell>
        </row>
        <row r="258">
          <cell r="C258" t="str">
            <v>Public Holiday</v>
          </cell>
          <cell r="D258" t="str">
            <v>Public Holiday</v>
          </cell>
          <cell r="E258" t="str">
            <v>Public Holiday</v>
          </cell>
          <cell r="F258" t="str">
            <v>Public Holiday</v>
          </cell>
          <cell r="G258" t="str">
            <v>Public Holiday</v>
          </cell>
          <cell r="H258" t="str">
            <v>Public Holiday</v>
          </cell>
          <cell r="I258" t="str">
            <v>Public Holiday</v>
          </cell>
          <cell r="J258" t="str">
            <v>Public Holiday</v>
          </cell>
          <cell r="K258" t="str">
            <v>Public Holiday</v>
          </cell>
          <cell r="L258" t="str">
            <v>Public Holiday</v>
          </cell>
          <cell r="M258" t="str">
            <v>Public Holiday</v>
          </cell>
          <cell r="N258" t="str">
            <v>Public Holiday</v>
          </cell>
          <cell r="O258" t="str">
            <v>Public Holiday</v>
          </cell>
          <cell r="P258" t="str">
            <v>Public Holiday</v>
          </cell>
          <cell r="Q258" t="str">
            <v>Public Holiday</v>
          </cell>
          <cell r="R258" t="str">
            <v>Public Holiday</v>
          </cell>
          <cell r="S258" t="str">
            <v>Public Holiday</v>
          </cell>
          <cell r="T258" t="str">
            <v>Public Holiday</v>
          </cell>
        </row>
        <row r="259">
          <cell r="C259" t="str">
            <v>Public Holiday</v>
          </cell>
          <cell r="D259" t="str">
            <v>Public Holiday</v>
          </cell>
          <cell r="E259" t="str">
            <v>Public Holiday</v>
          </cell>
          <cell r="F259" t="str">
            <v>Public Holiday</v>
          </cell>
          <cell r="G259" t="str">
            <v>Public Holiday</v>
          </cell>
          <cell r="H259" t="str">
            <v>Public Holiday</v>
          </cell>
          <cell r="I259" t="str">
            <v>Public Holiday</v>
          </cell>
          <cell r="J259" t="str">
            <v>Public Holiday</v>
          </cell>
          <cell r="K259" t="str">
            <v>Public Holiday</v>
          </cell>
          <cell r="L259" t="str">
            <v>Public Holiday</v>
          </cell>
          <cell r="M259" t="str">
            <v>Public Holiday</v>
          </cell>
          <cell r="N259" t="str">
            <v>Public Holiday</v>
          </cell>
          <cell r="O259" t="str">
            <v>Public Holiday</v>
          </cell>
          <cell r="P259" t="str">
            <v>Public Holiday</v>
          </cell>
          <cell r="Q259" t="str">
            <v>Public Holiday</v>
          </cell>
          <cell r="R259" t="str">
            <v>Public Holiday</v>
          </cell>
          <cell r="S259" t="str">
            <v>Public Holiday</v>
          </cell>
          <cell r="T259" t="str">
            <v>Public Holiday</v>
          </cell>
        </row>
        <row r="260">
          <cell r="C260" t="str">
            <v>Diana</v>
          </cell>
          <cell r="D260" t="str">
            <v>Diana (compassionate)</v>
          </cell>
          <cell r="E260" t="str">
            <v>Li-Ling</v>
          </cell>
          <cell r="F260" t="str">
            <v>Sam</v>
          </cell>
          <cell r="G260" t="str">
            <v>Noor</v>
          </cell>
          <cell r="H260" t="str">
            <v>Robbie</v>
          </cell>
          <cell r="I260" t="str">
            <v>Public Holiday</v>
          </cell>
          <cell r="J260" t="str">
            <v>A.Alex</v>
          </cell>
          <cell r="K260" t="str">
            <v>qq</v>
          </cell>
          <cell r="L260" t="str">
            <v>Meng</v>
          </cell>
          <cell r="Q260" t="str">
            <v>Nelson</v>
          </cell>
        </row>
        <row r="261">
          <cell r="C261" t="str">
            <v>A.Alex</v>
          </cell>
          <cell r="D261" t="str">
            <v>NO CLINIC</v>
          </cell>
          <cell r="E261" t="str">
            <v>A.Tey</v>
          </cell>
          <cell r="F261" t="str">
            <v>Sam</v>
          </cell>
          <cell r="G261" t="str">
            <v>Bianca</v>
          </cell>
          <cell r="H261" t="str">
            <v>Robbie</v>
          </cell>
          <cell r="I261" t="str">
            <v>Public Holiday</v>
          </cell>
          <cell r="J261" t="str">
            <v>Noor</v>
          </cell>
          <cell r="K261" t="str">
            <v>qq</v>
          </cell>
          <cell r="L261" t="str">
            <v>Meng</v>
          </cell>
        </row>
        <row r="262">
          <cell r="C262" t="str">
            <v>Diana</v>
          </cell>
          <cell r="D262" t="str">
            <v>NO CLINIC</v>
          </cell>
          <cell r="E262" t="str">
            <v>A.Tey</v>
          </cell>
          <cell r="F262" t="str">
            <v>Sam</v>
          </cell>
          <cell r="G262" t="str">
            <v>Bianca</v>
          </cell>
          <cell r="H262" t="str">
            <v>Robbie</v>
          </cell>
          <cell r="J262" t="str">
            <v>Noor</v>
          </cell>
          <cell r="K262" t="str">
            <v>qq</v>
          </cell>
          <cell r="L262" t="str">
            <v>Meng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MED INFO</v>
          </cell>
          <cell r="D1" t="str">
            <v>MED INFO INTERN</v>
          </cell>
          <cell r="E1" t="str">
            <v>MED INFO TRAINING</v>
          </cell>
          <cell r="F1" t="str">
            <v>INPATIENTS</v>
          </cell>
          <cell r="G1" t="str">
            <v>INPATIENTS</v>
          </cell>
          <cell r="H1" t="str">
            <v>INPATIENTS</v>
          </cell>
          <cell r="I1" t="str">
            <v>INPATIENT INTERN</v>
          </cell>
          <cell r="J1" t="str">
            <v>INPATIENT INTERN</v>
          </cell>
          <cell r="K1" t="str">
            <v>(8am-4.30pm) HOMR / CDC CLINIC</v>
          </cell>
          <cell r="L1" t="str">
            <v>(8am-4.30pm) HOMR</v>
          </cell>
          <cell r="M1" t="str">
            <v>(8am-4.30pm) HOMR</v>
          </cell>
          <cell r="N1" t="str">
            <v>(8am-4.30pm) HOMR / AAC / PR INTERN</v>
          </cell>
          <cell r="O1" t="str">
            <v>(8am-4.30pm) HOMR / AAC / PR INTERN</v>
          </cell>
          <cell r="P1" t="str">
            <v>[PHARMACY ROLE]</v>
          </cell>
          <cell r="Q1" t="str">
            <v>[PHARMACY ROLE]</v>
          </cell>
          <cell r="R1" t="str">
            <v>[PHARMACY ROLE]</v>
          </cell>
          <cell r="S1" t="str">
            <v>[PHARMACY ROLE]</v>
          </cell>
          <cell r="T1" t="str">
            <v>[PHARMACY ROLE]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</row>
        <row r="3">
          <cell r="C3" t="str">
            <v>Rodney</v>
          </cell>
          <cell r="D3">
            <v>0</v>
          </cell>
          <cell r="E3">
            <v>0</v>
          </cell>
          <cell r="F3" t="str">
            <v>Adil</v>
          </cell>
          <cell r="G3" t="str">
            <v>Taylor</v>
          </cell>
          <cell r="H3" t="str">
            <v>Domenica</v>
          </cell>
          <cell r="I3" t="str">
            <v>V.Le</v>
          </cell>
          <cell r="J3" t="str">
            <v>Jonathan (LS)</v>
          </cell>
          <cell r="K3" t="str">
            <v>Maia</v>
          </cell>
          <cell r="L3" t="str">
            <v>Sophia</v>
          </cell>
          <cell r="M3" t="str">
            <v>blank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C4" t="str">
            <v>Rodney</v>
          </cell>
          <cell r="D4">
            <v>0</v>
          </cell>
          <cell r="E4">
            <v>0</v>
          </cell>
          <cell r="F4" t="str">
            <v>Adil</v>
          </cell>
          <cell r="G4" t="str">
            <v>Taylor</v>
          </cell>
          <cell r="H4" t="str">
            <v>qq</v>
          </cell>
          <cell r="I4" t="str">
            <v>V.Le</v>
          </cell>
          <cell r="J4" t="str">
            <v>Jonathan (LS)</v>
          </cell>
          <cell r="K4" t="str">
            <v>M.Hanna</v>
          </cell>
          <cell r="L4" t="str">
            <v>Sophia</v>
          </cell>
          <cell r="M4" t="str">
            <v>blank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 t="str">
            <v>Rodney</v>
          </cell>
          <cell r="D5">
            <v>0</v>
          </cell>
          <cell r="E5">
            <v>0</v>
          </cell>
          <cell r="F5" t="str">
            <v>Adil</v>
          </cell>
          <cell r="G5" t="str">
            <v>Taylor</v>
          </cell>
          <cell r="H5" t="str">
            <v>qq</v>
          </cell>
          <cell r="I5" t="str">
            <v>qq</v>
          </cell>
          <cell r="J5" t="str">
            <v>qq</v>
          </cell>
          <cell r="K5" t="str">
            <v>Maia</v>
          </cell>
          <cell r="L5" t="str">
            <v>Sophia</v>
          </cell>
          <cell r="M5" t="str">
            <v>blank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C252" t="str">
            <v>Rodney</v>
          </cell>
          <cell r="D252" t="str">
            <v>Meghana</v>
          </cell>
          <cell r="E252" t="str">
            <v>qq</v>
          </cell>
          <cell r="F252" t="str">
            <v>Bernadette</v>
          </cell>
          <cell r="G252" t="str">
            <v>Taylor</v>
          </cell>
          <cell r="H252" t="str">
            <v>Sneha&lt;12</v>
          </cell>
          <cell r="I252" t="str">
            <v>Khoa/Eric</v>
          </cell>
          <cell r="J252" t="str">
            <v>Edward</v>
          </cell>
          <cell r="K252" t="str">
            <v>Maia</v>
          </cell>
          <cell r="L252" t="str">
            <v>Sophia</v>
          </cell>
          <cell r="M252" t="str">
            <v>blank</v>
          </cell>
          <cell r="N252" t="str">
            <v>qq</v>
          </cell>
          <cell r="O252" t="str">
            <v>qq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C253" t="str">
            <v>Rodney</v>
          </cell>
          <cell r="D253" t="str">
            <v>qq</v>
          </cell>
          <cell r="E253" t="str">
            <v>qq</v>
          </cell>
          <cell r="F253" t="str">
            <v>Mohammed</v>
          </cell>
          <cell r="G253" t="str">
            <v>Taylor</v>
          </cell>
          <cell r="H253" t="str">
            <v>qq</v>
          </cell>
          <cell r="I253" t="str">
            <v>Khoa/Eric</v>
          </cell>
          <cell r="J253" t="str">
            <v>Edward</v>
          </cell>
          <cell r="K253" t="str">
            <v>Maia</v>
          </cell>
          <cell r="L253" t="str">
            <v>Sophia</v>
          </cell>
          <cell r="M253" t="str">
            <v>blank</v>
          </cell>
          <cell r="N253" t="str">
            <v>qq</v>
          </cell>
          <cell r="O253" t="str">
            <v>qq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C254" t="str">
            <v>Rodney</v>
          </cell>
          <cell r="D254" t="str">
            <v>Meghana</v>
          </cell>
          <cell r="E254" t="str">
            <v>Nelson</v>
          </cell>
          <cell r="F254" t="str">
            <v>Mohammed</v>
          </cell>
          <cell r="G254" t="str">
            <v>Taylor</v>
          </cell>
          <cell r="H254" t="str">
            <v>Domenica</v>
          </cell>
          <cell r="I254" t="str">
            <v>Khoa/Eric</v>
          </cell>
          <cell r="J254" t="str">
            <v>Edward</v>
          </cell>
          <cell r="K254" t="str">
            <v>M.Hanna</v>
          </cell>
          <cell r="L254" t="str">
            <v>Sophia</v>
          </cell>
          <cell r="M254" t="str">
            <v>blank</v>
          </cell>
          <cell r="N254" t="str">
            <v>qq</v>
          </cell>
          <cell r="O254" t="str">
            <v>qq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C255" t="str">
            <v>Rodney</v>
          </cell>
          <cell r="D255" t="str">
            <v>Meghana</v>
          </cell>
          <cell r="E255" t="str">
            <v>qq</v>
          </cell>
          <cell r="F255" t="str">
            <v>Bernadette</v>
          </cell>
          <cell r="G255" t="str">
            <v>Taylor</v>
          </cell>
          <cell r="H255" t="str">
            <v>Domenica</v>
          </cell>
          <cell r="I255" t="str">
            <v>Khoa / Nadi</v>
          </cell>
          <cell r="J255" t="str">
            <v>Edward</v>
          </cell>
          <cell r="K255" t="str">
            <v>Maia</v>
          </cell>
          <cell r="L255" t="str">
            <v>Sophia</v>
          </cell>
          <cell r="M255" t="str">
            <v>Kelly</v>
          </cell>
          <cell r="N255" t="str">
            <v>A.Tran</v>
          </cell>
          <cell r="O255" t="str">
            <v>qq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C256" t="str">
            <v>Meghana</v>
          </cell>
          <cell r="D256" t="str">
            <v>qq</v>
          </cell>
          <cell r="E256" t="str">
            <v>qq</v>
          </cell>
          <cell r="F256" t="str">
            <v>Mohammed</v>
          </cell>
          <cell r="G256" t="str">
            <v>Taylor</v>
          </cell>
          <cell r="H256" t="str">
            <v>Nelson</v>
          </cell>
          <cell r="I256" t="str">
            <v>Khoa / Nadi</v>
          </cell>
          <cell r="J256" t="str">
            <v>Edward</v>
          </cell>
          <cell r="K256" t="str">
            <v>M.Hanna</v>
          </cell>
          <cell r="L256" t="str">
            <v>Sophia</v>
          </cell>
          <cell r="M256" t="str">
            <v>blank</v>
          </cell>
          <cell r="N256" t="str">
            <v>qq</v>
          </cell>
          <cell r="O256" t="str">
            <v>qq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CDU - MANAGEMENT</v>
          </cell>
          <cell r="D1" t="str">
            <v>CDU - CLINICAL TRIALS</v>
          </cell>
          <cell r="E1" t="str">
            <v>CDU</v>
          </cell>
          <cell r="F1" t="str">
            <v>CDU</v>
          </cell>
          <cell r="G1" t="str">
            <v>WARD 2</v>
          </cell>
          <cell r="H1" t="str">
            <v>WARD 1 &amp; 3</v>
          </cell>
          <cell r="I1" t="str">
            <v>HITH INFUSORS</v>
          </cell>
          <cell r="J1" t="str">
            <v>HITH / COMMUNITY SERVICES</v>
          </cell>
          <cell r="K1" t="str">
            <v>DISPENSARY</v>
          </cell>
          <cell r="L1" t="str">
            <v>DISPENSARY</v>
          </cell>
          <cell r="M1" t="str">
            <v>INTERN</v>
          </cell>
          <cell r="N1" t="str">
            <v>INTERN</v>
          </cell>
          <cell r="O1" t="str">
            <v>HITH infusor training</v>
          </cell>
          <cell r="P1" t="str">
            <v>EMR</v>
          </cell>
          <cell r="Q1" t="str">
            <v>[PHARMACY ROLE]</v>
          </cell>
          <cell r="R1" t="str">
            <v>[PHARMACY ROLE]</v>
          </cell>
          <cell r="S1" t="str">
            <v>[PHARMACY ROLE]</v>
          </cell>
          <cell r="T1" t="str">
            <v>[PHARMACY ROLE]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>
            <v>0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C3" t="str">
            <v>Obaid</v>
          </cell>
          <cell r="D3" t="str">
            <v>Berenice</v>
          </cell>
          <cell r="E3" t="str">
            <v>V.Shen</v>
          </cell>
          <cell r="F3" t="str">
            <v>Alla</v>
          </cell>
          <cell r="G3" t="str">
            <v>Sophia</v>
          </cell>
          <cell r="H3" t="str">
            <v>J.Stephens</v>
          </cell>
          <cell r="I3" t="str">
            <v>Kee</v>
          </cell>
          <cell r="J3">
            <v>0</v>
          </cell>
          <cell r="K3" t="str">
            <v>AndrewL</v>
          </cell>
          <cell r="L3" t="str">
            <v>Bianca</v>
          </cell>
          <cell r="M3" t="str">
            <v>K.Fildes</v>
          </cell>
          <cell r="N3" t="str">
            <v>QQ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C4" t="str">
            <v>Obaid</v>
          </cell>
          <cell r="D4" t="str">
            <v>Berenice</v>
          </cell>
          <cell r="E4" t="str">
            <v>V.Shen</v>
          </cell>
          <cell r="F4" t="str">
            <v>qq</v>
          </cell>
          <cell r="G4" t="str">
            <v>Sophia</v>
          </cell>
          <cell r="H4" t="str">
            <v>J.Stephens</v>
          </cell>
          <cell r="I4" t="str">
            <v>Lois/Alborz</v>
          </cell>
          <cell r="J4">
            <v>0</v>
          </cell>
          <cell r="K4" t="str">
            <v>AndrewL</v>
          </cell>
          <cell r="L4" t="str">
            <v>Bianca</v>
          </cell>
          <cell r="M4" t="str">
            <v>K.Fildes</v>
          </cell>
          <cell r="N4" t="str">
            <v>qq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 t="str">
            <v>Obaid</v>
          </cell>
          <cell r="D5" t="str">
            <v>Berenice</v>
          </cell>
          <cell r="E5" t="str">
            <v>V.Shen</v>
          </cell>
          <cell r="F5" t="str">
            <v>Alla</v>
          </cell>
          <cell r="G5" t="str">
            <v>Sophia</v>
          </cell>
          <cell r="H5" t="str">
            <v>T.Le</v>
          </cell>
          <cell r="I5" t="str">
            <v>Kee</v>
          </cell>
          <cell r="J5">
            <v>0</v>
          </cell>
          <cell r="K5" t="str">
            <v>AndrewL</v>
          </cell>
          <cell r="L5" t="str">
            <v>Bianca</v>
          </cell>
          <cell r="M5" t="str">
            <v>K.Fildes</v>
          </cell>
          <cell r="N5" t="str">
            <v>qq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 t="str">
            <v>Obaid</v>
          </cell>
          <cell r="D6" t="str">
            <v>Berenice</v>
          </cell>
          <cell r="E6" t="str">
            <v>V.Shen</v>
          </cell>
          <cell r="F6" t="str">
            <v>qq</v>
          </cell>
          <cell r="G6" t="str">
            <v>Sophia</v>
          </cell>
          <cell r="H6" t="str">
            <v>J.Stephens</v>
          </cell>
          <cell r="I6" t="str">
            <v>Kee</v>
          </cell>
          <cell r="J6">
            <v>0</v>
          </cell>
          <cell r="K6" t="str">
            <v>AndrewL</v>
          </cell>
          <cell r="L6" t="str">
            <v>Bianca</v>
          </cell>
          <cell r="M6" t="str">
            <v>K.Fildes</v>
          </cell>
          <cell r="N6" t="str">
            <v>qq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 t="str">
            <v>Obaid</v>
          </cell>
          <cell r="D7" t="str">
            <v>Berenice</v>
          </cell>
          <cell r="E7" t="str">
            <v>V.Shen</v>
          </cell>
          <cell r="F7" t="str">
            <v>Alla</v>
          </cell>
          <cell r="G7" t="str">
            <v>Sophia</v>
          </cell>
          <cell r="H7" t="str">
            <v>J.Stephens</v>
          </cell>
          <cell r="I7" t="str">
            <v>Kee</v>
          </cell>
          <cell r="J7">
            <v>0</v>
          </cell>
          <cell r="K7" t="str">
            <v>AndrewL</v>
          </cell>
          <cell r="L7" t="str">
            <v>Bianca</v>
          </cell>
          <cell r="M7" t="str">
            <v>Carmen / Adil</v>
          </cell>
          <cell r="N7" t="str">
            <v>qq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 t="str">
            <v>qq</v>
          </cell>
          <cell r="D8" t="str">
            <v>Berenice</v>
          </cell>
          <cell r="E8" t="str">
            <v>V.Shen</v>
          </cell>
          <cell r="F8" t="str">
            <v>Alla</v>
          </cell>
          <cell r="G8" t="str">
            <v>Sophia</v>
          </cell>
          <cell r="H8" t="str">
            <v>J.Stephens</v>
          </cell>
          <cell r="I8" t="str">
            <v>Kee</v>
          </cell>
          <cell r="J8">
            <v>0</v>
          </cell>
          <cell r="K8" t="str">
            <v>AndrewL</v>
          </cell>
          <cell r="L8" t="str">
            <v>Bianca</v>
          </cell>
          <cell r="M8" t="str">
            <v>Carmen / Adil</v>
          </cell>
          <cell r="N8" t="str">
            <v>qq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 t="str">
            <v>Obaid</v>
          </cell>
          <cell r="D9" t="str">
            <v>Berenice</v>
          </cell>
          <cell r="E9" t="str">
            <v>Alborz</v>
          </cell>
          <cell r="F9" t="str">
            <v>qq</v>
          </cell>
          <cell r="G9" t="str">
            <v>Sophia</v>
          </cell>
          <cell r="H9" t="str">
            <v>J.Stephens</v>
          </cell>
          <cell r="I9" t="str">
            <v>Kee</v>
          </cell>
          <cell r="J9">
            <v>0</v>
          </cell>
          <cell r="K9" t="str">
            <v>AndrewL</v>
          </cell>
          <cell r="L9" t="str">
            <v>Bianca</v>
          </cell>
          <cell r="M9" t="str">
            <v>Carmen / Adil</v>
          </cell>
          <cell r="N9" t="str">
            <v>qq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 t="str">
            <v>Obaid</v>
          </cell>
          <cell r="D10" t="str">
            <v>Berenice</v>
          </cell>
          <cell r="E10" t="str">
            <v>qq</v>
          </cell>
          <cell r="F10" t="str">
            <v>Alla</v>
          </cell>
          <cell r="G10" t="str">
            <v>V.Shen</v>
          </cell>
          <cell r="H10" t="str">
            <v>Sophia</v>
          </cell>
          <cell r="I10" t="str">
            <v>Alborz</v>
          </cell>
          <cell r="J10">
            <v>0</v>
          </cell>
          <cell r="K10" t="str">
            <v>AndrewL</v>
          </cell>
          <cell r="L10" t="str">
            <v>Bianca</v>
          </cell>
          <cell r="M10" t="str">
            <v>Carmen / Adil</v>
          </cell>
          <cell r="N10" t="str">
            <v>qq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 t="str">
            <v>Obaid</v>
          </cell>
          <cell r="D11" t="str">
            <v>Berenice</v>
          </cell>
          <cell r="E11" t="str">
            <v>V.Shen</v>
          </cell>
          <cell r="F11" t="str">
            <v>qq</v>
          </cell>
          <cell r="G11" t="str">
            <v>Sophia</v>
          </cell>
          <cell r="H11" t="str">
            <v>J.Stephens</v>
          </cell>
          <cell r="I11" t="str">
            <v>Alborz</v>
          </cell>
          <cell r="J11">
            <v>0</v>
          </cell>
          <cell r="K11" t="str">
            <v>AndrewL</v>
          </cell>
          <cell r="L11" t="str">
            <v>Bianca</v>
          </cell>
          <cell r="M11" t="str">
            <v>Carmen / Adil</v>
          </cell>
          <cell r="N11" t="str">
            <v>qq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 t="str">
            <v>Obaid</v>
          </cell>
          <cell r="D12" t="str">
            <v>V.Shen</v>
          </cell>
          <cell r="E12" t="str">
            <v>M.Lu</v>
          </cell>
          <cell r="F12" t="str">
            <v>Alla</v>
          </cell>
          <cell r="G12" t="str">
            <v>Sophia</v>
          </cell>
          <cell r="H12" t="str">
            <v>J.Stephens</v>
          </cell>
          <cell r="I12" t="str">
            <v>Kee</v>
          </cell>
          <cell r="J12">
            <v>0</v>
          </cell>
          <cell r="K12" t="str">
            <v>AndrewL</v>
          </cell>
          <cell r="L12" t="str">
            <v>Bianca</v>
          </cell>
          <cell r="M12" t="str">
            <v>Carmen / Adil</v>
          </cell>
          <cell r="N12" t="str">
            <v>qq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 t="str">
            <v>Obaid</v>
          </cell>
          <cell r="D13" t="str">
            <v>V.Shen</v>
          </cell>
          <cell r="E13" t="str">
            <v>M.Lu</v>
          </cell>
          <cell r="F13" t="str">
            <v>Alla</v>
          </cell>
          <cell r="G13" t="str">
            <v>Sophia</v>
          </cell>
          <cell r="H13" t="str">
            <v>J.Stephens/K.Fildes</v>
          </cell>
          <cell r="I13" t="str">
            <v>Kee</v>
          </cell>
          <cell r="J13">
            <v>0</v>
          </cell>
          <cell r="K13" t="str">
            <v>AndrewL</v>
          </cell>
          <cell r="L13" t="str">
            <v>Bianca</v>
          </cell>
          <cell r="M13" t="str">
            <v>Carmen / Adil</v>
          </cell>
          <cell r="N13" t="str">
            <v>qq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 t="str">
            <v>Obaid</v>
          </cell>
          <cell r="D14" t="str">
            <v>V.Shen</v>
          </cell>
          <cell r="E14" t="str">
            <v>M.Lu</v>
          </cell>
          <cell r="F14" t="str">
            <v>qq</v>
          </cell>
          <cell r="G14" t="str">
            <v>Sophia</v>
          </cell>
          <cell r="H14" t="str">
            <v>J.Stephens</v>
          </cell>
          <cell r="I14" t="str">
            <v>Kee</v>
          </cell>
          <cell r="J14">
            <v>0</v>
          </cell>
          <cell r="K14" t="str">
            <v>AndrewL</v>
          </cell>
          <cell r="L14" t="str">
            <v>Bianca</v>
          </cell>
          <cell r="M14" t="str">
            <v>Carmen / Adil</v>
          </cell>
          <cell r="N14" t="str">
            <v>qq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 t="str">
            <v>Obaid</v>
          </cell>
          <cell r="D15" t="str">
            <v>V.Shen</v>
          </cell>
          <cell r="E15" t="str">
            <v>Li-Ling</v>
          </cell>
          <cell r="F15" t="str">
            <v>Alla</v>
          </cell>
          <cell r="G15" t="str">
            <v>Sophia</v>
          </cell>
          <cell r="H15" t="str">
            <v>K.Fildes</v>
          </cell>
          <cell r="I15" t="str">
            <v>Kee</v>
          </cell>
          <cell r="J15">
            <v>0</v>
          </cell>
          <cell r="K15" t="str">
            <v>AndrewL</v>
          </cell>
          <cell r="L15" t="str">
            <v>Bianca</v>
          </cell>
          <cell r="M15" t="str">
            <v>Carmen / Adil</v>
          </cell>
          <cell r="N15" t="str">
            <v>qq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 t="str">
            <v>Obaid</v>
          </cell>
          <cell r="D16" t="str">
            <v>V.Shen</v>
          </cell>
          <cell r="E16" t="str">
            <v>blank</v>
          </cell>
          <cell r="F16" t="str">
            <v>qq</v>
          </cell>
          <cell r="G16" t="str">
            <v>Sophia</v>
          </cell>
          <cell r="H16" t="str">
            <v>J.Stephens/K.Fildes</v>
          </cell>
          <cell r="I16" t="str">
            <v>Kee</v>
          </cell>
          <cell r="J16">
            <v>0</v>
          </cell>
          <cell r="K16" t="str">
            <v>AndrewL</v>
          </cell>
          <cell r="L16" t="str">
            <v>Bianca</v>
          </cell>
          <cell r="M16" t="str">
            <v>Carmen / Adil</v>
          </cell>
          <cell r="N16" t="str">
            <v>qq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 t="str">
            <v>Obaid</v>
          </cell>
          <cell r="D17" t="str">
            <v>V.Shen</v>
          </cell>
          <cell r="E17" t="str">
            <v>M.Lu</v>
          </cell>
          <cell r="F17" t="str">
            <v>Alla</v>
          </cell>
          <cell r="G17" t="str">
            <v>Li-Ling</v>
          </cell>
          <cell r="H17" t="str">
            <v>J.Stephens / K.Fildes</v>
          </cell>
          <cell r="I17" t="str">
            <v>Kee</v>
          </cell>
          <cell r="J17">
            <v>0</v>
          </cell>
          <cell r="K17" t="str">
            <v>AndrewL</v>
          </cell>
          <cell r="L17" t="str">
            <v>Bianca</v>
          </cell>
          <cell r="M17" t="str">
            <v>Carmen / Adil</v>
          </cell>
          <cell r="N17" t="str">
            <v>qq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 t="str">
            <v>Obaid</v>
          </cell>
          <cell r="D18" t="str">
            <v>V.Shen</v>
          </cell>
          <cell r="E18" t="str">
            <v>M.Lu</v>
          </cell>
          <cell r="F18" t="str">
            <v>Alla</v>
          </cell>
          <cell r="G18" t="str">
            <v>Sophia</v>
          </cell>
          <cell r="H18" t="str">
            <v>J.Stephens</v>
          </cell>
          <cell r="I18" t="str">
            <v>Kee</v>
          </cell>
          <cell r="J18">
            <v>0</v>
          </cell>
          <cell r="K18" t="str">
            <v>AndrewL</v>
          </cell>
          <cell r="L18" t="str">
            <v>Bianca</v>
          </cell>
          <cell r="M18" t="str">
            <v>Carmen / Adil</v>
          </cell>
          <cell r="N18" t="str">
            <v>qq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 t="str">
            <v>Obaid</v>
          </cell>
          <cell r="D19" t="str">
            <v>V.Shen</v>
          </cell>
          <cell r="E19" t="str">
            <v>Li-Ling</v>
          </cell>
          <cell r="F19" t="str">
            <v>qq</v>
          </cell>
          <cell r="G19" t="str">
            <v>Sophia</v>
          </cell>
          <cell r="H19" t="str">
            <v>J.Stephens / K.Fildes</v>
          </cell>
          <cell r="I19" t="str">
            <v>Kee</v>
          </cell>
          <cell r="J19">
            <v>0</v>
          </cell>
          <cell r="K19" t="str">
            <v>AndrewL</v>
          </cell>
          <cell r="L19" t="str">
            <v>Bianca</v>
          </cell>
          <cell r="M19" t="str">
            <v>Carmen / Adil</v>
          </cell>
          <cell r="N19" t="str">
            <v>qq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 t="str">
            <v>Obaid</v>
          </cell>
          <cell r="D20" t="str">
            <v>V.Shen / Li-Ling</v>
          </cell>
          <cell r="E20" t="str">
            <v>M.Lu</v>
          </cell>
          <cell r="F20" t="str">
            <v>Alla</v>
          </cell>
          <cell r="G20" t="str">
            <v>Sophia</v>
          </cell>
          <cell r="H20" t="str">
            <v>K.Fildes</v>
          </cell>
          <cell r="I20" t="str">
            <v>Kee</v>
          </cell>
          <cell r="J20">
            <v>0</v>
          </cell>
          <cell r="K20" t="str">
            <v>AndrewL</v>
          </cell>
          <cell r="L20" t="str">
            <v>Bianca</v>
          </cell>
          <cell r="M20" t="str">
            <v>Carmen / Adil</v>
          </cell>
          <cell r="N20" t="str">
            <v>qq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 t="str">
            <v>Public Holiday</v>
          </cell>
          <cell r="D21" t="str">
            <v>Public Holiday</v>
          </cell>
          <cell r="E21" t="str">
            <v>Public Holiday</v>
          </cell>
          <cell r="F21" t="str">
            <v>Public Holiday</v>
          </cell>
          <cell r="G21" t="str">
            <v>Public Holiday</v>
          </cell>
          <cell r="H21" t="str">
            <v>Public Holiday</v>
          </cell>
          <cell r="I21" t="str">
            <v>Public Holiday</v>
          </cell>
          <cell r="J21">
            <v>0</v>
          </cell>
          <cell r="K21" t="str">
            <v>Public Holiday</v>
          </cell>
          <cell r="L21" t="str">
            <v>Public Holiday</v>
          </cell>
          <cell r="M21" t="str">
            <v>Public Holiday</v>
          </cell>
          <cell r="N21" t="str">
            <v>Public Holiday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 t="str">
            <v>Obaid</v>
          </cell>
          <cell r="D22" t="str">
            <v>V.Shen</v>
          </cell>
          <cell r="E22" t="str">
            <v>M.Lu</v>
          </cell>
          <cell r="F22" t="str">
            <v>Alla</v>
          </cell>
          <cell r="G22" t="str">
            <v>Sophia</v>
          </cell>
          <cell r="H22" t="str">
            <v>J.Stephens</v>
          </cell>
          <cell r="I22" t="str">
            <v>Kee</v>
          </cell>
          <cell r="J22">
            <v>0</v>
          </cell>
          <cell r="K22" t="str">
            <v>AndrewL</v>
          </cell>
          <cell r="L22" t="str">
            <v>Bianca</v>
          </cell>
          <cell r="M22" t="str">
            <v>Carmen / Adil</v>
          </cell>
          <cell r="N22" t="str">
            <v>Meghana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 t="str">
            <v>Obaid</v>
          </cell>
          <cell r="D23" t="str">
            <v>V.Shen</v>
          </cell>
          <cell r="E23" t="str">
            <v>M.Lu</v>
          </cell>
          <cell r="F23" t="str">
            <v>Alla</v>
          </cell>
          <cell r="G23" t="str">
            <v>Sophia</v>
          </cell>
          <cell r="H23" t="str">
            <v>J.Stephens</v>
          </cell>
          <cell r="I23" t="str">
            <v>Kee</v>
          </cell>
          <cell r="J23">
            <v>0</v>
          </cell>
          <cell r="K23" t="str">
            <v>AndrewL</v>
          </cell>
          <cell r="L23" t="str">
            <v>Bianca</v>
          </cell>
          <cell r="M23" t="str">
            <v>Carmen / Adil</v>
          </cell>
          <cell r="N23" t="str">
            <v>Meghana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 t="str">
            <v>Obaid</v>
          </cell>
          <cell r="D24" t="str">
            <v>V.Shen</v>
          </cell>
          <cell r="E24" t="str">
            <v>M.Lu</v>
          </cell>
          <cell r="F24" t="str">
            <v>qq</v>
          </cell>
          <cell r="G24" t="str">
            <v>Sophia</v>
          </cell>
          <cell r="H24" t="str">
            <v>J.Stephens</v>
          </cell>
          <cell r="I24" t="str">
            <v>Kee</v>
          </cell>
          <cell r="J24">
            <v>0</v>
          </cell>
          <cell r="K24" t="str">
            <v>AndrewL</v>
          </cell>
          <cell r="L24" t="str">
            <v>Bianca</v>
          </cell>
          <cell r="M24" t="str">
            <v>Carmen / Adil</v>
          </cell>
          <cell r="N24" t="str">
            <v>Meghana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 t="str">
            <v>Obaid</v>
          </cell>
          <cell r="D25" t="str">
            <v>V.Shen</v>
          </cell>
          <cell r="E25" t="str">
            <v>M.Lu</v>
          </cell>
          <cell r="F25" t="str">
            <v>Alla</v>
          </cell>
          <cell r="G25" t="str">
            <v>Sophia</v>
          </cell>
          <cell r="H25" t="str">
            <v>Li-Ling</v>
          </cell>
          <cell r="I25" t="str">
            <v>Kee</v>
          </cell>
          <cell r="J25">
            <v>0</v>
          </cell>
          <cell r="K25" t="str">
            <v>AndrewL</v>
          </cell>
          <cell r="L25" t="str">
            <v>Bianca</v>
          </cell>
          <cell r="M25" t="str">
            <v>Carmen / Adil</v>
          </cell>
          <cell r="N25" t="str">
            <v>Meghana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 t="str">
            <v>Obaid</v>
          </cell>
          <cell r="D26" t="str">
            <v>V.Shen</v>
          </cell>
          <cell r="E26" t="str">
            <v>M.Lu</v>
          </cell>
          <cell r="F26" t="str">
            <v>qq</v>
          </cell>
          <cell r="G26" t="str">
            <v>Sophia</v>
          </cell>
          <cell r="H26" t="str">
            <v>J.Stephens</v>
          </cell>
          <cell r="I26" t="str">
            <v>Kee</v>
          </cell>
          <cell r="J26">
            <v>0</v>
          </cell>
          <cell r="K26" t="str">
            <v>AndrewL</v>
          </cell>
          <cell r="L26" t="str">
            <v>K.Fildes</v>
          </cell>
          <cell r="M26" t="str">
            <v>Carmen / Adil</v>
          </cell>
          <cell r="N26" t="str">
            <v>Meghana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 t="str">
            <v>Obaid</v>
          </cell>
          <cell r="D27" t="str">
            <v>Berenice</v>
          </cell>
          <cell r="E27" t="str">
            <v>M.Lu</v>
          </cell>
          <cell r="F27" t="str">
            <v>Alla</v>
          </cell>
          <cell r="G27" t="str">
            <v>V.Shen</v>
          </cell>
          <cell r="H27" t="str">
            <v>J.Stephens</v>
          </cell>
          <cell r="I27" t="str">
            <v>Kee</v>
          </cell>
          <cell r="J27">
            <v>0</v>
          </cell>
          <cell r="K27" t="str">
            <v>AndrewL</v>
          </cell>
          <cell r="L27" t="str">
            <v>Bianca</v>
          </cell>
          <cell r="M27" t="str">
            <v>Carmen / Adil</v>
          </cell>
          <cell r="N27" t="str">
            <v>Meghana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 t="str">
            <v>Obaid</v>
          </cell>
          <cell r="D28" t="str">
            <v>Berenice</v>
          </cell>
          <cell r="E28" t="str">
            <v>M.Lu</v>
          </cell>
          <cell r="F28" t="str">
            <v>Alla</v>
          </cell>
          <cell r="G28" t="str">
            <v>V.Shen</v>
          </cell>
          <cell r="H28" t="str">
            <v>J.Stephens</v>
          </cell>
          <cell r="I28" t="str">
            <v>Kee</v>
          </cell>
          <cell r="J28">
            <v>0</v>
          </cell>
          <cell r="K28" t="str">
            <v>AndrewL</v>
          </cell>
          <cell r="L28" t="str">
            <v>Bianca</v>
          </cell>
          <cell r="M28" t="str">
            <v>Carmen / Adil</v>
          </cell>
          <cell r="N28" t="str">
            <v>Meghana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 t="str">
            <v>Obaid</v>
          </cell>
          <cell r="D29" t="str">
            <v>Berenice</v>
          </cell>
          <cell r="E29" t="str">
            <v>M.Lu</v>
          </cell>
          <cell r="F29" t="str">
            <v>qq</v>
          </cell>
          <cell r="G29" t="str">
            <v>V.Shen</v>
          </cell>
          <cell r="H29" t="str">
            <v>J.Stephens</v>
          </cell>
          <cell r="I29" t="str">
            <v>Kee</v>
          </cell>
          <cell r="J29">
            <v>0</v>
          </cell>
          <cell r="K29" t="str">
            <v>K.Fildes</v>
          </cell>
          <cell r="L29" t="str">
            <v>Bianca</v>
          </cell>
          <cell r="M29" t="str">
            <v>Carmen / Adil</v>
          </cell>
          <cell r="N29" t="str">
            <v>qq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 t="str">
            <v>Obaid</v>
          </cell>
          <cell r="D30" t="str">
            <v>Berenice</v>
          </cell>
          <cell r="E30" t="str">
            <v>M.Lu</v>
          </cell>
          <cell r="F30" t="str">
            <v>Alla</v>
          </cell>
          <cell r="G30" t="str">
            <v>V.Shen</v>
          </cell>
          <cell r="H30" t="str">
            <v>Sophia</v>
          </cell>
          <cell r="I30" t="str">
            <v>Kee</v>
          </cell>
          <cell r="J30">
            <v>0</v>
          </cell>
          <cell r="K30" t="str">
            <v>AndrewL</v>
          </cell>
          <cell r="L30" t="str">
            <v>Li-Ling</v>
          </cell>
          <cell r="M30" t="str">
            <v>Carmen / Adil</v>
          </cell>
          <cell r="N30" t="str">
            <v>Meghana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 t="str">
            <v>Obaid</v>
          </cell>
          <cell r="D31" t="str">
            <v>Berenice</v>
          </cell>
          <cell r="E31" t="str">
            <v>M.Lu</v>
          </cell>
          <cell r="F31" t="str">
            <v>qq</v>
          </cell>
          <cell r="G31" t="str">
            <v>V.Shen</v>
          </cell>
          <cell r="H31" t="str">
            <v>J.Stephens</v>
          </cell>
          <cell r="I31" t="str">
            <v>Kee</v>
          </cell>
          <cell r="J31">
            <v>0</v>
          </cell>
          <cell r="K31" t="str">
            <v>AndrewL</v>
          </cell>
          <cell r="L31" t="str">
            <v>Bianca</v>
          </cell>
          <cell r="M31" t="str">
            <v>Carmen / Adil</v>
          </cell>
          <cell r="N31" t="str">
            <v>Meghana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 t="str">
            <v>Berenice</v>
          </cell>
          <cell r="D32" t="str">
            <v>V.Shen</v>
          </cell>
          <cell r="E32" t="str">
            <v>M.Lu</v>
          </cell>
          <cell r="F32" t="str">
            <v>Alla</v>
          </cell>
          <cell r="G32" t="str">
            <v>Li-Ling</v>
          </cell>
          <cell r="H32" t="str">
            <v>K.Fildes</v>
          </cell>
          <cell r="I32" t="str">
            <v>Kee</v>
          </cell>
          <cell r="J32">
            <v>0</v>
          </cell>
          <cell r="K32" t="str">
            <v>AndrewL</v>
          </cell>
          <cell r="L32" t="str">
            <v>Bianca</v>
          </cell>
          <cell r="M32" t="str">
            <v>qq</v>
          </cell>
          <cell r="N32" t="str">
            <v>qq</v>
          </cell>
          <cell r="O32" t="str">
            <v>qq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 t="str">
            <v>qq</v>
          </cell>
          <cell r="D33" t="str">
            <v>V.Shen</v>
          </cell>
          <cell r="E33" t="str">
            <v>M.Lu</v>
          </cell>
          <cell r="F33" t="str">
            <v>Alla</v>
          </cell>
          <cell r="G33" t="str">
            <v>Sophia</v>
          </cell>
          <cell r="H33" t="str">
            <v>T.Le</v>
          </cell>
          <cell r="I33" t="str">
            <v>Kee</v>
          </cell>
          <cell r="J33">
            <v>0</v>
          </cell>
          <cell r="K33" t="str">
            <v>AndrewL</v>
          </cell>
          <cell r="L33" t="str">
            <v>Bianca</v>
          </cell>
          <cell r="M33" t="str">
            <v>qq</v>
          </cell>
          <cell r="N33" t="str">
            <v>qq</v>
          </cell>
          <cell r="O33" t="str">
            <v>qq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 t="str">
            <v>Berenice</v>
          </cell>
          <cell r="D34" t="str">
            <v>V.Shen</v>
          </cell>
          <cell r="E34" t="str">
            <v>M.Lu</v>
          </cell>
          <cell r="F34" t="str">
            <v>qq</v>
          </cell>
          <cell r="G34" t="str">
            <v>Sophia</v>
          </cell>
          <cell r="H34" t="str">
            <v>K.Fildes</v>
          </cell>
          <cell r="I34" t="str">
            <v>Kee</v>
          </cell>
          <cell r="J34">
            <v>0</v>
          </cell>
          <cell r="K34" t="str">
            <v>AndrewL</v>
          </cell>
          <cell r="L34" t="str">
            <v>Bianca</v>
          </cell>
          <cell r="M34" t="str">
            <v>Adil</v>
          </cell>
          <cell r="N34" t="str">
            <v>Meghana</v>
          </cell>
          <cell r="O34" t="str">
            <v>qq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 t="str">
            <v>Berenice</v>
          </cell>
          <cell r="D35" t="str">
            <v>V.Shen</v>
          </cell>
          <cell r="E35" t="str">
            <v>M.Lu</v>
          </cell>
          <cell r="F35" t="str">
            <v>Alla</v>
          </cell>
          <cell r="G35" t="str">
            <v>Sophia</v>
          </cell>
          <cell r="H35" t="str">
            <v>T.Le</v>
          </cell>
          <cell r="I35" t="str">
            <v>Kee</v>
          </cell>
          <cell r="J35">
            <v>0</v>
          </cell>
          <cell r="K35" t="str">
            <v>AndrewL</v>
          </cell>
          <cell r="L35" t="str">
            <v>Bianca</v>
          </cell>
          <cell r="M35" t="str">
            <v>qq</v>
          </cell>
          <cell r="N35" t="str">
            <v>Meghana</v>
          </cell>
          <cell r="O35" t="str">
            <v>qq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 t="str">
            <v>Berenice</v>
          </cell>
          <cell r="D36" t="str">
            <v>V.Shen</v>
          </cell>
          <cell r="E36" t="str">
            <v>blank</v>
          </cell>
          <cell r="F36" t="str">
            <v>qq</v>
          </cell>
          <cell r="G36" t="str">
            <v>Sophia</v>
          </cell>
          <cell r="H36" t="str">
            <v>K.Fildes</v>
          </cell>
          <cell r="I36" t="str">
            <v>Kee</v>
          </cell>
          <cell r="J36">
            <v>0</v>
          </cell>
          <cell r="K36" t="str">
            <v>AndrewL</v>
          </cell>
          <cell r="L36" t="str">
            <v>Bianca</v>
          </cell>
          <cell r="M36" t="str">
            <v>Adil</v>
          </cell>
          <cell r="N36" t="str">
            <v>Meghana</v>
          </cell>
          <cell r="O36" t="str">
            <v>Carmen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 t="str">
            <v>Obaid</v>
          </cell>
          <cell r="D37" t="str">
            <v>Berenice</v>
          </cell>
          <cell r="E37" t="str">
            <v>M.Lu</v>
          </cell>
          <cell r="F37" t="str">
            <v>V.Shen</v>
          </cell>
          <cell r="G37" t="str">
            <v>Li-Ling</v>
          </cell>
          <cell r="H37" t="str">
            <v>J.Stephens</v>
          </cell>
          <cell r="I37" t="str">
            <v>Kee</v>
          </cell>
          <cell r="J37">
            <v>0</v>
          </cell>
          <cell r="K37" t="str">
            <v>AndrewL</v>
          </cell>
          <cell r="L37" t="str">
            <v>Bianca</v>
          </cell>
          <cell r="M37" t="str">
            <v>qq</v>
          </cell>
          <cell r="N37" t="str">
            <v>April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 t="str">
            <v>Obaid</v>
          </cell>
          <cell r="D38" t="str">
            <v>Berenice</v>
          </cell>
          <cell r="E38" t="str">
            <v>M.Lu</v>
          </cell>
          <cell r="F38" t="str">
            <v>V.Shen</v>
          </cell>
          <cell r="G38" t="str">
            <v>Sophia</v>
          </cell>
          <cell r="H38" t="str">
            <v>J.Stephens</v>
          </cell>
          <cell r="I38" t="str">
            <v>Kee</v>
          </cell>
          <cell r="J38">
            <v>0</v>
          </cell>
          <cell r="K38" t="str">
            <v>AndrewL</v>
          </cell>
          <cell r="L38" t="str">
            <v>Bianca</v>
          </cell>
          <cell r="M38" t="str">
            <v>qq</v>
          </cell>
          <cell r="N38" t="str">
            <v>April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 t="str">
            <v>Obaid</v>
          </cell>
          <cell r="D39" t="str">
            <v>Berenice</v>
          </cell>
          <cell r="E39" t="str">
            <v>M.Lu</v>
          </cell>
          <cell r="F39" t="str">
            <v>qq</v>
          </cell>
          <cell r="G39" t="str">
            <v>V.Shen</v>
          </cell>
          <cell r="H39" t="str">
            <v>J.Stephens</v>
          </cell>
          <cell r="I39" t="str">
            <v>Kee</v>
          </cell>
          <cell r="J39">
            <v>0</v>
          </cell>
          <cell r="K39" t="str">
            <v>AndrewL</v>
          </cell>
          <cell r="L39" t="str">
            <v>Bianca</v>
          </cell>
          <cell r="M39" t="str">
            <v>qq</v>
          </cell>
          <cell r="N39" t="str">
            <v>April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 t="str">
            <v>Obaid</v>
          </cell>
          <cell r="D40" t="str">
            <v>Berenice</v>
          </cell>
          <cell r="E40" t="str">
            <v>M.Lu</v>
          </cell>
          <cell r="F40" t="str">
            <v>V.Shen</v>
          </cell>
          <cell r="G40" t="str">
            <v>Sophia</v>
          </cell>
          <cell r="H40" t="str">
            <v>T.Le</v>
          </cell>
          <cell r="I40" t="str">
            <v>Kee</v>
          </cell>
          <cell r="J40">
            <v>0</v>
          </cell>
          <cell r="K40" t="str">
            <v>AndrewL</v>
          </cell>
          <cell r="L40" t="str">
            <v>Bianca</v>
          </cell>
          <cell r="M40" t="str">
            <v>qq</v>
          </cell>
          <cell r="N40" t="str">
            <v>April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 t="str">
            <v>Obaid</v>
          </cell>
          <cell r="D41" t="str">
            <v>Berenice</v>
          </cell>
          <cell r="E41" t="str">
            <v>M.Lu</v>
          </cell>
          <cell r="F41" t="str">
            <v>qq</v>
          </cell>
          <cell r="G41" t="str">
            <v>V.Shen</v>
          </cell>
          <cell r="H41" t="str">
            <v>J.Stephens</v>
          </cell>
          <cell r="I41" t="str">
            <v>Kee</v>
          </cell>
          <cell r="J41">
            <v>0</v>
          </cell>
          <cell r="K41" t="str">
            <v>AndrewL</v>
          </cell>
          <cell r="L41" t="str">
            <v>Bianca</v>
          </cell>
          <cell r="M41" t="str">
            <v>qq</v>
          </cell>
          <cell r="N41" t="str">
            <v>April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 t="str">
            <v>Obaid</v>
          </cell>
          <cell r="D42" t="str">
            <v>Berenice</v>
          </cell>
          <cell r="E42" t="str">
            <v>K.Tiong</v>
          </cell>
          <cell r="F42" t="str">
            <v>Alla</v>
          </cell>
          <cell r="G42" t="str">
            <v>Sophia</v>
          </cell>
          <cell r="H42" t="str">
            <v>T.Le</v>
          </cell>
          <cell r="I42" t="str">
            <v>Kee</v>
          </cell>
          <cell r="J42">
            <v>0</v>
          </cell>
          <cell r="K42" t="str">
            <v>AndrewL</v>
          </cell>
          <cell r="L42" t="str">
            <v>Bianca</v>
          </cell>
          <cell r="M42" t="str">
            <v>qq</v>
          </cell>
          <cell r="N42" t="str">
            <v>April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 t="str">
            <v>Obaid</v>
          </cell>
          <cell r="D43" t="str">
            <v>Berenice</v>
          </cell>
          <cell r="E43" t="str">
            <v>K.Tiong</v>
          </cell>
          <cell r="F43" t="str">
            <v>Alla</v>
          </cell>
          <cell r="G43" t="str">
            <v>Sophia</v>
          </cell>
          <cell r="H43" t="str">
            <v>T.Le</v>
          </cell>
          <cell r="I43" t="str">
            <v>Kee</v>
          </cell>
          <cell r="J43">
            <v>0</v>
          </cell>
          <cell r="K43" t="str">
            <v>AndrewL</v>
          </cell>
          <cell r="L43" t="str">
            <v>Bianca</v>
          </cell>
          <cell r="M43" t="str">
            <v>qq</v>
          </cell>
          <cell r="N43" t="str">
            <v>qq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 t="str">
            <v>Obaid</v>
          </cell>
          <cell r="D44" t="str">
            <v>Berenice</v>
          </cell>
          <cell r="E44" t="str">
            <v>M.Lu</v>
          </cell>
          <cell r="F44" t="str">
            <v>qq</v>
          </cell>
          <cell r="G44" t="str">
            <v>Sophia</v>
          </cell>
          <cell r="H44" t="str">
            <v>J.Hughes</v>
          </cell>
          <cell r="I44" t="str">
            <v>Kee</v>
          </cell>
          <cell r="J44">
            <v>0</v>
          </cell>
          <cell r="K44" t="str">
            <v>AndrewL</v>
          </cell>
          <cell r="L44" t="str">
            <v>Bianca</v>
          </cell>
          <cell r="M44" t="str">
            <v>qq</v>
          </cell>
          <cell r="N44" t="str">
            <v>April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 t="str">
            <v>Obaid</v>
          </cell>
          <cell r="D45" t="str">
            <v>Berenice</v>
          </cell>
          <cell r="E45" t="str">
            <v>M.Lu</v>
          </cell>
          <cell r="F45" t="str">
            <v>Alla</v>
          </cell>
          <cell r="G45" t="str">
            <v>Sophia</v>
          </cell>
          <cell r="H45" t="str">
            <v>T.Le</v>
          </cell>
          <cell r="I45" t="str">
            <v>Kee</v>
          </cell>
          <cell r="J45">
            <v>0</v>
          </cell>
          <cell r="K45" t="str">
            <v>AndrewL</v>
          </cell>
          <cell r="L45" t="str">
            <v>Bianca</v>
          </cell>
          <cell r="M45" t="str">
            <v>qq</v>
          </cell>
          <cell r="N45" t="str">
            <v>April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 t="str">
            <v>Obaid</v>
          </cell>
          <cell r="D46" t="str">
            <v>Berenice</v>
          </cell>
          <cell r="E46" t="str">
            <v>M.Lu</v>
          </cell>
          <cell r="F46" t="str">
            <v>qq</v>
          </cell>
          <cell r="G46" t="str">
            <v>Sophia</v>
          </cell>
          <cell r="H46" t="str">
            <v>T.Le</v>
          </cell>
          <cell r="I46" t="str">
            <v>Kee</v>
          </cell>
          <cell r="J46">
            <v>0</v>
          </cell>
          <cell r="K46" t="str">
            <v>AndrewL</v>
          </cell>
          <cell r="L46" t="str">
            <v>Bianca</v>
          </cell>
          <cell r="M46" t="str">
            <v>qq</v>
          </cell>
          <cell r="N46" t="str">
            <v>April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 t="str">
            <v>Obaid</v>
          </cell>
          <cell r="D47" t="str">
            <v>V.Shen</v>
          </cell>
          <cell r="E47" t="str">
            <v>M.Lu</v>
          </cell>
          <cell r="F47" t="str">
            <v>Alla</v>
          </cell>
          <cell r="G47" t="str">
            <v>Sophia</v>
          </cell>
          <cell r="H47" t="str">
            <v>K.Fildes</v>
          </cell>
          <cell r="I47" t="str">
            <v>Kee</v>
          </cell>
          <cell r="J47">
            <v>0</v>
          </cell>
          <cell r="K47" t="str">
            <v>AndrewL</v>
          </cell>
          <cell r="L47" t="str">
            <v>Bianca</v>
          </cell>
          <cell r="M47" t="str">
            <v>qq</v>
          </cell>
          <cell r="N47" t="str">
            <v>April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 t="str">
            <v>Obaid</v>
          </cell>
          <cell r="D48" t="str">
            <v>Berenice</v>
          </cell>
          <cell r="E48" t="str">
            <v>M.Lu</v>
          </cell>
          <cell r="F48" t="str">
            <v>Alla</v>
          </cell>
          <cell r="G48" t="str">
            <v>V.Shen</v>
          </cell>
          <cell r="H48" t="str">
            <v>T.Le</v>
          </cell>
          <cell r="I48" t="str">
            <v>Kee</v>
          </cell>
          <cell r="J48">
            <v>0</v>
          </cell>
          <cell r="K48" t="str">
            <v>AndrewL</v>
          </cell>
          <cell r="L48" t="str">
            <v>Bianca</v>
          </cell>
          <cell r="M48" t="str">
            <v>qq</v>
          </cell>
          <cell r="N48" t="str">
            <v>April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 t="str">
            <v>Obaid</v>
          </cell>
          <cell r="D49" t="str">
            <v>Berenice</v>
          </cell>
          <cell r="E49" t="str">
            <v>M.Lu</v>
          </cell>
          <cell r="F49" t="str">
            <v>qq</v>
          </cell>
          <cell r="G49" t="str">
            <v>V.Shen</v>
          </cell>
          <cell r="H49" t="str">
            <v>T.Le</v>
          </cell>
          <cell r="I49" t="str">
            <v>Kee</v>
          </cell>
          <cell r="J49">
            <v>0</v>
          </cell>
          <cell r="K49" t="str">
            <v>AndrewL</v>
          </cell>
          <cell r="L49" t="str">
            <v>Sophia</v>
          </cell>
          <cell r="M49" t="str">
            <v>qq</v>
          </cell>
          <cell r="N49" t="str">
            <v>April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 t="str">
            <v>Obaid</v>
          </cell>
          <cell r="D50" t="str">
            <v>Berenice</v>
          </cell>
          <cell r="E50" t="str">
            <v>V.Shen</v>
          </cell>
          <cell r="F50" t="str">
            <v>Alla</v>
          </cell>
          <cell r="G50" t="str">
            <v>Sophia</v>
          </cell>
          <cell r="H50" t="str">
            <v>T.Le</v>
          </cell>
          <cell r="I50" t="str">
            <v>Kee</v>
          </cell>
          <cell r="J50">
            <v>0</v>
          </cell>
          <cell r="K50" t="str">
            <v>AndrewL</v>
          </cell>
          <cell r="L50" t="str">
            <v>Bianca</v>
          </cell>
          <cell r="M50" t="str">
            <v>qq</v>
          </cell>
          <cell r="N50" t="str">
            <v>April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 t="str">
            <v>Obaid</v>
          </cell>
          <cell r="D51" t="str">
            <v>Berenice</v>
          </cell>
          <cell r="E51" t="str">
            <v>M.Lu</v>
          </cell>
          <cell r="F51" t="str">
            <v>qq</v>
          </cell>
          <cell r="G51" t="str">
            <v>V.Shen</v>
          </cell>
          <cell r="H51" t="str">
            <v>T.Le</v>
          </cell>
          <cell r="I51" t="str">
            <v>Kee</v>
          </cell>
          <cell r="J51">
            <v>0</v>
          </cell>
          <cell r="K51" t="str">
            <v>Sophia</v>
          </cell>
          <cell r="L51" t="str">
            <v>Bianca</v>
          </cell>
          <cell r="M51" t="str">
            <v>qq</v>
          </cell>
          <cell r="N51" t="str">
            <v>April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 t="str">
            <v>public holiday</v>
          </cell>
          <cell r="D52" t="str">
            <v>public holiday</v>
          </cell>
          <cell r="E52" t="str">
            <v>public holiday</v>
          </cell>
          <cell r="F52" t="str">
            <v>public holiday</v>
          </cell>
          <cell r="G52" t="str">
            <v>public holiday</v>
          </cell>
          <cell r="H52" t="str">
            <v>public holiday</v>
          </cell>
          <cell r="I52" t="str">
            <v>public holiday</v>
          </cell>
          <cell r="J52">
            <v>0</v>
          </cell>
          <cell r="K52" t="str">
            <v>public holiday</v>
          </cell>
          <cell r="L52" t="str">
            <v>public holiday</v>
          </cell>
          <cell r="M52" t="str">
            <v>public holiday</v>
          </cell>
          <cell r="N52" t="str">
            <v>public holiday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 t="str">
            <v>Obaid</v>
          </cell>
          <cell r="D53" t="str">
            <v>Berenice</v>
          </cell>
          <cell r="E53" t="str">
            <v>M.Lu</v>
          </cell>
          <cell r="F53" t="str">
            <v>Alla</v>
          </cell>
          <cell r="G53" t="str">
            <v>V.Shen</v>
          </cell>
          <cell r="H53" t="str">
            <v>T.Le</v>
          </cell>
          <cell r="I53" t="str">
            <v>Kee</v>
          </cell>
          <cell r="J53">
            <v>0</v>
          </cell>
          <cell r="K53" t="str">
            <v>AndrewL</v>
          </cell>
          <cell r="L53" t="str">
            <v>Bianca</v>
          </cell>
          <cell r="M53" t="str">
            <v>qq</v>
          </cell>
          <cell r="N53" t="str">
            <v>qq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 t="str">
            <v>Obaid</v>
          </cell>
          <cell r="D54" t="str">
            <v>Berenice</v>
          </cell>
          <cell r="E54" t="str">
            <v>M.Lu</v>
          </cell>
          <cell r="F54" t="str">
            <v>qq</v>
          </cell>
          <cell r="G54" t="str">
            <v>V.Shen</v>
          </cell>
          <cell r="H54" t="str">
            <v>T.Le</v>
          </cell>
          <cell r="I54" t="str">
            <v>Alborz</v>
          </cell>
          <cell r="J54">
            <v>0</v>
          </cell>
          <cell r="K54" t="str">
            <v>AndrewL</v>
          </cell>
          <cell r="L54" t="str">
            <v>Bianca</v>
          </cell>
          <cell r="M54" t="str">
            <v>qq</v>
          </cell>
          <cell r="N54" t="str">
            <v>qq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 t="str">
            <v>Obaid</v>
          </cell>
          <cell r="D55" t="str">
            <v>Berenice</v>
          </cell>
          <cell r="E55" t="str">
            <v>M.Lu</v>
          </cell>
          <cell r="F55" t="str">
            <v>Alla</v>
          </cell>
          <cell r="G55" t="str">
            <v>V.Shen</v>
          </cell>
          <cell r="H55" t="str">
            <v>T.Le</v>
          </cell>
          <cell r="I55" t="str">
            <v>Kee</v>
          </cell>
          <cell r="J55">
            <v>0</v>
          </cell>
          <cell r="K55" t="str">
            <v>AndrewL</v>
          </cell>
          <cell r="L55" t="str">
            <v>Bianca</v>
          </cell>
          <cell r="M55" t="str">
            <v>qq</v>
          </cell>
          <cell r="N55" t="str">
            <v>qq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 t="str">
            <v>Obaid</v>
          </cell>
          <cell r="D56" t="str">
            <v>Berenice</v>
          </cell>
          <cell r="E56" t="str">
            <v>M.Lu</v>
          </cell>
          <cell r="F56" t="str">
            <v>qq</v>
          </cell>
          <cell r="G56" t="str">
            <v>V.Shen</v>
          </cell>
          <cell r="H56" t="str">
            <v>T.Le</v>
          </cell>
          <cell r="I56" t="str">
            <v>Kee</v>
          </cell>
          <cell r="J56">
            <v>0</v>
          </cell>
          <cell r="K56" t="str">
            <v>AndrewL</v>
          </cell>
          <cell r="L56" t="str">
            <v>Bianca</v>
          </cell>
          <cell r="M56" t="str">
            <v>qq</v>
          </cell>
          <cell r="N56" t="str">
            <v>qq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 t="str">
            <v>Obaid</v>
          </cell>
          <cell r="D57" t="str">
            <v>Berenice</v>
          </cell>
          <cell r="E57" t="str">
            <v>M.Lu</v>
          </cell>
          <cell r="F57" t="str">
            <v>Alla</v>
          </cell>
          <cell r="G57" t="str">
            <v>Sophia</v>
          </cell>
          <cell r="H57" t="str">
            <v>T.Le</v>
          </cell>
          <cell r="I57" t="str">
            <v>Kee</v>
          </cell>
          <cell r="J57">
            <v>0</v>
          </cell>
          <cell r="K57" t="str">
            <v>AndrewL</v>
          </cell>
          <cell r="L57" t="str">
            <v>Bianca</v>
          </cell>
          <cell r="M57" t="str">
            <v>qq</v>
          </cell>
          <cell r="N57" t="str">
            <v>qq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 t="str">
            <v>Obaid</v>
          </cell>
          <cell r="D58" t="str">
            <v>Berenice</v>
          </cell>
          <cell r="E58" t="str">
            <v>M.Lu</v>
          </cell>
          <cell r="F58" t="str">
            <v>Alla</v>
          </cell>
          <cell r="G58" t="str">
            <v>Sophia</v>
          </cell>
          <cell r="H58" t="str">
            <v>T.Le</v>
          </cell>
          <cell r="I58" t="str">
            <v>Kee</v>
          </cell>
          <cell r="J58">
            <v>0</v>
          </cell>
          <cell r="K58" t="str">
            <v>AndrewL</v>
          </cell>
          <cell r="L58" t="str">
            <v>Bianca</v>
          </cell>
          <cell r="M58" t="str">
            <v>qq</v>
          </cell>
          <cell r="N58" t="str">
            <v>qq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 t="str">
            <v>Obaid</v>
          </cell>
          <cell r="D59" t="str">
            <v>Berenice/Li-Ling</v>
          </cell>
          <cell r="E59" t="str">
            <v>M.Lu</v>
          </cell>
          <cell r="F59" t="str">
            <v>qq</v>
          </cell>
          <cell r="G59" t="str">
            <v>Sophia</v>
          </cell>
          <cell r="H59" t="str">
            <v>T.Le</v>
          </cell>
          <cell r="I59" t="str">
            <v>Kee</v>
          </cell>
          <cell r="J59">
            <v>0</v>
          </cell>
          <cell r="K59" t="str">
            <v>AndrewL</v>
          </cell>
          <cell r="L59" t="str">
            <v>Bianca</v>
          </cell>
          <cell r="M59" t="str">
            <v>qq</v>
          </cell>
          <cell r="N59" t="str">
            <v>qq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 t="str">
            <v>Obaid</v>
          </cell>
          <cell r="D60" t="str">
            <v>Berenice</v>
          </cell>
          <cell r="E60" t="str">
            <v>M.Lu</v>
          </cell>
          <cell r="F60" t="str">
            <v>Alla</v>
          </cell>
          <cell r="G60" t="str">
            <v>Sophia</v>
          </cell>
          <cell r="H60" t="str">
            <v>K.Fildes</v>
          </cell>
          <cell r="I60" t="str">
            <v>Kee</v>
          </cell>
          <cell r="J60">
            <v>0</v>
          </cell>
          <cell r="K60" t="str">
            <v>AndrewL</v>
          </cell>
          <cell r="L60" t="str">
            <v>Bianca</v>
          </cell>
          <cell r="M60" t="str">
            <v>qq</v>
          </cell>
          <cell r="N60" t="str">
            <v>qq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 t="str">
            <v>Obaid</v>
          </cell>
          <cell r="D61" t="str">
            <v>Berenice</v>
          </cell>
          <cell r="E61" t="str">
            <v>M.Lu</v>
          </cell>
          <cell r="F61" t="str">
            <v>qq</v>
          </cell>
          <cell r="G61" t="str">
            <v>Sophia</v>
          </cell>
          <cell r="H61" t="str">
            <v>K.Fildes</v>
          </cell>
          <cell r="I61" t="str">
            <v>Kee</v>
          </cell>
          <cell r="J61">
            <v>0</v>
          </cell>
          <cell r="K61" t="str">
            <v>AndrewL</v>
          </cell>
          <cell r="L61" t="str">
            <v>Bianca</v>
          </cell>
          <cell r="M61" t="str">
            <v>qq</v>
          </cell>
          <cell r="N61" t="str">
            <v>qq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 t="str">
            <v>Obaid</v>
          </cell>
          <cell r="D62" t="str">
            <v>Berenice</v>
          </cell>
          <cell r="E62" t="str">
            <v>V.Shen</v>
          </cell>
          <cell r="F62" t="str">
            <v>Alla</v>
          </cell>
          <cell r="G62" t="str">
            <v>Li-Ling</v>
          </cell>
          <cell r="H62" t="str">
            <v>J.Stephens</v>
          </cell>
          <cell r="I62" t="str">
            <v>Alborz</v>
          </cell>
          <cell r="J62">
            <v>0</v>
          </cell>
          <cell r="K62" t="str">
            <v>T.Le</v>
          </cell>
          <cell r="L62" t="str">
            <v>Bianca</v>
          </cell>
          <cell r="M62" t="str">
            <v>qq</v>
          </cell>
          <cell r="N62" t="str">
            <v>qq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 t="str">
            <v>Obaid</v>
          </cell>
          <cell r="D63" t="str">
            <v>Berenice</v>
          </cell>
          <cell r="E63" t="str">
            <v>V.Shen</v>
          </cell>
          <cell r="F63" t="str">
            <v>Alla</v>
          </cell>
          <cell r="G63" t="str">
            <v>Sophia</v>
          </cell>
          <cell r="H63" t="str">
            <v>J.Stephens</v>
          </cell>
          <cell r="I63" t="str">
            <v>Kee</v>
          </cell>
          <cell r="J63">
            <v>0</v>
          </cell>
          <cell r="K63" t="str">
            <v>T.Le</v>
          </cell>
          <cell r="L63" t="str">
            <v>Bianca</v>
          </cell>
          <cell r="M63" t="str">
            <v>qq</v>
          </cell>
          <cell r="N63" t="str">
            <v>qq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 t="str">
            <v>Obaid</v>
          </cell>
          <cell r="D64" t="str">
            <v>Berenice/Li-Ling</v>
          </cell>
          <cell r="E64" t="str">
            <v>V.Shen</v>
          </cell>
          <cell r="F64" t="str">
            <v>qq</v>
          </cell>
          <cell r="G64" t="str">
            <v>Sophia</v>
          </cell>
          <cell r="H64" t="str">
            <v>J.Stephens</v>
          </cell>
          <cell r="I64" t="str">
            <v>Kee</v>
          </cell>
          <cell r="J64">
            <v>0</v>
          </cell>
          <cell r="K64" t="str">
            <v>T.Le</v>
          </cell>
          <cell r="L64" t="str">
            <v>Bianca</v>
          </cell>
          <cell r="M64" t="str">
            <v>qq</v>
          </cell>
          <cell r="N64" t="str">
            <v>qq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 t="str">
            <v>Obaid</v>
          </cell>
          <cell r="D65" t="str">
            <v>Berenice/Li-Ling</v>
          </cell>
          <cell r="E65" t="str">
            <v>V.Shen</v>
          </cell>
          <cell r="F65" t="str">
            <v>Alla</v>
          </cell>
          <cell r="G65" t="str">
            <v>Sophia</v>
          </cell>
          <cell r="H65" t="str">
            <v>K.Fildes</v>
          </cell>
          <cell r="I65" t="str">
            <v>Kee</v>
          </cell>
          <cell r="J65">
            <v>0</v>
          </cell>
          <cell r="K65" t="str">
            <v>T.Le</v>
          </cell>
          <cell r="L65" t="str">
            <v>Bianca</v>
          </cell>
          <cell r="M65" t="str">
            <v>qq</v>
          </cell>
          <cell r="N65" t="str">
            <v>qq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 t="str">
            <v>Public Holiday</v>
          </cell>
          <cell r="D66" t="str">
            <v>Public Holiday</v>
          </cell>
          <cell r="E66" t="str">
            <v>Public Holiday</v>
          </cell>
          <cell r="F66" t="str">
            <v>Public Holiday</v>
          </cell>
          <cell r="G66" t="str">
            <v>Public Holiday</v>
          </cell>
          <cell r="H66" t="str">
            <v>Public Holiday</v>
          </cell>
          <cell r="I66" t="str">
            <v>Public Holiday</v>
          </cell>
          <cell r="J66">
            <v>0</v>
          </cell>
          <cell r="K66" t="str">
            <v>Public Holiday</v>
          </cell>
          <cell r="L66" t="str">
            <v>Public Holiday</v>
          </cell>
          <cell r="M66" t="str">
            <v>Public Holiday</v>
          </cell>
          <cell r="N66" t="str">
            <v>Public Holiday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 t="str">
            <v>Public Holiday</v>
          </cell>
          <cell r="D67" t="str">
            <v>Public Holiday</v>
          </cell>
          <cell r="E67" t="str">
            <v>Public Holiday</v>
          </cell>
          <cell r="F67" t="str">
            <v>Public Holiday</v>
          </cell>
          <cell r="G67" t="str">
            <v>Public Holiday</v>
          </cell>
          <cell r="H67" t="str">
            <v>Public Holiday</v>
          </cell>
          <cell r="I67" t="str">
            <v>Public Holiday</v>
          </cell>
          <cell r="J67">
            <v>0</v>
          </cell>
          <cell r="K67" t="str">
            <v>Public Holiday</v>
          </cell>
          <cell r="L67" t="str">
            <v>Public Holiday</v>
          </cell>
          <cell r="M67" t="str">
            <v>Public Holiday</v>
          </cell>
          <cell r="N67" t="str">
            <v>Public Holiday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 t="str">
            <v>Obaid</v>
          </cell>
          <cell r="D68" t="str">
            <v>Berenice</v>
          </cell>
          <cell r="E68" t="str">
            <v>M.Lu</v>
          </cell>
          <cell r="F68" t="str">
            <v>Alla</v>
          </cell>
          <cell r="G68" t="str">
            <v>V.Shen</v>
          </cell>
          <cell r="H68" t="str">
            <v>J.Stephens</v>
          </cell>
          <cell r="I68" t="str">
            <v>Kee</v>
          </cell>
          <cell r="J68">
            <v>0</v>
          </cell>
          <cell r="K68" t="str">
            <v>AndrewL</v>
          </cell>
          <cell r="L68" t="str">
            <v>Bianca</v>
          </cell>
          <cell r="M68" t="str">
            <v>Khoa</v>
          </cell>
          <cell r="N68" t="str">
            <v>qq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 t="str">
            <v>Obaid</v>
          </cell>
          <cell r="D69" t="str">
            <v>V.Shen</v>
          </cell>
          <cell r="E69" t="str">
            <v>M.Lu</v>
          </cell>
          <cell r="F69" t="str">
            <v>qq</v>
          </cell>
          <cell r="G69" t="str">
            <v>Sophia</v>
          </cell>
          <cell r="H69" t="str">
            <v>Li-Ling</v>
          </cell>
          <cell r="I69" t="str">
            <v>Kee</v>
          </cell>
          <cell r="J69">
            <v>0</v>
          </cell>
          <cell r="K69" t="str">
            <v>AndrewL</v>
          </cell>
          <cell r="L69" t="str">
            <v>T.Le</v>
          </cell>
          <cell r="M69" t="str">
            <v>Khoa</v>
          </cell>
          <cell r="N69" t="str">
            <v>qq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 t="str">
            <v>Obaid</v>
          </cell>
          <cell r="D70" t="str">
            <v>Berenice</v>
          </cell>
          <cell r="E70" t="str">
            <v>M.Lu</v>
          </cell>
          <cell r="F70" t="str">
            <v>Alla</v>
          </cell>
          <cell r="G70" t="str">
            <v>V.Shen</v>
          </cell>
          <cell r="H70" t="str">
            <v>T.Le</v>
          </cell>
          <cell r="I70" t="str">
            <v>Kee</v>
          </cell>
          <cell r="J70">
            <v>0</v>
          </cell>
          <cell r="K70" t="str">
            <v>AndrewL</v>
          </cell>
          <cell r="L70" t="str">
            <v>Bianca</v>
          </cell>
          <cell r="M70" t="str">
            <v>Khoa</v>
          </cell>
          <cell r="N70" t="str">
            <v>qq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 t="str">
            <v>Obaid</v>
          </cell>
          <cell r="D71" t="str">
            <v>Berenice</v>
          </cell>
          <cell r="E71" t="str">
            <v>M.Lu</v>
          </cell>
          <cell r="F71" t="str">
            <v>qq</v>
          </cell>
          <cell r="G71" t="str">
            <v>V.Shen</v>
          </cell>
          <cell r="H71" t="str">
            <v>T.Le</v>
          </cell>
          <cell r="I71" t="str">
            <v>Kee</v>
          </cell>
          <cell r="J71">
            <v>0</v>
          </cell>
          <cell r="K71" t="str">
            <v>AndrewL</v>
          </cell>
          <cell r="L71" t="str">
            <v>Bianca</v>
          </cell>
          <cell r="M71" t="str">
            <v>qq</v>
          </cell>
          <cell r="N71" t="str">
            <v>qq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 t="str">
            <v>Berenice</v>
          </cell>
          <cell r="D72" t="str">
            <v>V.Shen</v>
          </cell>
          <cell r="E72" t="str">
            <v>Li-Ling</v>
          </cell>
          <cell r="F72" t="str">
            <v>Alla</v>
          </cell>
          <cell r="G72" t="str">
            <v>Sophia</v>
          </cell>
          <cell r="H72" t="str">
            <v>T.Le</v>
          </cell>
          <cell r="I72" t="str">
            <v>Kee</v>
          </cell>
          <cell r="J72">
            <v>0</v>
          </cell>
          <cell r="K72" t="str">
            <v>AndrewL</v>
          </cell>
          <cell r="L72" t="str">
            <v>Bianca</v>
          </cell>
          <cell r="M72" t="str">
            <v>Khoa</v>
          </cell>
          <cell r="N72" t="str">
            <v>qq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 t="str">
            <v>Berenice</v>
          </cell>
          <cell r="D73" t="str">
            <v>V.Shen</v>
          </cell>
          <cell r="E73" t="str">
            <v>M.Lu</v>
          </cell>
          <cell r="F73" t="str">
            <v>Alla</v>
          </cell>
          <cell r="G73" t="str">
            <v>Sophia</v>
          </cell>
          <cell r="H73" t="str">
            <v>T.Le</v>
          </cell>
          <cell r="I73" t="str">
            <v>Lois</v>
          </cell>
          <cell r="J73">
            <v>0</v>
          </cell>
          <cell r="K73" t="str">
            <v>AndrewL</v>
          </cell>
          <cell r="L73" t="str">
            <v>Bianca</v>
          </cell>
          <cell r="M73" t="str">
            <v>Khoa</v>
          </cell>
          <cell r="N73" t="str">
            <v>qq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 t="str">
            <v>Berenice</v>
          </cell>
          <cell r="D74" t="str">
            <v>V.Shen</v>
          </cell>
          <cell r="E74" t="str">
            <v>M.Lu</v>
          </cell>
          <cell r="F74" t="str">
            <v>qq</v>
          </cell>
          <cell r="G74" t="str">
            <v>Sophia</v>
          </cell>
          <cell r="H74" t="str">
            <v>T.Le</v>
          </cell>
          <cell r="I74" t="str">
            <v>Kee</v>
          </cell>
          <cell r="J74">
            <v>0</v>
          </cell>
          <cell r="K74" t="str">
            <v>AndrewL</v>
          </cell>
          <cell r="L74" t="str">
            <v>K.Fildes</v>
          </cell>
          <cell r="M74" t="str">
            <v>Khoa</v>
          </cell>
          <cell r="N74" t="str">
            <v>qq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 t="str">
            <v>Berenice</v>
          </cell>
          <cell r="D75" t="str">
            <v>V.Shen</v>
          </cell>
          <cell r="E75" t="str">
            <v>M.Lu</v>
          </cell>
          <cell r="F75" t="str">
            <v>Alla</v>
          </cell>
          <cell r="G75" t="str">
            <v>Sophia</v>
          </cell>
          <cell r="H75" t="str">
            <v>T.Le</v>
          </cell>
          <cell r="I75" t="str">
            <v>Kee</v>
          </cell>
          <cell r="J75">
            <v>0</v>
          </cell>
          <cell r="K75" t="str">
            <v>K.Fildes</v>
          </cell>
          <cell r="L75" t="str">
            <v>Bianca</v>
          </cell>
          <cell r="M75" t="str">
            <v>Khoa</v>
          </cell>
          <cell r="N75" t="str">
            <v>qq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 t="str">
            <v>Berenice</v>
          </cell>
          <cell r="D76" t="str">
            <v>V.Shen</v>
          </cell>
          <cell r="E76" t="str">
            <v>M.Lu</v>
          </cell>
          <cell r="F76" t="str">
            <v>qq</v>
          </cell>
          <cell r="G76" t="str">
            <v>Sophia</v>
          </cell>
          <cell r="H76" t="str">
            <v>K.Fildes</v>
          </cell>
          <cell r="I76" t="str">
            <v>Kee</v>
          </cell>
          <cell r="J76">
            <v>0</v>
          </cell>
          <cell r="K76" t="str">
            <v>AndrewL</v>
          </cell>
          <cell r="L76" t="str">
            <v>Bianca</v>
          </cell>
          <cell r="M76" t="str">
            <v>Khoa</v>
          </cell>
          <cell r="N76" t="str">
            <v>qq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 t="str">
            <v>Berenice</v>
          </cell>
          <cell r="D77" t="str">
            <v>V.Shen</v>
          </cell>
          <cell r="E77" t="str">
            <v>M.Lu</v>
          </cell>
          <cell r="F77" t="str">
            <v>Alla</v>
          </cell>
          <cell r="G77" t="str">
            <v>Sophia</v>
          </cell>
          <cell r="H77" t="str">
            <v>T.Le</v>
          </cell>
          <cell r="I77" t="str">
            <v>Kee</v>
          </cell>
          <cell r="J77">
            <v>0</v>
          </cell>
          <cell r="K77" t="str">
            <v>AndrewL</v>
          </cell>
          <cell r="L77" t="str">
            <v>Bianca</v>
          </cell>
          <cell r="M77" t="str">
            <v>Khoa</v>
          </cell>
          <cell r="N77" t="str">
            <v>qq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 t="str">
            <v>Berenice</v>
          </cell>
          <cell r="D78" t="str">
            <v>V.Shen</v>
          </cell>
          <cell r="E78" t="str">
            <v>M.Lu</v>
          </cell>
          <cell r="F78" t="str">
            <v>Alla</v>
          </cell>
          <cell r="G78" t="str">
            <v>Sophia</v>
          </cell>
          <cell r="H78" t="str">
            <v>T.Le</v>
          </cell>
          <cell r="I78" t="str">
            <v>Lois/Kee&gt;2pm</v>
          </cell>
          <cell r="J78">
            <v>0</v>
          </cell>
          <cell r="K78" t="str">
            <v>AndrewL</v>
          </cell>
          <cell r="L78" t="str">
            <v>Bianca</v>
          </cell>
          <cell r="M78" t="str">
            <v>qq</v>
          </cell>
          <cell r="N78" t="str">
            <v>qq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 t="str">
            <v>Berenice</v>
          </cell>
          <cell r="D79" t="str">
            <v>V.Shen</v>
          </cell>
          <cell r="E79" t="str">
            <v>M.Lu</v>
          </cell>
          <cell r="F79" t="str">
            <v>qq</v>
          </cell>
          <cell r="G79" t="str">
            <v>Sophia</v>
          </cell>
          <cell r="H79" t="str">
            <v>T.Le</v>
          </cell>
          <cell r="I79" t="str">
            <v>Kee</v>
          </cell>
          <cell r="J79">
            <v>0</v>
          </cell>
          <cell r="K79" t="str">
            <v>AndrewL</v>
          </cell>
          <cell r="L79" t="str">
            <v>Bianca</v>
          </cell>
          <cell r="M79" t="str">
            <v>Khoa</v>
          </cell>
          <cell r="N79" t="str">
            <v>qq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 t="str">
            <v>Berenice</v>
          </cell>
          <cell r="D80" t="str">
            <v>V.Shen</v>
          </cell>
          <cell r="E80" t="str">
            <v>M.Lu</v>
          </cell>
          <cell r="F80" t="str">
            <v>Alla</v>
          </cell>
          <cell r="G80" t="str">
            <v>Sophia</v>
          </cell>
          <cell r="H80" t="str">
            <v>T.Le</v>
          </cell>
          <cell r="I80" t="str">
            <v>Kee</v>
          </cell>
          <cell r="J80">
            <v>0</v>
          </cell>
          <cell r="K80" t="str">
            <v>AndrewL</v>
          </cell>
          <cell r="L80" t="str">
            <v>Bianca</v>
          </cell>
          <cell r="M80" t="str">
            <v>Khoa</v>
          </cell>
          <cell r="N80" t="str">
            <v>qq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 t="str">
            <v>Berenice</v>
          </cell>
          <cell r="D81" t="str">
            <v>V.Shen</v>
          </cell>
          <cell r="E81" t="str">
            <v>M.Lu</v>
          </cell>
          <cell r="F81" t="str">
            <v>qq</v>
          </cell>
          <cell r="G81" t="str">
            <v>Sophia</v>
          </cell>
          <cell r="H81" t="str">
            <v>T.Le(am)</v>
          </cell>
          <cell r="I81" t="str">
            <v>Kee</v>
          </cell>
          <cell r="J81">
            <v>0</v>
          </cell>
          <cell r="K81" t="str">
            <v>AndrewL</v>
          </cell>
          <cell r="L81" t="str">
            <v>Bianca</v>
          </cell>
          <cell r="M81" t="str">
            <v>Khoa</v>
          </cell>
          <cell r="N81" t="str">
            <v>Adil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 t="str">
            <v>Berenice</v>
          </cell>
          <cell r="D82" t="str">
            <v>Li-Ling</v>
          </cell>
          <cell r="E82" t="str">
            <v>M.Lu(pm)</v>
          </cell>
          <cell r="F82" t="str">
            <v>Alla</v>
          </cell>
          <cell r="G82" t="str">
            <v>K.Fildes</v>
          </cell>
          <cell r="H82" t="str">
            <v>T.Le</v>
          </cell>
          <cell r="I82" t="str">
            <v>Kee</v>
          </cell>
          <cell r="J82">
            <v>0</v>
          </cell>
          <cell r="K82" t="str">
            <v>AndrewL</v>
          </cell>
          <cell r="L82" t="str">
            <v>Bianca</v>
          </cell>
          <cell r="M82" t="str">
            <v>qq</v>
          </cell>
          <cell r="N82" t="str">
            <v>qq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 t="str">
            <v>Berenice</v>
          </cell>
          <cell r="D83" t="str">
            <v>V.Shen</v>
          </cell>
          <cell r="E83" t="str">
            <v>M.Lu</v>
          </cell>
          <cell r="F83" t="str">
            <v>Alla</v>
          </cell>
          <cell r="G83" t="str">
            <v>Sophia</v>
          </cell>
          <cell r="H83" t="str">
            <v>T.Le</v>
          </cell>
          <cell r="I83" t="str">
            <v>Kee</v>
          </cell>
          <cell r="J83">
            <v>0</v>
          </cell>
          <cell r="K83" t="str">
            <v>AndrewL</v>
          </cell>
          <cell r="L83" t="str">
            <v>Bianca</v>
          </cell>
          <cell r="M83" t="str">
            <v>qq</v>
          </cell>
          <cell r="N83" t="str">
            <v>qq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 t="str">
            <v>public holiday</v>
          </cell>
          <cell r="D84" t="str">
            <v>public holiday</v>
          </cell>
          <cell r="E84" t="str">
            <v>public holiday</v>
          </cell>
          <cell r="F84" t="str">
            <v>public holiday</v>
          </cell>
          <cell r="G84" t="str">
            <v>public holiday</v>
          </cell>
          <cell r="H84" t="str">
            <v>public holiday</v>
          </cell>
          <cell r="I84" t="str">
            <v>public holiday</v>
          </cell>
          <cell r="J84">
            <v>0</v>
          </cell>
          <cell r="K84" t="str">
            <v>public holiday</v>
          </cell>
          <cell r="L84" t="str">
            <v>public holiday</v>
          </cell>
          <cell r="M84" t="str">
            <v>public holiday</v>
          </cell>
          <cell r="N84" t="str">
            <v>public holiday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 t="str">
            <v>Berenice</v>
          </cell>
          <cell r="D85" t="str">
            <v>V.Shen</v>
          </cell>
          <cell r="E85" t="str">
            <v>M.Lu</v>
          </cell>
          <cell r="F85" t="str">
            <v>Alla</v>
          </cell>
          <cell r="G85" t="str">
            <v>Sophia</v>
          </cell>
          <cell r="H85" t="str">
            <v>T.Le</v>
          </cell>
          <cell r="I85" t="str">
            <v>Kee</v>
          </cell>
          <cell r="J85">
            <v>0</v>
          </cell>
          <cell r="K85" t="str">
            <v>AndrewL</v>
          </cell>
          <cell r="L85" t="str">
            <v>Bianca</v>
          </cell>
          <cell r="M85" t="str">
            <v>qq</v>
          </cell>
          <cell r="N85" t="str">
            <v>qq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 t="str">
            <v>Berenice</v>
          </cell>
          <cell r="D86" t="str">
            <v>V.Shen</v>
          </cell>
          <cell r="E86" t="str">
            <v>M.Lu</v>
          </cell>
          <cell r="F86" t="str">
            <v>qq</v>
          </cell>
          <cell r="G86" t="str">
            <v>Sophia</v>
          </cell>
          <cell r="H86" t="str">
            <v>T.Le</v>
          </cell>
          <cell r="I86" t="str">
            <v>Kee</v>
          </cell>
          <cell r="J86">
            <v>0</v>
          </cell>
          <cell r="K86" t="str">
            <v>AndrewL</v>
          </cell>
          <cell r="L86" t="str">
            <v>Bianca</v>
          </cell>
          <cell r="M86" t="str">
            <v>qq</v>
          </cell>
          <cell r="N86" t="str">
            <v>qq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 t="str">
            <v>Berenice</v>
          </cell>
          <cell r="D87" t="str">
            <v>V.Shen</v>
          </cell>
          <cell r="E87" t="str">
            <v>M.Lu</v>
          </cell>
          <cell r="F87" t="str">
            <v>Alla</v>
          </cell>
          <cell r="G87" t="str">
            <v>Sophia</v>
          </cell>
          <cell r="H87" t="str">
            <v>T.Le</v>
          </cell>
          <cell r="I87" t="str">
            <v>Alborz</v>
          </cell>
          <cell r="J87">
            <v>0</v>
          </cell>
          <cell r="K87" t="str">
            <v>AndrewL</v>
          </cell>
          <cell r="L87" t="str">
            <v>Bianca</v>
          </cell>
          <cell r="M87" t="str">
            <v>Kiren</v>
          </cell>
          <cell r="N87" t="str">
            <v>qq</v>
          </cell>
          <cell r="O87" t="str">
            <v>qq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 t="str">
            <v>Berenice</v>
          </cell>
          <cell r="D88" t="str">
            <v>V.Shen</v>
          </cell>
          <cell r="E88" t="str">
            <v>M.Lu</v>
          </cell>
          <cell r="F88" t="str">
            <v>Alla</v>
          </cell>
          <cell r="G88" t="str">
            <v>Sophia</v>
          </cell>
          <cell r="H88" t="str">
            <v>T.Le</v>
          </cell>
          <cell r="I88" t="str">
            <v>Kee</v>
          </cell>
          <cell r="J88">
            <v>0</v>
          </cell>
          <cell r="K88" t="str">
            <v>AndrewL</v>
          </cell>
          <cell r="L88" t="str">
            <v>Bianca</v>
          </cell>
          <cell r="M88" t="str">
            <v>Kiren</v>
          </cell>
          <cell r="N88" t="str">
            <v>qq</v>
          </cell>
          <cell r="O88" t="str">
            <v>qq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 t="str">
            <v>Berenice</v>
          </cell>
          <cell r="D89" t="str">
            <v>V.Shen</v>
          </cell>
          <cell r="E89" t="str">
            <v>M.Lu</v>
          </cell>
          <cell r="F89" t="str">
            <v>qq</v>
          </cell>
          <cell r="G89" t="str">
            <v>Sophia</v>
          </cell>
          <cell r="H89" t="str">
            <v>T.Le</v>
          </cell>
          <cell r="I89" t="str">
            <v>Kee</v>
          </cell>
          <cell r="J89">
            <v>0</v>
          </cell>
          <cell r="K89" t="str">
            <v>AndrewL</v>
          </cell>
          <cell r="L89" t="str">
            <v>Bianca</v>
          </cell>
          <cell r="M89" t="str">
            <v>Kiren</v>
          </cell>
          <cell r="N89" t="str">
            <v>qq</v>
          </cell>
          <cell r="O89" t="str">
            <v>M.Tang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 t="str">
            <v>Berenice</v>
          </cell>
          <cell r="D90" t="str">
            <v>V.Shen</v>
          </cell>
          <cell r="E90" t="str">
            <v>M.Lu</v>
          </cell>
          <cell r="F90" t="str">
            <v>Alla</v>
          </cell>
          <cell r="G90" t="str">
            <v>Sophia</v>
          </cell>
          <cell r="H90" t="str">
            <v>T.Le</v>
          </cell>
          <cell r="I90" t="str">
            <v>Kee</v>
          </cell>
          <cell r="J90">
            <v>0</v>
          </cell>
          <cell r="K90" t="str">
            <v>AndrewL</v>
          </cell>
          <cell r="L90" t="str">
            <v>Bianca</v>
          </cell>
          <cell r="M90" t="str">
            <v>Kiren</v>
          </cell>
          <cell r="N90" t="str">
            <v>qq</v>
          </cell>
          <cell r="O90" t="str">
            <v>M.Tang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 t="str">
            <v>Berenice</v>
          </cell>
          <cell r="D91" t="str">
            <v>V.Shen</v>
          </cell>
          <cell r="E91" t="str">
            <v>M.Lu</v>
          </cell>
          <cell r="F91" t="str">
            <v>qq</v>
          </cell>
          <cell r="G91" t="str">
            <v>Sophia</v>
          </cell>
          <cell r="H91" t="str">
            <v>T.Le</v>
          </cell>
          <cell r="I91" t="str">
            <v>Kee</v>
          </cell>
          <cell r="J91">
            <v>0</v>
          </cell>
          <cell r="K91" t="str">
            <v>AndrewL</v>
          </cell>
          <cell r="L91" t="str">
            <v>Bianca</v>
          </cell>
          <cell r="M91" t="str">
            <v>Kiren</v>
          </cell>
          <cell r="N91" t="str">
            <v>qq</v>
          </cell>
          <cell r="O91" t="str">
            <v>qq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 t="str">
            <v>Berenice</v>
          </cell>
          <cell r="D92" t="str">
            <v>M.Tang</v>
          </cell>
          <cell r="E92" t="str">
            <v>M.Lu</v>
          </cell>
          <cell r="F92" t="str">
            <v>Alla</v>
          </cell>
          <cell r="G92" t="str">
            <v>Sophia</v>
          </cell>
          <cell r="H92" t="str">
            <v>T.Le</v>
          </cell>
          <cell r="I92" t="str">
            <v>Kee</v>
          </cell>
          <cell r="J92">
            <v>0</v>
          </cell>
          <cell r="K92" t="str">
            <v>AndrewL</v>
          </cell>
          <cell r="L92" t="str">
            <v>Bianca</v>
          </cell>
          <cell r="M92" t="str">
            <v>Kiren</v>
          </cell>
          <cell r="N92" t="str">
            <v>qq</v>
          </cell>
          <cell r="O92" t="str">
            <v>qq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 t="str">
            <v>Berenice</v>
          </cell>
          <cell r="D93" t="str">
            <v>blank</v>
          </cell>
          <cell r="E93" t="str">
            <v>M.Lu</v>
          </cell>
          <cell r="F93" t="str">
            <v>Alla</v>
          </cell>
          <cell r="G93" t="str">
            <v>Sophia</v>
          </cell>
          <cell r="H93" t="str">
            <v>T.Le</v>
          </cell>
          <cell r="I93" t="str">
            <v>Kee</v>
          </cell>
          <cell r="J93">
            <v>0</v>
          </cell>
          <cell r="K93" t="str">
            <v>AndrewL</v>
          </cell>
          <cell r="L93" t="str">
            <v>Bianca</v>
          </cell>
          <cell r="M93" t="str">
            <v>Kiren</v>
          </cell>
          <cell r="N93" t="str">
            <v>qq</v>
          </cell>
          <cell r="O93" t="str">
            <v>qq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 t="str">
            <v>Berenice</v>
          </cell>
          <cell r="D94" t="str">
            <v>M.Tang</v>
          </cell>
          <cell r="E94" t="str">
            <v>M.Lu</v>
          </cell>
          <cell r="F94" t="str">
            <v>qq</v>
          </cell>
          <cell r="G94" t="str">
            <v>Sophia</v>
          </cell>
          <cell r="H94" t="str">
            <v>T.Le</v>
          </cell>
          <cell r="I94" t="str">
            <v>Kee</v>
          </cell>
          <cell r="J94">
            <v>0</v>
          </cell>
          <cell r="K94" t="str">
            <v>AndrewL</v>
          </cell>
          <cell r="L94" t="str">
            <v>Bianca</v>
          </cell>
          <cell r="M94" t="str">
            <v>qq</v>
          </cell>
          <cell r="N94" t="str">
            <v>qq</v>
          </cell>
          <cell r="O94" t="str">
            <v>qq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 t="str">
            <v>Berenice</v>
          </cell>
          <cell r="D95" t="str">
            <v>M.Tang</v>
          </cell>
          <cell r="E95" t="str">
            <v>M.Lu</v>
          </cell>
          <cell r="F95" t="str">
            <v>Alla</v>
          </cell>
          <cell r="G95" t="str">
            <v>Sophia</v>
          </cell>
          <cell r="H95" t="str">
            <v>T.Le</v>
          </cell>
          <cell r="I95" t="str">
            <v>Kee</v>
          </cell>
          <cell r="J95">
            <v>0</v>
          </cell>
          <cell r="K95" t="str">
            <v>AndrewL</v>
          </cell>
          <cell r="L95" t="str">
            <v>Bianca</v>
          </cell>
          <cell r="M95" t="str">
            <v>Kiren</v>
          </cell>
          <cell r="N95" t="str">
            <v>qq</v>
          </cell>
          <cell r="O95" t="str">
            <v>qq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 t="str">
            <v>Berenice</v>
          </cell>
          <cell r="D96" t="str">
            <v>M.Tang</v>
          </cell>
          <cell r="E96" t="str">
            <v>M.Lu</v>
          </cell>
          <cell r="F96" t="str">
            <v>qq</v>
          </cell>
          <cell r="G96" t="str">
            <v>Sophia</v>
          </cell>
          <cell r="H96" t="str">
            <v>S.Rajendra</v>
          </cell>
          <cell r="I96" t="str">
            <v>Lois</v>
          </cell>
          <cell r="J96">
            <v>0</v>
          </cell>
          <cell r="K96" t="str">
            <v>AndrewL</v>
          </cell>
          <cell r="L96" t="str">
            <v>Alex</v>
          </cell>
          <cell r="M96" t="str">
            <v>Kiren</v>
          </cell>
          <cell r="N96" t="str">
            <v>qq</v>
          </cell>
          <cell r="O96" t="str">
            <v>qq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 t="str">
            <v>Berenice</v>
          </cell>
          <cell r="D97" t="str">
            <v>M.Tang</v>
          </cell>
          <cell r="E97" t="str">
            <v>blank</v>
          </cell>
          <cell r="F97" t="str">
            <v>Alla</v>
          </cell>
          <cell r="G97" t="str">
            <v>Sophia</v>
          </cell>
          <cell r="H97" t="str">
            <v>T.Le</v>
          </cell>
          <cell r="I97" t="str">
            <v>Lois</v>
          </cell>
          <cell r="J97">
            <v>0</v>
          </cell>
          <cell r="K97" t="str">
            <v>Alex</v>
          </cell>
          <cell r="L97" t="str">
            <v>Bianca</v>
          </cell>
          <cell r="M97" t="str">
            <v>Kiren</v>
          </cell>
          <cell r="N97" t="str">
            <v>qq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 t="str">
            <v>Berenice</v>
          </cell>
          <cell r="D98" t="str">
            <v>blank</v>
          </cell>
          <cell r="E98" t="str">
            <v>Alex</v>
          </cell>
          <cell r="F98" t="str">
            <v>Alla</v>
          </cell>
          <cell r="G98" t="str">
            <v>Sophia</v>
          </cell>
          <cell r="H98" t="str">
            <v>T.Le</v>
          </cell>
          <cell r="I98" t="str">
            <v>Lois</v>
          </cell>
          <cell r="J98">
            <v>0</v>
          </cell>
          <cell r="K98" t="str">
            <v>AndrewL</v>
          </cell>
          <cell r="L98" t="str">
            <v>Bianca</v>
          </cell>
          <cell r="M98" t="str">
            <v>Kiren</v>
          </cell>
          <cell r="N98" t="str">
            <v>qq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 t="str">
            <v>Berenice</v>
          </cell>
          <cell r="D99" t="str">
            <v>M.Tang</v>
          </cell>
          <cell r="E99" t="str">
            <v>V.Mai</v>
          </cell>
          <cell r="F99" t="str">
            <v>qq</v>
          </cell>
          <cell r="G99" t="str">
            <v>Sophia</v>
          </cell>
          <cell r="H99" t="str">
            <v>T.Le</v>
          </cell>
          <cell r="I99" t="str">
            <v>Lois</v>
          </cell>
          <cell r="J99">
            <v>0</v>
          </cell>
          <cell r="K99" t="str">
            <v>AndrewL</v>
          </cell>
          <cell r="L99" t="str">
            <v>Bianca</v>
          </cell>
          <cell r="M99" t="str">
            <v>Kiren</v>
          </cell>
          <cell r="N99" t="str">
            <v>qq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 t="str">
            <v>Berenice</v>
          </cell>
          <cell r="D100" t="str">
            <v>M.Tang</v>
          </cell>
          <cell r="E100" t="str">
            <v>Alex</v>
          </cell>
          <cell r="F100" t="str">
            <v>Alla</v>
          </cell>
          <cell r="G100" t="str">
            <v>Sophia</v>
          </cell>
          <cell r="H100" t="str">
            <v>T.Le</v>
          </cell>
          <cell r="I100" t="str">
            <v>Lois</v>
          </cell>
          <cell r="J100">
            <v>0</v>
          </cell>
          <cell r="K100" t="str">
            <v>AndrewL</v>
          </cell>
          <cell r="L100" t="str">
            <v>Bianca</v>
          </cell>
          <cell r="M100" t="str">
            <v>Kiren</v>
          </cell>
          <cell r="N100" t="str">
            <v>qq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 t="str">
            <v>Berenice</v>
          </cell>
          <cell r="D101" t="str">
            <v>M.Tang</v>
          </cell>
          <cell r="E101" t="str">
            <v>Alex</v>
          </cell>
          <cell r="F101" t="str">
            <v>qq</v>
          </cell>
          <cell r="G101" t="str">
            <v>Sophia</v>
          </cell>
          <cell r="H101" t="str">
            <v>T.Le</v>
          </cell>
          <cell r="I101" t="str">
            <v>Lois</v>
          </cell>
          <cell r="J101">
            <v>0</v>
          </cell>
          <cell r="K101" t="str">
            <v>AndrewL</v>
          </cell>
          <cell r="L101" t="str">
            <v>Bianca</v>
          </cell>
          <cell r="M101" t="str">
            <v>Kiren</v>
          </cell>
          <cell r="N101" t="str">
            <v>qq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 t="str">
            <v>Obaid</v>
          </cell>
          <cell r="D102" t="str">
            <v>Berenice</v>
          </cell>
          <cell r="E102" t="str">
            <v>M.Tang</v>
          </cell>
          <cell r="F102" t="str">
            <v>Alla</v>
          </cell>
          <cell r="G102" t="str">
            <v>Alex</v>
          </cell>
          <cell r="H102" t="str">
            <v>T.Le</v>
          </cell>
          <cell r="I102" t="str">
            <v>Lois</v>
          </cell>
          <cell r="J102">
            <v>0</v>
          </cell>
          <cell r="K102" t="str">
            <v>AndrewL</v>
          </cell>
          <cell r="L102" t="str">
            <v>Bianca</v>
          </cell>
          <cell r="M102" t="str">
            <v>Nadi</v>
          </cell>
          <cell r="N102" t="str">
            <v>qq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 t="str">
            <v>Berenice</v>
          </cell>
          <cell r="D103" t="str">
            <v>qq</v>
          </cell>
          <cell r="E103" t="str">
            <v>Alex</v>
          </cell>
          <cell r="F103" t="str">
            <v>Alla</v>
          </cell>
          <cell r="G103" t="str">
            <v>Sophia</v>
          </cell>
          <cell r="H103" t="str">
            <v>T.Le</v>
          </cell>
          <cell r="I103" t="str">
            <v>Lois</v>
          </cell>
          <cell r="J103">
            <v>0</v>
          </cell>
          <cell r="K103" t="str">
            <v>AndrewL</v>
          </cell>
          <cell r="L103" t="str">
            <v>Bianca</v>
          </cell>
          <cell r="M103" t="str">
            <v>Nadi</v>
          </cell>
          <cell r="N103" t="str">
            <v>qq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 t="str">
            <v>Obaid</v>
          </cell>
          <cell r="D104" t="str">
            <v>Berenice</v>
          </cell>
          <cell r="E104" t="str">
            <v>M.Tang</v>
          </cell>
          <cell r="F104" t="str">
            <v>qq</v>
          </cell>
          <cell r="G104" t="str">
            <v>Alex</v>
          </cell>
          <cell r="H104" t="str">
            <v>T.Le</v>
          </cell>
          <cell r="I104" t="str">
            <v>Lois</v>
          </cell>
          <cell r="J104">
            <v>0</v>
          </cell>
          <cell r="K104" t="str">
            <v>AndrewL</v>
          </cell>
          <cell r="L104" t="str">
            <v>Bianca</v>
          </cell>
          <cell r="M104" t="str">
            <v>qq</v>
          </cell>
          <cell r="N104" t="str">
            <v>qq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 t="str">
            <v>Obaid</v>
          </cell>
          <cell r="D105" t="str">
            <v>Berenice</v>
          </cell>
          <cell r="E105" t="str">
            <v>M.Tang</v>
          </cell>
          <cell r="F105" t="str">
            <v>Alla</v>
          </cell>
          <cell r="G105" t="str">
            <v>Alex</v>
          </cell>
          <cell r="H105" t="str">
            <v>T.Le</v>
          </cell>
          <cell r="I105" t="str">
            <v>Lois</v>
          </cell>
          <cell r="J105">
            <v>0</v>
          </cell>
          <cell r="K105" t="str">
            <v>AndrewL</v>
          </cell>
          <cell r="L105" t="str">
            <v>Bianca</v>
          </cell>
          <cell r="M105" t="str">
            <v>Nadi</v>
          </cell>
          <cell r="N105" t="str">
            <v>qq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 t="str">
            <v>Obaid</v>
          </cell>
          <cell r="D106" t="str">
            <v>Berenice</v>
          </cell>
          <cell r="E106" t="str">
            <v>M.Tang</v>
          </cell>
          <cell r="F106" t="str">
            <v>qq</v>
          </cell>
          <cell r="G106" t="str">
            <v>Alex</v>
          </cell>
          <cell r="H106" t="str">
            <v>T.Le</v>
          </cell>
          <cell r="I106" t="str">
            <v>Lois</v>
          </cell>
          <cell r="J106">
            <v>0</v>
          </cell>
          <cell r="K106" t="str">
            <v>AndrewL</v>
          </cell>
          <cell r="L106" t="str">
            <v>Bianca</v>
          </cell>
          <cell r="M106" t="str">
            <v>Nadi</v>
          </cell>
          <cell r="N106" t="str">
            <v>qq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 t="str">
            <v>Obaid</v>
          </cell>
          <cell r="D107" t="str">
            <v>Berenice</v>
          </cell>
          <cell r="E107" t="str">
            <v>qq</v>
          </cell>
          <cell r="F107" t="str">
            <v>Alla</v>
          </cell>
          <cell r="G107" t="str">
            <v>M.Tang</v>
          </cell>
          <cell r="H107" t="str">
            <v>T.Le</v>
          </cell>
          <cell r="I107" t="str">
            <v>Lois</v>
          </cell>
          <cell r="J107">
            <v>0</v>
          </cell>
          <cell r="K107" t="str">
            <v>AndrewL</v>
          </cell>
          <cell r="L107" t="str">
            <v>Sophia</v>
          </cell>
          <cell r="M107" t="str">
            <v>qq</v>
          </cell>
          <cell r="N107" t="str">
            <v>qq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 t="str">
            <v>Obaid</v>
          </cell>
          <cell r="D108" t="str">
            <v>Berenice</v>
          </cell>
          <cell r="E108" t="str">
            <v>qq</v>
          </cell>
          <cell r="F108" t="str">
            <v>Alla</v>
          </cell>
          <cell r="G108" t="str">
            <v>M.Lu</v>
          </cell>
          <cell r="H108" t="str">
            <v>T.Le</v>
          </cell>
          <cell r="I108" t="str">
            <v>Lois</v>
          </cell>
          <cell r="J108">
            <v>0</v>
          </cell>
          <cell r="K108" t="str">
            <v>AndrewL</v>
          </cell>
          <cell r="L108" t="str">
            <v>Sophia</v>
          </cell>
          <cell r="M108" t="str">
            <v>qq</v>
          </cell>
          <cell r="N108" t="str">
            <v>qq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 t="str">
            <v>Obaid</v>
          </cell>
          <cell r="D109" t="str">
            <v>Berenice</v>
          </cell>
          <cell r="E109" t="str">
            <v>M.Lu</v>
          </cell>
          <cell r="F109" t="str">
            <v>qq</v>
          </cell>
          <cell r="G109" t="str">
            <v>Alex</v>
          </cell>
          <cell r="H109" t="str">
            <v>T.Le</v>
          </cell>
          <cell r="I109" t="str">
            <v>Lois</v>
          </cell>
          <cell r="J109">
            <v>0</v>
          </cell>
          <cell r="K109" t="str">
            <v>AndrewL</v>
          </cell>
          <cell r="L109" t="str">
            <v>M.Tang</v>
          </cell>
          <cell r="M109" t="str">
            <v>Nadi</v>
          </cell>
          <cell r="N109" t="str">
            <v>qq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 t="str">
            <v>Obaid</v>
          </cell>
          <cell r="D110" t="str">
            <v>Berenice</v>
          </cell>
          <cell r="E110" t="str">
            <v>M.Lu</v>
          </cell>
          <cell r="F110" t="str">
            <v>Alla</v>
          </cell>
          <cell r="G110" t="str">
            <v>Alex</v>
          </cell>
          <cell r="H110" t="str">
            <v>T.Le</v>
          </cell>
          <cell r="I110" t="str">
            <v>Lois</v>
          </cell>
          <cell r="J110">
            <v>0</v>
          </cell>
          <cell r="K110" t="str">
            <v>AndrewL</v>
          </cell>
          <cell r="L110" t="str">
            <v>M.Tang</v>
          </cell>
          <cell r="M110" t="str">
            <v>Nadi</v>
          </cell>
          <cell r="N110" t="str">
            <v>qq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 t="str">
            <v>Obaid</v>
          </cell>
          <cell r="D111" t="str">
            <v>Berenice</v>
          </cell>
          <cell r="E111" t="str">
            <v>M.Lu</v>
          </cell>
          <cell r="F111" t="str">
            <v>qq</v>
          </cell>
          <cell r="G111" t="str">
            <v>Alex</v>
          </cell>
          <cell r="H111" t="str">
            <v>T.Le</v>
          </cell>
          <cell r="I111" t="str">
            <v>Lois</v>
          </cell>
          <cell r="J111">
            <v>0</v>
          </cell>
          <cell r="K111" t="str">
            <v>AndrewL</v>
          </cell>
          <cell r="L111" t="str">
            <v>M.Tang</v>
          </cell>
          <cell r="M111" t="str">
            <v>Nadi</v>
          </cell>
          <cell r="N111" t="str">
            <v>qq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 t="str">
            <v>Obaid</v>
          </cell>
          <cell r="D112" t="str">
            <v>Berenice</v>
          </cell>
          <cell r="E112" t="str">
            <v>M.Lu</v>
          </cell>
          <cell r="F112" t="str">
            <v>Alla</v>
          </cell>
          <cell r="G112" t="str">
            <v>A.Ho</v>
          </cell>
          <cell r="H112" t="str">
            <v>T.Le</v>
          </cell>
          <cell r="I112" t="str">
            <v>Alborz</v>
          </cell>
          <cell r="J112">
            <v>0</v>
          </cell>
          <cell r="K112" t="str">
            <v>AndrewL</v>
          </cell>
          <cell r="L112" t="str">
            <v>Bianca</v>
          </cell>
          <cell r="M112" t="str">
            <v>Nadi</v>
          </cell>
          <cell r="N112" t="str">
            <v>qq</v>
          </cell>
          <cell r="O112" t="str">
            <v>Public Holiday</v>
          </cell>
          <cell r="P112" t="str">
            <v>Public Holiday</v>
          </cell>
          <cell r="Q112" t="str">
            <v>Public Holiday</v>
          </cell>
          <cell r="R112" t="str">
            <v>Public Holiday</v>
          </cell>
          <cell r="S112" t="str">
            <v>Public Holiday</v>
          </cell>
          <cell r="T112" t="str">
            <v>Public Holiday</v>
          </cell>
        </row>
        <row r="113">
          <cell r="C113" t="str">
            <v>Obaid</v>
          </cell>
          <cell r="D113" t="str">
            <v>Berenice</v>
          </cell>
          <cell r="E113" t="str">
            <v>M.Lu</v>
          </cell>
          <cell r="F113" t="str">
            <v>Alla</v>
          </cell>
          <cell r="G113" t="str">
            <v>A.Ho</v>
          </cell>
          <cell r="H113" t="str">
            <v>T.Le</v>
          </cell>
          <cell r="I113" t="str">
            <v>Lois</v>
          </cell>
          <cell r="J113">
            <v>0</v>
          </cell>
          <cell r="K113" t="str">
            <v>AndrewL</v>
          </cell>
          <cell r="L113" t="str">
            <v>Bianca</v>
          </cell>
          <cell r="M113" t="str">
            <v>Nadi</v>
          </cell>
          <cell r="N113" t="str">
            <v>qq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 t="str">
            <v>Obaid</v>
          </cell>
          <cell r="D114" t="str">
            <v>Berenice</v>
          </cell>
          <cell r="E114" t="str">
            <v>M.Lu</v>
          </cell>
          <cell r="F114" t="str">
            <v>qq</v>
          </cell>
          <cell r="G114" t="str">
            <v>A.Ho</v>
          </cell>
          <cell r="H114" t="str">
            <v>T.Le</v>
          </cell>
          <cell r="I114" t="str">
            <v>Lois</v>
          </cell>
          <cell r="J114">
            <v>0</v>
          </cell>
          <cell r="K114" t="str">
            <v>AndrewL</v>
          </cell>
          <cell r="L114" t="str">
            <v>Bianca</v>
          </cell>
          <cell r="M114" t="str">
            <v>Nadi</v>
          </cell>
          <cell r="N114" t="str">
            <v>qq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 t="str">
            <v>Obaid</v>
          </cell>
          <cell r="D115" t="str">
            <v>Berenice</v>
          </cell>
          <cell r="E115" t="str">
            <v>M.Lu</v>
          </cell>
          <cell r="F115" t="str">
            <v>Alla</v>
          </cell>
          <cell r="G115" t="str">
            <v>A.Ho</v>
          </cell>
          <cell r="H115" t="str">
            <v>T.Le</v>
          </cell>
          <cell r="I115" t="str">
            <v>Lois</v>
          </cell>
          <cell r="J115">
            <v>0</v>
          </cell>
          <cell r="K115" t="str">
            <v>AndrewL</v>
          </cell>
          <cell r="L115" t="str">
            <v>Bianca</v>
          </cell>
          <cell r="M115" t="str">
            <v>Nadi</v>
          </cell>
          <cell r="N115" t="str">
            <v>qq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 t="str">
            <v>Obaid</v>
          </cell>
          <cell r="D116" t="str">
            <v>M.Tang</v>
          </cell>
          <cell r="E116" t="str">
            <v>M.Lu</v>
          </cell>
          <cell r="F116" t="str">
            <v>qq</v>
          </cell>
          <cell r="G116" t="str">
            <v>A.Ho</v>
          </cell>
          <cell r="H116" t="str">
            <v>T.Le</v>
          </cell>
          <cell r="I116" t="str">
            <v>Lois</v>
          </cell>
          <cell r="J116">
            <v>0</v>
          </cell>
          <cell r="K116" t="str">
            <v>AndrewL</v>
          </cell>
          <cell r="L116" t="str">
            <v>Sophia</v>
          </cell>
          <cell r="M116" t="str">
            <v>Nadi</v>
          </cell>
          <cell r="N116" t="str">
            <v>qq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 t="str">
            <v>Public Holiday</v>
          </cell>
          <cell r="D117" t="str">
            <v>Public Holiday</v>
          </cell>
          <cell r="E117" t="str">
            <v>Public Holiday</v>
          </cell>
          <cell r="F117" t="str">
            <v>Public Holiday</v>
          </cell>
          <cell r="G117" t="str">
            <v>Public Holiday</v>
          </cell>
          <cell r="H117" t="str">
            <v>Public Holiday</v>
          </cell>
          <cell r="I117" t="str">
            <v>Public Holiday</v>
          </cell>
          <cell r="J117">
            <v>0</v>
          </cell>
          <cell r="K117" t="str">
            <v>Public Holiday</v>
          </cell>
          <cell r="L117" t="str">
            <v>Public Holiday</v>
          </cell>
          <cell r="M117" t="str">
            <v>Public Holiday</v>
          </cell>
          <cell r="N117" t="str">
            <v>Public Holiday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 t="str">
            <v>Obaid</v>
          </cell>
          <cell r="D118" t="str">
            <v>Berenice</v>
          </cell>
          <cell r="E118" t="str">
            <v>M.Lu</v>
          </cell>
          <cell r="F118" t="str">
            <v>Alla</v>
          </cell>
          <cell r="G118" t="str">
            <v>Sophia</v>
          </cell>
          <cell r="H118" t="str">
            <v>T.Le</v>
          </cell>
          <cell r="I118" t="str">
            <v>Lois</v>
          </cell>
          <cell r="J118">
            <v>0</v>
          </cell>
          <cell r="K118" t="str">
            <v>AndrewL</v>
          </cell>
          <cell r="L118" t="str">
            <v>Bianca</v>
          </cell>
          <cell r="M118" t="str">
            <v>qq</v>
          </cell>
          <cell r="N118" t="str">
            <v>qq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 t="str">
            <v>Obaid</v>
          </cell>
          <cell r="D119" t="str">
            <v>Berenice</v>
          </cell>
          <cell r="E119" t="str">
            <v>M.Lu</v>
          </cell>
          <cell r="F119" t="str">
            <v>qq</v>
          </cell>
          <cell r="G119" t="str">
            <v>A.Ho</v>
          </cell>
          <cell r="H119" t="str">
            <v>Sophia</v>
          </cell>
          <cell r="I119" t="str">
            <v>Lois</v>
          </cell>
          <cell r="J119">
            <v>0</v>
          </cell>
          <cell r="K119" t="str">
            <v>AndrewL</v>
          </cell>
          <cell r="L119" t="str">
            <v>M.Tang</v>
          </cell>
          <cell r="M119" t="str">
            <v>qq</v>
          </cell>
          <cell r="N119" t="str">
            <v>qq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 t="str">
            <v>Obaid</v>
          </cell>
          <cell r="D120" t="str">
            <v>Berenice</v>
          </cell>
          <cell r="E120" t="str">
            <v>M.Lu</v>
          </cell>
          <cell r="F120" t="str">
            <v>Alla</v>
          </cell>
          <cell r="G120" t="str">
            <v>M.Tang</v>
          </cell>
          <cell r="H120" t="str">
            <v>T.Le</v>
          </cell>
          <cell r="I120" t="str">
            <v>Lois</v>
          </cell>
          <cell r="J120">
            <v>0</v>
          </cell>
          <cell r="K120" t="str">
            <v>AndrewL</v>
          </cell>
          <cell r="L120" t="str">
            <v>Bianca</v>
          </cell>
          <cell r="M120" t="str">
            <v>qq</v>
          </cell>
          <cell r="N120" t="str">
            <v>qq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 t="str">
            <v>Obaid</v>
          </cell>
          <cell r="D121" t="str">
            <v>Berenice</v>
          </cell>
          <cell r="E121" t="str">
            <v>M.Lu</v>
          </cell>
          <cell r="F121" t="str">
            <v>qq</v>
          </cell>
          <cell r="G121" t="str">
            <v>M.Tang</v>
          </cell>
          <cell r="H121" t="str">
            <v>T.Le</v>
          </cell>
          <cell r="I121" t="str">
            <v>Lois</v>
          </cell>
          <cell r="J121">
            <v>0</v>
          </cell>
          <cell r="K121" t="str">
            <v>AndrewL</v>
          </cell>
          <cell r="L121" t="str">
            <v>Bianca</v>
          </cell>
          <cell r="M121" t="str">
            <v>qq</v>
          </cell>
          <cell r="N121" t="str">
            <v>qq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 t="str">
            <v>Obaid</v>
          </cell>
          <cell r="D122" t="str">
            <v>Berenice</v>
          </cell>
          <cell r="E122" t="str">
            <v>M.Lu</v>
          </cell>
          <cell r="F122" t="str">
            <v>Alla</v>
          </cell>
          <cell r="G122" t="str">
            <v>A.Ho</v>
          </cell>
          <cell r="H122" t="str">
            <v>T.Le</v>
          </cell>
          <cell r="I122" t="str">
            <v>Lois</v>
          </cell>
          <cell r="J122">
            <v>0</v>
          </cell>
          <cell r="K122" t="str">
            <v>M.Tang</v>
          </cell>
          <cell r="L122" t="str">
            <v>Sophia</v>
          </cell>
          <cell r="M122" t="str">
            <v>qq</v>
          </cell>
          <cell r="N122" t="str">
            <v>qq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 t="str">
            <v>Obaid</v>
          </cell>
          <cell r="D123" t="str">
            <v>Berenice</v>
          </cell>
          <cell r="E123" t="str">
            <v>M.Lu</v>
          </cell>
          <cell r="F123" t="str">
            <v>Alla</v>
          </cell>
          <cell r="G123" t="str">
            <v>A.Ho</v>
          </cell>
          <cell r="H123" t="str">
            <v>T.Le</v>
          </cell>
          <cell r="I123" t="str">
            <v>Lois</v>
          </cell>
          <cell r="J123">
            <v>0</v>
          </cell>
          <cell r="K123" t="str">
            <v>AndrewL</v>
          </cell>
          <cell r="L123" t="str">
            <v>Sophia</v>
          </cell>
          <cell r="M123" t="str">
            <v>qq</v>
          </cell>
          <cell r="N123" t="str">
            <v>qq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 t="str">
            <v>Obaid</v>
          </cell>
          <cell r="D124" t="str">
            <v>Berenice</v>
          </cell>
          <cell r="E124" t="str">
            <v>M.Lu</v>
          </cell>
          <cell r="F124" t="str">
            <v>qq</v>
          </cell>
          <cell r="G124" t="str">
            <v>M.Tang</v>
          </cell>
          <cell r="H124" t="str">
            <v>T.Le</v>
          </cell>
          <cell r="I124" t="str">
            <v>Lois</v>
          </cell>
          <cell r="J124">
            <v>0</v>
          </cell>
          <cell r="K124" t="str">
            <v>AndrewL</v>
          </cell>
          <cell r="L124" t="str">
            <v>Sophia</v>
          </cell>
          <cell r="M124" t="str">
            <v>qq</v>
          </cell>
          <cell r="N124" t="str">
            <v>qq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Obaid</v>
          </cell>
          <cell r="D125" t="str">
            <v>Berenice</v>
          </cell>
          <cell r="E125" t="str">
            <v>M.Lu</v>
          </cell>
          <cell r="F125" t="str">
            <v>Alla</v>
          </cell>
          <cell r="G125" t="str">
            <v>M.Tang</v>
          </cell>
          <cell r="H125" t="str">
            <v>T.Le</v>
          </cell>
          <cell r="I125" t="str">
            <v>Lois</v>
          </cell>
          <cell r="J125">
            <v>0</v>
          </cell>
          <cell r="K125" t="str">
            <v>AndrewL</v>
          </cell>
          <cell r="L125" t="str">
            <v>Sophia</v>
          </cell>
          <cell r="M125" t="str">
            <v>qq</v>
          </cell>
          <cell r="N125" t="str">
            <v>qq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Obaid</v>
          </cell>
          <cell r="D126" t="str">
            <v>Berenice</v>
          </cell>
          <cell r="E126" t="str">
            <v>M.Lu</v>
          </cell>
          <cell r="F126" t="str">
            <v>qq</v>
          </cell>
          <cell r="G126" t="str">
            <v>M.Tang</v>
          </cell>
          <cell r="H126" t="str">
            <v>T.Le</v>
          </cell>
          <cell r="I126" t="str">
            <v>Lois</v>
          </cell>
          <cell r="J126">
            <v>0</v>
          </cell>
          <cell r="K126" t="str">
            <v>AndrewL</v>
          </cell>
          <cell r="L126" t="str">
            <v>Sophia</v>
          </cell>
          <cell r="M126" t="str">
            <v>qq</v>
          </cell>
          <cell r="N126" t="str">
            <v>qq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Berenice</v>
          </cell>
          <cell r="D127" t="str">
            <v>M.Tang</v>
          </cell>
          <cell r="E127" t="str">
            <v>M.Lu</v>
          </cell>
          <cell r="F127" t="str">
            <v>Alla</v>
          </cell>
          <cell r="G127" t="str">
            <v>Sophia</v>
          </cell>
          <cell r="H127" t="str">
            <v>T.Le</v>
          </cell>
          <cell r="I127" t="str">
            <v>Lois</v>
          </cell>
          <cell r="J127">
            <v>0</v>
          </cell>
          <cell r="K127" t="str">
            <v>AndrewL</v>
          </cell>
          <cell r="L127" t="str">
            <v>Bianca</v>
          </cell>
          <cell r="M127" t="str">
            <v>T.Do</v>
          </cell>
          <cell r="N127" t="str">
            <v>qq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Obaid</v>
          </cell>
          <cell r="D128" t="str">
            <v>Berenice</v>
          </cell>
          <cell r="E128" t="str">
            <v>M.Lu</v>
          </cell>
          <cell r="F128" t="str">
            <v>Alla</v>
          </cell>
          <cell r="G128" t="str">
            <v>Sophia</v>
          </cell>
          <cell r="H128" t="str">
            <v>T.Le</v>
          </cell>
          <cell r="I128" t="str">
            <v>Lois</v>
          </cell>
          <cell r="J128">
            <v>0</v>
          </cell>
          <cell r="K128" t="str">
            <v>AndrewL</v>
          </cell>
          <cell r="L128" t="str">
            <v>V.Shen</v>
          </cell>
          <cell r="M128" t="str">
            <v>T.Do</v>
          </cell>
          <cell r="N128" t="str">
            <v>qq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Obaid</v>
          </cell>
          <cell r="D129" t="str">
            <v>Berenice</v>
          </cell>
          <cell r="E129" t="str">
            <v>M.Lu</v>
          </cell>
          <cell r="F129" t="str">
            <v>qq</v>
          </cell>
          <cell r="G129" t="str">
            <v>A.Ho</v>
          </cell>
          <cell r="H129" t="str">
            <v>T.Le</v>
          </cell>
          <cell r="I129" t="str">
            <v>Lois</v>
          </cell>
          <cell r="J129">
            <v>0</v>
          </cell>
          <cell r="K129" t="str">
            <v>AndrewL</v>
          </cell>
          <cell r="L129" t="str">
            <v>M.Tang</v>
          </cell>
          <cell r="M129" t="str">
            <v>qq</v>
          </cell>
          <cell r="N129" t="str">
            <v>qq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 t="str">
            <v>Obaid</v>
          </cell>
          <cell r="D130" t="str">
            <v>Berenice</v>
          </cell>
          <cell r="E130" t="str">
            <v>M.Lu</v>
          </cell>
          <cell r="F130" t="str">
            <v>Alla</v>
          </cell>
          <cell r="G130" t="str">
            <v>A.Ho/M.Tang</v>
          </cell>
          <cell r="H130" t="str">
            <v>T.Le</v>
          </cell>
          <cell r="I130" t="str">
            <v>Lois</v>
          </cell>
          <cell r="J130">
            <v>0</v>
          </cell>
          <cell r="K130" t="str">
            <v>AndrewL</v>
          </cell>
          <cell r="L130" t="str">
            <v>Bianca</v>
          </cell>
          <cell r="M130" t="str">
            <v>T.Do</v>
          </cell>
          <cell r="N130" t="str">
            <v>qq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Obaid(EMR 2-5)/M.Tang</v>
          </cell>
          <cell r="D131" t="str">
            <v>Berenice</v>
          </cell>
          <cell r="E131" t="str">
            <v>M.Lu</v>
          </cell>
          <cell r="F131" t="str">
            <v>qq</v>
          </cell>
          <cell r="G131" t="str">
            <v>A.Ho</v>
          </cell>
          <cell r="H131" t="str">
            <v>T.Le</v>
          </cell>
          <cell r="I131" t="str">
            <v>Lois</v>
          </cell>
          <cell r="J131">
            <v>0</v>
          </cell>
          <cell r="K131" t="str">
            <v>AndrewL</v>
          </cell>
          <cell r="L131" t="str">
            <v>Bianca</v>
          </cell>
          <cell r="M131" t="str">
            <v>T.Do</v>
          </cell>
          <cell r="N131" t="str">
            <v>qq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Obaid</v>
          </cell>
          <cell r="D132" t="str">
            <v>Berenice</v>
          </cell>
          <cell r="E132" t="str">
            <v>M.Tang</v>
          </cell>
          <cell r="F132" t="str">
            <v>Alla</v>
          </cell>
          <cell r="G132" t="str">
            <v>A.Ho</v>
          </cell>
          <cell r="H132" t="str">
            <v>T.Le</v>
          </cell>
          <cell r="I132" t="str">
            <v>Lois</v>
          </cell>
          <cell r="J132" t="str">
            <v>blank</v>
          </cell>
          <cell r="K132" t="str">
            <v>AndrewL</v>
          </cell>
          <cell r="L132" t="str">
            <v>Therese/V.Shen</v>
          </cell>
          <cell r="M132" t="str">
            <v>T.Do</v>
          </cell>
          <cell r="N132" t="str">
            <v>qq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Obaid</v>
          </cell>
          <cell r="D133" t="str">
            <v>Berenice</v>
          </cell>
          <cell r="E133" t="str">
            <v>M.Lu</v>
          </cell>
          <cell r="F133" t="str">
            <v>Alla</v>
          </cell>
          <cell r="G133" t="str">
            <v>A.Ho</v>
          </cell>
          <cell r="H133" t="str">
            <v>V.Shen</v>
          </cell>
          <cell r="I133" t="str">
            <v>Lois</v>
          </cell>
          <cell r="J133" t="str">
            <v>blank</v>
          </cell>
          <cell r="K133" t="str">
            <v>AndrewL</v>
          </cell>
          <cell r="L133" t="str">
            <v>Therese</v>
          </cell>
          <cell r="M133" t="str">
            <v>T.Do</v>
          </cell>
          <cell r="N133" t="str">
            <v>qq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Obaid</v>
          </cell>
          <cell r="D134" t="str">
            <v>Berenice</v>
          </cell>
          <cell r="E134" t="str">
            <v>M.Tang</v>
          </cell>
          <cell r="F134" t="str">
            <v>qq</v>
          </cell>
          <cell r="G134" t="str">
            <v>A.Ho</v>
          </cell>
          <cell r="H134" t="str">
            <v>K.Josevska/V.Shen</v>
          </cell>
          <cell r="I134" t="str">
            <v>Lois</v>
          </cell>
          <cell r="J134" t="str">
            <v>blank</v>
          </cell>
          <cell r="K134" t="str">
            <v>AndrewL</v>
          </cell>
          <cell r="L134" t="str">
            <v>Therese</v>
          </cell>
          <cell r="M134" t="str">
            <v>T.Do</v>
          </cell>
          <cell r="N134" t="str">
            <v>qq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Obaid</v>
          </cell>
          <cell r="D135" t="str">
            <v>Berenice</v>
          </cell>
          <cell r="E135" t="str">
            <v>M.Tang</v>
          </cell>
          <cell r="F135" t="str">
            <v>Alla</v>
          </cell>
          <cell r="G135" t="str">
            <v>A.Ho</v>
          </cell>
          <cell r="H135" t="str">
            <v>K.Josevska</v>
          </cell>
          <cell r="I135" t="str">
            <v>Alborz</v>
          </cell>
          <cell r="J135" t="str">
            <v>blank</v>
          </cell>
          <cell r="K135" t="str">
            <v>AndrewL</v>
          </cell>
          <cell r="L135" t="str">
            <v>Therese</v>
          </cell>
          <cell r="M135" t="str">
            <v>T.Do</v>
          </cell>
          <cell r="N135" t="str">
            <v>qq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Obaid</v>
          </cell>
          <cell r="D136" t="str">
            <v>Berenice</v>
          </cell>
          <cell r="E136" t="str">
            <v>M.Tang</v>
          </cell>
          <cell r="F136" t="str">
            <v>qq</v>
          </cell>
          <cell r="G136" t="str">
            <v>A.Ho</v>
          </cell>
          <cell r="H136" t="str">
            <v>K.Josevska</v>
          </cell>
          <cell r="I136" t="str">
            <v>Lois</v>
          </cell>
          <cell r="J136" t="str">
            <v>blank</v>
          </cell>
          <cell r="K136" t="str">
            <v>AndrewL</v>
          </cell>
          <cell r="L136" t="str">
            <v>Therese</v>
          </cell>
          <cell r="M136" t="str">
            <v>T.Do</v>
          </cell>
          <cell r="N136" t="str">
            <v>qq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Obaid</v>
          </cell>
          <cell r="D137" t="str">
            <v>Berenice</v>
          </cell>
          <cell r="E137" t="str">
            <v>M.Tang</v>
          </cell>
          <cell r="F137" t="str">
            <v>Alla</v>
          </cell>
          <cell r="G137" t="str">
            <v>A.Ho</v>
          </cell>
          <cell r="H137" t="str">
            <v>K.Josevska</v>
          </cell>
          <cell r="I137" t="str">
            <v>Lois</v>
          </cell>
          <cell r="J137" t="str">
            <v>S.Rajendra</v>
          </cell>
          <cell r="K137" t="str">
            <v>AndrewL</v>
          </cell>
          <cell r="L137" t="str">
            <v>Therese</v>
          </cell>
          <cell r="M137" t="str">
            <v>T.Do</v>
          </cell>
          <cell r="N137" t="str">
            <v>qq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 t="str">
            <v>Obaid</v>
          </cell>
          <cell r="D138" t="str">
            <v>Berenice</v>
          </cell>
          <cell r="E138" t="str">
            <v>M.Lu</v>
          </cell>
          <cell r="F138" t="str">
            <v>Alla</v>
          </cell>
          <cell r="G138" t="str">
            <v>A.Ho</v>
          </cell>
          <cell r="H138" t="str">
            <v>K.Josevska</v>
          </cell>
          <cell r="I138" t="str">
            <v>Lois</v>
          </cell>
          <cell r="J138" t="str">
            <v>S.Rajendra</v>
          </cell>
          <cell r="K138" t="str">
            <v>AndrewL</v>
          </cell>
          <cell r="L138" t="str">
            <v>Therese</v>
          </cell>
          <cell r="M138" t="str">
            <v>T.Do</v>
          </cell>
          <cell r="N138" t="str">
            <v>qq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 t="str">
            <v>Obaid</v>
          </cell>
          <cell r="D139" t="str">
            <v>Berenice</v>
          </cell>
          <cell r="E139" t="str">
            <v>M.Tang</v>
          </cell>
          <cell r="F139" t="str">
            <v>qq</v>
          </cell>
          <cell r="G139" t="str">
            <v>A.Ho</v>
          </cell>
          <cell r="H139" t="str">
            <v>K.Josevska</v>
          </cell>
          <cell r="I139" t="str">
            <v>Lois</v>
          </cell>
          <cell r="J139" t="str">
            <v>Lois</v>
          </cell>
          <cell r="K139" t="str">
            <v>AndrewL</v>
          </cell>
          <cell r="L139" t="str">
            <v>Therese</v>
          </cell>
          <cell r="M139" t="str">
            <v>T.Do</v>
          </cell>
          <cell r="N139" t="str">
            <v>qq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Obaid</v>
          </cell>
          <cell r="D140" t="str">
            <v>V.Shen</v>
          </cell>
          <cell r="E140" t="str">
            <v>M.Tang</v>
          </cell>
          <cell r="F140" t="str">
            <v>Alla</v>
          </cell>
          <cell r="G140" t="str">
            <v>A.Ho</v>
          </cell>
          <cell r="H140" t="str">
            <v>K.Josevska</v>
          </cell>
          <cell r="I140" t="str">
            <v>Lois</v>
          </cell>
          <cell r="J140" t="str">
            <v>S.Rajendra</v>
          </cell>
          <cell r="K140" t="str">
            <v>AndrewL</v>
          </cell>
          <cell r="L140" t="str">
            <v>Therese</v>
          </cell>
          <cell r="M140" t="str">
            <v>T.Do</v>
          </cell>
          <cell r="N140" t="str">
            <v>qq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Obaid</v>
          </cell>
          <cell r="D141" t="str">
            <v>Berenice</v>
          </cell>
          <cell r="E141" t="str">
            <v>M.Tang</v>
          </cell>
          <cell r="F141" t="str">
            <v>qq</v>
          </cell>
          <cell r="G141" t="str">
            <v>A.Ho</v>
          </cell>
          <cell r="H141" t="str">
            <v>K.Josevska</v>
          </cell>
          <cell r="I141" t="str">
            <v>Lois</v>
          </cell>
          <cell r="J141" t="str">
            <v>S.Rajendra</v>
          </cell>
          <cell r="K141" t="str">
            <v>Bianca</v>
          </cell>
          <cell r="L141" t="str">
            <v>Therese</v>
          </cell>
          <cell r="M141" t="str">
            <v>qq</v>
          </cell>
          <cell r="N141" t="str">
            <v>qq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 t="str">
            <v>Obaid</v>
          </cell>
          <cell r="D142" t="str">
            <v>Golriz</v>
          </cell>
          <cell r="E142" t="str">
            <v>M.Tang</v>
          </cell>
          <cell r="F142" t="str">
            <v>Alla</v>
          </cell>
          <cell r="G142" t="str">
            <v>A.Ho</v>
          </cell>
          <cell r="H142" t="str">
            <v>K.Josevska</v>
          </cell>
          <cell r="I142" t="str">
            <v>Lois</v>
          </cell>
          <cell r="J142" t="str">
            <v>S.Rajendra</v>
          </cell>
          <cell r="K142" t="str">
            <v>AndrewL</v>
          </cell>
          <cell r="L142" t="str">
            <v>Therese</v>
          </cell>
          <cell r="M142" t="str">
            <v>qq</v>
          </cell>
          <cell r="N142" t="str">
            <v>qq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 t="str">
            <v>Obaid</v>
          </cell>
          <cell r="D143" t="str">
            <v>qq</v>
          </cell>
          <cell r="E143" t="str">
            <v>Golriz</v>
          </cell>
          <cell r="F143" t="str">
            <v>Alla</v>
          </cell>
          <cell r="G143" t="str">
            <v>A.Ho</v>
          </cell>
          <cell r="H143" t="str">
            <v>K.Josevska</v>
          </cell>
          <cell r="I143" t="str">
            <v>Lois</v>
          </cell>
          <cell r="J143" t="str">
            <v>S.Rajendra</v>
          </cell>
          <cell r="K143" t="str">
            <v>AndrewL</v>
          </cell>
          <cell r="L143" t="str">
            <v>Therese</v>
          </cell>
          <cell r="M143" t="str">
            <v>qq</v>
          </cell>
          <cell r="N143" t="str">
            <v>qq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Obaid&lt;3</v>
          </cell>
          <cell r="D144" t="str">
            <v>M.Lu</v>
          </cell>
          <cell r="E144" t="str">
            <v>M.Tang</v>
          </cell>
          <cell r="F144" t="str">
            <v>qq</v>
          </cell>
          <cell r="G144" t="str">
            <v>A.Ho</v>
          </cell>
          <cell r="H144" t="str">
            <v>K.Josevska</v>
          </cell>
          <cell r="I144" t="str">
            <v>Lois</v>
          </cell>
          <cell r="J144" t="str">
            <v>Lois</v>
          </cell>
          <cell r="K144" t="str">
            <v>AndrewL</v>
          </cell>
          <cell r="L144" t="str">
            <v>Therese</v>
          </cell>
          <cell r="M144" t="str">
            <v>qq</v>
          </cell>
          <cell r="N144" t="str">
            <v>qq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 t="str">
            <v>Obaid</v>
          </cell>
          <cell r="D145" t="str">
            <v>qq</v>
          </cell>
          <cell r="E145" t="str">
            <v>M.Tang</v>
          </cell>
          <cell r="F145" t="str">
            <v>Alla</v>
          </cell>
          <cell r="G145" t="str">
            <v>M.Lu</v>
          </cell>
          <cell r="H145" t="str">
            <v>K.Josevska</v>
          </cell>
          <cell r="I145" t="str">
            <v>Lois</v>
          </cell>
          <cell r="J145" t="str">
            <v>S.Rajendra</v>
          </cell>
          <cell r="K145" t="str">
            <v>Angela</v>
          </cell>
          <cell r="L145" t="str">
            <v>Therese</v>
          </cell>
          <cell r="M145" t="str">
            <v>qq</v>
          </cell>
          <cell r="N145" t="str">
            <v>qq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 t="str">
            <v>Obaid</v>
          </cell>
          <cell r="D146" t="str">
            <v>Golriz</v>
          </cell>
          <cell r="E146" t="str">
            <v>M.Tang</v>
          </cell>
          <cell r="F146" t="str">
            <v>qq</v>
          </cell>
          <cell r="G146" t="str">
            <v>A.Ho</v>
          </cell>
          <cell r="H146" t="str">
            <v>K.Josevska</v>
          </cell>
          <cell r="I146" t="str">
            <v>Lois</v>
          </cell>
          <cell r="J146" t="str">
            <v>S.Rajendra</v>
          </cell>
          <cell r="K146" t="str">
            <v>AndrewL</v>
          </cell>
          <cell r="L146" t="str">
            <v>Therese</v>
          </cell>
          <cell r="M146" t="str">
            <v>qq</v>
          </cell>
          <cell r="N146" t="str">
            <v>qq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 t="str">
            <v>Obaid</v>
          </cell>
          <cell r="D147" t="str">
            <v>Berenice</v>
          </cell>
          <cell r="E147" t="str">
            <v>M.Tang</v>
          </cell>
          <cell r="F147" t="str">
            <v>Alla</v>
          </cell>
          <cell r="G147" t="str">
            <v>A.Ho</v>
          </cell>
          <cell r="H147" t="str">
            <v>K.Josevska</v>
          </cell>
          <cell r="I147" t="str">
            <v>Phuong/Lois</v>
          </cell>
          <cell r="J147" t="str">
            <v>S.Rajendra</v>
          </cell>
          <cell r="K147" t="str">
            <v>AndrewL</v>
          </cell>
          <cell r="L147" t="str">
            <v>Therese</v>
          </cell>
          <cell r="M147" t="str">
            <v>SindhuT</v>
          </cell>
          <cell r="N147" t="str">
            <v>qq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 t="str">
            <v>Obaid</v>
          </cell>
          <cell r="D148" t="str">
            <v>Berenice</v>
          </cell>
          <cell r="E148" t="str">
            <v>M.Lu</v>
          </cell>
          <cell r="F148" t="str">
            <v>Alla</v>
          </cell>
          <cell r="G148" t="str">
            <v>A.Ho</v>
          </cell>
          <cell r="H148" t="str">
            <v>K.Josevska</v>
          </cell>
          <cell r="I148" t="str">
            <v>Phuong</v>
          </cell>
          <cell r="J148" t="str">
            <v>S.Rajendra</v>
          </cell>
          <cell r="K148" t="str">
            <v>AndrewL</v>
          </cell>
          <cell r="L148" t="str">
            <v>Therese</v>
          </cell>
          <cell r="M148" t="str">
            <v>SindhuT</v>
          </cell>
          <cell r="N148" t="str">
            <v>qq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 t="str">
            <v>Obaid</v>
          </cell>
          <cell r="D149" t="str">
            <v>Berenice</v>
          </cell>
          <cell r="E149" t="str">
            <v>M.Tang</v>
          </cell>
          <cell r="F149" t="str">
            <v>qq</v>
          </cell>
          <cell r="G149" t="str">
            <v>M.Lu</v>
          </cell>
          <cell r="H149" t="str">
            <v>K.Josevska</v>
          </cell>
          <cell r="I149" t="str">
            <v>Phuong</v>
          </cell>
          <cell r="J149" t="str">
            <v>Phuong</v>
          </cell>
          <cell r="K149" t="str">
            <v>AndrewL</v>
          </cell>
          <cell r="L149" t="str">
            <v>Therese</v>
          </cell>
          <cell r="M149" t="str">
            <v>SindhuT</v>
          </cell>
          <cell r="N149" t="str">
            <v>qq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 t="str">
            <v>Obaid</v>
          </cell>
          <cell r="D150" t="str">
            <v>Berenice</v>
          </cell>
          <cell r="E150" t="str">
            <v>M.Tang</v>
          </cell>
          <cell r="F150" t="str">
            <v>Alla</v>
          </cell>
          <cell r="G150" t="str">
            <v>A.Ho</v>
          </cell>
          <cell r="H150" t="str">
            <v>K.Josevska</v>
          </cell>
          <cell r="I150" t="str">
            <v>Phuong/Lois</v>
          </cell>
          <cell r="J150" t="str">
            <v>S.Rajendra</v>
          </cell>
          <cell r="K150" t="str">
            <v>AndrewL</v>
          </cell>
          <cell r="L150" t="str">
            <v>Therese</v>
          </cell>
          <cell r="M150" t="str">
            <v>SindhuT</v>
          </cell>
          <cell r="N150" t="str">
            <v>qq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 t="str">
            <v>M.Lu</v>
          </cell>
          <cell r="D151" t="str">
            <v>Berenice</v>
          </cell>
          <cell r="E151" t="str">
            <v>M.Tang</v>
          </cell>
          <cell r="F151" t="str">
            <v>qq</v>
          </cell>
          <cell r="G151" t="str">
            <v>A.Ho</v>
          </cell>
          <cell r="H151" t="str">
            <v>K.Josevska</v>
          </cell>
          <cell r="I151" t="str">
            <v>Phuong</v>
          </cell>
          <cell r="J151" t="str">
            <v>S.Rajendra</v>
          </cell>
          <cell r="K151" t="str">
            <v>AndrewL</v>
          </cell>
          <cell r="L151" t="str">
            <v>Therese</v>
          </cell>
          <cell r="M151" t="str">
            <v>SindhuT</v>
          </cell>
          <cell r="N151" t="str">
            <v>qq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 t="str">
            <v>Obaid</v>
          </cell>
          <cell r="D152" t="str">
            <v>Berenice</v>
          </cell>
          <cell r="E152" t="str">
            <v>M.Tang</v>
          </cell>
          <cell r="F152" t="str">
            <v>Alla</v>
          </cell>
          <cell r="G152" t="str">
            <v>A.Ho</v>
          </cell>
          <cell r="H152" t="str">
            <v>K.Josevska</v>
          </cell>
          <cell r="I152" t="str">
            <v>Phuong</v>
          </cell>
          <cell r="J152" t="str">
            <v>S.Rajendra</v>
          </cell>
          <cell r="K152" t="str">
            <v>AndrewL</v>
          </cell>
          <cell r="L152" t="str">
            <v>Therese</v>
          </cell>
          <cell r="M152" t="str">
            <v>qq</v>
          </cell>
          <cell r="N152" t="str">
            <v>qq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 t="str">
            <v>Obaid</v>
          </cell>
          <cell r="D153" t="str">
            <v>Berenice</v>
          </cell>
          <cell r="E153" t="str">
            <v>V.Shen</v>
          </cell>
          <cell r="F153" t="str">
            <v>Alla</v>
          </cell>
          <cell r="G153" t="str">
            <v>A.Ho</v>
          </cell>
          <cell r="H153" t="str">
            <v>K.Josevska</v>
          </cell>
          <cell r="I153" t="str">
            <v>Phuong</v>
          </cell>
          <cell r="J153" t="str">
            <v>S.Rajendra</v>
          </cell>
          <cell r="K153" t="str">
            <v>AndrewL</v>
          </cell>
          <cell r="L153" t="str">
            <v>Therese</v>
          </cell>
          <cell r="M153" t="str">
            <v>qq</v>
          </cell>
          <cell r="N153" t="str">
            <v>qq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 t="str">
            <v>Obaid</v>
          </cell>
          <cell r="D154" t="str">
            <v>Berenice</v>
          </cell>
          <cell r="E154" t="str">
            <v>M.Tang</v>
          </cell>
          <cell r="F154" t="str">
            <v>qq</v>
          </cell>
          <cell r="G154" t="str">
            <v>A.Ho</v>
          </cell>
          <cell r="H154" t="str">
            <v>K.Josevska</v>
          </cell>
          <cell r="I154" t="str">
            <v>Phuong</v>
          </cell>
          <cell r="J154" t="str">
            <v>Phuong</v>
          </cell>
          <cell r="K154" t="str">
            <v>AndrewL</v>
          </cell>
          <cell r="L154" t="str">
            <v>Therese</v>
          </cell>
          <cell r="M154" t="str">
            <v>SindhuT</v>
          </cell>
          <cell r="N154" t="str">
            <v>qq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 t="str">
            <v>Obaid</v>
          </cell>
          <cell r="D155" t="str">
            <v>Berenice</v>
          </cell>
          <cell r="E155" t="str">
            <v>M.Tang</v>
          </cell>
          <cell r="F155" t="str">
            <v>Alla</v>
          </cell>
          <cell r="G155" t="str">
            <v>A.Ho</v>
          </cell>
          <cell r="H155" t="str">
            <v>K.Josevska</v>
          </cell>
          <cell r="I155" t="str">
            <v>Phuong</v>
          </cell>
          <cell r="J155" t="str">
            <v>S.Rajendra</v>
          </cell>
          <cell r="K155" t="str">
            <v>AndrewL</v>
          </cell>
          <cell r="L155" t="str">
            <v>V.Shen</v>
          </cell>
          <cell r="M155" t="str">
            <v>SindhuT</v>
          </cell>
          <cell r="N155" t="str">
            <v>qq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 t="str">
            <v>Obaid</v>
          </cell>
          <cell r="D156" t="str">
            <v>Berenice</v>
          </cell>
          <cell r="E156" t="str">
            <v>M.Tang</v>
          </cell>
          <cell r="F156" t="str">
            <v>qq</v>
          </cell>
          <cell r="G156" t="str">
            <v>A.Ho</v>
          </cell>
          <cell r="H156" t="str">
            <v>K.Josevska</v>
          </cell>
          <cell r="I156" t="str">
            <v>Phuong</v>
          </cell>
          <cell r="J156" t="str">
            <v>S.Rajendra</v>
          </cell>
          <cell r="K156" t="str">
            <v>AndrewL</v>
          </cell>
          <cell r="L156" t="str">
            <v>V.Shen</v>
          </cell>
          <cell r="M156" t="str">
            <v>SindhuT</v>
          </cell>
          <cell r="N156" t="str">
            <v>qq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 t="str">
            <v>Obaid</v>
          </cell>
          <cell r="D157" t="str">
            <v>Berenice</v>
          </cell>
          <cell r="E157" t="str">
            <v>M.Tang</v>
          </cell>
          <cell r="F157" t="str">
            <v>Alla</v>
          </cell>
          <cell r="G157" t="str">
            <v>Golriz</v>
          </cell>
          <cell r="H157" t="str">
            <v>K.Josevska</v>
          </cell>
          <cell r="I157" t="str">
            <v>Phuong</v>
          </cell>
          <cell r="J157" t="str">
            <v>S.Rajendra</v>
          </cell>
          <cell r="K157" t="str">
            <v>AndrewL</v>
          </cell>
          <cell r="L157" t="str">
            <v>Therese</v>
          </cell>
          <cell r="M157" t="str">
            <v>SindhuT</v>
          </cell>
          <cell r="N157" t="str">
            <v>qq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 t="str">
            <v>Obaid</v>
          </cell>
          <cell r="D158" t="str">
            <v>Berenice</v>
          </cell>
          <cell r="E158" t="str">
            <v>V.Shen</v>
          </cell>
          <cell r="F158" t="str">
            <v>Alla</v>
          </cell>
          <cell r="G158" t="str">
            <v>M.Lu</v>
          </cell>
          <cell r="H158" t="str">
            <v>K.Josevska</v>
          </cell>
          <cell r="I158" t="str">
            <v>Phuong</v>
          </cell>
          <cell r="J158" t="str">
            <v>S.Rajendra</v>
          </cell>
          <cell r="K158" t="str">
            <v>AndrewL</v>
          </cell>
          <cell r="L158" t="str">
            <v>Therese</v>
          </cell>
          <cell r="M158" t="str">
            <v>SindhuT</v>
          </cell>
          <cell r="N158" t="str">
            <v>qq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 t="str">
            <v>Obaid</v>
          </cell>
          <cell r="D159" t="str">
            <v>V.Shen</v>
          </cell>
          <cell r="E159" t="str">
            <v>M.Tang</v>
          </cell>
          <cell r="F159" t="str">
            <v>qq</v>
          </cell>
          <cell r="G159" t="str">
            <v>M.Lu</v>
          </cell>
          <cell r="H159" t="str">
            <v>K.Josevska</v>
          </cell>
          <cell r="I159" t="str">
            <v>Phuong</v>
          </cell>
          <cell r="J159" t="str">
            <v>Phuong</v>
          </cell>
          <cell r="K159" t="str">
            <v>AndrewL</v>
          </cell>
          <cell r="L159" t="str">
            <v>Therese</v>
          </cell>
          <cell r="M159" t="str">
            <v>SindhuT</v>
          </cell>
          <cell r="N159" t="str">
            <v>qq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 t="str">
            <v>Obaid</v>
          </cell>
          <cell r="D160" t="str">
            <v>Berenice</v>
          </cell>
          <cell r="E160" t="str">
            <v>M.Tang</v>
          </cell>
          <cell r="F160" t="str">
            <v>Alla</v>
          </cell>
          <cell r="G160" t="str">
            <v>M.Lu</v>
          </cell>
          <cell r="H160" t="str">
            <v>K.Josevska</v>
          </cell>
          <cell r="I160" t="str">
            <v>Phuong</v>
          </cell>
          <cell r="J160" t="str">
            <v>S.Rajendra</v>
          </cell>
          <cell r="K160" t="str">
            <v>AndrewL</v>
          </cell>
          <cell r="L160" t="str">
            <v>Therese</v>
          </cell>
          <cell r="M160" t="str">
            <v>SindhuT</v>
          </cell>
          <cell r="N160" t="str">
            <v>qq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 t="str">
            <v>Obaid</v>
          </cell>
          <cell r="D161" t="str">
            <v>Berenice</v>
          </cell>
          <cell r="E161" t="str">
            <v>M.Tang</v>
          </cell>
          <cell r="F161" t="str">
            <v>qq</v>
          </cell>
          <cell r="G161" t="str">
            <v>M.Lu</v>
          </cell>
          <cell r="H161" t="str">
            <v>K.Josevska</v>
          </cell>
          <cell r="I161" t="str">
            <v>Phuong</v>
          </cell>
          <cell r="J161" t="str">
            <v>S.Rajendra</v>
          </cell>
          <cell r="K161" t="str">
            <v>AndrewL</v>
          </cell>
          <cell r="L161" t="str">
            <v>Therese</v>
          </cell>
          <cell r="M161" t="str">
            <v>SindhuT</v>
          </cell>
          <cell r="N161" t="str">
            <v>qq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 t="str">
            <v>Obaid</v>
          </cell>
          <cell r="D162" t="str">
            <v>Berenice</v>
          </cell>
          <cell r="E162" t="str">
            <v>M.Tang</v>
          </cell>
          <cell r="F162" t="str">
            <v>Alla</v>
          </cell>
          <cell r="G162" t="str">
            <v>A.Ho</v>
          </cell>
          <cell r="H162" t="str">
            <v>K.Josevska</v>
          </cell>
          <cell r="I162" t="str">
            <v>Phuong</v>
          </cell>
          <cell r="J162" t="str">
            <v>S.Rajendra</v>
          </cell>
          <cell r="K162" t="str">
            <v>Golriz</v>
          </cell>
          <cell r="L162" t="str">
            <v>Therese</v>
          </cell>
          <cell r="M162" t="str">
            <v>qq</v>
          </cell>
          <cell r="N162" t="str">
            <v>qq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 t="str">
            <v>Obaid</v>
          </cell>
          <cell r="D163" t="str">
            <v>Berenice</v>
          </cell>
          <cell r="E163" t="str">
            <v>V.Shen</v>
          </cell>
          <cell r="F163" t="str">
            <v>Alla</v>
          </cell>
          <cell r="G163" t="str">
            <v>A.Ho</v>
          </cell>
          <cell r="H163" t="str">
            <v>K.Josevska</v>
          </cell>
          <cell r="I163" t="str">
            <v>Phuong</v>
          </cell>
          <cell r="J163" t="str">
            <v>S.Rajendra</v>
          </cell>
          <cell r="K163" t="str">
            <v>AndrewL</v>
          </cell>
          <cell r="L163" t="str">
            <v>Therese</v>
          </cell>
          <cell r="M163" t="str">
            <v>qq</v>
          </cell>
          <cell r="N163" t="str">
            <v>qq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 t="str">
            <v>Obaid</v>
          </cell>
          <cell r="D164" t="str">
            <v>Berenice</v>
          </cell>
          <cell r="E164" t="str">
            <v>M.Tang</v>
          </cell>
          <cell r="F164" t="str">
            <v>qq</v>
          </cell>
          <cell r="G164" t="str">
            <v>A.Ho</v>
          </cell>
          <cell r="H164" t="str">
            <v>K.Josevska</v>
          </cell>
          <cell r="I164" t="str">
            <v>Phuong</v>
          </cell>
          <cell r="J164" t="str">
            <v>Phuong</v>
          </cell>
          <cell r="K164" t="str">
            <v>AndrewL</v>
          </cell>
          <cell r="L164" t="str">
            <v>Therese</v>
          </cell>
          <cell r="M164" t="str">
            <v>qq</v>
          </cell>
          <cell r="N164" t="str">
            <v>qq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 t="str">
            <v>Obaid</v>
          </cell>
          <cell r="D165" t="str">
            <v>Berenice</v>
          </cell>
          <cell r="E165" t="str">
            <v>M.Tang</v>
          </cell>
          <cell r="F165" t="str">
            <v>Alla</v>
          </cell>
          <cell r="G165" t="str">
            <v>A.Ho</v>
          </cell>
          <cell r="H165" t="str">
            <v>Lois</v>
          </cell>
          <cell r="I165" t="str">
            <v>Phuong</v>
          </cell>
          <cell r="J165" t="str">
            <v>S.Rajendra</v>
          </cell>
          <cell r="K165" t="str">
            <v>AndrewL</v>
          </cell>
          <cell r="L165" t="str">
            <v>Therese</v>
          </cell>
          <cell r="M165" t="str">
            <v>qq</v>
          </cell>
          <cell r="N165" t="str">
            <v>qq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 t="str">
            <v>Obaid</v>
          </cell>
          <cell r="D166" t="str">
            <v>Berenice</v>
          </cell>
          <cell r="E166" t="str">
            <v>M.Tang</v>
          </cell>
          <cell r="F166" t="str">
            <v>qq</v>
          </cell>
          <cell r="G166" t="str">
            <v>A.Ho</v>
          </cell>
          <cell r="H166" t="str">
            <v>K.Josevska</v>
          </cell>
          <cell r="I166" t="str">
            <v>Phuong</v>
          </cell>
          <cell r="J166" t="str">
            <v>S.Rajendra</v>
          </cell>
          <cell r="K166" t="str">
            <v>AndrewL</v>
          </cell>
          <cell r="L166" t="str">
            <v>Therese</v>
          </cell>
          <cell r="M166" t="str">
            <v>qq</v>
          </cell>
          <cell r="N166" t="str">
            <v>qq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 t="str">
            <v>qq</v>
          </cell>
          <cell r="D167" t="str">
            <v>Berenice</v>
          </cell>
          <cell r="E167" t="str">
            <v>M.Tang</v>
          </cell>
          <cell r="F167" t="str">
            <v>M.Lu</v>
          </cell>
          <cell r="G167" t="str">
            <v>Golriz</v>
          </cell>
          <cell r="H167" t="str">
            <v>K.Josevska</v>
          </cell>
          <cell r="I167" t="str">
            <v>Phuong</v>
          </cell>
          <cell r="J167" t="str">
            <v>S.Rajendra</v>
          </cell>
          <cell r="K167" t="str">
            <v>AndrewL</v>
          </cell>
          <cell r="L167" t="str">
            <v>Therese</v>
          </cell>
          <cell r="M167" t="str">
            <v>qq</v>
          </cell>
          <cell r="N167" t="str">
            <v>qq</v>
          </cell>
          <cell r="O167" t="str">
            <v>qq</v>
          </cell>
          <cell r="P167" t="str">
            <v>qq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 t="str">
            <v>qq</v>
          </cell>
          <cell r="D168" t="str">
            <v>Berenice</v>
          </cell>
          <cell r="E168" t="str">
            <v>V.Shen</v>
          </cell>
          <cell r="F168" t="str">
            <v>M.Lu</v>
          </cell>
          <cell r="G168" t="str">
            <v>A.Ho</v>
          </cell>
          <cell r="H168" t="str">
            <v>K.Josevska</v>
          </cell>
          <cell r="I168" t="str">
            <v>Phuong</v>
          </cell>
          <cell r="J168" t="str">
            <v>S.Rajendra</v>
          </cell>
          <cell r="K168" t="str">
            <v>AndrewL</v>
          </cell>
          <cell r="L168" t="str">
            <v>Therese</v>
          </cell>
          <cell r="M168" t="str">
            <v>Eric</v>
          </cell>
          <cell r="N168" t="str">
            <v>qq</v>
          </cell>
          <cell r="O168" t="str">
            <v>qq</v>
          </cell>
          <cell r="P168" t="str">
            <v>qq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 t="str">
            <v>Berenice&lt;1pm</v>
          </cell>
          <cell r="D169" t="str">
            <v>M.Lu</v>
          </cell>
          <cell r="E169" t="str">
            <v>M.Tang</v>
          </cell>
          <cell r="F169" t="str">
            <v>qq</v>
          </cell>
          <cell r="G169" t="str">
            <v>A.Ho</v>
          </cell>
          <cell r="H169" t="str">
            <v>K.Josevska</v>
          </cell>
          <cell r="I169" t="str">
            <v>Phuong</v>
          </cell>
          <cell r="J169" t="str">
            <v>Phuong</v>
          </cell>
          <cell r="K169" t="str">
            <v>AndrewL</v>
          </cell>
          <cell r="L169" t="str">
            <v>Therese</v>
          </cell>
          <cell r="M169" t="str">
            <v>Eric</v>
          </cell>
          <cell r="N169" t="str">
            <v>qq</v>
          </cell>
          <cell r="O169" t="str">
            <v>qq</v>
          </cell>
          <cell r="P169" t="str">
            <v>Berenice 1-4pm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 t="str">
            <v>qq</v>
          </cell>
          <cell r="D170" t="str">
            <v>Berenice</v>
          </cell>
          <cell r="E170" t="str">
            <v>M.Tang</v>
          </cell>
          <cell r="F170" t="str">
            <v>M.Lu</v>
          </cell>
          <cell r="G170" t="str">
            <v>A.Ho</v>
          </cell>
          <cell r="H170" t="str">
            <v>K.Josevska</v>
          </cell>
          <cell r="I170" t="str">
            <v>Phuong</v>
          </cell>
          <cell r="J170" t="str">
            <v>S.Rajendra</v>
          </cell>
          <cell r="K170" t="str">
            <v>AndrewL</v>
          </cell>
          <cell r="L170" t="str">
            <v>Therese</v>
          </cell>
          <cell r="M170" t="str">
            <v>Eric</v>
          </cell>
          <cell r="N170" t="str">
            <v>qq</v>
          </cell>
          <cell r="O170" t="str">
            <v>Hayley</v>
          </cell>
          <cell r="P170" t="str">
            <v>qq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 t="str">
            <v>Berenice</v>
          </cell>
          <cell r="D171" t="str">
            <v>Li-Ling</v>
          </cell>
          <cell r="E171" t="str">
            <v>M.Tang</v>
          </cell>
          <cell r="F171" t="str">
            <v>qq</v>
          </cell>
          <cell r="G171" t="str">
            <v>A.Ho</v>
          </cell>
          <cell r="H171" t="str">
            <v>K.Josevska</v>
          </cell>
          <cell r="I171" t="str">
            <v>Phuong</v>
          </cell>
          <cell r="J171" t="str">
            <v>S.Rajendra</v>
          </cell>
          <cell r="K171" t="str">
            <v>AndrewL</v>
          </cell>
          <cell r="L171" t="str">
            <v>Therese</v>
          </cell>
          <cell r="M171" t="str">
            <v>Eric</v>
          </cell>
          <cell r="N171" t="str">
            <v>qq</v>
          </cell>
          <cell r="O171" t="str">
            <v>qq</v>
          </cell>
          <cell r="P171" t="str">
            <v>qq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 t="str">
            <v>Obaid&lt;12&gt;3</v>
          </cell>
          <cell r="D172" t="str">
            <v xml:space="preserve">Berenice </v>
          </cell>
          <cell r="E172" t="str">
            <v>M.Tang</v>
          </cell>
          <cell r="F172" t="str">
            <v>blank</v>
          </cell>
          <cell r="G172" t="str">
            <v>A.Ho</v>
          </cell>
          <cell r="H172" t="str">
            <v>K.Josevska</v>
          </cell>
          <cell r="I172" t="str">
            <v>Lois</v>
          </cell>
          <cell r="J172" t="str">
            <v>S.Rajendra</v>
          </cell>
          <cell r="K172" t="str">
            <v>AndrewL</v>
          </cell>
          <cell r="L172" t="str">
            <v>Therese</v>
          </cell>
          <cell r="M172" t="str">
            <v>Eric</v>
          </cell>
          <cell r="N172" t="str">
            <v>qq</v>
          </cell>
          <cell r="O172" t="str">
            <v>qq</v>
          </cell>
          <cell r="P172" t="str">
            <v>Obaid 12.30-14.30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 t="str">
            <v>Obaid</v>
          </cell>
          <cell r="D173" t="str">
            <v>Berenice</v>
          </cell>
          <cell r="E173" t="str">
            <v>M.Tang</v>
          </cell>
          <cell r="F173" t="str">
            <v>blank</v>
          </cell>
          <cell r="G173" t="str">
            <v>A.Ho</v>
          </cell>
          <cell r="H173" t="str">
            <v>K.Josevska</v>
          </cell>
          <cell r="I173" t="str">
            <v>Phuong</v>
          </cell>
          <cell r="J173" t="str">
            <v>S.Rajendra</v>
          </cell>
          <cell r="K173" t="str">
            <v>AndrewL</v>
          </cell>
          <cell r="L173" t="str">
            <v>Therese</v>
          </cell>
          <cell r="M173" t="str">
            <v>qq</v>
          </cell>
          <cell r="N173" t="str">
            <v>qq</v>
          </cell>
          <cell r="O173">
            <v>0</v>
          </cell>
          <cell r="P173" t="str">
            <v>qq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 t="str">
            <v>Obaid</v>
          </cell>
          <cell r="D174" t="str">
            <v>Golriz</v>
          </cell>
          <cell r="E174" t="str">
            <v>M.Tang</v>
          </cell>
          <cell r="F174" t="str">
            <v>qq</v>
          </cell>
          <cell r="G174" t="str">
            <v>A.Ho</v>
          </cell>
          <cell r="H174" t="str">
            <v>K.Josevska</v>
          </cell>
          <cell r="I174" t="str">
            <v>Phuong</v>
          </cell>
          <cell r="J174" t="str">
            <v>Phuong</v>
          </cell>
          <cell r="K174" t="str">
            <v>AndrewL</v>
          </cell>
          <cell r="L174" t="str">
            <v>Therese</v>
          </cell>
          <cell r="M174" t="str">
            <v>Eric</v>
          </cell>
          <cell r="N174" t="str">
            <v>qq</v>
          </cell>
          <cell r="O174">
            <v>0</v>
          </cell>
          <cell r="P174" t="str">
            <v>qq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 t="str">
            <v>Obaid</v>
          </cell>
          <cell r="D175" t="str">
            <v>V.Shen</v>
          </cell>
          <cell r="E175" t="str">
            <v>M.Tang</v>
          </cell>
          <cell r="F175" t="str">
            <v>blank</v>
          </cell>
          <cell r="G175" t="str">
            <v>A.Ho</v>
          </cell>
          <cell r="H175" t="str">
            <v>K.Josevska</v>
          </cell>
          <cell r="I175" t="str">
            <v>Phuong</v>
          </cell>
          <cell r="J175" t="str">
            <v>S.Rajendra</v>
          </cell>
          <cell r="K175" t="str">
            <v>AndrewL</v>
          </cell>
          <cell r="L175" t="str">
            <v>Therese</v>
          </cell>
          <cell r="M175" t="str">
            <v>Eric</v>
          </cell>
          <cell r="N175" t="str">
            <v>qq</v>
          </cell>
          <cell r="O175">
            <v>0</v>
          </cell>
          <cell r="P175" t="str">
            <v>qq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 t="str">
            <v>Obaid</v>
          </cell>
          <cell r="D176" t="str">
            <v>Berenice</v>
          </cell>
          <cell r="E176" t="str">
            <v>M.Tang</v>
          </cell>
          <cell r="F176" t="str">
            <v>qq</v>
          </cell>
          <cell r="G176" t="str">
            <v>A.Ho</v>
          </cell>
          <cell r="H176" t="str">
            <v>K.Josevska</v>
          </cell>
          <cell r="I176" t="str">
            <v>Phuong</v>
          </cell>
          <cell r="J176" t="str">
            <v>S.Rajendra</v>
          </cell>
          <cell r="K176" t="str">
            <v>AndrewL</v>
          </cell>
          <cell r="L176" t="str">
            <v>Therese</v>
          </cell>
          <cell r="M176" t="str">
            <v>Eric</v>
          </cell>
          <cell r="N176" t="str">
            <v>qq</v>
          </cell>
          <cell r="O176">
            <v>0</v>
          </cell>
          <cell r="P176" t="str">
            <v>qq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 t="str">
            <v>Berenice</v>
          </cell>
          <cell r="D177" t="str">
            <v>M.Lu</v>
          </cell>
          <cell r="E177" t="str">
            <v>M.Tang</v>
          </cell>
          <cell r="F177" t="str">
            <v>Alla</v>
          </cell>
          <cell r="G177" t="str">
            <v>A.Ho</v>
          </cell>
          <cell r="H177" t="str">
            <v>K.Josevska</v>
          </cell>
          <cell r="I177" t="str">
            <v>Phuong</v>
          </cell>
          <cell r="J177" t="str">
            <v>S.Rajendra</v>
          </cell>
          <cell r="K177" t="str">
            <v>AndrewL</v>
          </cell>
          <cell r="L177" t="str">
            <v>Therese</v>
          </cell>
          <cell r="M177" t="str">
            <v>qq</v>
          </cell>
          <cell r="N177" t="str">
            <v>qq</v>
          </cell>
          <cell r="O177" t="str">
            <v>qq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 t="str">
            <v>Obaid</v>
          </cell>
          <cell r="D178" t="str">
            <v>Berenice</v>
          </cell>
          <cell r="E178" t="str">
            <v>Golriz</v>
          </cell>
          <cell r="F178" t="str">
            <v>Alla</v>
          </cell>
          <cell r="G178" t="str">
            <v>A.Ho</v>
          </cell>
          <cell r="H178" t="str">
            <v>K.Josevska</v>
          </cell>
          <cell r="I178" t="str">
            <v>Phuong</v>
          </cell>
          <cell r="J178" t="str">
            <v>S.Rajendra</v>
          </cell>
          <cell r="K178" t="str">
            <v>AndrewL</v>
          </cell>
          <cell r="L178" t="str">
            <v>Therese</v>
          </cell>
          <cell r="M178" t="str">
            <v>Eric</v>
          </cell>
          <cell r="N178" t="str">
            <v>qq</v>
          </cell>
          <cell r="O178" t="str">
            <v>qq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 t="str">
            <v>Obaid</v>
          </cell>
          <cell r="D179" t="str">
            <v>Berenice</v>
          </cell>
          <cell r="E179" t="str">
            <v>M.Tang</v>
          </cell>
          <cell r="F179" t="str">
            <v>qq</v>
          </cell>
          <cell r="G179" t="str">
            <v>A.Ho</v>
          </cell>
          <cell r="H179" t="str">
            <v>K.Josevska</v>
          </cell>
          <cell r="I179" t="str">
            <v>Phuong</v>
          </cell>
          <cell r="J179" t="str">
            <v>Phuong</v>
          </cell>
          <cell r="K179" t="str">
            <v>AndrewL</v>
          </cell>
          <cell r="L179" t="str">
            <v>Therese</v>
          </cell>
          <cell r="M179" t="str">
            <v>Eric</v>
          </cell>
          <cell r="N179" t="str">
            <v>qq</v>
          </cell>
          <cell r="O179" t="str">
            <v>qq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 t="str">
            <v>Obaid</v>
          </cell>
          <cell r="D180" t="str">
            <v>Berenice</v>
          </cell>
          <cell r="E180" t="str">
            <v>M.Tang</v>
          </cell>
          <cell r="F180" t="str">
            <v>Alla</v>
          </cell>
          <cell r="G180" t="str">
            <v>A.Ho</v>
          </cell>
          <cell r="H180" t="str">
            <v>K.Josevska</v>
          </cell>
          <cell r="I180" t="str">
            <v>Phuong</v>
          </cell>
          <cell r="J180" t="str">
            <v>S.Rajendra</v>
          </cell>
          <cell r="K180" t="str">
            <v>AndrewL</v>
          </cell>
          <cell r="L180" t="str">
            <v>Therese</v>
          </cell>
          <cell r="M180" t="str">
            <v>Eric</v>
          </cell>
          <cell r="N180" t="str">
            <v>qq</v>
          </cell>
          <cell r="O180" t="str">
            <v>qq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 t="str">
            <v>Obaid</v>
          </cell>
          <cell r="D181" t="str">
            <v>Golriz</v>
          </cell>
          <cell r="E181" t="str">
            <v>M.Tang</v>
          </cell>
          <cell r="F181" t="str">
            <v>qq</v>
          </cell>
          <cell r="G181" t="str">
            <v>A.Ho</v>
          </cell>
          <cell r="H181" t="str">
            <v>K.Josevska</v>
          </cell>
          <cell r="I181" t="str">
            <v>Phuong</v>
          </cell>
          <cell r="J181" t="str">
            <v>S.Rajendra</v>
          </cell>
          <cell r="K181" t="str">
            <v>AndrewL</v>
          </cell>
          <cell r="L181" t="str">
            <v>Therese</v>
          </cell>
          <cell r="M181" t="str">
            <v>Eric</v>
          </cell>
          <cell r="N181" t="str">
            <v>qq</v>
          </cell>
          <cell r="O181" t="str">
            <v>Diana(pm)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 t="str">
            <v>Obaid</v>
          </cell>
          <cell r="D182" t="str">
            <v>Golriz</v>
          </cell>
          <cell r="E182" t="str">
            <v>M.Tang</v>
          </cell>
          <cell r="F182" t="str">
            <v>Li-Ling</v>
          </cell>
          <cell r="G182" t="str">
            <v>A.Ho</v>
          </cell>
          <cell r="H182" t="str">
            <v>K.Josevska</v>
          </cell>
          <cell r="I182" t="str">
            <v>Phuong</v>
          </cell>
          <cell r="J182" t="str">
            <v>S.Rajendra</v>
          </cell>
          <cell r="K182" t="str">
            <v>AndrewL</v>
          </cell>
          <cell r="L182" t="str">
            <v>Therese</v>
          </cell>
          <cell r="M182" t="str">
            <v>qq</v>
          </cell>
          <cell r="N182" t="str">
            <v>qq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 t="str">
            <v>Obaid</v>
          </cell>
          <cell r="D183" t="str">
            <v>Berenice</v>
          </cell>
          <cell r="E183" t="str">
            <v>Golriz</v>
          </cell>
          <cell r="F183" t="str">
            <v>Alla</v>
          </cell>
          <cell r="G183" t="str">
            <v>A.Ho</v>
          </cell>
          <cell r="H183" t="str">
            <v>K.Josevska</v>
          </cell>
          <cell r="I183" t="str">
            <v>Phuong</v>
          </cell>
          <cell r="J183" t="str">
            <v>S.Rajendra</v>
          </cell>
          <cell r="K183" t="str">
            <v>AndrewL</v>
          </cell>
          <cell r="L183" t="str">
            <v>Therese</v>
          </cell>
          <cell r="M183" t="str">
            <v>Abigail</v>
          </cell>
          <cell r="N183" t="str">
            <v>qq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 t="str">
            <v>Obaid</v>
          </cell>
          <cell r="D184" t="str">
            <v>Berenice</v>
          </cell>
          <cell r="E184" t="str">
            <v>M.Tang</v>
          </cell>
          <cell r="F184" t="str">
            <v>qq</v>
          </cell>
          <cell r="G184" t="str">
            <v>A.Ho</v>
          </cell>
          <cell r="H184" t="str">
            <v>K.Josevska</v>
          </cell>
          <cell r="I184" t="str">
            <v>Phuong</v>
          </cell>
          <cell r="J184" t="str">
            <v>Phuong</v>
          </cell>
          <cell r="K184" t="str">
            <v>AndrewL</v>
          </cell>
          <cell r="L184" t="str">
            <v>Therese</v>
          </cell>
          <cell r="M184" t="str">
            <v>Abigail</v>
          </cell>
          <cell r="N184" t="str">
            <v>qq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 t="str">
            <v>Obaid</v>
          </cell>
          <cell r="D185" t="str">
            <v>Berenice</v>
          </cell>
          <cell r="E185" t="str">
            <v>M.Tang</v>
          </cell>
          <cell r="F185" t="str">
            <v>Alla</v>
          </cell>
          <cell r="G185" t="str">
            <v>A.Ho</v>
          </cell>
          <cell r="H185" t="str">
            <v>K.Josevska</v>
          </cell>
          <cell r="I185" t="str">
            <v>Phuong</v>
          </cell>
          <cell r="J185" t="str">
            <v>S.Rajendra</v>
          </cell>
          <cell r="K185" t="str">
            <v>AndrewL</v>
          </cell>
          <cell r="L185" t="str">
            <v>Therese</v>
          </cell>
          <cell r="M185" t="str">
            <v>Abigail</v>
          </cell>
          <cell r="N185" t="str">
            <v>qq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 t="str">
            <v>Obaid</v>
          </cell>
          <cell r="D186" t="str">
            <v>Berenice</v>
          </cell>
          <cell r="E186" t="str">
            <v>M.Tang</v>
          </cell>
          <cell r="F186" t="str">
            <v>qq</v>
          </cell>
          <cell r="G186" t="str">
            <v>A.Ho</v>
          </cell>
          <cell r="H186" t="str">
            <v>Golriz</v>
          </cell>
          <cell r="I186" t="str">
            <v>Phuong</v>
          </cell>
          <cell r="J186" t="str">
            <v>S.Rajendra</v>
          </cell>
          <cell r="K186" t="str">
            <v>AndrewL</v>
          </cell>
          <cell r="L186" t="str">
            <v>A.Tran</v>
          </cell>
          <cell r="M186" t="str">
            <v>Abigail</v>
          </cell>
          <cell r="N186" t="str">
            <v>qq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 t="str">
            <v>M.Lu</v>
          </cell>
          <cell r="D187" t="str">
            <v>Berenice</v>
          </cell>
          <cell r="E187" t="str">
            <v>M.Tang</v>
          </cell>
          <cell r="F187" t="str">
            <v>Alla</v>
          </cell>
          <cell r="G187" t="str">
            <v>A.Ho</v>
          </cell>
          <cell r="H187" t="str">
            <v>Ubai</v>
          </cell>
          <cell r="I187" t="str">
            <v>Phuong</v>
          </cell>
          <cell r="J187" t="str">
            <v>S.Rajendra</v>
          </cell>
          <cell r="K187" t="str">
            <v>AndrewL</v>
          </cell>
          <cell r="L187" t="str">
            <v>Angela</v>
          </cell>
          <cell r="M187" t="str">
            <v>Abigail</v>
          </cell>
          <cell r="N187" t="str">
            <v>qq</v>
          </cell>
          <cell r="O187" t="str">
            <v>qq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 t="str">
            <v>Obaid</v>
          </cell>
          <cell r="D188" t="str">
            <v>Berenice</v>
          </cell>
          <cell r="E188" t="str">
            <v>Golriz</v>
          </cell>
          <cell r="F188" t="str">
            <v>Alla</v>
          </cell>
          <cell r="G188" t="str">
            <v>A.Ho</v>
          </cell>
          <cell r="H188" t="str">
            <v>K.Josevska</v>
          </cell>
          <cell r="I188" t="str">
            <v>Phuong</v>
          </cell>
          <cell r="J188" t="str">
            <v>S.Rajendra</v>
          </cell>
          <cell r="K188" t="str">
            <v>AndrewL</v>
          </cell>
          <cell r="L188" t="str">
            <v>M.Lu</v>
          </cell>
          <cell r="M188" t="str">
            <v>Abigail</v>
          </cell>
          <cell r="N188" t="str">
            <v>qq</v>
          </cell>
          <cell r="O188" t="str">
            <v>qq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 t="str">
            <v>Obaid</v>
          </cell>
          <cell r="D189" t="str">
            <v>Berenice/Li-Ling</v>
          </cell>
          <cell r="E189" t="str">
            <v>M.Tang</v>
          </cell>
          <cell r="F189" t="str">
            <v>qq</v>
          </cell>
          <cell r="G189" t="str">
            <v>A.Ho</v>
          </cell>
          <cell r="H189" t="str">
            <v>K.Josevska</v>
          </cell>
          <cell r="I189" t="str">
            <v>Phuong</v>
          </cell>
          <cell r="J189" t="str">
            <v>Phuong</v>
          </cell>
          <cell r="K189" t="str">
            <v>AndrewL</v>
          </cell>
          <cell r="L189" t="str">
            <v>M.Lu</v>
          </cell>
          <cell r="M189" t="str">
            <v>Abigail</v>
          </cell>
          <cell r="N189" t="str">
            <v>qq</v>
          </cell>
          <cell r="O189" t="str">
            <v>qq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 t="str">
            <v>Obaid</v>
          </cell>
          <cell r="D190" t="str">
            <v>Berenice</v>
          </cell>
          <cell r="E190" t="str">
            <v>M.Tang</v>
          </cell>
          <cell r="F190" t="str">
            <v>Alla</v>
          </cell>
          <cell r="G190" t="str">
            <v>A.Ho</v>
          </cell>
          <cell r="H190" t="str">
            <v>K.Josevska</v>
          </cell>
          <cell r="I190" t="str">
            <v>Phuong</v>
          </cell>
          <cell r="J190" t="str">
            <v>S.Rajendra</v>
          </cell>
          <cell r="K190" t="str">
            <v>AndrewL</v>
          </cell>
          <cell r="L190" t="str">
            <v>Therese</v>
          </cell>
          <cell r="M190" t="str">
            <v>Abigail</v>
          </cell>
          <cell r="N190" t="str">
            <v>qq</v>
          </cell>
          <cell r="O190" t="str">
            <v>L.Jedwab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 t="str">
            <v>Obaid</v>
          </cell>
          <cell r="D191" t="str">
            <v>Berenice</v>
          </cell>
          <cell r="E191" t="str">
            <v>M.Tang</v>
          </cell>
          <cell r="F191" t="str">
            <v>qq</v>
          </cell>
          <cell r="G191" t="str">
            <v>A.Ho</v>
          </cell>
          <cell r="H191" t="str">
            <v>K.Josevska</v>
          </cell>
          <cell r="I191" t="str">
            <v>Phuong</v>
          </cell>
          <cell r="J191" t="str">
            <v>S.Rajendra</v>
          </cell>
          <cell r="K191" t="str">
            <v>AndrewL</v>
          </cell>
          <cell r="L191" t="str">
            <v>Therese</v>
          </cell>
          <cell r="M191" t="str">
            <v>Abigail</v>
          </cell>
          <cell r="N191" t="str">
            <v>qq</v>
          </cell>
          <cell r="O191" t="str">
            <v>L.Jedwab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 t="str">
            <v>Obaid</v>
          </cell>
          <cell r="D192" t="str">
            <v>Berenice</v>
          </cell>
          <cell r="E192" t="str">
            <v>M.Tang</v>
          </cell>
          <cell r="F192" t="str">
            <v>Alla</v>
          </cell>
          <cell r="G192" t="str">
            <v>A.Ho</v>
          </cell>
          <cell r="H192" t="str">
            <v>K.Josevska</v>
          </cell>
          <cell r="I192" t="str">
            <v>Phuong</v>
          </cell>
          <cell r="J192" t="str">
            <v>S.Rajendra</v>
          </cell>
          <cell r="K192" t="str">
            <v>Golriz</v>
          </cell>
          <cell r="L192" t="str">
            <v>Therese</v>
          </cell>
          <cell r="M192" t="str">
            <v>qq</v>
          </cell>
          <cell r="N192" t="str">
            <v>qq</v>
          </cell>
          <cell r="O192" t="str">
            <v>Yolanda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 t="str">
            <v>Obaid</v>
          </cell>
          <cell r="D193" t="str">
            <v>Berenice</v>
          </cell>
          <cell r="E193" t="str">
            <v>Golriz</v>
          </cell>
          <cell r="F193" t="str">
            <v>Alla</v>
          </cell>
          <cell r="G193" t="str">
            <v>A.Ho</v>
          </cell>
          <cell r="H193" t="str">
            <v>K.Josevska</v>
          </cell>
          <cell r="I193" t="str">
            <v>Phuong</v>
          </cell>
          <cell r="J193" t="str">
            <v>S.Rajendra</v>
          </cell>
          <cell r="K193" t="str">
            <v>AndrewL/L.Jedwab</v>
          </cell>
          <cell r="L193" t="str">
            <v>Therese</v>
          </cell>
          <cell r="M193" t="str">
            <v>qq</v>
          </cell>
          <cell r="N193" t="str">
            <v>qq</v>
          </cell>
          <cell r="O193" t="str">
            <v>Yolanda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 t="str">
            <v>Obaid</v>
          </cell>
          <cell r="D194" t="str">
            <v>Berenice</v>
          </cell>
          <cell r="E194" t="str">
            <v>M.Tang</v>
          </cell>
          <cell r="F194" t="str">
            <v>qq</v>
          </cell>
          <cell r="G194" t="str">
            <v>A.Ho</v>
          </cell>
          <cell r="H194" t="str">
            <v>K.Josevska</v>
          </cell>
          <cell r="I194" t="str">
            <v>Phuong</v>
          </cell>
          <cell r="J194" t="str">
            <v>Phuong</v>
          </cell>
          <cell r="K194" t="str">
            <v>AndrewL</v>
          </cell>
          <cell r="L194" t="str">
            <v>Therese</v>
          </cell>
          <cell r="M194" t="str">
            <v>Abigail</v>
          </cell>
          <cell r="N194" t="str">
            <v>qq</v>
          </cell>
          <cell r="O194" t="str">
            <v>qq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 t="str">
            <v>Obaid</v>
          </cell>
          <cell r="D195" t="str">
            <v>Berenice</v>
          </cell>
          <cell r="E195" t="str">
            <v>M.Tang</v>
          </cell>
          <cell r="F195" t="str">
            <v>Alla</v>
          </cell>
          <cell r="G195" t="str">
            <v>A.Ho</v>
          </cell>
          <cell r="H195" t="str">
            <v>K.Josevska</v>
          </cell>
          <cell r="I195" t="str">
            <v>Lois</v>
          </cell>
          <cell r="J195" t="str">
            <v>S.Rajendra</v>
          </cell>
          <cell r="K195" t="str">
            <v>AndrewL</v>
          </cell>
          <cell r="L195" t="str">
            <v>Therese</v>
          </cell>
          <cell r="M195" t="str">
            <v>Abigail</v>
          </cell>
          <cell r="N195" t="str">
            <v>qq</v>
          </cell>
          <cell r="O195" t="str">
            <v>qq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 t="str">
            <v>Public Holiday</v>
          </cell>
          <cell r="D196" t="str">
            <v>Public Holiday</v>
          </cell>
          <cell r="E196" t="str">
            <v>Public Holiday</v>
          </cell>
          <cell r="F196" t="str">
            <v>Public Holiday</v>
          </cell>
          <cell r="G196" t="str">
            <v>Public Holiday</v>
          </cell>
          <cell r="H196" t="str">
            <v>Public Holiday</v>
          </cell>
          <cell r="I196" t="str">
            <v>Public Holiday</v>
          </cell>
          <cell r="J196" t="str">
            <v>Public Holiday</v>
          </cell>
          <cell r="K196" t="str">
            <v>Public Holiday</v>
          </cell>
          <cell r="L196" t="str">
            <v>Public Holiday</v>
          </cell>
          <cell r="M196" t="str">
            <v>Public Holiday</v>
          </cell>
          <cell r="N196" t="str">
            <v>Public Holiday</v>
          </cell>
          <cell r="O196" t="str">
            <v>Public Holiday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 t="str">
            <v>Obaid</v>
          </cell>
          <cell r="D197" t="str">
            <v>Berenice</v>
          </cell>
          <cell r="E197" t="str">
            <v>Golriz</v>
          </cell>
          <cell r="F197" t="str">
            <v>Alla</v>
          </cell>
          <cell r="G197" t="str">
            <v>A.Ho</v>
          </cell>
          <cell r="H197" t="str">
            <v>Angela</v>
          </cell>
          <cell r="I197" t="str">
            <v>Phuong</v>
          </cell>
          <cell r="J197" t="str">
            <v>S.Rajendra</v>
          </cell>
          <cell r="K197" t="str">
            <v>AndrewL</v>
          </cell>
          <cell r="L197" t="str">
            <v>Therese</v>
          </cell>
          <cell r="M197" t="str">
            <v>qq</v>
          </cell>
          <cell r="N197" t="str">
            <v>qq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 t="str">
            <v>Obaid</v>
          </cell>
          <cell r="D198" t="str">
            <v>Berenice</v>
          </cell>
          <cell r="E198" t="str">
            <v>Golriz</v>
          </cell>
          <cell r="F198" t="str">
            <v>Alla</v>
          </cell>
          <cell r="G198" t="str">
            <v>A.Ho</v>
          </cell>
          <cell r="H198" t="str">
            <v>V.Shen</v>
          </cell>
          <cell r="I198" t="str">
            <v>Phuong/Yolanda</v>
          </cell>
          <cell r="J198" t="str">
            <v>S.Rajendra</v>
          </cell>
          <cell r="K198" t="str">
            <v>AndrewL/L.Jedwab</v>
          </cell>
          <cell r="L198" t="str">
            <v>Therese</v>
          </cell>
          <cell r="M198" t="str">
            <v>qq</v>
          </cell>
          <cell r="N198" t="str">
            <v>qq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 t="str">
            <v>Obaid</v>
          </cell>
          <cell r="D199" t="str">
            <v>Berenice</v>
          </cell>
          <cell r="E199" t="str">
            <v>M.Tang</v>
          </cell>
          <cell r="F199" t="str">
            <v>qq</v>
          </cell>
          <cell r="G199" t="str">
            <v>A.Ho</v>
          </cell>
          <cell r="H199" t="str">
            <v>Li-Ling</v>
          </cell>
          <cell r="I199" t="str">
            <v>Phuong</v>
          </cell>
          <cell r="J199" t="str">
            <v>Phuong</v>
          </cell>
          <cell r="K199" t="str">
            <v>AndrewL</v>
          </cell>
          <cell r="L199" t="str">
            <v>Therese</v>
          </cell>
          <cell r="M199" t="str">
            <v>qq</v>
          </cell>
          <cell r="N199" t="str">
            <v>qq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 t="str">
            <v>Obaid</v>
          </cell>
          <cell r="D200" t="str">
            <v>Berenice</v>
          </cell>
          <cell r="E200" t="str">
            <v>M.Tang</v>
          </cell>
          <cell r="F200" t="str">
            <v>Alla</v>
          </cell>
          <cell r="G200" t="str">
            <v>A.Ho</v>
          </cell>
          <cell r="H200" t="str">
            <v>V.Shen</v>
          </cell>
          <cell r="I200" t="str">
            <v>Phuong</v>
          </cell>
          <cell r="J200" t="str">
            <v>S.Rajendra</v>
          </cell>
          <cell r="K200" t="str">
            <v>AndrewL</v>
          </cell>
          <cell r="L200" t="str">
            <v>Therese</v>
          </cell>
          <cell r="M200" t="str">
            <v>qq</v>
          </cell>
          <cell r="N200" t="str">
            <v>qq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 t="str">
            <v>Obaid</v>
          </cell>
          <cell r="D201" t="str">
            <v>Berenice</v>
          </cell>
          <cell r="E201" t="str">
            <v>M.Tang</v>
          </cell>
          <cell r="F201" t="str">
            <v>qq</v>
          </cell>
          <cell r="G201" t="str">
            <v>A.Ho</v>
          </cell>
          <cell r="H201" t="str">
            <v>V.Shen</v>
          </cell>
          <cell r="I201" t="str">
            <v>Phuong</v>
          </cell>
          <cell r="J201" t="str">
            <v>S.Rajendra</v>
          </cell>
          <cell r="K201" t="str">
            <v>AndrewL</v>
          </cell>
          <cell r="L201" t="str">
            <v>Therese</v>
          </cell>
          <cell r="M201" t="str">
            <v>qq</v>
          </cell>
          <cell r="N201" t="str">
            <v>qq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 t="str">
            <v>Obaid</v>
          </cell>
          <cell r="D202" t="str">
            <v>Li-Ling</v>
          </cell>
          <cell r="E202" t="str">
            <v>M.Tang</v>
          </cell>
          <cell r="F202" t="str">
            <v>Alla</v>
          </cell>
          <cell r="G202" t="str">
            <v>A.Ho</v>
          </cell>
          <cell r="H202" t="str">
            <v>K.Josevska</v>
          </cell>
          <cell r="I202" t="str">
            <v>Phuong</v>
          </cell>
          <cell r="J202" t="str">
            <v>S.Rajendra</v>
          </cell>
          <cell r="K202" t="str">
            <v>AndrewL</v>
          </cell>
          <cell r="L202" t="str">
            <v>Therese</v>
          </cell>
          <cell r="M202" t="str">
            <v>qq</v>
          </cell>
          <cell r="N202" t="str">
            <v>qq</v>
          </cell>
          <cell r="O202" t="str">
            <v>Yolanda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 t="str">
            <v>Obaid</v>
          </cell>
          <cell r="D203" t="str">
            <v>M.Lu</v>
          </cell>
          <cell r="E203" t="str">
            <v>Golriz</v>
          </cell>
          <cell r="F203" t="str">
            <v>Alla</v>
          </cell>
          <cell r="G203" t="str">
            <v>A.Ho</v>
          </cell>
          <cell r="H203" t="str">
            <v>K.Josevska</v>
          </cell>
          <cell r="I203" t="str">
            <v>Phuong</v>
          </cell>
          <cell r="J203" t="str">
            <v>S.Rajendra</v>
          </cell>
          <cell r="K203" t="str">
            <v>AndrewL</v>
          </cell>
          <cell r="L203" t="str">
            <v>Therese</v>
          </cell>
          <cell r="M203" t="str">
            <v>qq</v>
          </cell>
          <cell r="N203" t="str">
            <v>qq</v>
          </cell>
          <cell r="O203" t="str">
            <v>qq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 t="str">
            <v>Obaid</v>
          </cell>
          <cell r="D204" t="str">
            <v>Li-Ling</v>
          </cell>
          <cell r="E204" t="str">
            <v>M.Tang</v>
          </cell>
          <cell r="F204" t="str">
            <v>qq</v>
          </cell>
          <cell r="G204" t="str">
            <v>A.Ho</v>
          </cell>
          <cell r="H204" t="str">
            <v>K.Josevska</v>
          </cell>
          <cell r="I204" t="str">
            <v>Phuong</v>
          </cell>
          <cell r="J204" t="str">
            <v>Phuong</v>
          </cell>
          <cell r="K204" t="str">
            <v>AndrewL</v>
          </cell>
          <cell r="L204" t="str">
            <v>Therese</v>
          </cell>
          <cell r="M204" t="str">
            <v>qq</v>
          </cell>
          <cell r="N204" t="str">
            <v>qq</v>
          </cell>
          <cell r="O204" t="str">
            <v>qq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 t="str">
            <v>Alla</v>
          </cell>
          <cell r="D205" t="str">
            <v>Li-Ling</v>
          </cell>
          <cell r="E205" t="str">
            <v>M.Tang</v>
          </cell>
          <cell r="F205" t="str">
            <v>M.Lu</v>
          </cell>
          <cell r="G205" t="str">
            <v>A.Ho</v>
          </cell>
          <cell r="H205" t="str">
            <v>K.Josevska</v>
          </cell>
          <cell r="I205" t="str">
            <v>Phuong</v>
          </cell>
          <cell r="J205" t="str">
            <v>S.Rajendra</v>
          </cell>
          <cell r="K205" t="str">
            <v>AndrewL</v>
          </cell>
          <cell r="L205" t="str">
            <v>Therese</v>
          </cell>
          <cell r="M205" t="str">
            <v>qq</v>
          </cell>
          <cell r="N205" t="str">
            <v>qq</v>
          </cell>
          <cell r="O205" t="str">
            <v>qq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 t="str">
            <v>Obaid</v>
          </cell>
          <cell r="D206" t="str">
            <v>M.Lu</v>
          </cell>
          <cell r="E206" t="str">
            <v>M.Tang</v>
          </cell>
          <cell r="F206" t="str">
            <v>qq</v>
          </cell>
          <cell r="G206" t="str">
            <v>A.Ho</v>
          </cell>
          <cell r="H206" t="str">
            <v>K.Josevska</v>
          </cell>
          <cell r="I206" t="str">
            <v>Phuong</v>
          </cell>
          <cell r="J206" t="str">
            <v>S.Rajendra</v>
          </cell>
          <cell r="K206" t="str">
            <v>AndrewL</v>
          </cell>
          <cell r="L206" t="str">
            <v>Therese</v>
          </cell>
          <cell r="M206" t="str">
            <v>qq</v>
          </cell>
          <cell r="N206" t="str">
            <v>qq</v>
          </cell>
          <cell r="O206" t="str">
            <v>qq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 t="str">
            <v>Obaid</v>
          </cell>
          <cell r="D207" t="str">
            <v>Li-Ling</v>
          </cell>
          <cell r="E207" t="str">
            <v>M.Tang</v>
          </cell>
          <cell r="F207" t="str">
            <v>Golriz</v>
          </cell>
          <cell r="G207" t="str">
            <v>A.Ho</v>
          </cell>
          <cell r="H207" t="str">
            <v>K.Josevska</v>
          </cell>
          <cell r="I207" t="str">
            <v>Phuong</v>
          </cell>
          <cell r="J207" t="str">
            <v>S.Rajendra</v>
          </cell>
          <cell r="K207" t="str">
            <v>AndrewL</v>
          </cell>
          <cell r="L207" t="str">
            <v>Therese</v>
          </cell>
          <cell r="M207" t="str">
            <v>Victoria</v>
          </cell>
          <cell r="N207" t="str">
            <v>qq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 t="str">
            <v>Obaid</v>
          </cell>
          <cell r="D208" t="str">
            <v>V.Shen</v>
          </cell>
          <cell r="E208" t="str">
            <v>Golriz</v>
          </cell>
          <cell r="F208" t="str">
            <v>Alla</v>
          </cell>
          <cell r="G208" t="str">
            <v>A.Ho</v>
          </cell>
          <cell r="H208" t="str">
            <v>K.Josevska</v>
          </cell>
          <cell r="I208" t="str">
            <v>Phuong</v>
          </cell>
          <cell r="J208" t="str">
            <v>S.Rajendra</v>
          </cell>
          <cell r="K208" t="str">
            <v>AndrewL</v>
          </cell>
          <cell r="L208" t="str">
            <v>Therese</v>
          </cell>
          <cell r="M208" t="str">
            <v>Victoria</v>
          </cell>
          <cell r="N208" t="str">
            <v>qq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 t="str">
            <v>Obaid</v>
          </cell>
          <cell r="D209" t="str">
            <v>Li-Ling</v>
          </cell>
          <cell r="E209" t="str">
            <v>M.Tang</v>
          </cell>
          <cell r="F209" t="str">
            <v>qq</v>
          </cell>
          <cell r="G209" t="str">
            <v>A.Ho</v>
          </cell>
          <cell r="H209" t="str">
            <v>K.Josevska</v>
          </cell>
          <cell r="I209" t="str">
            <v>Phuong</v>
          </cell>
          <cell r="J209" t="str">
            <v>Phuong</v>
          </cell>
          <cell r="K209" t="str">
            <v>V.Shen</v>
          </cell>
          <cell r="L209" t="str">
            <v>Therese</v>
          </cell>
          <cell r="M209" t="str">
            <v>Victoria</v>
          </cell>
          <cell r="N209" t="str">
            <v>qq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 t="str">
            <v>Obaid</v>
          </cell>
          <cell r="D210" t="str">
            <v>Li-Ling</v>
          </cell>
          <cell r="E210" t="str">
            <v>M.Tang</v>
          </cell>
          <cell r="F210" t="str">
            <v>Alla</v>
          </cell>
          <cell r="G210" t="str">
            <v>A.Ho</v>
          </cell>
          <cell r="H210" t="str">
            <v>L.Jedwab</v>
          </cell>
          <cell r="I210" t="str">
            <v>Phuong</v>
          </cell>
          <cell r="J210" t="str">
            <v>S.Rajendra</v>
          </cell>
          <cell r="K210" t="str">
            <v>AndrewL</v>
          </cell>
          <cell r="L210" t="str">
            <v>Therese</v>
          </cell>
          <cell r="M210" t="str">
            <v>Victoria</v>
          </cell>
          <cell r="N210" t="str">
            <v>qq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 t="str">
            <v>Obaid</v>
          </cell>
          <cell r="D211" t="str">
            <v>Golriz</v>
          </cell>
          <cell r="E211" t="str">
            <v>M.Tang</v>
          </cell>
          <cell r="F211" t="str">
            <v>qq</v>
          </cell>
          <cell r="G211" t="str">
            <v>A.Ho</v>
          </cell>
          <cell r="H211" t="str">
            <v>K.Josevska</v>
          </cell>
          <cell r="I211" t="str">
            <v>Phuong</v>
          </cell>
          <cell r="J211" t="str">
            <v>S.Rajendra</v>
          </cell>
          <cell r="K211" t="str">
            <v>AndrewL</v>
          </cell>
          <cell r="L211" t="str">
            <v>Therese</v>
          </cell>
          <cell r="M211" t="str">
            <v>Victoria</v>
          </cell>
          <cell r="N211" t="str">
            <v>qq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 t="str">
            <v>Obaid</v>
          </cell>
          <cell r="D212" t="str">
            <v>Li-Ling</v>
          </cell>
          <cell r="E212" t="str">
            <v>M.Tang</v>
          </cell>
          <cell r="F212" t="str">
            <v>Alla</v>
          </cell>
          <cell r="G212" t="str">
            <v>A.Ho</v>
          </cell>
          <cell r="H212" t="str">
            <v>K.Josevska</v>
          </cell>
          <cell r="I212" t="str">
            <v>Phuong</v>
          </cell>
          <cell r="J212" t="str">
            <v>S.Rajendra</v>
          </cell>
          <cell r="K212" t="str">
            <v>AndrewL</v>
          </cell>
          <cell r="L212" t="str">
            <v>Therese</v>
          </cell>
          <cell r="M212" t="str">
            <v>Victoria</v>
          </cell>
          <cell r="N212" t="str">
            <v>qq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 t="str">
            <v>Obaid</v>
          </cell>
          <cell r="D213" t="str">
            <v>Li-Ling</v>
          </cell>
          <cell r="E213" t="str">
            <v>V.Shen</v>
          </cell>
          <cell r="F213" t="str">
            <v>Alla</v>
          </cell>
          <cell r="G213" t="str">
            <v>A.Ho</v>
          </cell>
          <cell r="H213" t="str">
            <v>K.Josevska</v>
          </cell>
          <cell r="I213" t="str">
            <v>Phuong</v>
          </cell>
          <cell r="J213" t="str">
            <v>S.Rajendra</v>
          </cell>
          <cell r="K213" t="str">
            <v>AndrewL</v>
          </cell>
          <cell r="L213" t="str">
            <v>Therese</v>
          </cell>
          <cell r="M213" t="str">
            <v>Victoria</v>
          </cell>
          <cell r="N213" t="str">
            <v>qq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 t="str">
            <v>V.Shen</v>
          </cell>
          <cell r="D214" t="str">
            <v>Li-Ling</v>
          </cell>
          <cell r="E214" t="str">
            <v>M.Tang</v>
          </cell>
          <cell r="F214" t="str">
            <v>qq</v>
          </cell>
          <cell r="G214" t="str">
            <v>A.Ho</v>
          </cell>
          <cell r="H214" t="str">
            <v>K.Josevska</v>
          </cell>
          <cell r="I214" t="str">
            <v>Phuong</v>
          </cell>
          <cell r="J214" t="str">
            <v>Phuong</v>
          </cell>
          <cell r="K214" t="str">
            <v>AndrewL</v>
          </cell>
          <cell r="L214" t="str">
            <v>Therese</v>
          </cell>
          <cell r="M214" t="str">
            <v>Victoria</v>
          </cell>
          <cell r="N214" t="str">
            <v>qq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 t="str">
            <v>Obaid</v>
          </cell>
          <cell r="D215" t="str">
            <v>Li-Ling</v>
          </cell>
          <cell r="E215" t="str">
            <v>M.Tang</v>
          </cell>
          <cell r="F215" t="str">
            <v>Alla</v>
          </cell>
          <cell r="G215" t="str">
            <v>L.Jedwab</v>
          </cell>
          <cell r="H215" t="str">
            <v>K.Josevska</v>
          </cell>
          <cell r="I215" t="str">
            <v>Yolanda</v>
          </cell>
          <cell r="J215" t="str">
            <v>S.Rajendra</v>
          </cell>
          <cell r="K215" t="str">
            <v>AndrewL</v>
          </cell>
          <cell r="L215" t="str">
            <v>Therese</v>
          </cell>
          <cell r="M215" t="str">
            <v>Victoria</v>
          </cell>
          <cell r="N215" t="str">
            <v>qq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 t="str">
            <v>Obaid</v>
          </cell>
          <cell r="D216" t="str">
            <v>V.Shen</v>
          </cell>
          <cell r="E216" t="str">
            <v>M.Tang</v>
          </cell>
          <cell r="F216" t="str">
            <v>qq</v>
          </cell>
          <cell r="G216" t="str">
            <v>L.Jedwab</v>
          </cell>
          <cell r="H216" t="str">
            <v>K.Josevska</v>
          </cell>
          <cell r="I216" t="str">
            <v>Phuong</v>
          </cell>
          <cell r="J216" t="str">
            <v>S.Rajendra</v>
          </cell>
          <cell r="K216" t="str">
            <v>AndrewL</v>
          </cell>
          <cell r="L216" t="str">
            <v>Therese</v>
          </cell>
          <cell r="M216" t="str">
            <v>qq</v>
          </cell>
          <cell r="N216" t="str">
            <v>qq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 t="str">
            <v>Obaid</v>
          </cell>
          <cell r="D217" t="str">
            <v>Berenice</v>
          </cell>
          <cell r="E217" t="str">
            <v>M.Tang</v>
          </cell>
          <cell r="F217" t="str">
            <v>Alla</v>
          </cell>
          <cell r="G217" t="str">
            <v>A.Ho</v>
          </cell>
          <cell r="H217" t="str">
            <v>K.Josevska</v>
          </cell>
          <cell r="I217" t="str">
            <v>Phuong</v>
          </cell>
          <cell r="J217" t="str">
            <v>S.Rajendra</v>
          </cell>
          <cell r="K217" t="str">
            <v>AndrewL</v>
          </cell>
          <cell r="L217" t="str">
            <v>Therese</v>
          </cell>
          <cell r="M217" t="str">
            <v>qq</v>
          </cell>
          <cell r="N217" t="str">
            <v>qq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 t="str">
            <v>Obaid</v>
          </cell>
          <cell r="D218" t="str">
            <v>Berenice</v>
          </cell>
          <cell r="E218" t="str">
            <v>V.Shen</v>
          </cell>
          <cell r="F218" t="str">
            <v>Alla</v>
          </cell>
          <cell r="G218" t="str">
            <v>L.Jedwab</v>
          </cell>
          <cell r="H218" t="str">
            <v>K.Josevska</v>
          </cell>
          <cell r="I218" t="str">
            <v>Phuong</v>
          </cell>
          <cell r="J218" t="str">
            <v>S.Rajendra</v>
          </cell>
          <cell r="K218" t="str">
            <v>AndrewL</v>
          </cell>
          <cell r="L218" t="str">
            <v>Therese</v>
          </cell>
          <cell r="M218" t="str">
            <v>Victoria</v>
          </cell>
          <cell r="N218" t="str">
            <v>qq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 t="str">
            <v>Obaid</v>
          </cell>
          <cell r="D219" t="str">
            <v>Berenice</v>
          </cell>
          <cell r="E219" t="str">
            <v>M.Tang</v>
          </cell>
          <cell r="F219" t="str">
            <v>qq</v>
          </cell>
          <cell r="G219" t="str">
            <v>A.Ho</v>
          </cell>
          <cell r="H219" t="str">
            <v>K.Josevska</v>
          </cell>
          <cell r="I219" t="str">
            <v>Phuong</v>
          </cell>
          <cell r="J219" t="str">
            <v>Phuong</v>
          </cell>
          <cell r="K219" t="str">
            <v>AndrewL</v>
          </cell>
          <cell r="L219" t="str">
            <v>Therese</v>
          </cell>
          <cell r="M219" t="str">
            <v>Victoria</v>
          </cell>
          <cell r="N219" t="str">
            <v>qq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 t="str">
            <v>Obaid</v>
          </cell>
          <cell r="D220" t="str">
            <v>Berenice</v>
          </cell>
          <cell r="E220" t="str">
            <v>M.Tang</v>
          </cell>
          <cell r="F220" t="str">
            <v>Alla</v>
          </cell>
          <cell r="G220" t="str">
            <v>V.Shen</v>
          </cell>
          <cell r="H220" t="str">
            <v>L.Jedwab</v>
          </cell>
          <cell r="I220" t="str">
            <v>Phuong</v>
          </cell>
          <cell r="J220" t="str">
            <v>S.Rajendra</v>
          </cell>
          <cell r="K220" t="str">
            <v>AndrewL</v>
          </cell>
          <cell r="L220" t="str">
            <v>Therese</v>
          </cell>
          <cell r="M220" t="str">
            <v>Victoria</v>
          </cell>
          <cell r="N220" t="str">
            <v>qq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 t="str">
            <v>Obaid</v>
          </cell>
          <cell r="D221" t="str">
            <v>Berenice</v>
          </cell>
          <cell r="E221" t="str">
            <v>M.Tang</v>
          </cell>
          <cell r="F221" t="str">
            <v>qq</v>
          </cell>
          <cell r="G221" t="str">
            <v>A.Ho</v>
          </cell>
          <cell r="H221" t="str">
            <v>L.Jedwab</v>
          </cell>
          <cell r="I221" t="str">
            <v>Phuong</v>
          </cell>
          <cell r="J221" t="str">
            <v>S.Rajendra</v>
          </cell>
          <cell r="K221" t="str">
            <v>AndrewL</v>
          </cell>
          <cell r="L221" t="str">
            <v>Therese</v>
          </cell>
          <cell r="M221" t="str">
            <v>Victoria</v>
          </cell>
          <cell r="N221" t="str">
            <v>qq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 t="str">
            <v>Obaid</v>
          </cell>
          <cell r="D222" t="str">
            <v>Berenice/Golriz</v>
          </cell>
          <cell r="E222" t="str">
            <v>M.Tang</v>
          </cell>
          <cell r="F222" t="str">
            <v>Alla</v>
          </cell>
          <cell r="G222" t="str">
            <v>A.Ho</v>
          </cell>
          <cell r="H222" t="str">
            <v>K.Josevska</v>
          </cell>
          <cell r="I222" t="str">
            <v>Phuong</v>
          </cell>
          <cell r="J222" t="str">
            <v>S.Rajendra</v>
          </cell>
          <cell r="K222" t="str">
            <v>AndrewL</v>
          </cell>
          <cell r="L222" t="str">
            <v>Therese</v>
          </cell>
          <cell r="M222" t="str">
            <v>qq</v>
          </cell>
          <cell r="N222" t="str">
            <v>qq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 t="str">
            <v>Public Holiday</v>
          </cell>
          <cell r="D223" t="str">
            <v>Public Holiday</v>
          </cell>
          <cell r="E223" t="str">
            <v>Public Holiday</v>
          </cell>
          <cell r="F223" t="str">
            <v>Public Holiday</v>
          </cell>
          <cell r="G223" t="str">
            <v>Public Holiday</v>
          </cell>
          <cell r="H223" t="str">
            <v>Public Holiday</v>
          </cell>
          <cell r="I223" t="str">
            <v>Public Holiday</v>
          </cell>
          <cell r="J223" t="str">
            <v>Public Holiday</v>
          </cell>
          <cell r="K223" t="str">
            <v>Public Holiday</v>
          </cell>
          <cell r="L223" t="str">
            <v>Public Holiday</v>
          </cell>
          <cell r="M223" t="str">
            <v>Public Holiday</v>
          </cell>
          <cell r="N223" t="str">
            <v>Public Holiday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 t="str">
            <v>Obaid</v>
          </cell>
          <cell r="D224" t="str">
            <v>Berenice/Golriz</v>
          </cell>
          <cell r="E224" t="str">
            <v>M.Tang</v>
          </cell>
          <cell r="F224" t="str">
            <v>qq</v>
          </cell>
          <cell r="G224" t="str">
            <v>A.Ho</v>
          </cell>
          <cell r="H224" t="str">
            <v>K.Josevska</v>
          </cell>
          <cell r="I224" t="str">
            <v>Phuong</v>
          </cell>
          <cell r="J224" t="str">
            <v>Phuong</v>
          </cell>
          <cell r="K224" t="str">
            <v>AndrewL</v>
          </cell>
          <cell r="L224" t="str">
            <v>Therese</v>
          </cell>
          <cell r="M224" t="str">
            <v>qq</v>
          </cell>
          <cell r="N224" t="str">
            <v>qq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 t="str">
            <v>Obaid</v>
          </cell>
          <cell r="D225" t="str">
            <v>Berenice</v>
          </cell>
          <cell r="E225" t="str">
            <v>M.Tang</v>
          </cell>
          <cell r="F225" t="str">
            <v>Alla</v>
          </cell>
          <cell r="G225" t="str">
            <v>A.Ho</v>
          </cell>
          <cell r="H225" t="str">
            <v>K.Josevska</v>
          </cell>
          <cell r="I225" t="str">
            <v>Phuong</v>
          </cell>
          <cell r="J225" t="str">
            <v>S.Rajendra</v>
          </cell>
          <cell r="K225" t="str">
            <v>AndrewL</v>
          </cell>
          <cell r="L225" t="str">
            <v>Therese</v>
          </cell>
          <cell r="M225" t="str">
            <v>qq</v>
          </cell>
          <cell r="N225" t="str">
            <v>qq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 t="str">
            <v>Obaid</v>
          </cell>
          <cell r="D226" t="str">
            <v>Berenice/Golriz</v>
          </cell>
          <cell r="E226" t="str">
            <v>M.Tang</v>
          </cell>
          <cell r="F226" t="str">
            <v>qq</v>
          </cell>
          <cell r="G226" t="str">
            <v>A.Ho</v>
          </cell>
          <cell r="H226" t="str">
            <v>K.Josevska</v>
          </cell>
          <cell r="I226" t="str">
            <v>Phuong</v>
          </cell>
          <cell r="J226" t="str">
            <v>S.Rajendra</v>
          </cell>
          <cell r="K226" t="str">
            <v>Li-Ling</v>
          </cell>
          <cell r="L226" t="str">
            <v>Therese</v>
          </cell>
          <cell r="M226" t="str">
            <v>qq</v>
          </cell>
          <cell r="N226" t="str">
            <v>qq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 t="str">
            <v>qq</v>
          </cell>
          <cell r="D227" t="str">
            <v>Golriz</v>
          </cell>
          <cell r="E227" t="str">
            <v>M.Tang</v>
          </cell>
          <cell r="F227" t="str">
            <v>Alla</v>
          </cell>
          <cell r="G227" t="str">
            <v>A.Ho</v>
          </cell>
          <cell r="H227" t="str">
            <v>K.Josevska</v>
          </cell>
          <cell r="I227" t="str">
            <v>Phuong</v>
          </cell>
          <cell r="J227" t="str">
            <v>S.Rajendra</v>
          </cell>
          <cell r="K227" t="str">
            <v>AndrewL</v>
          </cell>
          <cell r="L227" t="str">
            <v>Therese</v>
          </cell>
          <cell r="M227" t="str">
            <v>qq</v>
          </cell>
          <cell r="N227" t="str">
            <v>qq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 t="str">
            <v>Berenice</v>
          </cell>
          <cell r="D228" t="str">
            <v>V.Shen</v>
          </cell>
          <cell r="E228" t="str">
            <v>Golriz</v>
          </cell>
          <cell r="F228" t="str">
            <v>Alla</v>
          </cell>
          <cell r="G228" t="str">
            <v>A.Ho</v>
          </cell>
          <cell r="H228" t="str">
            <v>K.Josevska</v>
          </cell>
          <cell r="I228" t="str">
            <v>Phuong</v>
          </cell>
          <cell r="J228" t="str">
            <v>S.Rajendra</v>
          </cell>
          <cell r="K228" t="str">
            <v>AndrewL</v>
          </cell>
          <cell r="L228" t="str">
            <v>Therese</v>
          </cell>
          <cell r="M228" t="str">
            <v>qq</v>
          </cell>
          <cell r="N228" t="str">
            <v>qq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 t="str">
            <v>Berenice</v>
          </cell>
          <cell r="D229" t="str">
            <v>V.Shen</v>
          </cell>
          <cell r="E229" t="str">
            <v>M.Tang</v>
          </cell>
          <cell r="F229" t="str">
            <v>qq</v>
          </cell>
          <cell r="G229" t="str">
            <v>A.Ho</v>
          </cell>
          <cell r="H229" t="str">
            <v>K.Josevska</v>
          </cell>
          <cell r="I229" t="str">
            <v>Phuong</v>
          </cell>
          <cell r="J229" t="str">
            <v>Phuong</v>
          </cell>
          <cell r="K229" t="str">
            <v>AndrewL</v>
          </cell>
          <cell r="L229" t="str">
            <v>Therese</v>
          </cell>
          <cell r="M229" t="str">
            <v>qq</v>
          </cell>
          <cell r="N229" t="str">
            <v>qq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 t="str">
            <v>Berenice</v>
          </cell>
          <cell r="D230" t="str">
            <v>V.Shen</v>
          </cell>
          <cell r="E230" t="str">
            <v>M.Tang</v>
          </cell>
          <cell r="F230" t="str">
            <v>Alla</v>
          </cell>
          <cell r="G230" t="str">
            <v>A.Ho</v>
          </cell>
          <cell r="H230" t="str">
            <v>K.Josevska</v>
          </cell>
          <cell r="I230" t="str">
            <v>Phuong</v>
          </cell>
          <cell r="J230" t="str">
            <v>S.Rajendra</v>
          </cell>
          <cell r="K230" t="str">
            <v>AndrewL</v>
          </cell>
          <cell r="L230" t="str">
            <v>Therese</v>
          </cell>
          <cell r="M230" t="str">
            <v>qq</v>
          </cell>
          <cell r="N230" t="str">
            <v>qq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 t="str">
            <v>Berenice</v>
          </cell>
          <cell r="D231" t="str">
            <v>Golriz</v>
          </cell>
          <cell r="E231" t="str">
            <v>M.Tang</v>
          </cell>
          <cell r="F231" t="str">
            <v>qq</v>
          </cell>
          <cell r="G231" t="str">
            <v>A.Ho</v>
          </cell>
          <cell r="H231" t="str">
            <v>K.Josevska</v>
          </cell>
          <cell r="I231" t="str">
            <v>Phuong</v>
          </cell>
          <cell r="J231" t="str">
            <v>S.Rajendra</v>
          </cell>
          <cell r="K231" t="str">
            <v>AndrewL</v>
          </cell>
          <cell r="L231" t="str">
            <v>Therese</v>
          </cell>
          <cell r="M231" t="str">
            <v>qq</v>
          </cell>
          <cell r="N231" t="str">
            <v>qq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 t="str">
            <v>Obaid</v>
          </cell>
          <cell r="D232" t="str">
            <v>Berenice</v>
          </cell>
          <cell r="E232" t="str">
            <v>M.Tang</v>
          </cell>
          <cell r="F232" t="str">
            <v>Alla</v>
          </cell>
          <cell r="G232" t="str">
            <v>A.Ho</v>
          </cell>
          <cell r="H232" t="str">
            <v>k.Josevska</v>
          </cell>
          <cell r="I232" t="str">
            <v>Phuong</v>
          </cell>
          <cell r="J232" t="str">
            <v>S.Rajendra</v>
          </cell>
          <cell r="K232" t="str">
            <v>Li-Ling</v>
          </cell>
          <cell r="L232" t="str">
            <v>Therese</v>
          </cell>
          <cell r="M232" t="str">
            <v>qq</v>
          </cell>
          <cell r="N232" t="str">
            <v>qq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 t="str">
            <v>Obaid</v>
          </cell>
          <cell r="D233" t="str">
            <v>Berenice</v>
          </cell>
          <cell r="E233" t="str">
            <v>V.Shen</v>
          </cell>
          <cell r="F233" t="str">
            <v>Alla</v>
          </cell>
          <cell r="G233" t="str">
            <v>A.Ho</v>
          </cell>
          <cell r="H233" t="str">
            <v>M.Lu</v>
          </cell>
          <cell r="I233" t="str">
            <v>Phuong</v>
          </cell>
          <cell r="J233" t="str">
            <v>S.Rajendra</v>
          </cell>
          <cell r="K233" t="str">
            <v>AndrewL</v>
          </cell>
          <cell r="L233" t="str">
            <v>Therese</v>
          </cell>
          <cell r="M233" t="str">
            <v>qq</v>
          </cell>
          <cell r="N233" t="str">
            <v>qq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 t="str">
            <v>Obaid</v>
          </cell>
          <cell r="D234" t="str">
            <v>Berenice</v>
          </cell>
          <cell r="E234" t="str">
            <v>M.Tang</v>
          </cell>
          <cell r="F234" t="str">
            <v>qq</v>
          </cell>
          <cell r="G234" t="str">
            <v>M.Lu</v>
          </cell>
          <cell r="H234" t="str">
            <v>K.Josevska</v>
          </cell>
          <cell r="I234" t="str">
            <v>Phuong</v>
          </cell>
          <cell r="J234" t="str">
            <v>Phuong</v>
          </cell>
          <cell r="K234" t="str">
            <v>AndrewL</v>
          </cell>
          <cell r="L234" t="str">
            <v>Therese</v>
          </cell>
          <cell r="M234" t="str">
            <v>qq</v>
          </cell>
          <cell r="N234" t="str">
            <v>qq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 t="str">
            <v>Obaid</v>
          </cell>
          <cell r="D235" t="str">
            <v>Berenice</v>
          </cell>
          <cell r="E235" t="str">
            <v>M.Tang</v>
          </cell>
          <cell r="F235" t="str">
            <v>Alla</v>
          </cell>
          <cell r="G235" t="str">
            <v>A.Ho</v>
          </cell>
          <cell r="H235" t="str">
            <v>K.Josevska</v>
          </cell>
          <cell r="I235" t="str">
            <v>Phuong/G.Wang</v>
          </cell>
          <cell r="J235" t="str">
            <v>S.Rajendra</v>
          </cell>
          <cell r="K235" t="str">
            <v>AndrewL</v>
          </cell>
          <cell r="L235" t="str">
            <v>Therese</v>
          </cell>
          <cell r="M235" t="str">
            <v>qq</v>
          </cell>
          <cell r="N235" t="str">
            <v>qq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 t="str">
            <v>Obaid</v>
          </cell>
          <cell r="D236" t="str">
            <v>Berenice</v>
          </cell>
          <cell r="E236" t="str">
            <v>M.Tang</v>
          </cell>
          <cell r="F236" t="str">
            <v>qq</v>
          </cell>
          <cell r="G236" t="str">
            <v>A.Ho</v>
          </cell>
          <cell r="H236" t="str">
            <v>K.Josevska</v>
          </cell>
          <cell r="I236" t="str">
            <v>Phuong</v>
          </cell>
          <cell r="J236" t="str">
            <v>S.Rajendra</v>
          </cell>
          <cell r="K236" t="str">
            <v>AndrewL</v>
          </cell>
          <cell r="L236" t="str">
            <v>Therese</v>
          </cell>
          <cell r="M236" t="str">
            <v>qq</v>
          </cell>
          <cell r="N236" t="str">
            <v>qq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 t="str">
            <v>Berenice</v>
          </cell>
          <cell r="D237" t="str">
            <v>Golriz</v>
          </cell>
          <cell r="E237" t="str">
            <v>M.Tang</v>
          </cell>
          <cell r="F237" t="str">
            <v>Alla</v>
          </cell>
          <cell r="G237" t="str">
            <v>A.Ho</v>
          </cell>
          <cell r="H237" t="str">
            <v>L.Jedwab</v>
          </cell>
          <cell r="I237" t="str">
            <v>Phuong</v>
          </cell>
          <cell r="J237" t="str">
            <v>S.Rajendra</v>
          </cell>
          <cell r="K237" t="str">
            <v>AndrewL</v>
          </cell>
          <cell r="L237" t="str">
            <v>Therese</v>
          </cell>
          <cell r="M237" t="str">
            <v>qq</v>
          </cell>
          <cell r="N237" t="str">
            <v>qq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 t="str">
            <v>Obaid</v>
          </cell>
          <cell r="D238" t="str">
            <v>Berenice</v>
          </cell>
          <cell r="E238" t="str">
            <v>Golriz</v>
          </cell>
          <cell r="F238" t="str">
            <v>Alla</v>
          </cell>
          <cell r="G238" t="str">
            <v>A.Ho</v>
          </cell>
          <cell r="H238" t="str">
            <v>L.Jedwab</v>
          </cell>
          <cell r="I238" t="str">
            <v>Phuong</v>
          </cell>
          <cell r="J238" t="str">
            <v>S.Rajendra</v>
          </cell>
          <cell r="K238" t="str">
            <v>AndrewL</v>
          </cell>
          <cell r="L238" t="str">
            <v>Therese</v>
          </cell>
          <cell r="M238" t="str">
            <v>qq</v>
          </cell>
          <cell r="N238" t="str">
            <v>qq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 t="str">
            <v>Obaid</v>
          </cell>
          <cell r="D239" t="str">
            <v>Berenice</v>
          </cell>
          <cell r="E239" t="str">
            <v>M.Tang</v>
          </cell>
          <cell r="F239" t="str">
            <v>qq</v>
          </cell>
          <cell r="G239" t="str">
            <v>A.Ho</v>
          </cell>
          <cell r="H239" t="str">
            <v>L.Jedwab</v>
          </cell>
          <cell r="I239" t="str">
            <v>Phuong</v>
          </cell>
          <cell r="J239" t="str">
            <v>Phuong</v>
          </cell>
          <cell r="K239" t="str">
            <v>AndrewL</v>
          </cell>
          <cell r="L239" t="str">
            <v>Therese</v>
          </cell>
          <cell r="M239" t="str">
            <v>qq</v>
          </cell>
          <cell r="N239" t="str">
            <v>qq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 t="str">
            <v>Obaid</v>
          </cell>
          <cell r="D240" t="str">
            <v>Berenice</v>
          </cell>
          <cell r="E240" t="str">
            <v>M.Tang</v>
          </cell>
          <cell r="F240" t="str">
            <v>Alla (pm)</v>
          </cell>
          <cell r="G240" t="str">
            <v>A.Ho</v>
          </cell>
          <cell r="H240" t="str">
            <v>M.Lu</v>
          </cell>
          <cell r="I240" t="str">
            <v>Lois</v>
          </cell>
          <cell r="J240" t="str">
            <v>S.Rajendra</v>
          </cell>
          <cell r="K240" t="str">
            <v>AndrewL</v>
          </cell>
          <cell r="L240" t="str">
            <v>Therese</v>
          </cell>
          <cell r="M240" t="str">
            <v>qq</v>
          </cell>
          <cell r="N240" t="str">
            <v>qq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 t="str">
            <v>Obaid</v>
          </cell>
          <cell r="D241" t="str">
            <v>Berenice</v>
          </cell>
          <cell r="E241" t="str">
            <v>M.Tang</v>
          </cell>
          <cell r="F241" t="str">
            <v>qq</v>
          </cell>
          <cell r="G241" t="str">
            <v>A.Ho</v>
          </cell>
          <cell r="H241" t="str">
            <v>L.Jedwab</v>
          </cell>
          <cell r="I241" t="str">
            <v>Phuong</v>
          </cell>
          <cell r="J241" t="str">
            <v>S.Rajendra</v>
          </cell>
          <cell r="K241" t="str">
            <v>AndrewL</v>
          </cell>
          <cell r="L241" t="str">
            <v>M.Lu</v>
          </cell>
          <cell r="M241" t="str">
            <v>qq</v>
          </cell>
          <cell r="N241" t="str">
            <v>qq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 t="str">
            <v>Berenice</v>
          </cell>
          <cell r="D242" t="str">
            <v>Golriz</v>
          </cell>
          <cell r="E242" t="str">
            <v>M.Tang</v>
          </cell>
          <cell r="F242" t="str">
            <v>Alla</v>
          </cell>
          <cell r="G242" t="str">
            <v>M.Lu</v>
          </cell>
          <cell r="H242" t="str">
            <v>K.Josevska</v>
          </cell>
          <cell r="I242" t="str">
            <v>Phuong</v>
          </cell>
          <cell r="J242" t="str">
            <v>S.Rajendra</v>
          </cell>
          <cell r="K242" t="str">
            <v>L.Jedwab</v>
          </cell>
          <cell r="L242" t="str">
            <v>Therese</v>
          </cell>
          <cell r="M242" t="str">
            <v>qq</v>
          </cell>
          <cell r="N242" t="str">
            <v>qq</v>
          </cell>
          <cell r="O242" t="str">
            <v>G.Wang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C243" t="str">
            <v>Berenice</v>
          </cell>
          <cell r="D243" t="str">
            <v>Golriz</v>
          </cell>
          <cell r="E243" t="str">
            <v>blank</v>
          </cell>
          <cell r="F243" t="str">
            <v>Alla</v>
          </cell>
          <cell r="G243" t="str">
            <v>M.Lu</v>
          </cell>
          <cell r="H243" t="str">
            <v>K.Josevska</v>
          </cell>
          <cell r="I243" t="str">
            <v>Phuong</v>
          </cell>
          <cell r="J243" t="str">
            <v>S.Rajendra</v>
          </cell>
          <cell r="K243" t="str">
            <v>L.Jedwab</v>
          </cell>
          <cell r="L243" t="str">
            <v>Therese</v>
          </cell>
          <cell r="M243" t="str">
            <v>qq</v>
          </cell>
          <cell r="N243" t="str">
            <v>qq</v>
          </cell>
          <cell r="O243" t="str">
            <v>qq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C244" t="str">
            <v>Berenice</v>
          </cell>
          <cell r="D244" t="str">
            <v>Li-Ling</v>
          </cell>
          <cell r="E244" t="str">
            <v>M.Tang</v>
          </cell>
          <cell r="F244" t="str">
            <v>qq</v>
          </cell>
          <cell r="G244" t="str">
            <v>M.Lu</v>
          </cell>
          <cell r="H244" t="str">
            <v>K.Josevska</v>
          </cell>
          <cell r="I244" t="str">
            <v>Phuong</v>
          </cell>
          <cell r="J244" t="str">
            <v>Phuong</v>
          </cell>
          <cell r="K244" t="str">
            <v>L.Jedwab</v>
          </cell>
          <cell r="L244" t="str">
            <v>Therese</v>
          </cell>
          <cell r="M244" t="str">
            <v>qq</v>
          </cell>
          <cell r="N244" t="str">
            <v>qq</v>
          </cell>
          <cell r="O244" t="str">
            <v>G.Wang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C245" t="str">
            <v>Berenice</v>
          </cell>
          <cell r="D245" t="str">
            <v>Li-Ling (1-5pm)</v>
          </cell>
          <cell r="E245" t="str">
            <v>M.Tang</v>
          </cell>
          <cell r="F245" t="str">
            <v>Alla</v>
          </cell>
          <cell r="G245" t="str">
            <v>M.Lu</v>
          </cell>
          <cell r="H245" t="str">
            <v>K.Josevska</v>
          </cell>
          <cell r="I245" t="str">
            <v>Phuong</v>
          </cell>
          <cell r="J245" t="str">
            <v>S.Rajendra</v>
          </cell>
          <cell r="K245" t="str">
            <v>L.Jedwab</v>
          </cell>
          <cell r="L245" t="str">
            <v>Therese</v>
          </cell>
          <cell r="M245" t="str">
            <v>qq</v>
          </cell>
          <cell r="N245" t="str">
            <v>qq</v>
          </cell>
          <cell r="O245" t="str">
            <v>G.Wang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C246" t="str">
            <v>Berenice</v>
          </cell>
          <cell r="D246" t="str">
            <v>Golriz</v>
          </cell>
          <cell r="E246" t="str">
            <v>M.Tang</v>
          </cell>
          <cell r="F246" t="str">
            <v>qq</v>
          </cell>
          <cell r="G246" t="str">
            <v>M.Lu</v>
          </cell>
          <cell r="H246" t="str">
            <v>K.Josevska</v>
          </cell>
          <cell r="I246" t="str">
            <v>Phuong</v>
          </cell>
          <cell r="J246" t="str">
            <v>S.Rajendra</v>
          </cell>
          <cell r="K246" t="str">
            <v>L.Jedwab</v>
          </cell>
          <cell r="L246" t="str">
            <v>Therese</v>
          </cell>
          <cell r="M246" t="str">
            <v>qq</v>
          </cell>
          <cell r="N246" t="str">
            <v>qq</v>
          </cell>
          <cell r="O246" t="str">
            <v>qq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 t="str">
            <v>Berenice</v>
          </cell>
          <cell r="D247" t="str">
            <v>Golriz</v>
          </cell>
          <cell r="E247" t="str">
            <v>M.Tang</v>
          </cell>
          <cell r="F247" t="str">
            <v>Alla</v>
          </cell>
          <cell r="G247" t="str">
            <v>M.Lu</v>
          </cell>
          <cell r="H247" t="str">
            <v>K.Josevska</v>
          </cell>
          <cell r="I247" t="str">
            <v>G.Wang</v>
          </cell>
          <cell r="J247" t="str">
            <v>S.Rajendra</v>
          </cell>
          <cell r="K247" t="str">
            <v>L.Jedwab</v>
          </cell>
          <cell r="L247" t="str">
            <v>Therese</v>
          </cell>
          <cell r="M247" t="str">
            <v>Edward</v>
          </cell>
          <cell r="N247" t="str">
            <v>qq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 t="str">
            <v>Obaid</v>
          </cell>
          <cell r="D248" t="str">
            <v>V.Shen</v>
          </cell>
          <cell r="E248" t="str">
            <v>Golriz</v>
          </cell>
          <cell r="F248" t="str">
            <v>Alla</v>
          </cell>
          <cell r="G248" t="str">
            <v>Sneha</v>
          </cell>
          <cell r="H248" t="str">
            <v>K.Josevska</v>
          </cell>
          <cell r="I248" t="str">
            <v>G.Wang</v>
          </cell>
          <cell r="J248" t="str">
            <v>S.Rajendra</v>
          </cell>
          <cell r="K248" t="str">
            <v>L.Jedwab</v>
          </cell>
          <cell r="L248" t="str">
            <v>Therese</v>
          </cell>
          <cell r="M248" t="str">
            <v>Edward</v>
          </cell>
          <cell r="N248" t="str">
            <v>Meghana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 t="str">
            <v>Obaid</v>
          </cell>
          <cell r="D249" t="str">
            <v>M.Lu</v>
          </cell>
          <cell r="E249" t="str">
            <v>M.Tang</v>
          </cell>
          <cell r="F249" t="str">
            <v>qq</v>
          </cell>
          <cell r="G249" t="str">
            <v>Sneha</v>
          </cell>
          <cell r="H249" t="str">
            <v>K.Josevska</v>
          </cell>
          <cell r="I249" t="str">
            <v>G.Wang</v>
          </cell>
          <cell r="J249" t="str">
            <v>G.Wang</v>
          </cell>
          <cell r="K249" t="str">
            <v>L.Jedwab</v>
          </cell>
          <cell r="L249" t="str">
            <v>Therese</v>
          </cell>
          <cell r="M249" t="str">
            <v>Edward</v>
          </cell>
          <cell r="N249" t="str">
            <v>Meghana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C250" t="str">
            <v>Obaid</v>
          </cell>
          <cell r="D250" t="str">
            <v>Berenice</v>
          </cell>
          <cell r="E250" t="str">
            <v>M.Tang</v>
          </cell>
          <cell r="F250" t="str">
            <v>Alla</v>
          </cell>
          <cell r="G250" t="str">
            <v>A.Tran</v>
          </cell>
          <cell r="H250" t="str">
            <v>K.Josevska</v>
          </cell>
          <cell r="I250" t="str">
            <v>G.Wang</v>
          </cell>
          <cell r="J250" t="str">
            <v>S.Rajendra</v>
          </cell>
          <cell r="K250" t="str">
            <v>L.Jedwab</v>
          </cell>
          <cell r="L250" t="str">
            <v>Therese</v>
          </cell>
          <cell r="M250" t="str">
            <v>Edward</v>
          </cell>
          <cell r="N250" t="str">
            <v>qq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C251" t="str">
            <v>Obaid</v>
          </cell>
          <cell r="D251" t="str">
            <v>Berenice</v>
          </cell>
          <cell r="E251" t="str">
            <v>M.Tang</v>
          </cell>
          <cell r="F251" t="str">
            <v>qq</v>
          </cell>
          <cell r="G251" t="str">
            <v>V.Shen</v>
          </cell>
          <cell r="H251" t="str">
            <v>K.Josevska</v>
          </cell>
          <cell r="I251" t="str">
            <v>G.Wang</v>
          </cell>
          <cell r="J251" t="str">
            <v>S.Rajendra</v>
          </cell>
          <cell r="K251" t="str">
            <v>L.Jedwab</v>
          </cell>
          <cell r="L251" t="str">
            <v>A.Tran</v>
          </cell>
          <cell r="M251" t="str">
            <v>Edward</v>
          </cell>
          <cell r="N251" t="str">
            <v>qq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C252" t="str">
            <v>Obaid</v>
          </cell>
          <cell r="D252" t="str">
            <v>Berenice</v>
          </cell>
          <cell r="E252" t="str">
            <v>M.Tang</v>
          </cell>
          <cell r="F252" t="str">
            <v>Alla</v>
          </cell>
          <cell r="G252" t="str">
            <v>M.Lu</v>
          </cell>
          <cell r="H252" t="str">
            <v>K.Josevska</v>
          </cell>
          <cell r="I252" t="str">
            <v>G.Wang</v>
          </cell>
          <cell r="J252" t="str">
            <v>S.Rajendra</v>
          </cell>
          <cell r="K252" t="str">
            <v>V.Shen</v>
          </cell>
          <cell r="L252" t="str">
            <v>Therese</v>
          </cell>
          <cell r="M252" t="str">
            <v>V.Le</v>
          </cell>
          <cell r="N252" t="str">
            <v>qq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C253" t="str">
            <v>Obaid</v>
          </cell>
          <cell r="D253" t="str">
            <v>Berenice</v>
          </cell>
          <cell r="E253" t="str">
            <v>V.Shen</v>
          </cell>
          <cell r="F253" t="str">
            <v>Alla</v>
          </cell>
          <cell r="G253" t="str">
            <v>M.Lu</v>
          </cell>
          <cell r="H253" t="str">
            <v>K.Josevska</v>
          </cell>
          <cell r="I253" t="str">
            <v>Lois</v>
          </cell>
          <cell r="J253" t="str">
            <v>S.Rajendra</v>
          </cell>
          <cell r="K253" t="str">
            <v>Nadi</v>
          </cell>
          <cell r="L253" t="str">
            <v>Therese</v>
          </cell>
          <cell r="M253" t="str">
            <v>V.Le</v>
          </cell>
          <cell r="N253" t="str">
            <v>qq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C254" t="str">
            <v>Obaid</v>
          </cell>
          <cell r="D254" t="str">
            <v>Berenice</v>
          </cell>
          <cell r="E254" t="str">
            <v>M.Tang</v>
          </cell>
          <cell r="F254" t="str">
            <v>qq</v>
          </cell>
          <cell r="G254" t="str">
            <v>M.Lu</v>
          </cell>
          <cell r="H254" t="str">
            <v>Lois</v>
          </cell>
          <cell r="I254" t="str">
            <v>G.Wang</v>
          </cell>
          <cell r="J254" t="str">
            <v>G.Wang</v>
          </cell>
          <cell r="K254" t="str">
            <v>A.Tran</v>
          </cell>
          <cell r="L254" t="str">
            <v>Therese</v>
          </cell>
          <cell r="M254" t="str">
            <v>V.Le</v>
          </cell>
          <cell r="N254" t="str">
            <v>qq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C255" t="str">
            <v>Obaid</v>
          </cell>
          <cell r="D255" t="str">
            <v>Berenice</v>
          </cell>
          <cell r="E255" t="str">
            <v>M.Tang</v>
          </cell>
          <cell r="F255" t="str">
            <v>Alla</v>
          </cell>
          <cell r="G255" t="str">
            <v>M.Lu</v>
          </cell>
          <cell r="H255" t="str">
            <v>K.Josevska</v>
          </cell>
          <cell r="I255" t="str">
            <v>G.Wang</v>
          </cell>
          <cell r="J255" t="str">
            <v>S.Rajendra</v>
          </cell>
          <cell r="K255" t="str">
            <v>Sneha</v>
          </cell>
          <cell r="L255" t="str">
            <v>Therese</v>
          </cell>
          <cell r="M255" t="str">
            <v>V.Le</v>
          </cell>
          <cell r="N255" t="str">
            <v>qq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C256" t="str">
            <v>Obaid</v>
          </cell>
          <cell r="D256" t="str">
            <v>Berenice</v>
          </cell>
          <cell r="E256" t="str">
            <v>M.Tang</v>
          </cell>
          <cell r="F256" t="str">
            <v>qq</v>
          </cell>
          <cell r="G256" t="str">
            <v>M.Lu</v>
          </cell>
          <cell r="H256" t="str">
            <v>K.Josevska</v>
          </cell>
          <cell r="I256" t="str">
            <v>G.Wang</v>
          </cell>
          <cell r="J256" t="str">
            <v>S.Rajendra</v>
          </cell>
          <cell r="K256" t="str">
            <v>A.Tran</v>
          </cell>
          <cell r="L256" t="str">
            <v>Therese</v>
          </cell>
          <cell r="M256" t="str">
            <v>V.Le</v>
          </cell>
          <cell r="N256" t="str">
            <v>qq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02 Calendar"/>
    </sheetNames>
    <sheetDataSet>
      <sheetData sheetId="0">
        <row r="1">
          <cell r="C1" t="str">
            <v>SM Cover</v>
          </cell>
          <cell r="D1" t="str">
            <v>SM Pharm</v>
          </cell>
          <cell r="E1" t="str">
            <v>DN Cover</v>
          </cell>
          <cell r="F1" t="str">
            <v>DN Pharm</v>
          </cell>
          <cell r="G1" t="str">
            <v>CC Cover</v>
          </cell>
          <cell r="H1" t="str">
            <v>CC Pharm</v>
          </cell>
          <cell r="I1" t="str">
            <v>MCH Cover</v>
          </cell>
          <cell r="J1" t="str">
            <v>MCH Pharm</v>
          </cell>
          <cell r="K1" t="str">
            <v>As Cover</v>
          </cell>
          <cell r="L1" t="str">
            <v>GM Cover</v>
          </cell>
          <cell r="M1" t="str">
            <v>Spare</v>
          </cell>
          <cell r="N1" t="str">
            <v>Spare</v>
          </cell>
          <cell r="O1" t="str">
            <v>Spare</v>
          </cell>
          <cell r="P1" t="str">
            <v>Spare</v>
          </cell>
          <cell r="Q1" t="str">
            <v>Spare</v>
          </cell>
          <cell r="R1" t="str">
            <v>Spare</v>
          </cell>
          <cell r="S1" t="str">
            <v>Spare</v>
          </cell>
          <cell r="T1" t="str">
            <v>Spare</v>
          </cell>
          <cell r="U1" t="str">
            <v>Spare</v>
          </cell>
          <cell r="V1" t="str">
            <v>Spare</v>
          </cell>
          <cell r="W1" t="str">
            <v>Spare</v>
          </cell>
          <cell r="X1" t="str">
            <v>Spare</v>
          </cell>
          <cell r="Y1" t="str">
            <v>Spare</v>
          </cell>
          <cell r="Z1" t="str">
            <v>Spare</v>
          </cell>
        </row>
        <row r="2">
          <cell r="C2">
            <v>0</v>
          </cell>
          <cell r="D2">
            <v>0</v>
          </cell>
          <cell r="E2" t="str">
            <v>qq</v>
          </cell>
          <cell r="F2">
            <v>0</v>
          </cell>
          <cell r="G2" t="str">
            <v>Public holiday</v>
          </cell>
          <cell r="H2" t="str">
            <v xml:space="preserve">public holiday 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  <cell r="U2" t="str">
            <v>public holiday</v>
          </cell>
          <cell r="V2" t="str">
            <v>public holiday</v>
          </cell>
          <cell r="W2" t="str">
            <v>public holiday</v>
          </cell>
          <cell r="X2" t="str">
            <v>public holiday</v>
          </cell>
          <cell r="Y2" t="str">
            <v>public holiday</v>
          </cell>
          <cell r="Z2" t="str">
            <v>public holiday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 t="str">
            <v>qq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Vivienne</v>
          </cell>
          <cell r="N3" t="str">
            <v>Li-Ling</v>
          </cell>
          <cell r="O3" t="str">
            <v>Noor</v>
          </cell>
          <cell r="P3" t="str">
            <v>Mohammed</v>
          </cell>
          <cell r="Q3" t="str">
            <v>Meng</v>
          </cell>
          <cell r="R3" t="str">
            <v>Kelly</v>
          </cell>
          <cell r="S3" t="str">
            <v>L.Jedwab</v>
          </cell>
          <cell r="T3" t="str">
            <v>qq</v>
          </cell>
          <cell r="U3" t="str">
            <v>Meghana /SindhuT</v>
          </cell>
          <cell r="V3" t="str">
            <v>Paree</v>
          </cell>
          <cell r="W3" t="str">
            <v>V.Shen</v>
          </cell>
          <cell r="X3" t="str">
            <v>JenNguyen</v>
          </cell>
          <cell r="Y3" t="str">
            <v>Nelson</v>
          </cell>
          <cell r="Z3" t="str">
            <v>Janki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str">
            <v>qq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Vivienne</v>
          </cell>
          <cell r="N4" t="str">
            <v>qq</v>
          </cell>
          <cell r="O4" t="str">
            <v>Golriz</v>
          </cell>
          <cell r="P4" t="str">
            <v>Mohammed</v>
          </cell>
          <cell r="Q4" t="str">
            <v>Meng</v>
          </cell>
          <cell r="R4" t="str">
            <v>Diana</v>
          </cell>
          <cell r="S4" t="str">
            <v>L.Jedwab</v>
          </cell>
          <cell r="T4" t="str">
            <v>qq</v>
          </cell>
          <cell r="U4" t="str">
            <v>Meghana /SindhuT</v>
          </cell>
          <cell r="V4" t="str">
            <v>Paree</v>
          </cell>
          <cell r="W4" t="str">
            <v>V.Shen</v>
          </cell>
          <cell r="X4" t="str">
            <v>JenNguyen</v>
          </cell>
          <cell r="Y4" t="str">
            <v>Nelson</v>
          </cell>
          <cell r="Z4" t="str">
            <v>Janki</v>
          </cell>
        </row>
        <row r="5">
          <cell r="C5">
            <v>0</v>
          </cell>
          <cell r="D5">
            <v>0</v>
          </cell>
          <cell r="E5" t="str">
            <v>qq</v>
          </cell>
          <cell r="F5">
            <v>0</v>
          </cell>
          <cell r="G5" t="str">
            <v>qq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 t="str">
            <v>Vivienne</v>
          </cell>
          <cell r="N5" t="str">
            <v>Li-Ling</v>
          </cell>
          <cell r="O5" t="str">
            <v>Golriz</v>
          </cell>
          <cell r="P5" t="str">
            <v>Mohammed</v>
          </cell>
          <cell r="Q5" t="str">
            <v>Meng</v>
          </cell>
          <cell r="R5" t="str">
            <v>Diana</v>
          </cell>
          <cell r="S5" t="str">
            <v>L.Jedwab</v>
          </cell>
          <cell r="T5" t="str">
            <v>qq</v>
          </cell>
          <cell r="U5" t="str">
            <v>Meghana /SindhuT</v>
          </cell>
          <cell r="V5" t="str">
            <v>Paree</v>
          </cell>
          <cell r="W5" t="str">
            <v>V.Shen</v>
          </cell>
          <cell r="X5" t="str">
            <v>JenNguyen</v>
          </cell>
          <cell r="Y5" t="str">
            <v>Nelson</v>
          </cell>
          <cell r="Z5" t="str">
            <v>Janki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>qq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qq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>qq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>qq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>qq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qq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qq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qq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qq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qq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qq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>qq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qq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qq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qq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public holiday</v>
          </cell>
          <cell r="H21" t="str">
            <v>public holiday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>qq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>qq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>qq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>qq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>qq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qq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qq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>qq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qq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qq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>qq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qq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qq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 t="str">
            <v>qq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str">
            <v>qq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 t="str">
            <v>qq</v>
          </cell>
          <cell r="H37" t="str">
            <v>qq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str">
            <v>qq</v>
          </cell>
          <cell r="H38" t="str">
            <v>qq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 t="str">
            <v>qq</v>
          </cell>
          <cell r="H39" t="str">
            <v>qq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qq</v>
          </cell>
          <cell r="H40" t="str">
            <v>qq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qq</v>
          </cell>
          <cell r="H41" t="str">
            <v>qq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qq</v>
          </cell>
          <cell r="H42" t="str">
            <v>qq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 t="str">
            <v>qq</v>
          </cell>
          <cell r="H43" t="str">
            <v>qq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str">
            <v>qq</v>
          </cell>
          <cell r="H44" t="str">
            <v>qq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qq</v>
          </cell>
          <cell r="H45" t="str">
            <v>qq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qq</v>
          </cell>
          <cell r="H46" t="str">
            <v>qq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qq</v>
          </cell>
          <cell r="H47" t="str">
            <v>qq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str">
            <v>qq</v>
          </cell>
          <cell r="H48" t="str">
            <v>qq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 t="str">
            <v>qq</v>
          </cell>
          <cell r="H49" t="str">
            <v>qq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str">
            <v>qq</v>
          </cell>
          <cell r="H50" t="str">
            <v>qq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 t="str">
            <v>qq</v>
          </cell>
          <cell r="H51" t="str">
            <v>qq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str">
            <v>public holiday</v>
          </cell>
          <cell r="H52" t="str">
            <v xml:space="preserve">public holiday 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qq</v>
          </cell>
          <cell r="H53" t="str">
            <v>qq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qq</v>
          </cell>
          <cell r="H54" t="str">
            <v>qq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 t="str">
            <v>qq</v>
          </cell>
          <cell r="H55" t="str">
            <v>qq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str">
            <v>qq</v>
          </cell>
          <cell r="H56" t="str">
            <v>qq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 t="str">
            <v>qq</v>
          </cell>
          <cell r="H57" t="str">
            <v>qq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>qq</v>
          </cell>
          <cell r="H58" t="str">
            <v>qq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>qq</v>
          </cell>
          <cell r="H59" t="str">
            <v>qq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qq</v>
          </cell>
          <cell r="H60" t="str">
            <v>qq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 t="str">
            <v>qq</v>
          </cell>
          <cell r="H61" t="str">
            <v>qq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str">
            <v>qq</v>
          </cell>
          <cell r="H62" t="str">
            <v>qq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>qq</v>
          </cell>
          <cell r="H63" t="str">
            <v>qq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 t="str">
            <v>qq</v>
          </cell>
          <cell r="H64" t="str">
            <v>qq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qq</v>
          </cell>
          <cell r="H65" t="str">
            <v>qq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public holiday</v>
          </cell>
          <cell r="H66" t="str">
            <v>public holiday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 t="str">
            <v>public holiday</v>
          </cell>
          <cell r="H67" t="str">
            <v xml:space="preserve">public holiday 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 t="str">
            <v>qq</v>
          </cell>
          <cell r="H68" t="str">
            <v>qq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qq</v>
          </cell>
          <cell r="H69" t="str">
            <v>qq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 t="str">
            <v>qq</v>
          </cell>
          <cell r="H70" t="str">
            <v>qq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qq</v>
          </cell>
          <cell r="H71" t="str">
            <v>qq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qq</v>
          </cell>
          <cell r="H72" t="str">
            <v>qq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 t="str">
            <v>qq</v>
          </cell>
          <cell r="H73" t="str">
            <v>qq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 t="str">
            <v>qq</v>
          </cell>
          <cell r="H74" t="str">
            <v>qq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 t="str">
            <v>qq</v>
          </cell>
          <cell r="H75" t="str">
            <v>qq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 t="str">
            <v>qq</v>
          </cell>
          <cell r="H76" t="str">
            <v>qq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qq</v>
          </cell>
          <cell r="H77" t="str">
            <v>qq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qq</v>
          </cell>
          <cell r="H78" t="str">
            <v>qq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 t="str">
            <v>qq</v>
          </cell>
          <cell r="H79" t="str">
            <v>qq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qq</v>
          </cell>
          <cell r="H80" t="str">
            <v>qq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qq</v>
          </cell>
          <cell r="H81" t="str">
            <v>qq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qq</v>
          </cell>
          <cell r="H82" t="str">
            <v>qq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qq</v>
          </cell>
          <cell r="H83" t="str">
            <v>qq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 xml:space="preserve">public holiday </v>
          </cell>
          <cell r="H84" t="str">
            <v xml:space="preserve">public holiday 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 t="str">
            <v>qq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 t="str">
            <v>qq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 t="str">
            <v>qq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 t="str">
            <v>qq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Aseel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Aseel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 t="str">
            <v>qq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 t="str">
            <v>qq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 t="str">
            <v>qq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 t="str">
            <v>qq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qq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 t="str">
            <v>qq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 t="str">
            <v>qq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 t="str">
            <v>qq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 t="str">
            <v>qq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 t="str">
            <v>qq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qq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 t="str">
            <v>qq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 t="str">
            <v>qq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>qq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>qq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 t="str">
            <v>qq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 t="str">
            <v>qq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 t="str">
            <v>qq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 t="str">
            <v>qq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>qq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qq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 t="str">
            <v>qq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 t="str">
            <v>qq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 t="str">
            <v>qq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 t="str">
            <v>qq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 t="str">
            <v xml:space="preserve">public holiday </v>
          </cell>
          <cell r="H117" t="str">
            <v xml:space="preserve">public holiday 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>qq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 t="str">
            <v>qq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>qq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>qq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 t="str">
            <v>qq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 t="str">
            <v>qq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 t="str">
            <v>qq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 t="str">
            <v>qq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 t="str">
            <v>qq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 t="str">
            <v>qq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>qq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 t="str">
            <v>qq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 t="str">
            <v>qq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>qq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>qq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 t="str">
            <v>qq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 t="str">
            <v>qq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 t="str">
            <v>qq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 t="str">
            <v>qq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 t="str">
            <v>qq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 t="str">
            <v>qq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 t="str">
            <v>qq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 t="str">
            <v>Jasenka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</row>
        <row r="137">
          <cell r="C137">
            <v>0</v>
          </cell>
          <cell r="D137" t="str">
            <v>qq</v>
          </cell>
          <cell r="E137">
            <v>0</v>
          </cell>
          <cell r="F137">
            <v>0</v>
          </cell>
          <cell r="G137" t="str">
            <v>qq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 t="str">
            <v>qq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C138">
            <v>0</v>
          </cell>
          <cell r="D138" t="str">
            <v>qq</v>
          </cell>
          <cell r="E138">
            <v>0</v>
          </cell>
          <cell r="F138">
            <v>0</v>
          </cell>
          <cell r="G138" t="str">
            <v>qq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 t="str">
            <v>qq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 t="str">
            <v>qq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 t="str">
            <v>qq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C140">
            <v>0</v>
          </cell>
          <cell r="D140" t="str">
            <v>qq</v>
          </cell>
          <cell r="E140">
            <v>0</v>
          </cell>
          <cell r="F140">
            <v>0</v>
          </cell>
          <cell r="G140" t="str">
            <v>qq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 t="str">
            <v>qq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>qq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 t="str">
            <v>qq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>qq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 t="str">
            <v>Kosta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 t="str">
            <v>qq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 t="str">
            <v>Tatyana/Michael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 t="str">
            <v>qq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 t="str">
            <v>qq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 t="str">
            <v>qq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 t="str">
            <v>qq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 t="str">
            <v>qq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 t="str">
            <v>qq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 t="str">
            <v>qq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 t="str">
            <v>J.Do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>qq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 t="str">
            <v>qq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>qq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 t="str">
            <v>qq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>qq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 t="str">
            <v>qq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 t="str">
            <v>qq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 t="str">
            <v>qq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 t="str">
            <v>qq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 t="str">
            <v>Karishma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>qq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 t="str">
            <v>qq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qq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 t="str">
            <v>qq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>qq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 t="str">
            <v>qq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 t="str">
            <v>qq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 t="str">
            <v>qq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 t="str">
            <v>qq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S.McPhee/Jasenka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 t="str">
            <v>qq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 t="str">
            <v>qq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 t="str">
            <v>qq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 t="str">
            <v>qq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 t="str">
            <v>qq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 t="str">
            <v>qq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>qq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 t="str">
            <v>Arthur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>qq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 t="str">
            <v>qq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>qq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 t="str">
            <v>qq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 t="str">
            <v>qq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 t="str">
            <v>Michael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 t="str">
            <v>qq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 t="str">
            <v>qq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>qq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 t="str">
            <v>qq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>qq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 t="str">
            <v>qq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>qq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 t="str">
            <v>qq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 t="str">
            <v>qq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 t="str">
            <v>qq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 t="str">
            <v>qq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 t="str">
            <v>qq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 t="str">
            <v>qq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 t="str">
            <v>qq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 t="str">
            <v>qq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>Karishma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>qq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 t="str">
            <v>qq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>qq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 t="str">
            <v>qq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 t="str">
            <v>qq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 t="str">
            <v>qq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 t="str">
            <v>qq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>qq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>qq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 t="str">
            <v>qq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>qq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 t="str">
            <v>qq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>qq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 t="str">
            <v>qq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 t="str">
            <v>qq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>qq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 t="str">
            <v>qq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>qq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 t="str">
            <v>qq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 t="str">
            <v>qq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 t="str">
            <v>qq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 t="str">
            <v>qq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 t="str">
            <v>qq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 t="str">
            <v>qq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>qq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 t="str">
            <v>qq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>qq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 t="str">
            <v>qq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>qq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 t="str">
            <v>qq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 t="str">
            <v>qq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 t="str">
            <v>qq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 t="str">
            <v>qq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 t="str">
            <v>qq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>qq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 t="str">
            <v>qq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 t="str">
            <v>M.Phung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 t="str">
            <v>qq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 t="str">
            <v>qq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 t="str">
            <v>qq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>qq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 t="str">
            <v>qq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>qq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 t="str">
            <v>qq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>qq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 t="str">
            <v>qq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 t="str">
            <v>public holiday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 t="str">
            <v>qq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 t="str">
            <v>qq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 t="str">
            <v>qq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 t="str">
            <v>qq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 t="str">
            <v>qq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 t="str">
            <v>qq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 t="str">
            <v>qq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 t="str">
            <v>qq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 t="str">
            <v>qq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>qq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 t="str">
            <v>qq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>qq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 t="str">
            <v>qq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>qq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 t="str">
            <v>qq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 t="str">
            <v>qq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 t="str">
            <v>qq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 t="str">
            <v>qq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 t="str">
            <v>qq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>qq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 t="str">
            <v>qq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 t="str">
            <v>qq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 t="str">
            <v>qq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 t="str">
            <v>qq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 t="str">
            <v>qq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>qq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 t="str">
            <v>qq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>qq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 t="str">
            <v>J.Do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>qq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 t="str">
            <v>qq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 t="str">
            <v>qq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 t="str">
            <v>qq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 t="str">
            <v>qq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 t="str">
            <v>qq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>qq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 t="str">
            <v>qq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 t="str">
            <v>qq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 t="str">
            <v>qq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>qq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 t="str">
            <v>qq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>qq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 t="str">
            <v>qq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>qq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 t="str">
            <v>qq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>qq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 t="str">
            <v>qq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 t="str">
            <v>qq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 t="str">
            <v>J.Do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 t="str">
            <v>qq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 t="str">
            <v>qq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>qq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 t="str">
            <v>qq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>public holiday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 t="str">
            <v>qq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 t="str">
            <v>qq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 t="str">
            <v>qq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 t="str">
            <v>qq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 t="str">
            <v>qq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>qq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 t="str">
            <v>qq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>qq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qq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>qq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 t="str">
            <v>qq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 t="str">
            <v>qq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 t="str">
            <v>qq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 t="str">
            <v>qq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 t="str">
            <v>qq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 t="str">
            <v>qq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 t="str">
            <v>qq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 t="str">
            <v>qq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 t="str">
            <v>qq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 t="str">
            <v>qq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 t="str">
            <v>qq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>qq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 t="str">
            <v>qq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>qq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 t="str">
            <v>qq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>qq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 t="str">
            <v>qq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 t="str">
            <v>qq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 t="str">
            <v>qq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 t="str">
            <v>qq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 t="str">
            <v>qq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>qq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 t="str">
            <v>qq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>qq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 t="str">
            <v>qq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 t="str">
            <v>qq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 t="str">
            <v>qq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 t="str">
            <v>qq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 t="str">
            <v>qq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>qq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 t="str">
            <v>qq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>qq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 t="str">
            <v>qq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>qq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 t="str">
            <v>qq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 t="str">
            <v>qq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 t="str">
            <v>qq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 t="str">
            <v>qq</v>
          </cell>
          <cell r="H247">
            <v>0</v>
          </cell>
          <cell r="I247">
            <v>0</v>
          </cell>
          <cell r="J247">
            <v>0</v>
          </cell>
          <cell r="K247" t="str">
            <v>qq</v>
          </cell>
          <cell r="L247" t="str">
            <v>qq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C248" t="str">
            <v>QQ</v>
          </cell>
          <cell r="D248">
            <v>0</v>
          </cell>
          <cell r="E248">
            <v>0</v>
          </cell>
          <cell r="F248">
            <v>0</v>
          </cell>
          <cell r="G248" t="str">
            <v>qq</v>
          </cell>
          <cell r="H248">
            <v>0</v>
          </cell>
          <cell r="I248">
            <v>0</v>
          </cell>
          <cell r="J248">
            <v>0</v>
          </cell>
          <cell r="K248" t="str">
            <v>qq</v>
          </cell>
          <cell r="L248" t="str">
            <v>qq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C249" t="str">
            <v>QQ</v>
          </cell>
          <cell r="D249">
            <v>0</v>
          </cell>
          <cell r="E249">
            <v>0</v>
          </cell>
          <cell r="F249">
            <v>0</v>
          </cell>
          <cell r="G249" t="str">
            <v>qq</v>
          </cell>
          <cell r="H249">
            <v>0</v>
          </cell>
          <cell r="I249">
            <v>0</v>
          </cell>
          <cell r="J249">
            <v>0</v>
          </cell>
          <cell r="K249" t="str">
            <v>qq</v>
          </cell>
          <cell r="L249" t="str">
            <v>qq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C250" t="str">
            <v>QQ</v>
          </cell>
          <cell r="D250">
            <v>0</v>
          </cell>
          <cell r="E250">
            <v>0</v>
          </cell>
          <cell r="F250">
            <v>0</v>
          </cell>
          <cell r="G250" t="str">
            <v>qq</v>
          </cell>
          <cell r="H250">
            <v>0</v>
          </cell>
          <cell r="I250">
            <v>0</v>
          </cell>
          <cell r="J250">
            <v>0</v>
          </cell>
          <cell r="K250" t="str">
            <v>qq</v>
          </cell>
          <cell r="L250" t="str">
            <v>qq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C251" t="str">
            <v>QQ</v>
          </cell>
          <cell r="D251">
            <v>0</v>
          </cell>
          <cell r="E251">
            <v>0</v>
          </cell>
          <cell r="F251">
            <v>0</v>
          </cell>
          <cell r="G251" t="str">
            <v>qq</v>
          </cell>
          <cell r="H251">
            <v>0</v>
          </cell>
          <cell r="I251">
            <v>0</v>
          </cell>
          <cell r="J251">
            <v>0</v>
          </cell>
          <cell r="K251" t="str">
            <v>qq</v>
          </cell>
          <cell r="L251" t="str">
            <v>qq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C252" t="str">
            <v>qq</v>
          </cell>
          <cell r="D252">
            <v>0</v>
          </cell>
          <cell r="E252">
            <v>0</v>
          </cell>
          <cell r="F252">
            <v>0</v>
          </cell>
          <cell r="G252" t="str">
            <v>qq</v>
          </cell>
          <cell r="H252">
            <v>0</v>
          </cell>
          <cell r="I252">
            <v>0</v>
          </cell>
          <cell r="J252">
            <v>0</v>
          </cell>
          <cell r="K252" t="str">
            <v>qq</v>
          </cell>
          <cell r="L252" t="str">
            <v>qq</v>
          </cell>
          <cell r="M252" t="str">
            <v>qq</v>
          </cell>
          <cell r="N252" t="str">
            <v>qq</v>
          </cell>
          <cell r="O252" t="str">
            <v>Sneha&gt;12</v>
          </cell>
          <cell r="P252" t="str">
            <v>qq</v>
          </cell>
          <cell r="Q252" t="str">
            <v>qq</v>
          </cell>
          <cell r="R252" t="str">
            <v>qq</v>
          </cell>
          <cell r="S252" t="str">
            <v>qq</v>
          </cell>
          <cell r="T252" t="str">
            <v>qq</v>
          </cell>
          <cell r="U252">
            <v>0</v>
          </cell>
          <cell r="V252" t="str">
            <v>qq</v>
          </cell>
          <cell r="W252" t="str">
            <v>qq</v>
          </cell>
          <cell r="X252" t="str">
            <v>qq</v>
          </cell>
          <cell r="Y252" t="str">
            <v>qq</v>
          </cell>
          <cell r="Z252" t="str">
            <v>qq</v>
          </cell>
        </row>
        <row r="253">
          <cell r="C253" t="str">
            <v>qq</v>
          </cell>
          <cell r="D253">
            <v>0</v>
          </cell>
          <cell r="E253">
            <v>0</v>
          </cell>
          <cell r="F253">
            <v>0</v>
          </cell>
          <cell r="G253" t="str">
            <v>qq</v>
          </cell>
          <cell r="H253">
            <v>0</v>
          </cell>
          <cell r="I253">
            <v>0</v>
          </cell>
          <cell r="J253">
            <v>0</v>
          </cell>
          <cell r="K253" t="str">
            <v>qq</v>
          </cell>
          <cell r="L253" t="str">
            <v>qq</v>
          </cell>
          <cell r="M253" t="str">
            <v>qq</v>
          </cell>
          <cell r="N253">
            <v>0</v>
          </cell>
          <cell r="O253" t="str">
            <v>qq</v>
          </cell>
          <cell r="P253" t="str">
            <v>qq</v>
          </cell>
          <cell r="Q253" t="str">
            <v>qq</v>
          </cell>
          <cell r="R253" t="str">
            <v>qq</v>
          </cell>
          <cell r="S253" t="str">
            <v>qq</v>
          </cell>
          <cell r="T253" t="str">
            <v>qq</v>
          </cell>
          <cell r="U253">
            <v>0</v>
          </cell>
          <cell r="V253" t="str">
            <v>qq</v>
          </cell>
          <cell r="W253" t="str">
            <v>qq</v>
          </cell>
          <cell r="X253" t="str">
            <v>qq</v>
          </cell>
          <cell r="Y253" t="str">
            <v>qq</v>
          </cell>
          <cell r="Z253" t="str">
            <v>qq</v>
          </cell>
        </row>
        <row r="254">
          <cell r="C254" t="str">
            <v>qq</v>
          </cell>
          <cell r="D254">
            <v>0</v>
          </cell>
          <cell r="E254">
            <v>0</v>
          </cell>
          <cell r="F254">
            <v>0</v>
          </cell>
          <cell r="G254" t="str">
            <v>qq</v>
          </cell>
          <cell r="H254">
            <v>0</v>
          </cell>
          <cell r="I254">
            <v>0</v>
          </cell>
          <cell r="J254">
            <v>0</v>
          </cell>
          <cell r="K254" t="str">
            <v>qq</v>
          </cell>
          <cell r="L254" t="str">
            <v>qq</v>
          </cell>
          <cell r="M254" t="str">
            <v>qq</v>
          </cell>
          <cell r="N254" t="str">
            <v>qq</v>
          </cell>
          <cell r="O254" t="str">
            <v>qq</v>
          </cell>
          <cell r="P254" t="str">
            <v>qq</v>
          </cell>
          <cell r="Q254" t="str">
            <v>qq</v>
          </cell>
          <cell r="R254" t="str">
            <v>qq</v>
          </cell>
          <cell r="S254" t="str">
            <v>qq</v>
          </cell>
          <cell r="T254" t="str">
            <v>Nadi</v>
          </cell>
          <cell r="U254">
            <v>0</v>
          </cell>
          <cell r="V254" t="str">
            <v>qq</v>
          </cell>
          <cell r="W254" t="str">
            <v>qq</v>
          </cell>
          <cell r="X254" t="str">
            <v>qq</v>
          </cell>
          <cell r="Y254" t="str">
            <v>qq</v>
          </cell>
          <cell r="Z254" t="str">
            <v>qq</v>
          </cell>
        </row>
        <row r="255">
          <cell r="C255" t="str">
            <v>A.Alex</v>
          </cell>
          <cell r="D255">
            <v>0</v>
          </cell>
          <cell r="E255">
            <v>0</v>
          </cell>
          <cell r="F255">
            <v>0</v>
          </cell>
          <cell r="G255" t="str">
            <v>qq</v>
          </cell>
          <cell r="H255">
            <v>0</v>
          </cell>
          <cell r="I255">
            <v>0</v>
          </cell>
          <cell r="J255">
            <v>0</v>
          </cell>
          <cell r="K255" t="str">
            <v>qq</v>
          </cell>
          <cell r="L255" t="str">
            <v>qq</v>
          </cell>
          <cell r="M255" t="str">
            <v>qq</v>
          </cell>
          <cell r="N255" t="str">
            <v>qq</v>
          </cell>
          <cell r="O255" t="str">
            <v>Tatyana</v>
          </cell>
          <cell r="P255" t="str">
            <v>qq</v>
          </cell>
          <cell r="Q255" t="str">
            <v>qq</v>
          </cell>
          <cell r="R255" t="str">
            <v>qq</v>
          </cell>
          <cell r="S255" t="str">
            <v>qq</v>
          </cell>
          <cell r="T255" t="str">
            <v>qq</v>
          </cell>
          <cell r="U255">
            <v>0</v>
          </cell>
          <cell r="V255" t="str">
            <v>qq</v>
          </cell>
          <cell r="W255" t="str">
            <v>qq</v>
          </cell>
          <cell r="X255" t="str">
            <v>qq</v>
          </cell>
          <cell r="Y255" t="str">
            <v>qq</v>
          </cell>
          <cell r="Z255" t="str">
            <v>qq</v>
          </cell>
        </row>
        <row r="256">
          <cell r="C256" t="str">
            <v>qq</v>
          </cell>
          <cell r="D256">
            <v>0</v>
          </cell>
          <cell r="E256">
            <v>0</v>
          </cell>
          <cell r="F256">
            <v>0</v>
          </cell>
          <cell r="G256" t="str">
            <v>qq</v>
          </cell>
          <cell r="H256">
            <v>0</v>
          </cell>
          <cell r="I256">
            <v>0</v>
          </cell>
          <cell r="J256">
            <v>0</v>
          </cell>
          <cell r="K256" t="str">
            <v>qq</v>
          </cell>
          <cell r="L256" t="str">
            <v>qq</v>
          </cell>
          <cell r="M256" t="str">
            <v>qq</v>
          </cell>
          <cell r="N256" t="str">
            <v>qq</v>
          </cell>
          <cell r="O256" t="str">
            <v>qq</v>
          </cell>
          <cell r="P256" t="str">
            <v>qq</v>
          </cell>
          <cell r="Q256" t="str">
            <v>qq</v>
          </cell>
          <cell r="R256" t="str">
            <v>qq</v>
          </cell>
          <cell r="S256" t="str">
            <v>qq</v>
          </cell>
          <cell r="T256" t="str">
            <v>qq</v>
          </cell>
          <cell r="U256">
            <v>0</v>
          </cell>
          <cell r="V256" t="str">
            <v>qq</v>
          </cell>
          <cell r="W256" t="str">
            <v>qq</v>
          </cell>
          <cell r="X256" t="str">
            <v>qq</v>
          </cell>
          <cell r="Y256" t="str">
            <v>qq</v>
          </cell>
          <cell r="Z256" t="str">
            <v>qq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3">
          <cell r="C3" t="str">
            <v>ICU</v>
          </cell>
          <cell r="D3" t="str">
            <v>ICU / CARDIOLOGY</v>
          </cell>
          <cell r="E3" t="str">
            <v>(8am-4.30pm) CARDIOLOGY</v>
          </cell>
          <cell r="F3" t="str">
            <v xml:space="preserve">(8am-4.30pm) CTS </v>
          </cell>
          <cell r="G3" t="str">
            <v>(8am-4.30pm) EMERGENCY</v>
          </cell>
          <cell r="H3" t="str">
            <v>EMERGENCY / DISPENSARY</v>
          </cell>
          <cell r="I3" t="str">
            <v>ICU / CARDIOLOGY</v>
          </cell>
          <cell r="J3" t="str">
            <v>Resident assessment</v>
          </cell>
          <cell r="K3" t="str">
            <v>INTERN</v>
          </cell>
          <cell r="L3" t="str">
            <v>CTS Training</v>
          </cell>
          <cell r="M3" t="str">
            <v>STUDENT/INTERN</v>
          </cell>
          <cell r="N3" t="str">
            <v>ED Training</v>
          </cell>
          <cell r="O3" t="str">
            <v>[PHARMACY ROLE]</v>
          </cell>
          <cell r="P3" t="str">
            <v>[PHARMACY ROLE]</v>
          </cell>
          <cell r="Q3" t="str">
            <v>[PHARMACY ROLE]</v>
          </cell>
          <cell r="R3" t="str">
            <v>[PHARMACY ROLE]</v>
          </cell>
          <cell r="S3" t="str">
            <v>[PHARMACY ROLE]</v>
          </cell>
          <cell r="T3" t="str">
            <v>[PHARMACY ROLE]</v>
          </cell>
        </row>
        <row r="4">
          <cell r="C4" t="str">
            <v>public holiday</v>
          </cell>
          <cell r="D4" t="str">
            <v>public holiday</v>
          </cell>
          <cell r="E4" t="str">
            <v>public holiday</v>
          </cell>
          <cell r="F4" t="str">
            <v>public holiday</v>
          </cell>
          <cell r="G4" t="str">
            <v>public holiday</v>
          </cell>
          <cell r="H4" t="str">
            <v>public holiday</v>
          </cell>
          <cell r="J4" t="str">
            <v>public holiday</v>
          </cell>
          <cell r="K4" t="str">
            <v>public holiday</v>
          </cell>
          <cell r="L4" t="str">
            <v>public holiday</v>
          </cell>
          <cell r="M4" t="str">
            <v>public holiday</v>
          </cell>
        </row>
        <row r="5">
          <cell r="C5" t="str">
            <v>Tin</v>
          </cell>
          <cell r="D5" t="str">
            <v>SarahJane</v>
          </cell>
          <cell r="E5" t="str">
            <v>Aseel</v>
          </cell>
          <cell r="F5" t="str">
            <v>A.Tran</v>
          </cell>
          <cell r="G5" t="str">
            <v>Nicholas</v>
          </cell>
          <cell r="H5" t="str">
            <v>Huda</v>
          </cell>
          <cell r="J5" t="str">
            <v>qq</v>
          </cell>
        </row>
        <row r="6">
          <cell r="C6" t="str">
            <v>Tin</v>
          </cell>
          <cell r="D6" t="str">
            <v>SarahJane</v>
          </cell>
          <cell r="E6" t="str">
            <v>Aseel</v>
          </cell>
          <cell r="F6" t="str">
            <v>K.Josevska</v>
          </cell>
          <cell r="G6" t="str">
            <v>Nicholas</v>
          </cell>
          <cell r="H6" t="str">
            <v>Connie</v>
          </cell>
          <cell r="J6" t="str">
            <v>qq</v>
          </cell>
          <cell r="K6" t="str">
            <v>qq</v>
          </cell>
        </row>
        <row r="7">
          <cell r="C7" t="str">
            <v>Tin/Huda</v>
          </cell>
          <cell r="D7" t="str">
            <v>SarahJane</v>
          </cell>
          <cell r="E7" t="str">
            <v>R.Cheah</v>
          </cell>
          <cell r="F7" t="str">
            <v>A.Tran</v>
          </cell>
          <cell r="G7" t="str">
            <v>Nicholas</v>
          </cell>
          <cell r="H7" t="str">
            <v>Connie</v>
          </cell>
          <cell r="J7" t="str">
            <v>qq</v>
          </cell>
          <cell r="K7" t="str">
            <v>qq</v>
          </cell>
        </row>
        <row r="8">
          <cell r="C8" t="str">
            <v>Tin</v>
          </cell>
          <cell r="D8" t="str">
            <v>SarahJane</v>
          </cell>
          <cell r="E8" t="str">
            <v>Aseel</v>
          </cell>
          <cell r="F8" t="str">
            <v>K.Josevska</v>
          </cell>
          <cell r="G8" t="str">
            <v>Nicholas</v>
          </cell>
          <cell r="H8" t="str">
            <v>Huda</v>
          </cell>
          <cell r="J8" t="str">
            <v>qq</v>
          </cell>
          <cell r="K8" t="str">
            <v>qq</v>
          </cell>
        </row>
        <row r="9">
          <cell r="C9" t="str">
            <v>Tin</v>
          </cell>
          <cell r="D9" t="str">
            <v>SarahJane</v>
          </cell>
          <cell r="E9" t="str">
            <v>Aseel</v>
          </cell>
          <cell r="F9" t="str">
            <v>A.Tran</v>
          </cell>
          <cell r="G9" t="str">
            <v>Nicholas</v>
          </cell>
          <cell r="H9" t="str">
            <v>Connie</v>
          </cell>
          <cell r="J9" t="str">
            <v>qq</v>
          </cell>
          <cell r="K9" t="str">
            <v>qq</v>
          </cell>
        </row>
        <row r="10">
          <cell r="C10" t="str">
            <v>Tin</v>
          </cell>
          <cell r="D10" t="str">
            <v>SarahJane</v>
          </cell>
          <cell r="E10" t="str">
            <v>Aseel/S.Nettleton</v>
          </cell>
          <cell r="F10" t="str">
            <v>A.Tran</v>
          </cell>
          <cell r="G10" t="str">
            <v>Nicholas</v>
          </cell>
          <cell r="H10" t="str">
            <v>Huda</v>
          </cell>
          <cell r="J10" t="str">
            <v>qq</v>
          </cell>
          <cell r="K10" t="str">
            <v>qq</v>
          </cell>
        </row>
        <row r="11">
          <cell r="C11" t="str">
            <v>Tin</v>
          </cell>
          <cell r="D11" t="str">
            <v>SarahJane</v>
          </cell>
          <cell r="E11" t="str">
            <v>Aseel/K.Josevska</v>
          </cell>
          <cell r="F11" t="str">
            <v>A.Tran</v>
          </cell>
          <cell r="G11" t="str">
            <v>Nicholas</v>
          </cell>
          <cell r="H11" t="str">
            <v>Connie</v>
          </cell>
          <cell r="J11" t="str">
            <v>qq</v>
          </cell>
          <cell r="K11" t="str">
            <v>qq</v>
          </cell>
        </row>
        <row r="12">
          <cell r="C12" t="str">
            <v>Tin</v>
          </cell>
          <cell r="D12" t="str">
            <v>SarahJane</v>
          </cell>
          <cell r="E12" t="str">
            <v>K.Josevska</v>
          </cell>
          <cell r="F12" t="str">
            <v>A.Tran</v>
          </cell>
          <cell r="G12" t="str">
            <v>Nicholas</v>
          </cell>
          <cell r="H12" t="str">
            <v>Connie</v>
          </cell>
          <cell r="J12" t="str">
            <v>qq</v>
          </cell>
          <cell r="K12" t="str">
            <v>qq</v>
          </cell>
        </row>
        <row r="13">
          <cell r="C13" t="str">
            <v>Tin</v>
          </cell>
          <cell r="D13" t="str">
            <v>SarahJane</v>
          </cell>
          <cell r="E13" t="str">
            <v>K.Josevska</v>
          </cell>
          <cell r="F13" t="str">
            <v>A.Tran</v>
          </cell>
          <cell r="G13" t="str">
            <v>Nicholas</v>
          </cell>
          <cell r="H13" t="str">
            <v>Huda</v>
          </cell>
          <cell r="J13" t="str">
            <v>qq</v>
          </cell>
          <cell r="K13" t="str">
            <v>qq</v>
          </cell>
        </row>
        <row r="14">
          <cell r="C14" t="str">
            <v>Tin</v>
          </cell>
          <cell r="D14" t="str">
            <v>SarahJane</v>
          </cell>
          <cell r="E14" t="str">
            <v>K.Josevska</v>
          </cell>
          <cell r="F14" t="str">
            <v>A.Tran</v>
          </cell>
          <cell r="G14" t="str">
            <v>Nicholas</v>
          </cell>
          <cell r="H14" t="str">
            <v>Connie</v>
          </cell>
          <cell r="J14" t="str">
            <v>Divya Mathew (RMIT) CTS</v>
          </cell>
          <cell r="K14" t="str">
            <v>SindhuT(Cardio)</v>
          </cell>
        </row>
        <row r="15">
          <cell r="C15" t="str">
            <v>Tin</v>
          </cell>
          <cell r="D15" t="str">
            <v>Huda</v>
          </cell>
          <cell r="E15" t="str">
            <v>K.Josevska</v>
          </cell>
          <cell r="F15" t="str">
            <v>A.Tran</v>
          </cell>
          <cell r="G15" t="str">
            <v>Nicholas</v>
          </cell>
          <cell r="H15" t="str">
            <v>Madonna&gt;11.30</v>
          </cell>
          <cell r="J15" t="str">
            <v>Divya Mathew (RMIT) CTS</v>
          </cell>
          <cell r="K15" t="str">
            <v>qq</v>
          </cell>
        </row>
        <row r="16">
          <cell r="C16" t="str">
            <v>Connie</v>
          </cell>
          <cell r="D16" t="str">
            <v>SarahJane</v>
          </cell>
          <cell r="E16" t="str">
            <v>K.Josevska</v>
          </cell>
          <cell r="F16" t="str">
            <v>A.Tran</v>
          </cell>
          <cell r="G16" t="str">
            <v>Nicholas</v>
          </cell>
          <cell r="H16" t="str">
            <v>Li-Ling</v>
          </cell>
          <cell r="J16" t="str">
            <v>Divya Mathew (RMIT) CTS</v>
          </cell>
          <cell r="K16" t="str">
            <v>SindhuT(Cardio)</v>
          </cell>
        </row>
        <row r="17">
          <cell r="C17" t="str">
            <v>Connie/Nicholas</v>
          </cell>
          <cell r="D17" t="str">
            <v>SarahJane</v>
          </cell>
          <cell r="E17" t="str">
            <v>K.Josevska</v>
          </cell>
          <cell r="F17" t="str">
            <v>A.Tran/Tin(ClinCAT)</v>
          </cell>
          <cell r="G17" t="str">
            <v>Huda</v>
          </cell>
          <cell r="H17" t="str">
            <v>T.Le</v>
          </cell>
          <cell r="J17" t="str">
            <v>Divya Mathew (RMIT) CTS</v>
          </cell>
          <cell r="K17" t="str">
            <v>SindhuT(Cardio)</v>
          </cell>
        </row>
        <row r="18">
          <cell r="C18" t="str">
            <v>Tin</v>
          </cell>
          <cell r="D18" t="str">
            <v>SarahJane</v>
          </cell>
          <cell r="E18" t="str">
            <v>K.Josevska</v>
          </cell>
          <cell r="F18" t="str">
            <v>A.Tran</v>
          </cell>
          <cell r="G18" t="str">
            <v>Nicholas</v>
          </cell>
          <cell r="H18" t="str">
            <v>T.Le</v>
          </cell>
          <cell r="J18" t="str">
            <v>Divya Mathew (RMIT) CTS</v>
          </cell>
          <cell r="K18" t="str">
            <v>SindhuT(Cardio)</v>
          </cell>
        </row>
        <row r="19">
          <cell r="C19" t="str">
            <v>Tin</v>
          </cell>
          <cell r="D19" t="str">
            <v>SarahJane</v>
          </cell>
          <cell r="E19" t="str">
            <v>K.Josevska</v>
          </cell>
          <cell r="F19" t="str">
            <v>A.Tran</v>
          </cell>
          <cell r="G19" t="str">
            <v>Connie</v>
          </cell>
          <cell r="H19" t="str">
            <v>Madonna</v>
          </cell>
          <cell r="J19" t="str">
            <v>Divya Mathew (RMIT) CTS</v>
          </cell>
          <cell r="K19" t="str">
            <v>SindhuT (Cardio)</v>
          </cell>
        </row>
        <row r="20">
          <cell r="C20" t="str">
            <v>Tin / Nicholas</v>
          </cell>
          <cell r="D20" t="str">
            <v>SarahJane</v>
          </cell>
          <cell r="E20" t="str">
            <v>K.Josevska</v>
          </cell>
          <cell r="F20" t="str">
            <v>A.Tran</v>
          </cell>
          <cell r="G20" t="str">
            <v>Huda</v>
          </cell>
          <cell r="H20" t="str">
            <v>K.Fildes</v>
          </cell>
          <cell r="J20" t="str">
            <v>qq</v>
          </cell>
          <cell r="K20" t="str">
            <v>SindhuT (Cardio)</v>
          </cell>
        </row>
        <row r="21">
          <cell r="C21" t="str">
            <v>Tin / Emma</v>
          </cell>
          <cell r="D21" t="str">
            <v>SarahJane</v>
          </cell>
          <cell r="E21" t="str">
            <v>K.Josevska</v>
          </cell>
          <cell r="F21" t="str">
            <v>A.Tran</v>
          </cell>
          <cell r="G21" t="str">
            <v>Nicholas</v>
          </cell>
          <cell r="H21" t="str">
            <v>Connie</v>
          </cell>
          <cell r="J21" t="str">
            <v>qq</v>
          </cell>
          <cell r="K21" t="str">
            <v>SindhuT (Cardio)</v>
          </cell>
        </row>
        <row r="22">
          <cell r="C22" t="str">
            <v>Huda</v>
          </cell>
          <cell r="D22" t="str">
            <v>SarahJane / Emma</v>
          </cell>
          <cell r="E22" t="str">
            <v>K.Josevska</v>
          </cell>
          <cell r="F22" t="str">
            <v>A.Tran</v>
          </cell>
          <cell r="G22" t="str">
            <v>Nicholas</v>
          </cell>
          <cell r="H22" t="str">
            <v>Connie</v>
          </cell>
          <cell r="J22" t="str">
            <v>qq</v>
          </cell>
          <cell r="K22" t="str">
            <v>SindhuT (Cardio)</v>
          </cell>
        </row>
        <row r="23">
          <cell r="C23" t="str">
            <v>public holiday</v>
          </cell>
          <cell r="D23" t="str">
            <v>Public holiday</v>
          </cell>
          <cell r="E23" t="str">
            <v>Public holiday</v>
          </cell>
          <cell r="F23" t="str">
            <v>Public holiday</v>
          </cell>
          <cell r="G23" t="str">
            <v>Public holiday</v>
          </cell>
          <cell r="H23" t="str">
            <v>Public holiday</v>
          </cell>
          <cell r="J23" t="str">
            <v>Public holiday</v>
          </cell>
          <cell r="K23" t="str">
            <v>Public holiday</v>
          </cell>
          <cell r="L23" t="str">
            <v>Public holiday</v>
          </cell>
          <cell r="M23" t="str">
            <v>Public holiday</v>
          </cell>
        </row>
        <row r="24">
          <cell r="C24" t="str">
            <v>Nicholas</v>
          </cell>
          <cell r="D24" t="str">
            <v>SarahJane</v>
          </cell>
          <cell r="E24" t="str">
            <v>Clark</v>
          </cell>
          <cell r="F24" t="str">
            <v>Amy</v>
          </cell>
          <cell r="G24" t="str">
            <v>Madonna</v>
          </cell>
          <cell r="H24" t="str">
            <v>T.Le</v>
          </cell>
          <cell r="J24" t="str">
            <v>qq</v>
          </cell>
          <cell r="K24" t="str">
            <v>qq</v>
          </cell>
        </row>
        <row r="25">
          <cell r="C25" t="str">
            <v>Nicholas</v>
          </cell>
          <cell r="D25" t="str">
            <v>Huda</v>
          </cell>
          <cell r="E25" t="str">
            <v>Clark</v>
          </cell>
          <cell r="F25" t="str">
            <v>A.Tran</v>
          </cell>
          <cell r="G25" t="str">
            <v>Madonna</v>
          </cell>
          <cell r="H25" t="str">
            <v>T.Le</v>
          </cell>
          <cell r="J25" t="str">
            <v>qq</v>
          </cell>
          <cell r="K25" t="str">
            <v>qq</v>
          </cell>
        </row>
        <row r="26">
          <cell r="C26" t="str">
            <v>Nicholas</v>
          </cell>
          <cell r="D26" t="str">
            <v>SarahJane</v>
          </cell>
          <cell r="E26" t="str">
            <v>Clark</v>
          </cell>
          <cell r="F26" t="str">
            <v>A.Tran</v>
          </cell>
          <cell r="G26" t="str">
            <v>Madonna</v>
          </cell>
          <cell r="H26" t="str">
            <v>T.Le</v>
          </cell>
          <cell r="J26" t="str">
            <v>qq</v>
          </cell>
          <cell r="K26" t="str">
            <v>qq</v>
          </cell>
        </row>
        <row r="27">
          <cell r="C27" t="str">
            <v>Nicholas</v>
          </cell>
          <cell r="D27" t="str">
            <v>SarahJane</v>
          </cell>
          <cell r="E27" t="str">
            <v>Clark</v>
          </cell>
          <cell r="F27" t="str">
            <v>A.Tran</v>
          </cell>
          <cell r="G27" t="str">
            <v>Madonna</v>
          </cell>
          <cell r="H27" t="str">
            <v>Huda</v>
          </cell>
          <cell r="J27" t="str">
            <v>qq</v>
          </cell>
          <cell r="K27" t="str">
            <v>qq</v>
          </cell>
        </row>
        <row r="28">
          <cell r="C28" t="str">
            <v>Nicholas</v>
          </cell>
          <cell r="D28" t="str">
            <v>SarahJane</v>
          </cell>
          <cell r="E28" t="str">
            <v>Clark</v>
          </cell>
          <cell r="F28" t="str">
            <v>A.Tran</v>
          </cell>
          <cell r="G28" t="str">
            <v>Madonna</v>
          </cell>
          <cell r="H28" t="str">
            <v>Huda</v>
          </cell>
          <cell r="J28" t="str">
            <v>qq</v>
          </cell>
          <cell r="K28" t="str">
            <v>qq</v>
          </cell>
        </row>
        <row r="29">
          <cell r="C29" t="str">
            <v>Tin</v>
          </cell>
          <cell r="D29" t="str">
            <v>SarahJane</v>
          </cell>
          <cell r="E29" t="str">
            <v>Clark</v>
          </cell>
          <cell r="F29" t="str">
            <v>A.Tran</v>
          </cell>
          <cell r="G29" t="str">
            <v>Nicholas</v>
          </cell>
          <cell r="H29" t="str">
            <v>Connie</v>
          </cell>
          <cell r="J29" t="str">
            <v>Aseel</v>
          </cell>
          <cell r="K29" t="str">
            <v>qq</v>
          </cell>
          <cell r="M29" t="str">
            <v>qq</v>
          </cell>
        </row>
        <row r="30">
          <cell r="C30" t="str">
            <v>Tin</v>
          </cell>
          <cell r="D30" t="str">
            <v>SarahJane</v>
          </cell>
          <cell r="E30" t="str">
            <v>Aseel</v>
          </cell>
          <cell r="F30" t="str">
            <v>A.Tran</v>
          </cell>
          <cell r="G30" t="str">
            <v>Nicholas</v>
          </cell>
          <cell r="H30" t="str">
            <v>Huda</v>
          </cell>
          <cell r="J30" t="str">
            <v>qq</v>
          </cell>
          <cell r="K30" t="str">
            <v>qq</v>
          </cell>
          <cell r="M30" t="str">
            <v>Tony Chang (CTS)</v>
          </cell>
        </row>
        <row r="31">
          <cell r="C31" t="str">
            <v>Tin</v>
          </cell>
          <cell r="D31" t="str">
            <v>SarahJane</v>
          </cell>
          <cell r="E31" t="str">
            <v>Clark</v>
          </cell>
          <cell r="F31" t="str">
            <v>A.Tran</v>
          </cell>
          <cell r="G31" t="str">
            <v>Nicholas</v>
          </cell>
          <cell r="H31" t="str">
            <v>Connie</v>
          </cell>
          <cell r="J31" t="str">
            <v>qq</v>
          </cell>
          <cell r="K31" t="str">
            <v>qq</v>
          </cell>
          <cell r="M31" t="str">
            <v>Tony Chang (CTS)</v>
          </cell>
        </row>
        <row r="32">
          <cell r="C32" t="str">
            <v>Tin</v>
          </cell>
          <cell r="D32" t="str">
            <v>SarahJane</v>
          </cell>
          <cell r="E32" t="str">
            <v>Clark</v>
          </cell>
          <cell r="F32" t="str">
            <v>A.Tran</v>
          </cell>
          <cell r="G32" t="str">
            <v>Nicholas</v>
          </cell>
          <cell r="H32" t="str">
            <v>Connie</v>
          </cell>
          <cell r="J32" t="str">
            <v>qq</v>
          </cell>
          <cell r="K32" t="str">
            <v>Huda</v>
          </cell>
          <cell r="M32" t="str">
            <v>Tony Chang (CTS)</v>
          </cell>
        </row>
        <row r="33">
          <cell r="C33" t="str">
            <v>Tin</v>
          </cell>
          <cell r="D33" t="str">
            <v>SarahJane</v>
          </cell>
          <cell r="E33" t="str">
            <v>Clark</v>
          </cell>
          <cell r="F33" t="str">
            <v>A.Tran</v>
          </cell>
          <cell r="G33" t="str">
            <v>Nicholas</v>
          </cell>
          <cell r="H33" t="str">
            <v>Huda</v>
          </cell>
          <cell r="J33" t="str">
            <v>Aseel</v>
          </cell>
          <cell r="K33" t="str">
            <v>qq</v>
          </cell>
          <cell r="M33" t="str">
            <v>Tony Chang (CTS)</v>
          </cell>
        </row>
        <row r="34">
          <cell r="C34" t="str">
            <v>Tin</v>
          </cell>
          <cell r="D34" t="str">
            <v>SarahJane</v>
          </cell>
          <cell r="E34" t="str">
            <v>Clark</v>
          </cell>
          <cell r="F34" t="str">
            <v>A.Tran</v>
          </cell>
          <cell r="G34" t="str">
            <v>Nicholas</v>
          </cell>
          <cell r="H34" t="str">
            <v>Connie</v>
          </cell>
          <cell r="J34" t="str">
            <v>qq</v>
          </cell>
          <cell r="K34" t="str">
            <v>qq</v>
          </cell>
          <cell r="M34" t="str">
            <v>Esther Jo (CTS)</v>
          </cell>
        </row>
        <row r="35">
          <cell r="C35" t="str">
            <v>Tin</v>
          </cell>
          <cell r="D35" t="str">
            <v>SarahJane</v>
          </cell>
          <cell r="E35" t="str">
            <v>Clark</v>
          </cell>
          <cell r="F35" t="str">
            <v>A.Tran</v>
          </cell>
          <cell r="G35" t="str">
            <v>Nicholas</v>
          </cell>
          <cell r="H35" t="str">
            <v>Madonna</v>
          </cell>
          <cell r="J35" t="str">
            <v>qq</v>
          </cell>
          <cell r="K35" t="str">
            <v>Huda</v>
          </cell>
          <cell r="M35" t="str">
            <v>Esther Jo (CTS)</v>
          </cell>
        </row>
        <row r="36">
          <cell r="C36" t="str">
            <v>Tin</v>
          </cell>
          <cell r="D36" t="str">
            <v>SarahJane</v>
          </cell>
          <cell r="E36" t="str">
            <v>Clark</v>
          </cell>
          <cell r="F36" t="str">
            <v>A.Tran</v>
          </cell>
          <cell r="G36" t="str">
            <v>Nicholas</v>
          </cell>
          <cell r="H36" t="str">
            <v>Connie</v>
          </cell>
          <cell r="J36" t="str">
            <v>Aseel</v>
          </cell>
          <cell r="K36" t="str">
            <v>qq</v>
          </cell>
          <cell r="M36" t="str">
            <v>Esther Jo (CTS)</v>
          </cell>
        </row>
        <row r="37">
          <cell r="C37" t="str">
            <v>Tin</v>
          </cell>
          <cell r="D37" t="str">
            <v>SarahJane</v>
          </cell>
          <cell r="E37" t="str">
            <v>Clark</v>
          </cell>
          <cell r="F37" t="str">
            <v>A.Tran</v>
          </cell>
          <cell r="G37" t="str">
            <v>Nicholas</v>
          </cell>
          <cell r="H37" t="str">
            <v>Connie</v>
          </cell>
          <cell r="J37" t="str">
            <v>Aseel</v>
          </cell>
          <cell r="K37" t="str">
            <v>Huda</v>
          </cell>
          <cell r="M37" t="str">
            <v>Esther Jo (CTS)</v>
          </cell>
        </row>
        <row r="38">
          <cell r="C38" t="str">
            <v>Huda</v>
          </cell>
          <cell r="D38" t="str">
            <v>SarahJane</v>
          </cell>
          <cell r="E38" t="str">
            <v>Clark</v>
          </cell>
          <cell r="F38" t="str">
            <v>A.Tran</v>
          </cell>
          <cell r="G38" t="str">
            <v>Nicholas</v>
          </cell>
          <cell r="H38" t="str">
            <v>Aseel</v>
          </cell>
          <cell r="J38" t="str">
            <v>qq</v>
          </cell>
          <cell r="K38" t="str">
            <v>qq</v>
          </cell>
          <cell r="M38" t="str">
            <v>qq</v>
          </cell>
        </row>
        <row r="39">
          <cell r="C39" t="str">
            <v>Nicholas</v>
          </cell>
          <cell r="D39" t="str">
            <v>SarahJane</v>
          </cell>
          <cell r="E39" t="str">
            <v>Clark</v>
          </cell>
          <cell r="F39" t="str">
            <v>K.Josevska</v>
          </cell>
          <cell r="G39" t="str">
            <v>Madonna</v>
          </cell>
          <cell r="H39" t="str">
            <v>Amy</v>
          </cell>
          <cell r="J39" t="str">
            <v>qq</v>
          </cell>
          <cell r="K39" t="str">
            <v>qq</v>
          </cell>
          <cell r="L39" t="str">
            <v>T.Le</v>
          </cell>
          <cell r="M39" t="str">
            <v>Trinh Nguyen (Cardiology)</v>
          </cell>
        </row>
        <row r="40">
          <cell r="C40" t="str">
            <v>Nicholas</v>
          </cell>
          <cell r="D40" t="str">
            <v>SarahJane</v>
          </cell>
          <cell r="E40" t="str">
            <v>Clark</v>
          </cell>
          <cell r="F40" t="str">
            <v>Estelle</v>
          </cell>
          <cell r="G40" t="str">
            <v>Madonna</v>
          </cell>
          <cell r="H40" t="str">
            <v>Huda</v>
          </cell>
          <cell r="J40" t="str">
            <v>qq</v>
          </cell>
          <cell r="K40" t="str">
            <v>qq</v>
          </cell>
          <cell r="L40" t="str">
            <v>T.Le</v>
          </cell>
          <cell r="M40" t="str">
            <v>Trinh Nguyen (Cardiology)</v>
          </cell>
        </row>
        <row r="41">
          <cell r="C41" t="str">
            <v>Nicholas</v>
          </cell>
          <cell r="D41" t="str">
            <v>SarahJane</v>
          </cell>
          <cell r="E41" t="str">
            <v>Clark</v>
          </cell>
          <cell r="F41" t="str">
            <v>A.Tran</v>
          </cell>
          <cell r="G41" t="str">
            <v>Madonna</v>
          </cell>
          <cell r="H41" t="str">
            <v>J.Parkinson</v>
          </cell>
          <cell r="J41" t="str">
            <v>qq</v>
          </cell>
          <cell r="K41" t="str">
            <v>qq</v>
          </cell>
          <cell r="L41" t="str">
            <v>qq</v>
          </cell>
          <cell r="M41" t="str">
            <v>Trinh Nguyen (Cardiology)</v>
          </cell>
        </row>
        <row r="42">
          <cell r="C42" t="str">
            <v>Huda</v>
          </cell>
          <cell r="D42" t="str">
            <v>Tin</v>
          </cell>
          <cell r="E42" t="str">
            <v>Clark</v>
          </cell>
          <cell r="F42" t="str">
            <v>A.Tran</v>
          </cell>
          <cell r="G42" t="str">
            <v>Nicholas</v>
          </cell>
          <cell r="H42" t="str">
            <v>Madonna</v>
          </cell>
          <cell r="J42" t="str">
            <v>qq</v>
          </cell>
          <cell r="K42" t="str">
            <v>qq</v>
          </cell>
          <cell r="L42" t="str">
            <v>qq</v>
          </cell>
          <cell r="M42" t="str">
            <v>Trinh Nguyen (Cardiology)</v>
          </cell>
        </row>
        <row r="43">
          <cell r="C43" t="str">
            <v>Huda</v>
          </cell>
          <cell r="D43" t="str">
            <v>SarahJane</v>
          </cell>
          <cell r="E43" t="str">
            <v>Clark</v>
          </cell>
          <cell r="F43" t="str">
            <v>T.Le</v>
          </cell>
          <cell r="G43" t="str">
            <v>Nicholas</v>
          </cell>
          <cell r="H43" t="str">
            <v>Madonna</v>
          </cell>
          <cell r="J43" t="str">
            <v>qq</v>
          </cell>
          <cell r="K43" t="str">
            <v>qq</v>
          </cell>
          <cell r="L43" t="str">
            <v>qq</v>
          </cell>
          <cell r="M43" t="str">
            <v>qq</v>
          </cell>
        </row>
        <row r="44">
          <cell r="C44" t="str">
            <v>Tin</v>
          </cell>
          <cell r="D44" t="str">
            <v>Amy</v>
          </cell>
          <cell r="E44" t="str">
            <v>Clark</v>
          </cell>
          <cell r="F44" t="str">
            <v>Aseel</v>
          </cell>
          <cell r="G44" t="str">
            <v>Connie</v>
          </cell>
          <cell r="H44" t="str">
            <v>Madonna</v>
          </cell>
          <cell r="J44" t="str">
            <v>qq</v>
          </cell>
          <cell r="K44" t="str">
            <v>qq</v>
          </cell>
        </row>
        <row r="45">
          <cell r="C45" t="str">
            <v>Tin</v>
          </cell>
          <cell r="D45" t="str">
            <v>SarahJane</v>
          </cell>
          <cell r="E45" t="str">
            <v>Clark/Alex</v>
          </cell>
          <cell r="F45" t="str">
            <v>Aseel</v>
          </cell>
          <cell r="G45" t="str">
            <v>Nicholas</v>
          </cell>
          <cell r="H45" t="str">
            <v>Huda</v>
          </cell>
          <cell r="J45" t="str">
            <v>qq</v>
          </cell>
          <cell r="K45" t="str">
            <v>qq</v>
          </cell>
        </row>
        <row r="46">
          <cell r="C46" t="str">
            <v>Tin</v>
          </cell>
          <cell r="D46" t="str">
            <v>SarahJane</v>
          </cell>
          <cell r="E46" t="str">
            <v>Clark</v>
          </cell>
          <cell r="F46" t="str">
            <v>Aseel</v>
          </cell>
          <cell r="G46" t="str">
            <v>Nicholas</v>
          </cell>
          <cell r="H46" t="str">
            <v>Connie</v>
          </cell>
          <cell r="J46" t="str">
            <v>qq</v>
          </cell>
          <cell r="K46" t="str">
            <v>qq</v>
          </cell>
        </row>
        <row r="47">
          <cell r="C47" t="str">
            <v>Tin</v>
          </cell>
          <cell r="D47" t="str">
            <v>Huda</v>
          </cell>
          <cell r="E47" t="str">
            <v>Clark</v>
          </cell>
          <cell r="F47" t="str">
            <v>Aseel</v>
          </cell>
          <cell r="G47" t="str">
            <v>Nicholas</v>
          </cell>
          <cell r="H47" t="str">
            <v>Connie</v>
          </cell>
          <cell r="J47" t="str">
            <v>qq</v>
          </cell>
          <cell r="K47" t="str">
            <v>qq</v>
          </cell>
        </row>
        <row r="48">
          <cell r="C48" t="str">
            <v>Tin</v>
          </cell>
          <cell r="D48" t="str">
            <v>SarahJane</v>
          </cell>
          <cell r="E48" t="str">
            <v>Clark</v>
          </cell>
          <cell r="F48" t="str">
            <v>Aseel</v>
          </cell>
          <cell r="G48" t="str">
            <v>Nicholas</v>
          </cell>
          <cell r="H48" t="str">
            <v>Huda</v>
          </cell>
          <cell r="J48" t="str">
            <v>qq</v>
          </cell>
          <cell r="K48" t="str">
            <v>qq</v>
          </cell>
        </row>
        <row r="49">
          <cell r="C49" t="str">
            <v>Tin</v>
          </cell>
          <cell r="D49" t="str">
            <v>SarahJane</v>
          </cell>
          <cell r="E49" t="str">
            <v>Arthur</v>
          </cell>
          <cell r="F49" t="str">
            <v>K.Josevska</v>
          </cell>
          <cell r="G49" t="str">
            <v>Nicholas</v>
          </cell>
          <cell r="H49" t="str">
            <v>Estelle</v>
          </cell>
          <cell r="J49" t="str">
            <v>qq</v>
          </cell>
          <cell r="K49" t="str">
            <v>qq</v>
          </cell>
        </row>
        <row r="50">
          <cell r="C50" t="str">
            <v>Tin</v>
          </cell>
          <cell r="D50" t="str">
            <v>SarahJane</v>
          </cell>
          <cell r="E50" t="str">
            <v>Arthur</v>
          </cell>
          <cell r="F50" t="str">
            <v>Aseel</v>
          </cell>
          <cell r="G50" t="str">
            <v>Nicholas</v>
          </cell>
          <cell r="H50" t="str">
            <v>Estelle</v>
          </cell>
          <cell r="J50" t="str">
            <v>qq</v>
          </cell>
          <cell r="K50" t="str">
            <v>qq</v>
          </cell>
        </row>
        <row r="51">
          <cell r="C51" t="str">
            <v>Tin</v>
          </cell>
          <cell r="D51" t="str">
            <v>SarahJane</v>
          </cell>
          <cell r="E51" t="str">
            <v>Arthur</v>
          </cell>
          <cell r="F51" t="str">
            <v>Aseel</v>
          </cell>
          <cell r="G51" t="str">
            <v>Nicholas</v>
          </cell>
          <cell r="H51" t="str">
            <v>Connie</v>
          </cell>
          <cell r="J51" t="str">
            <v>qq</v>
          </cell>
          <cell r="K51" t="str">
            <v>qq</v>
          </cell>
        </row>
        <row r="52">
          <cell r="C52" t="str">
            <v>Tin</v>
          </cell>
          <cell r="D52" t="str">
            <v>SarahJane</v>
          </cell>
          <cell r="E52" t="str">
            <v>Huda</v>
          </cell>
          <cell r="F52" t="str">
            <v>Aseel</v>
          </cell>
          <cell r="G52" t="str">
            <v>Nicholas</v>
          </cell>
          <cell r="H52" t="str">
            <v>Connie</v>
          </cell>
          <cell r="J52" t="str">
            <v>qq</v>
          </cell>
          <cell r="K52" t="str">
            <v>qq</v>
          </cell>
        </row>
        <row r="53">
          <cell r="C53" t="str">
            <v>Tin</v>
          </cell>
          <cell r="D53" t="str">
            <v>SarahJane</v>
          </cell>
          <cell r="E53" t="str">
            <v>Huda</v>
          </cell>
          <cell r="F53" t="str">
            <v>Aseel</v>
          </cell>
          <cell r="G53" t="str">
            <v>Nicholas</v>
          </cell>
          <cell r="H53" t="str">
            <v>Madonna</v>
          </cell>
          <cell r="J53" t="str">
            <v>qq</v>
          </cell>
          <cell r="K53" t="str">
            <v>qq</v>
          </cell>
        </row>
        <row r="54">
          <cell r="C54" t="str">
            <v>public holiday</v>
          </cell>
          <cell r="D54" t="str">
            <v>public holiday</v>
          </cell>
          <cell r="E54" t="str">
            <v>public holiday</v>
          </cell>
          <cell r="F54" t="str">
            <v>public holiday</v>
          </cell>
          <cell r="G54" t="str">
            <v>public holiday</v>
          </cell>
          <cell r="H54" t="str">
            <v>public holiday</v>
          </cell>
          <cell r="J54" t="str">
            <v>qq</v>
          </cell>
          <cell r="K54" t="str">
            <v>qq</v>
          </cell>
          <cell r="L54" t="str">
            <v>public holiday</v>
          </cell>
          <cell r="M54" t="str">
            <v>public holiday</v>
          </cell>
        </row>
        <row r="55">
          <cell r="C55" t="str">
            <v>Tin</v>
          </cell>
          <cell r="D55" t="str">
            <v>Nicholas</v>
          </cell>
          <cell r="E55" t="str">
            <v>Stuart/Adil</v>
          </cell>
          <cell r="F55" t="str">
            <v>Aseel</v>
          </cell>
          <cell r="G55" t="str">
            <v>Madonna</v>
          </cell>
          <cell r="H55" t="str">
            <v>Harpreet</v>
          </cell>
          <cell r="J55" t="str">
            <v>qq</v>
          </cell>
          <cell r="K55" t="str">
            <v>qq</v>
          </cell>
        </row>
        <row r="56">
          <cell r="C56" t="str">
            <v>Tin</v>
          </cell>
          <cell r="D56" t="str">
            <v>Nicholas</v>
          </cell>
          <cell r="E56" t="str">
            <v>Stuart/Adil</v>
          </cell>
          <cell r="F56" t="str">
            <v>Aseel</v>
          </cell>
          <cell r="G56" t="str">
            <v>Madonna</v>
          </cell>
          <cell r="H56" t="str">
            <v>J.Parkinson</v>
          </cell>
          <cell r="J56" t="str">
            <v>qq</v>
          </cell>
          <cell r="K56" t="str">
            <v>qq</v>
          </cell>
        </row>
        <row r="57">
          <cell r="C57" t="str">
            <v>Tin &lt;1:30 /Connie &gt;1:30</v>
          </cell>
          <cell r="D57" t="str">
            <v>Nicholas</v>
          </cell>
          <cell r="E57" t="str">
            <v>Clark</v>
          </cell>
          <cell r="F57" t="str">
            <v>Aseel</v>
          </cell>
          <cell r="G57" t="str">
            <v>Madonna</v>
          </cell>
          <cell r="H57" t="str">
            <v>Connie &lt;1:30</v>
          </cell>
          <cell r="J57" t="str">
            <v>qq</v>
          </cell>
          <cell r="K57" t="str">
            <v>qq</v>
          </cell>
        </row>
        <row r="58">
          <cell r="C58" t="str">
            <v>Tin</v>
          </cell>
          <cell r="D58" t="str">
            <v>Nicholas</v>
          </cell>
          <cell r="E58" t="str">
            <v>Clark</v>
          </cell>
          <cell r="F58" t="str">
            <v>Aseel</v>
          </cell>
          <cell r="G58" t="str">
            <v>Madonna</v>
          </cell>
          <cell r="H58" t="str">
            <v>Harpreet</v>
          </cell>
          <cell r="J58" t="str">
            <v>qq</v>
          </cell>
          <cell r="K58" t="str">
            <v>qq</v>
          </cell>
        </row>
        <row r="59">
          <cell r="C59" t="str">
            <v>Tin</v>
          </cell>
          <cell r="D59" t="str">
            <v>Nicholas</v>
          </cell>
          <cell r="E59" t="str">
            <v>Clark</v>
          </cell>
          <cell r="F59" t="str">
            <v>Aseel</v>
          </cell>
          <cell r="G59" t="str">
            <v>Madonna</v>
          </cell>
          <cell r="H59" t="str">
            <v>Connie</v>
          </cell>
          <cell r="J59" t="str">
            <v>qq</v>
          </cell>
          <cell r="K59" t="str">
            <v>Nadi (cardiology)</v>
          </cell>
        </row>
        <row r="60">
          <cell r="C60" t="str">
            <v>Huda</v>
          </cell>
          <cell r="D60" t="str">
            <v>Nicholas</v>
          </cell>
          <cell r="E60" t="str">
            <v>Clark</v>
          </cell>
          <cell r="F60" t="str">
            <v>Aseel</v>
          </cell>
          <cell r="G60" t="str">
            <v>Madonna</v>
          </cell>
          <cell r="H60" t="str">
            <v>Stuart</v>
          </cell>
          <cell r="J60" t="str">
            <v>qq</v>
          </cell>
          <cell r="K60" t="str">
            <v>Nadi (cardiology)</v>
          </cell>
        </row>
        <row r="61">
          <cell r="C61" t="str">
            <v>Connie/Tin</v>
          </cell>
          <cell r="D61" t="str">
            <v>Nicholas</v>
          </cell>
          <cell r="E61" t="str">
            <v>Clark</v>
          </cell>
          <cell r="F61" t="str">
            <v>Aseel</v>
          </cell>
          <cell r="G61" t="str">
            <v>Madonna</v>
          </cell>
          <cell r="H61" t="str">
            <v>J.Parkinson</v>
          </cell>
          <cell r="J61" t="str">
            <v>qq</v>
          </cell>
          <cell r="K61" t="str">
            <v>qq</v>
          </cell>
        </row>
        <row r="62">
          <cell r="C62" t="str">
            <v>Tin</v>
          </cell>
          <cell r="D62" t="str">
            <v>Nicholas</v>
          </cell>
          <cell r="E62" t="str">
            <v>Clark</v>
          </cell>
          <cell r="F62" t="str">
            <v>Aseel</v>
          </cell>
          <cell r="G62" t="str">
            <v>Madonna</v>
          </cell>
          <cell r="H62" t="str">
            <v>Connie</v>
          </cell>
          <cell r="J62" t="str">
            <v>qq</v>
          </cell>
          <cell r="K62" t="str">
            <v>Nadi (cardiology)</v>
          </cell>
        </row>
        <row r="63">
          <cell r="C63" t="str">
            <v>Tin</v>
          </cell>
          <cell r="D63" t="str">
            <v>Nicholas</v>
          </cell>
          <cell r="E63" t="str">
            <v>Clark</v>
          </cell>
          <cell r="F63" t="str">
            <v>Aseel</v>
          </cell>
          <cell r="G63" t="str">
            <v>Madonna</v>
          </cell>
          <cell r="H63" t="str">
            <v>Stuart</v>
          </cell>
          <cell r="J63" t="str">
            <v>qq</v>
          </cell>
          <cell r="K63" t="str">
            <v>Nadi (cardiology)</v>
          </cell>
        </row>
        <row r="64">
          <cell r="C64" t="str">
            <v>Tin</v>
          </cell>
          <cell r="D64" t="str">
            <v>Nicholas</v>
          </cell>
          <cell r="E64" t="str">
            <v>Clark</v>
          </cell>
          <cell r="F64" t="str">
            <v>K.Josevska</v>
          </cell>
          <cell r="G64" t="str">
            <v>Connie</v>
          </cell>
          <cell r="H64" t="str">
            <v>Madonna</v>
          </cell>
          <cell r="J64" t="str">
            <v>qq</v>
          </cell>
          <cell r="K64" t="str">
            <v>Nadi (cardiology)</v>
          </cell>
          <cell r="M64" t="str">
            <v>Anderson Wade (ICU)</v>
          </cell>
        </row>
        <row r="65">
          <cell r="C65" t="str">
            <v>Tin</v>
          </cell>
          <cell r="D65" t="str">
            <v>Nicholas</v>
          </cell>
          <cell r="E65" t="str">
            <v>Clark</v>
          </cell>
          <cell r="F65" t="str">
            <v>Aseel</v>
          </cell>
          <cell r="G65" t="str">
            <v>Madonna</v>
          </cell>
          <cell r="H65" t="str">
            <v>SarahJane</v>
          </cell>
          <cell r="J65" t="str">
            <v>qq</v>
          </cell>
          <cell r="K65" t="str">
            <v>Nadi (cardiology)</v>
          </cell>
          <cell r="M65" t="str">
            <v>Anderson Wade (ICU)</v>
          </cell>
        </row>
        <row r="66">
          <cell r="C66" t="str">
            <v>Tin</v>
          </cell>
          <cell r="D66" t="str">
            <v>SarahJane</v>
          </cell>
          <cell r="E66" t="str">
            <v>Clark</v>
          </cell>
          <cell r="F66" t="str">
            <v>Aseel</v>
          </cell>
          <cell r="G66" t="str">
            <v>Connie</v>
          </cell>
          <cell r="H66" t="str">
            <v>Madonna</v>
          </cell>
          <cell r="J66" t="str">
            <v>qq</v>
          </cell>
          <cell r="K66" t="str">
            <v>Nadi (cardiology)</v>
          </cell>
          <cell r="M66" t="str">
            <v>Anderson Wade (ICU)</v>
          </cell>
        </row>
        <row r="67">
          <cell r="C67" t="str">
            <v>Nicholas</v>
          </cell>
          <cell r="D67" t="str">
            <v>SarahJane</v>
          </cell>
          <cell r="E67" t="str">
            <v>Clark</v>
          </cell>
          <cell r="F67" t="str">
            <v>Aseel</v>
          </cell>
          <cell r="G67" t="str">
            <v>Connie</v>
          </cell>
          <cell r="H67" t="str">
            <v>Madonna</v>
          </cell>
          <cell r="J67" t="str">
            <v>qq</v>
          </cell>
          <cell r="K67" t="str">
            <v>Nadi (cardiology)</v>
          </cell>
          <cell r="M67" t="str">
            <v>Anderson Wade (ICU)</v>
          </cell>
        </row>
        <row r="68">
          <cell r="C68" t="str">
            <v xml:space="preserve">public holiday </v>
          </cell>
          <cell r="D68" t="str">
            <v xml:space="preserve">public holiday </v>
          </cell>
          <cell r="E68" t="str">
            <v xml:space="preserve">public holiday </v>
          </cell>
          <cell r="F68" t="str">
            <v xml:space="preserve">public holiday </v>
          </cell>
          <cell r="G68" t="str">
            <v xml:space="preserve">public holiday </v>
          </cell>
          <cell r="H68" t="str">
            <v xml:space="preserve">public holiday </v>
          </cell>
          <cell r="J68" t="str">
            <v>qq</v>
          </cell>
          <cell r="K68" t="str">
            <v>qq</v>
          </cell>
          <cell r="L68" t="str">
            <v xml:space="preserve">public holiday </v>
          </cell>
          <cell r="M68" t="str">
            <v xml:space="preserve">public holiday </v>
          </cell>
        </row>
        <row r="69">
          <cell r="C69" t="str">
            <v xml:space="preserve">public holiday </v>
          </cell>
          <cell r="D69" t="str">
            <v xml:space="preserve">public holiday </v>
          </cell>
          <cell r="E69" t="str">
            <v xml:space="preserve">public holiday </v>
          </cell>
          <cell r="F69" t="str">
            <v xml:space="preserve">public holiday </v>
          </cell>
          <cell r="G69" t="str">
            <v xml:space="preserve">public holiday </v>
          </cell>
          <cell r="H69" t="str">
            <v xml:space="preserve">public holiday </v>
          </cell>
          <cell r="J69" t="str">
            <v>qq</v>
          </cell>
          <cell r="K69" t="str">
            <v>qq</v>
          </cell>
          <cell r="L69" t="str">
            <v xml:space="preserve">public holiday </v>
          </cell>
          <cell r="M69" t="str">
            <v xml:space="preserve">public holiday </v>
          </cell>
        </row>
        <row r="70">
          <cell r="C70" t="str">
            <v>Nicholas</v>
          </cell>
          <cell r="D70" t="str">
            <v>SarahJane</v>
          </cell>
          <cell r="E70" t="str">
            <v>Clark</v>
          </cell>
          <cell r="F70" t="str">
            <v>A.Tran</v>
          </cell>
          <cell r="G70" t="str">
            <v>Aseel</v>
          </cell>
          <cell r="H70" t="str">
            <v>Connie</v>
          </cell>
          <cell r="J70" t="str">
            <v>qq</v>
          </cell>
          <cell r="K70" t="str">
            <v>qq</v>
          </cell>
        </row>
        <row r="71">
          <cell r="C71" t="str">
            <v>Nicholas</v>
          </cell>
          <cell r="D71" t="str">
            <v>SarahJane</v>
          </cell>
          <cell r="E71" t="str">
            <v>Clark</v>
          </cell>
          <cell r="F71" t="str">
            <v>A.Tran</v>
          </cell>
          <cell r="G71" t="str">
            <v>Aseel</v>
          </cell>
          <cell r="H71" t="str">
            <v>Madonna</v>
          </cell>
          <cell r="J71" t="str">
            <v>qq</v>
          </cell>
          <cell r="K71" t="str">
            <v>qq</v>
          </cell>
        </row>
        <row r="72">
          <cell r="C72" t="str">
            <v>Nicholas</v>
          </cell>
          <cell r="D72" t="str">
            <v>Huda</v>
          </cell>
          <cell r="E72" t="str">
            <v>Clark</v>
          </cell>
          <cell r="F72" t="str">
            <v>A.Tran</v>
          </cell>
          <cell r="G72" t="str">
            <v>Aseel</v>
          </cell>
          <cell r="H72" t="str">
            <v>Connie</v>
          </cell>
          <cell r="J72" t="str">
            <v>qq</v>
          </cell>
          <cell r="K72" t="str">
            <v>qq</v>
          </cell>
        </row>
        <row r="73">
          <cell r="C73" t="str">
            <v>Nicholas</v>
          </cell>
          <cell r="D73" t="str">
            <v>SarahJane</v>
          </cell>
          <cell r="E73" t="str">
            <v>Clark</v>
          </cell>
          <cell r="F73" t="str">
            <v>A.Tran</v>
          </cell>
          <cell r="G73" t="str">
            <v>Aseel</v>
          </cell>
          <cell r="H73" t="str">
            <v>Huda</v>
          </cell>
          <cell r="J73" t="str">
            <v>qq</v>
          </cell>
          <cell r="K73" t="str">
            <v>qq</v>
          </cell>
        </row>
        <row r="74">
          <cell r="C74" t="str">
            <v>Nicholas</v>
          </cell>
          <cell r="D74" t="str">
            <v>SarahJane</v>
          </cell>
          <cell r="E74" t="str">
            <v>Clark</v>
          </cell>
          <cell r="F74" t="str">
            <v>A.Tran</v>
          </cell>
          <cell r="G74" t="str">
            <v>Aseel</v>
          </cell>
          <cell r="H74" t="str">
            <v>Madonna</v>
          </cell>
          <cell r="J74" t="str">
            <v>qq</v>
          </cell>
          <cell r="K74" t="str">
            <v>qq</v>
          </cell>
        </row>
        <row r="75">
          <cell r="C75" t="str">
            <v>Nicholas</v>
          </cell>
          <cell r="D75" t="str">
            <v>SarahJane</v>
          </cell>
          <cell r="E75" t="str">
            <v>Clark</v>
          </cell>
          <cell r="F75" t="str">
            <v>A.Tran</v>
          </cell>
          <cell r="G75" t="str">
            <v>Aseel</v>
          </cell>
          <cell r="H75" t="str">
            <v>Madonna(am)</v>
          </cell>
          <cell r="J75" t="str">
            <v>qq</v>
          </cell>
          <cell r="K75" t="str">
            <v>qq</v>
          </cell>
        </row>
        <row r="76">
          <cell r="C76" t="str">
            <v>Nicholas</v>
          </cell>
          <cell r="D76" t="str">
            <v>SarahJane</v>
          </cell>
          <cell r="E76" t="str">
            <v>Clark</v>
          </cell>
          <cell r="F76" t="str">
            <v>A.Tran</v>
          </cell>
          <cell r="G76" t="str">
            <v>Aseel</v>
          </cell>
          <cell r="H76" t="str">
            <v>J.Do</v>
          </cell>
          <cell r="J76" t="str">
            <v>qq</v>
          </cell>
          <cell r="K76" t="str">
            <v>qq</v>
          </cell>
        </row>
        <row r="77">
          <cell r="C77" t="str">
            <v>Nicholas</v>
          </cell>
          <cell r="D77" t="str">
            <v>SarahJane</v>
          </cell>
          <cell r="E77" t="str">
            <v>Clark</v>
          </cell>
          <cell r="F77" t="str">
            <v>A.Tran</v>
          </cell>
          <cell r="G77" t="str">
            <v>Aseel</v>
          </cell>
          <cell r="H77" t="str">
            <v>Huda</v>
          </cell>
          <cell r="J77" t="str">
            <v>qq</v>
          </cell>
          <cell r="K77" t="str">
            <v>qq</v>
          </cell>
        </row>
        <row r="78">
          <cell r="C78" t="str">
            <v>Nicholas</v>
          </cell>
          <cell r="D78" t="str">
            <v>SarahJane</v>
          </cell>
          <cell r="E78" t="str">
            <v>Clark</v>
          </cell>
          <cell r="F78" t="str">
            <v>John</v>
          </cell>
          <cell r="G78" t="str">
            <v>Aseel</v>
          </cell>
          <cell r="H78" t="str">
            <v>Harpreet</v>
          </cell>
          <cell r="J78" t="str">
            <v>qq</v>
          </cell>
          <cell r="K78" t="str">
            <v>qq</v>
          </cell>
        </row>
        <row r="79">
          <cell r="C79" t="str">
            <v>Tin</v>
          </cell>
          <cell r="D79" t="str">
            <v>SarahJane</v>
          </cell>
          <cell r="E79" t="str">
            <v xml:space="preserve">Stuart </v>
          </cell>
          <cell r="F79" t="str">
            <v>A.Tran</v>
          </cell>
          <cell r="G79" t="str">
            <v>Nicholas</v>
          </cell>
          <cell r="H79" t="str">
            <v>Connie</v>
          </cell>
          <cell r="J79" t="str">
            <v>qq</v>
          </cell>
          <cell r="K79" t="str">
            <v>qq</v>
          </cell>
        </row>
        <row r="80">
          <cell r="C80" t="str">
            <v>Tin</v>
          </cell>
          <cell r="D80" t="str">
            <v>SarahJane</v>
          </cell>
          <cell r="E80" t="str">
            <v>Clark</v>
          </cell>
          <cell r="F80" t="str">
            <v>A.Tran</v>
          </cell>
          <cell r="G80" t="str">
            <v>Nicholas</v>
          </cell>
          <cell r="H80" t="str">
            <v>Harpreet</v>
          </cell>
          <cell r="J80" t="str">
            <v>qq</v>
          </cell>
          <cell r="K80" t="str">
            <v>qq</v>
          </cell>
        </row>
        <row r="81">
          <cell r="C81" t="str">
            <v>Connie</v>
          </cell>
          <cell r="D81" t="str">
            <v>SarahJane</v>
          </cell>
          <cell r="E81" t="str">
            <v>Clark</v>
          </cell>
          <cell r="F81" t="str">
            <v>A.Tran</v>
          </cell>
          <cell r="G81" t="str">
            <v>Nicholas</v>
          </cell>
          <cell r="H81" t="str">
            <v>Aseel</v>
          </cell>
          <cell r="J81" t="str">
            <v>qq</v>
          </cell>
          <cell r="K81" t="str">
            <v>qq</v>
          </cell>
        </row>
        <row r="82">
          <cell r="C82" t="str">
            <v>Tin</v>
          </cell>
          <cell r="D82" t="str">
            <v>SarahJane</v>
          </cell>
          <cell r="E82" t="str">
            <v>Clark</v>
          </cell>
          <cell r="F82" t="str">
            <v>A.Tran</v>
          </cell>
          <cell r="G82" t="str">
            <v>Nicholas</v>
          </cell>
          <cell r="H82" t="str">
            <v>Aseel</v>
          </cell>
          <cell r="J82" t="str">
            <v>qq</v>
          </cell>
          <cell r="K82" t="str">
            <v>qq</v>
          </cell>
        </row>
        <row r="83">
          <cell r="C83" t="str">
            <v>Tin</v>
          </cell>
          <cell r="D83" t="str">
            <v>SarahJane</v>
          </cell>
          <cell r="E83" t="str">
            <v>Clark</v>
          </cell>
          <cell r="F83" t="str">
            <v>A.Tran</v>
          </cell>
          <cell r="G83" t="str">
            <v>Nicholas</v>
          </cell>
          <cell r="H83" t="str">
            <v>Aseel</v>
          </cell>
          <cell r="J83" t="str">
            <v>qq</v>
          </cell>
          <cell r="K83" t="str">
            <v>qq</v>
          </cell>
        </row>
        <row r="84">
          <cell r="C84" t="str">
            <v>Tin</v>
          </cell>
          <cell r="D84" t="str">
            <v>SarahJane</v>
          </cell>
          <cell r="E84" t="str">
            <v>Clark</v>
          </cell>
          <cell r="F84" t="str">
            <v>Aseel</v>
          </cell>
          <cell r="G84" t="str">
            <v>Nicholas</v>
          </cell>
          <cell r="H84" t="str">
            <v>Connie</v>
          </cell>
          <cell r="J84" t="str">
            <v>qq</v>
          </cell>
          <cell r="K84" t="str">
            <v>qq</v>
          </cell>
          <cell r="M84" t="str">
            <v>Steven Wong (ED)</v>
          </cell>
        </row>
        <row r="85">
          <cell r="C85" t="str">
            <v>Tin</v>
          </cell>
          <cell r="D85" t="str">
            <v>Huda</v>
          </cell>
          <cell r="E85" t="str">
            <v>Clark</v>
          </cell>
          <cell r="F85" t="str">
            <v>Aseel</v>
          </cell>
          <cell r="G85" t="str">
            <v>Nicholas</v>
          </cell>
          <cell r="H85" t="str">
            <v>Harpreet</v>
          </cell>
          <cell r="J85" t="str">
            <v>qq</v>
          </cell>
          <cell r="K85" t="str">
            <v>qq</v>
          </cell>
          <cell r="M85" t="str">
            <v>Steven Wong (ED)</v>
          </cell>
        </row>
        <row r="86">
          <cell r="C86" t="str">
            <v>public holiday</v>
          </cell>
          <cell r="D86" t="str">
            <v>public holiday</v>
          </cell>
          <cell r="E86" t="str">
            <v>public holiday</v>
          </cell>
          <cell r="F86" t="str">
            <v>public holiday</v>
          </cell>
          <cell r="G86" t="str">
            <v>public holiday</v>
          </cell>
          <cell r="H86" t="str">
            <v>public holiday</v>
          </cell>
          <cell r="J86" t="str">
            <v>qq</v>
          </cell>
          <cell r="K86" t="str">
            <v>qq</v>
          </cell>
          <cell r="L86" t="str">
            <v>public holiday</v>
          </cell>
          <cell r="M86" t="str">
            <v>public holiday</v>
          </cell>
        </row>
        <row r="87">
          <cell r="C87" t="str">
            <v>Tin</v>
          </cell>
          <cell r="D87" t="str">
            <v>SarahJane</v>
          </cell>
          <cell r="E87" t="str">
            <v>Clark</v>
          </cell>
          <cell r="F87" t="str">
            <v>Aseel</v>
          </cell>
          <cell r="G87" t="str">
            <v>Nicholas</v>
          </cell>
          <cell r="H87" t="str">
            <v>Connie</v>
          </cell>
          <cell r="J87" t="str">
            <v>qq</v>
          </cell>
          <cell r="K87" t="str">
            <v>qq</v>
          </cell>
          <cell r="M87" t="str">
            <v>Steven Wong (ED)</v>
          </cell>
        </row>
        <row r="88">
          <cell r="C88" t="str">
            <v>Tin</v>
          </cell>
          <cell r="D88" t="str">
            <v>SarahJane</v>
          </cell>
          <cell r="E88" t="str">
            <v>Clark</v>
          </cell>
          <cell r="F88" t="str">
            <v>Aseel</v>
          </cell>
          <cell r="G88" t="str">
            <v>Nicholas</v>
          </cell>
          <cell r="H88" t="str">
            <v>Huda</v>
          </cell>
          <cell r="J88" t="str">
            <v>qq</v>
          </cell>
          <cell r="K88" t="str">
            <v>qq</v>
          </cell>
        </row>
        <row r="89">
          <cell r="C89" t="str">
            <v>Tin</v>
          </cell>
          <cell r="D89" t="str">
            <v>SarahJane</v>
          </cell>
          <cell r="E89" t="str">
            <v>Clark</v>
          </cell>
          <cell r="F89" t="str">
            <v>A.Tran</v>
          </cell>
          <cell r="G89" t="str">
            <v>Connie</v>
          </cell>
          <cell r="H89" t="str">
            <v>Aseel</v>
          </cell>
          <cell r="J89" t="str">
            <v>qq</v>
          </cell>
          <cell r="K89" t="str">
            <v>qq</v>
          </cell>
        </row>
        <row r="90">
          <cell r="C90" t="str">
            <v>Tin</v>
          </cell>
          <cell r="D90" t="str">
            <v>SarahJane</v>
          </cell>
          <cell r="E90" t="str">
            <v>Clark</v>
          </cell>
          <cell r="F90" t="str">
            <v>A.Tran</v>
          </cell>
          <cell r="G90" t="str">
            <v>Nicholas</v>
          </cell>
          <cell r="H90" t="str">
            <v>Huda</v>
          </cell>
          <cell r="J90" t="str">
            <v>qq</v>
          </cell>
          <cell r="K90" t="str">
            <v>qq</v>
          </cell>
        </row>
        <row r="91">
          <cell r="C91" t="str">
            <v>Tin</v>
          </cell>
          <cell r="D91" t="str">
            <v>SarahJane</v>
          </cell>
          <cell r="E91" t="str">
            <v>Clark</v>
          </cell>
          <cell r="F91" t="str">
            <v>A.Tran</v>
          </cell>
          <cell r="G91" t="str">
            <v>Nicholas</v>
          </cell>
          <cell r="H91" t="str">
            <v>Connie</v>
          </cell>
          <cell r="J91" t="str">
            <v>qq</v>
          </cell>
          <cell r="K91" t="str">
            <v>qq</v>
          </cell>
        </row>
        <row r="92">
          <cell r="C92" t="str">
            <v>Tin</v>
          </cell>
          <cell r="D92" t="str">
            <v>Huda</v>
          </cell>
          <cell r="E92" t="str">
            <v>Clark (ClinCAT)</v>
          </cell>
          <cell r="F92" t="str">
            <v>A.Tran</v>
          </cell>
          <cell r="G92" t="str">
            <v>Nicholas</v>
          </cell>
          <cell r="H92" t="str">
            <v>Connie</v>
          </cell>
          <cell r="J92" t="str">
            <v>SarahJane (ClinCAT)</v>
          </cell>
          <cell r="K92" t="str">
            <v>qq</v>
          </cell>
        </row>
        <row r="93">
          <cell r="C93" t="str">
            <v>Tin</v>
          </cell>
          <cell r="D93" t="str">
            <v>SarahJane</v>
          </cell>
          <cell r="E93" t="str">
            <v>Clark</v>
          </cell>
          <cell r="F93" t="str">
            <v>A.Tran</v>
          </cell>
          <cell r="G93" t="str">
            <v>Nicholas</v>
          </cell>
          <cell r="H93" t="str">
            <v>Aseel</v>
          </cell>
          <cell r="J93" t="str">
            <v>qq</v>
          </cell>
          <cell r="K93" t="str">
            <v>qq</v>
          </cell>
        </row>
        <row r="94">
          <cell r="C94" t="str">
            <v>Tin</v>
          </cell>
          <cell r="D94" t="str">
            <v>Connie</v>
          </cell>
          <cell r="E94" t="str">
            <v>Clark</v>
          </cell>
          <cell r="F94" t="str">
            <v>A.Tran</v>
          </cell>
          <cell r="G94" t="str">
            <v>Nicholas</v>
          </cell>
          <cell r="H94" t="str">
            <v>Aseel</v>
          </cell>
          <cell r="J94" t="str">
            <v>qq</v>
          </cell>
          <cell r="K94" t="str">
            <v>qq</v>
          </cell>
          <cell r="M94" t="str">
            <v>qq</v>
          </cell>
        </row>
        <row r="95">
          <cell r="C95" t="str">
            <v>Tin</v>
          </cell>
          <cell r="D95" t="str">
            <v>SarahJane</v>
          </cell>
          <cell r="E95" t="str">
            <v>Clark</v>
          </cell>
          <cell r="F95" t="str">
            <v>A.Tran</v>
          </cell>
          <cell r="G95" t="str">
            <v>Nicholas</v>
          </cell>
          <cell r="H95" t="str">
            <v>Aseel</v>
          </cell>
          <cell r="J95" t="str">
            <v>qq</v>
          </cell>
          <cell r="K95" t="str">
            <v>qq</v>
          </cell>
          <cell r="M95" t="str">
            <v>James (CTS)/Bryony (cardiology)</v>
          </cell>
        </row>
        <row r="96">
          <cell r="C96" t="str">
            <v>Tin</v>
          </cell>
          <cell r="D96" t="str">
            <v>SarahJane</v>
          </cell>
          <cell r="E96" t="str">
            <v>Clark</v>
          </cell>
          <cell r="F96" t="str">
            <v>K.Josevska</v>
          </cell>
          <cell r="G96" t="str">
            <v>Nicholas</v>
          </cell>
          <cell r="H96" t="str">
            <v>Aseel</v>
          </cell>
          <cell r="J96" t="str">
            <v>qq</v>
          </cell>
          <cell r="K96" t="str">
            <v>qq</v>
          </cell>
          <cell r="M96" t="str">
            <v>James (CTS)/Bryony (cardiology)</v>
          </cell>
        </row>
        <row r="97">
          <cell r="C97" t="str">
            <v>Tin</v>
          </cell>
          <cell r="D97" t="str">
            <v>SarahJane</v>
          </cell>
          <cell r="E97" t="str">
            <v>Clark</v>
          </cell>
          <cell r="F97" t="str">
            <v>A.Tran</v>
          </cell>
          <cell r="G97" t="str">
            <v>Nicholas</v>
          </cell>
          <cell r="H97" t="str">
            <v>Connie</v>
          </cell>
          <cell r="J97" t="str">
            <v>qq</v>
          </cell>
          <cell r="K97" t="str">
            <v>qq</v>
          </cell>
          <cell r="M97" t="str">
            <v>James (CTS)/Bryony (cardiology)</v>
          </cell>
        </row>
        <row r="98">
          <cell r="C98" t="str">
            <v>Tin</v>
          </cell>
          <cell r="D98" t="str">
            <v>SarahJane</v>
          </cell>
          <cell r="E98" t="str">
            <v>Clark</v>
          </cell>
          <cell r="F98" t="str">
            <v>A.Tran</v>
          </cell>
          <cell r="G98" t="str">
            <v>Aseel</v>
          </cell>
          <cell r="H98" t="str">
            <v>Nicholas</v>
          </cell>
          <cell r="J98" t="str">
            <v>qq</v>
          </cell>
          <cell r="K98" t="str">
            <v>qq</v>
          </cell>
          <cell r="M98" t="str">
            <v>James (CTS)/Bryony (cardiology)</v>
          </cell>
        </row>
        <row r="99">
          <cell r="C99" t="str">
            <v>Tin</v>
          </cell>
          <cell r="D99" t="str">
            <v>SarahJane</v>
          </cell>
          <cell r="E99" t="str">
            <v>Aseel</v>
          </cell>
          <cell r="F99" t="str">
            <v>A.Tran</v>
          </cell>
          <cell r="G99" t="str">
            <v>Connie</v>
          </cell>
          <cell r="H99" t="str">
            <v>Stuart</v>
          </cell>
          <cell r="J99" t="str">
            <v>qq</v>
          </cell>
          <cell r="K99" t="str">
            <v>qq</v>
          </cell>
          <cell r="M99" t="str">
            <v>James(Cardiology) / Bryony (CTS)</v>
          </cell>
        </row>
        <row r="100">
          <cell r="C100" t="str">
            <v>Tin</v>
          </cell>
          <cell r="D100" t="str">
            <v>SarahJane</v>
          </cell>
          <cell r="E100" t="str">
            <v>Clark</v>
          </cell>
          <cell r="F100" t="str">
            <v>A.Tran</v>
          </cell>
          <cell r="G100" t="str">
            <v>Huda</v>
          </cell>
          <cell r="H100" t="str">
            <v>11.30am-4.45pm Nicholas</v>
          </cell>
          <cell r="J100" t="str">
            <v>qq</v>
          </cell>
          <cell r="K100" t="str">
            <v>qq</v>
          </cell>
          <cell r="M100" t="str">
            <v>James(Cardiology) / Bryony (CTS)</v>
          </cell>
        </row>
        <row r="101">
          <cell r="C101" t="str">
            <v>Tin</v>
          </cell>
          <cell r="D101" t="str">
            <v>SarahJane</v>
          </cell>
          <cell r="E101" t="str">
            <v>Clark</v>
          </cell>
          <cell r="F101" t="str">
            <v>A.Tran</v>
          </cell>
          <cell r="G101" t="str">
            <v>Connie</v>
          </cell>
          <cell r="H101" t="str">
            <v>C.McAvaney</v>
          </cell>
          <cell r="J101" t="str">
            <v>qq</v>
          </cell>
          <cell r="K101" t="str">
            <v>qq</v>
          </cell>
          <cell r="M101" t="str">
            <v>James(Cardiology) / Bryony (CTS)</v>
          </cell>
        </row>
        <row r="102">
          <cell r="C102" t="str">
            <v>Tin</v>
          </cell>
          <cell r="D102" t="str">
            <v>SarahJane</v>
          </cell>
          <cell r="E102" t="str">
            <v>Clark</v>
          </cell>
          <cell r="F102" t="str">
            <v>A.Tran</v>
          </cell>
          <cell r="G102" t="str">
            <v>Huda</v>
          </cell>
          <cell r="H102" t="str">
            <v>Stuart</v>
          </cell>
          <cell r="J102" t="str">
            <v>qq</v>
          </cell>
          <cell r="K102" t="str">
            <v>qq</v>
          </cell>
          <cell r="M102" t="str">
            <v>James(Cardiology) / Bryony (CTS)</v>
          </cell>
        </row>
        <row r="103">
          <cell r="C103" t="str">
            <v>Tin</v>
          </cell>
          <cell r="D103" t="str">
            <v>SarahJane</v>
          </cell>
          <cell r="E103" t="str">
            <v>Clark</v>
          </cell>
          <cell r="F103" t="str">
            <v>A.Tran</v>
          </cell>
          <cell r="G103" t="str">
            <v>Huda</v>
          </cell>
          <cell r="H103" t="str">
            <v>Aseel</v>
          </cell>
          <cell r="J103" t="str">
            <v>qq</v>
          </cell>
          <cell r="K103" t="str">
            <v>qq</v>
          </cell>
          <cell r="M103" t="str">
            <v>qq</v>
          </cell>
        </row>
        <row r="104">
          <cell r="C104" t="str">
            <v>Tin</v>
          </cell>
          <cell r="D104" t="str">
            <v>SarahJane</v>
          </cell>
          <cell r="E104" t="str">
            <v>Clark</v>
          </cell>
          <cell r="F104" t="str">
            <v>A.Tran</v>
          </cell>
          <cell r="G104" t="str">
            <v>Nicholas</v>
          </cell>
          <cell r="H104" t="str">
            <v>Phil</v>
          </cell>
          <cell r="J104" t="str">
            <v>qq</v>
          </cell>
          <cell r="K104" t="str">
            <v>qq</v>
          </cell>
          <cell r="M104" t="str">
            <v>Edward (CTS)/Yean (ED)</v>
          </cell>
        </row>
        <row r="105">
          <cell r="C105" t="str">
            <v>Tin</v>
          </cell>
          <cell r="D105" t="str">
            <v>SarahJane</v>
          </cell>
          <cell r="E105" t="str">
            <v>Clark</v>
          </cell>
          <cell r="F105" t="str">
            <v>A.Tran</v>
          </cell>
          <cell r="G105" t="str">
            <v>Nicholas</v>
          </cell>
          <cell r="H105" t="str">
            <v>Huda</v>
          </cell>
          <cell r="J105" t="str">
            <v>qq</v>
          </cell>
          <cell r="K105" t="str">
            <v>qq</v>
          </cell>
          <cell r="M105" t="str">
            <v>Edward (CTS)/Yean (ED)</v>
          </cell>
        </row>
        <row r="106">
          <cell r="C106" t="str">
            <v>Tin</v>
          </cell>
          <cell r="D106" t="str">
            <v>SarahJane</v>
          </cell>
          <cell r="E106" t="str">
            <v>Clark</v>
          </cell>
          <cell r="F106" t="str">
            <v>A.Tran</v>
          </cell>
          <cell r="G106" t="str">
            <v>Nicholas</v>
          </cell>
          <cell r="H106" t="str">
            <v>Aseel</v>
          </cell>
          <cell r="J106" t="str">
            <v>qq</v>
          </cell>
          <cell r="K106" t="str">
            <v>qq</v>
          </cell>
          <cell r="M106" t="str">
            <v>Edward (CTS)/Yean (ED)</v>
          </cell>
        </row>
        <row r="107">
          <cell r="C107" t="str">
            <v>Tin</v>
          </cell>
          <cell r="D107" t="str">
            <v>SarahJane</v>
          </cell>
          <cell r="E107" t="str">
            <v>Clark</v>
          </cell>
          <cell r="F107" t="str">
            <v>A.Tran</v>
          </cell>
          <cell r="G107" t="str">
            <v>Nicholas</v>
          </cell>
          <cell r="H107" t="str">
            <v>Aseel</v>
          </cell>
          <cell r="J107" t="str">
            <v>Connie</v>
          </cell>
          <cell r="K107" t="str">
            <v>qq</v>
          </cell>
          <cell r="M107" t="str">
            <v>Edward (CTS)/Yean (ED)</v>
          </cell>
        </row>
        <row r="108">
          <cell r="C108" t="str">
            <v>Tin</v>
          </cell>
          <cell r="D108" t="str">
            <v>SarahJane</v>
          </cell>
          <cell r="E108" t="str">
            <v>Clark</v>
          </cell>
          <cell r="F108" t="str">
            <v>A.Tran</v>
          </cell>
          <cell r="G108" t="str">
            <v>Nicholas</v>
          </cell>
          <cell r="H108" t="str">
            <v>Aseel</v>
          </cell>
          <cell r="J108" t="str">
            <v>qq</v>
          </cell>
          <cell r="K108" t="str">
            <v>qq</v>
          </cell>
          <cell r="M108" t="str">
            <v>qq</v>
          </cell>
        </row>
        <row r="109">
          <cell r="C109" t="str">
            <v>Tin</v>
          </cell>
          <cell r="D109" t="str">
            <v>SarahJane</v>
          </cell>
          <cell r="E109" t="str">
            <v>Clark</v>
          </cell>
          <cell r="F109" t="str">
            <v>A.Tran</v>
          </cell>
          <cell r="G109" t="str">
            <v>Nicholas</v>
          </cell>
          <cell r="H109" t="str">
            <v>Stuart</v>
          </cell>
          <cell r="J109" t="str">
            <v>qq</v>
          </cell>
          <cell r="K109" t="str">
            <v>qq</v>
          </cell>
        </row>
        <row r="110">
          <cell r="C110" t="str">
            <v>Tin</v>
          </cell>
          <cell r="D110" t="str">
            <v>Nicholas</v>
          </cell>
          <cell r="E110" t="str">
            <v>Clark</v>
          </cell>
          <cell r="F110" t="str">
            <v>A.Tran</v>
          </cell>
          <cell r="G110" t="str">
            <v>Aseel</v>
          </cell>
          <cell r="H110" t="str">
            <v>D.Dunning</v>
          </cell>
          <cell r="J110" t="str">
            <v>qq</v>
          </cell>
          <cell r="K110" t="str">
            <v>qq</v>
          </cell>
        </row>
        <row r="111">
          <cell r="C111" t="str">
            <v>Tin</v>
          </cell>
          <cell r="D111" t="str">
            <v>SarahJane</v>
          </cell>
          <cell r="E111" t="str">
            <v>Clark</v>
          </cell>
          <cell r="F111" t="str">
            <v>A.Tran</v>
          </cell>
          <cell r="G111" t="str">
            <v>Aseel</v>
          </cell>
          <cell r="H111" t="str">
            <v>Stuart</v>
          </cell>
          <cell r="J111" t="str">
            <v>qq</v>
          </cell>
          <cell r="K111" t="str">
            <v>qq</v>
          </cell>
        </row>
        <row r="112">
          <cell r="C112" t="str">
            <v>Tin</v>
          </cell>
          <cell r="D112" t="str">
            <v>SarahJane</v>
          </cell>
          <cell r="E112" t="str">
            <v>Clark</v>
          </cell>
          <cell r="F112" t="str">
            <v>A.Tran</v>
          </cell>
          <cell r="G112" t="str">
            <v>Nicholas/Stuart</v>
          </cell>
          <cell r="H112" t="str">
            <v>Aseel</v>
          </cell>
          <cell r="J112" t="str">
            <v>qq</v>
          </cell>
          <cell r="K112" t="str">
            <v>qq</v>
          </cell>
        </row>
        <row r="113">
          <cell r="C113" t="str">
            <v>Nicholas</v>
          </cell>
          <cell r="D113" t="str">
            <v>SarahJane</v>
          </cell>
          <cell r="E113" t="str">
            <v>Clark</v>
          </cell>
          <cell r="F113" t="str">
            <v>A.Tran</v>
          </cell>
          <cell r="G113" t="str">
            <v>Aseel</v>
          </cell>
          <cell r="H113" t="str">
            <v>John</v>
          </cell>
          <cell r="J113" t="str">
            <v>qq</v>
          </cell>
          <cell r="K113" t="str">
            <v>qq</v>
          </cell>
        </row>
        <row r="114">
          <cell r="C114" t="str">
            <v>Tin</v>
          </cell>
          <cell r="D114" t="str">
            <v>Nicholas</v>
          </cell>
          <cell r="E114" t="str">
            <v>Clark</v>
          </cell>
          <cell r="F114" t="str">
            <v>A.Tran</v>
          </cell>
          <cell r="G114" t="str">
            <v>Aseel</v>
          </cell>
          <cell r="H114" t="str">
            <v>SarahJane(pm)</v>
          </cell>
          <cell r="J114" t="str">
            <v>qq</v>
          </cell>
          <cell r="K114" t="str">
            <v>Victoria (cardiology) (LS)</v>
          </cell>
        </row>
        <row r="115">
          <cell r="C115" t="str">
            <v>Tin</v>
          </cell>
          <cell r="D115" t="str">
            <v>SarahJane</v>
          </cell>
          <cell r="E115" t="str">
            <v>Clark</v>
          </cell>
          <cell r="F115" t="str">
            <v>A.Tran</v>
          </cell>
          <cell r="G115" t="str">
            <v>Nicholas</v>
          </cell>
          <cell r="H115" t="str">
            <v>Aseel(pm)</v>
          </cell>
          <cell r="J115" t="str">
            <v>qq</v>
          </cell>
          <cell r="K115" t="str">
            <v>Victoria (cardiology) (LS)</v>
          </cell>
        </row>
        <row r="116">
          <cell r="C116" t="str">
            <v>Tin</v>
          </cell>
          <cell r="D116" t="str">
            <v>Nicholas</v>
          </cell>
          <cell r="E116" t="str">
            <v>Clark</v>
          </cell>
          <cell r="F116" t="str">
            <v>A.Tran</v>
          </cell>
          <cell r="G116" t="str">
            <v>K.Noble</v>
          </cell>
          <cell r="H116" t="str">
            <v>SarahJane(pm)</v>
          </cell>
          <cell r="J116" t="str">
            <v>qq</v>
          </cell>
          <cell r="K116" t="str">
            <v>Victoria (cardiology) (LS)</v>
          </cell>
        </row>
        <row r="117">
          <cell r="C117" t="str">
            <v>Tin</v>
          </cell>
          <cell r="D117" t="str">
            <v>Nicholas</v>
          </cell>
          <cell r="E117" t="str">
            <v>Clark</v>
          </cell>
          <cell r="F117" t="str">
            <v>A.Tran</v>
          </cell>
          <cell r="G117" t="str">
            <v>Aseel</v>
          </cell>
          <cell r="H117" t="str">
            <v>Huda(pm)</v>
          </cell>
          <cell r="J117" t="str">
            <v>qq</v>
          </cell>
          <cell r="K117" t="str">
            <v>Victoria (cardiology) (LS)</v>
          </cell>
        </row>
        <row r="118">
          <cell r="C118" t="str">
            <v>Tin</v>
          </cell>
          <cell r="D118" t="str">
            <v>SarahJane</v>
          </cell>
          <cell r="E118" t="str">
            <v>Clark</v>
          </cell>
          <cell r="F118" t="str">
            <v>A.Tran</v>
          </cell>
          <cell r="G118" t="str">
            <v>Nicholas</v>
          </cell>
          <cell r="H118" t="str">
            <v>Aseel (pm)</v>
          </cell>
          <cell r="J118" t="str">
            <v>qq</v>
          </cell>
          <cell r="K118" t="str">
            <v>Victoria (cardiology) (LS)</v>
          </cell>
        </row>
        <row r="119">
          <cell r="C119" t="str">
            <v xml:space="preserve">public holiday </v>
          </cell>
          <cell r="D119" t="str">
            <v xml:space="preserve">public holiday </v>
          </cell>
          <cell r="E119" t="str">
            <v xml:space="preserve">public holiday </v>
          </cell>
          <cell r="F119" t="str">
            <v xml:space="preserve">public holiday </v>
          </cell>
          <cell r="G119" t="str">
            <v xml:space="preserve">public holiday </v>
          </cell>
          <cell r="H119" t="str">
            <v xml:space="preserve">public holiday </v>
          </cell>
          <cell r="J119" t="str">
            <v>qq</v>
          </cell>
          <cell r="K119" t="str">
            <v>qq</v>
          </cell>
          <cell r="L119" t="str">
            <v xml:space="preserve">public holiday </v>
          </cell>
          <cell r="M119" t="str">
            <v xml:space="preserve">public holiday </v>
          </cell>
        </row>
        <row r="120">
          <cell r="C120" t="str">
            <v>Tin</v>
          </cell>
          <cell r="D120" t="str">
            <v>SarahJane</v>
          </cell>
          <cell r="E120" t="str">
            <v>Clark</v>
          </cell>
          <cell r="F120" t="str">
            <v>Aseel</v>
          </cell>
          <cell r="G120" t="str">
            <v>Nicholas</v>
          </cell>
          <cell r="H120" t="str">
            <v>Huda(pm)</v>
          </cell>
          <cell r="J120" t="str">
            <v>qq</v>
          </cell>
          <cell r="K120" t="str">
            <v>qq</v>
          </cell>
        </row>
        <row r="121">
          <cell r="C121" t="str">
            <v>Tin</v>
          </cell>
          <cell r="D121" t="str">
            <v>SarahJane</v>
          </cell>
          <cell r="E121" t="str">
            <v>Clark</v>
          </cell>
          <cell r="F121" t="str">
            <v>A.Tran/ Georgia 11.30-5)</v>
          </cell>
          <cell r="G121" t="str">
            <v>Nicholas</v>
          </cell>
          <cell r="H121" t="str">
            <v>Stuart</v>
          </cell>
          <cell r="J121" t="str">
            <v>qq</v>
          </cell>
          <cell r="K121" t="str">
            <v>qq</v>
          </cell>
        </row>
        <row r="122">
          <cell r="C122" t="str">
            <v>Tin</v>
          </cell>
          <cell r="D122" t="str">
            <v>SarahJane</v>
          </cell>
          <cell r="E122" t="str">
            <v>Clark</v>
          </cell>
          <cell r="F122" t="str">
            <v>A.Tran</v>
          </cell>
          <cell r="G122" t="str">
            <v>Nicholas</v>
          </cell>
          <cell r="H122" t="str">
            <v>Huda</v>
          </cell>
          <cell r="J122" t="str">
            <v>qq</v>
          </cell>
          <cell r="K122" t="str">
            <v>qq</v>
          </cell>
        </row>
        <row r="123">
          <cell r="C123" t="str">
            <v>Tin</v>
          </cell>
          <cell r="D123" t="str">
            <v>SarahJane</v>
          </cell>
          <cell r="E123" t="str">
            <v>Clark</v>
          </cell>
          <cell r="F123" t="str">
            <v>A.Tran</v>
          </cell>
          <cell r="G123" t="str">
            <v>Nicholas (&lt;2.30pm)</v>
          </cell>
          <cell r="H123" t="str">
            <v>Huda</v>
          </cell>
          <cell r="J123" t="str">
            <v>qq</v>
          </cell>
          <cell r="K123" t="str">
            <v>qq</v>
          </cell>
        </row>
        <row r="124">
          <cell r="C124" t="str">
            <v>Tin</v>
          </cell>
          <cell r="D124" t="str">
            <v>Nicholas</v>
          </cell>
          <cell r="E124" t="str">
            <v>Clark</v>
          </cell>
          <cell r="F124" t="str">
            <v>A.Tran</v>
          </cell>
          <cell r="G124" t="str">
            <v>Aseel</v>
          </cell>
          <cell r="H124" t="str">
            <v>Emma(pm)</v>
          </cell>
          <cell r="J124" t="str">
            <v>qq</v>
          </cell>
          <cell r="K124" t="str">
            <v>qq</v>
          </cell>
          <cell r="M124" t="str">
            <v>Ingrid (latrobe- Cardiology)</v>
          </cell>
        </row>
        <row r="125">
          <cell r="C125" t="str">
            <v>Tin</v>
          </cell>
          <cell r="D125" t="str">
            <v>Nicholas</v>
          </cell>
          <cell r="E125" t="str">
            <v>Clark</v>
          </cell>
          <cell r="F125" t="str">
            <v>A.Tran</v>
          </cell>
          <cell r="G125" t="str">
            <v>Huda</v>
          </cell>
          <cell r="H125" t="str">
            <v>Emma(pm)</v>
          </cell>
          <cell r="J125" t="str">
            <v>qq</v>
          </cell>
          <cell r="K125" t="str">
            <v>qq</v>
          </cell>
          <cell r="M125" t="str">
            <v>Ingrid (latrobe- Cardiology)</v>
          </cell>
        </row>
        <row r="126">
          <cell r="C126" t="str">
            <v>Tin</v>
          </cell>
          <cell r="D126" t="str">
            <v>Nicholas</v>
          </cell>
          <cell r="E126" t="str">
            <v>Clark</v>
          </cell>
          <cell r="F126" t="str">
            <v>A.Tran</v>
          </cell>
          <cell r="G126" t="str">
            <v>Aseel</v>
          </cell>
          <cell r="H126" t="str">
            <v>D.Dunning</v>
          </cell>
          <cell r="J126" t="str">
            <v>qq</v>
          </cell>
          <cell r="K126" t="str">
            <v>qq</v>
          </cell>
          <cell r="M126" t="str">
            <v>Ingrid (latrobe- Cardiology)</v>
          </cell>
        </row>
        <row r="127">
          <cell r="C127" t="str">
            <v>Tin</v>
          </cell>
          <cell r="D127" t="str">
            <v>Nicholas</v>
          </cell>
          <cell r="E127" t="str">
            <v>Clark</v>
          </cell>
          <cell r="F127" t="str">
            <v>A.Tran/Taylor</v>
          </cell>
          <cell r="G127" t="str">
            <v>Aseel</v>
          </cell>
          <cell r="H127" t="str">
            <v xml:space="preserve">Huda </v>
          </cell>
          <cell r="J127" t="str">
            <v>qq</v>
          </cell>
          <cell r="K127" t="str">
            <v>qq</v>
          </cell>
          <cell r="M127" t="str">
            <v>Ingrid (latrobe- Cardiology)</v>
          </cell>
        </row>
        <row r="128">
          <cell r="C128" t="str">
            <v>Tin</v>
          </cell>
          <cell r="D128" t="str">
            <v>Nicholas</v>
          </cell>
          <cell r="E128" t="str">
            <v>Clark</v>
          </cell>
          <cell r="F128" t="str">
            <v>A.Tran</v>
          </cell>
          <cell r="G128" t="str">
            <v>Aseel</v>
          </cell>
          <cell r="H128" t="str">
            <v>Emma(pm)</v>
          </cell>
          <cell r="J128" t="str">
            <v>qq</v>
          </cell>
          <cell r="K128" t="str">
            <v>qq</v>
          </cell>
          <cell r="M128" t="str">
            <v>Ingrid (latrobe- Cardiology)</v>
          </cell>
        </row>
        <row r="129">
          <cell r="C129" t="str">
            <v>Tin</v>
          </cell>
          <cell r="D129" t="str">
            <v>SarahJane</v>
          </cell>
          <cell r="E129" t="str">
            <v>Aseel</v>
          </cell>
          <cell r="F129" t="str">
            <v>A.Tran</v>
          </cell>
          <cell r="G129" t="str">
            <v>Nicholas</v>
          </cell>
          <cell r="H129" t="str">
            <v>Phil</v>
          </cell>
          <cell r="J129" t="str">
            <v>qq</v>
          </cell>
          <cell r="K129" t="str">
            <v>qq</v>
          </cell>
          <cell r="M129" t="str">
            <v>Ali (latrobe- CTS)</v>
          </cell>
        </row>
        <row r="130">
          <cell r="C130" t="str">
            <v>Tin</v>
          </cell>
          <cell r="D130" t="str">
            <v>SarahJane</v>
          </cell>
          <cell r="E130" t="str">
            <v>Clark</v>
          </cell>
          <cell r="F130" t="str">
            <v>A.Tran</v>
          </cell>
          <cell r="G130" t="str">
            <v>Nicholas</v>
          </cell>
          <cell r="H130" t="str">
            <v>Emma(pm)</v>
          </cell>
          <cell r="J130" t="str">
            <v>qq</v>
          </cell>
          <cell r="K130" t="str">
            <v>qq</v>
          </cell>
          <cell r="M130" t="str">
            <v>Ali (latrobe- CTS)</v>
          </cell>
        </row>
        <row r="131">
          <cell r="C131" t="str">
            <v>Nicholas</v>
          </cell>
          <cell r="D131" t="str">
            <v>SarahJane</v>
          </cell>
          <cell r="E131" t="str">
            <v>Clark</v>
          </cell>
          <cell r="F131" t="str">
            <v>A.Tran</v>
          </cell>
          <cell r="G131" t="str">
            <v>Aseel</v>
          </cell>
          <cell r="H131" t="str">
            <v>Stuart</v>
          </cell>
          <cell r="J131" t="str">
            <v>qq</v>
          </cell>
          <cell r="K131" t="str">
            <v>qq</v>
          </cell>
          <cell r="M131" t="str">
            <v>Ali (latrobe- CTS)</v>
          </cell>
        </row>
        <row r="132">
          <cell r="C132" t="str">
            <v>Tin (EMR pm)</v>
          </cell>
          <cell r="D132" t="str">
            <v>SarahJane</v>
          </cell>
          <cell r="E132" t="str">
            <v>Clark</v>
          </cell>
          <cell r="F132" t="str">
            <v>A.Tran</v>
          </cell>
          <cell r="G132" t="str">
            <v>Nicholas</v>
          </cell>
          <cell r="H132" t="str">
            <v>Aseel (ED/Cardiol)</v>
          </cell>
          <cell r="J132" t="str">
            <v>qq</v>
          </cell>
          <cell r="K132" t="str">
            <v>qq</v>
          </cell>
          <cell r="M132" t="str">
            <v>Ali (latrobe- CTS)</v>
          </cell>
        </row>
        <row r="133">
          <cell r="C133" t="str">
            <v>Tin (EMR 2-5)</v>
          </cell>
          <cell r="D133" t="str">
            <v>SarahJane</v>
          </cell>
          <cell r="E133" t="str">
            <v>Clark</v>
          </cell>
          <cell r="F133" t="str">
            <v>A.Tran</v>
          </cell>
          <cell r="G133" t="str">
            <v>Nicholas</v>
          </cell>
          <cell r="H133" t="str">
            <v>Aseel (ED/Cardiol)</v>
          </cell>
          <cell r="J133" t="str">
            <v>qq</v>
          </cell>
          <cell r="K133" t="str">
            <v>qq</v>
          </cell>
          <cell r="M133" t="str">
            <v>Ali (latrobe- CTS)</v>
          </cell>
        </row>
        <row r="134">
          <cell r="C134" t="str">
            <v>Tin</v>
          </cell>
          <cell r="D134" t="str">
            <v>Amy</v>
          </cell>
          <cell r="E134" t="str">
            <v>Tara</v>
          </cell>
          <cell r="F134" t="str">
            <v>A.Tran</v>
          </cell>
          <cell r="G134" t="str">
            <v>Nicholas</v>
          </cell>
          <cell r="H134" t="str">
            <v>Aseel</v>
          </cell>
          <cell r="I134" t="str">
            <v>Stuart</v>
          </cell>
          <cell r="J134" t="str">
            <v>qq</v>
          </cell>
          <cell r="K134" t="str">
            <v>qq</v>
          </cell>
          <cell r="N134" t="str">
            <v>qq</v>
          </cell>
        </row>
        <row r="135">
          <cell r="C135" t="str">
            <v>Tin</v>
          </cell>
          <cell r="D135" t="str">
            <v>Nicholas(pm)</v>
          </cell>
          <cell r="E135" t="str">
            <v>Aseel</v>
          </cell>
          <cell r="F135" t="str">
            <v>Stuart</v>
          </cell>
          <cell r="G135" t="str">
            <v>Nicholas(am)</v>
          </cell>
          <cell r="H135" t="str">
            <v>A.Tran</v>
          </cell>
          <cell r="I135" t="str">
            <v>qq</v>
          </cell>
          <cell r="J135" t="str">
            <v>qq</v>
          </cell>
          <cell r="K135" t="str">
            <v>qq</v>
          </cell>
          <cell r="N135" t="str">
            <v>qq</v>
          </cell>
        </row>
        <row r="136">
          <cell r="C136" t="str">
            <v>Tin (EMR 1-5pm)</v>
          </cell>
          <cell r="D136" t="str">
            <v>Huda</v>
          </cell>
          <cell r="E136" t="str">
            <v>Aseel</v>
          </cell>
          <cell r="F136" t="str">
            <v>A.Tran</v>
          </cell>
          <cell r="G136" t="str">
            <v>Nicholas</v>
          </cell>
          <cell r="H136" t="str">
            <v>D.Dunning</v>
          </cell>
          <cell r="I136" t="str">
            <v>qq</v>
          </cell>
          <cell r="J136" t="str">
            <v>qq</v>
          </cell>
          <cell r="K136" t="str">
            <v>qq</v>
          </cell>
          <cell r="N136" t="str">
            <v>qq</v>
          </cell>
        </row>
        <row r="137">
          <cell r="C137" t="str">
            <v>Tin</v>
          </cell>
          <cell r="D137" t="str">
            <v>Huda</v>
          </cell>
          <cell r="E137" t="str">
            <v>Aseel</v>
          </cell>
          <cell r="F137" t="str">
            <v>Stuart</v>
          </cell>
          <cell r="G137" t="str">
            <v>M.Phung</v>
          </cell>
          <cell r="H137" t="str">
            <v>Nicholas</v>
          </cell>
          <cell r="I137" t="str">
            <v>qq</v>
          </cell>
          <cell r="J137" t="str">
            <v>qq</v>
          </cell>
          <cell r="K137" t="str">
            <v>qq</v>
          </cell>
          <cell r="N137" t="str">
            <v>qq</v>
          </cell>
        </row>
        <row r="138">
          <cell r="C138" t="str">
            <v>Tin</v>
          </cell>
          <cell r="D138" t="str">
            <v>Huda</v>
          </cell>
          <cell r="E138" t="str">
            <v>Aseel</v>
          </cell>
          <cell r="F138" t="str">
            <v>Stuart</v>
          </cell>
          <cell r="G138" t="str">
            <v>M.Phung</v>
          </cell>
          <cell r="H138" t="str">
            <v>Nicholas</v>
          </cell>
          <cell r="I138" t="str">
            <v>qq</v>
          </cell>
          <cell r="J138" t="str">
            <v>qq</v>
          </cell>
          <cell r="K138" t="str">
            <v>qq</v>
          </cell>
          <cell r="N138" t="str">
            <v>qq</v>
          </cell>
        </row>
        <row r="139">
          <cell r="C139" t="str">
            <v>Diana</v>
          </cell>
          <cell r="D139" t="str">
            <v>Nicholas</v>
          </cell>
          <cell r="E139" t="str">
            <v>Aseel</v>
          </cell>
          <cell r="F139" t="str">
            <v>Stuart</v>
          </cell>
          <cell r="G139" t="str">
            <v>M.Phung</v>
          </cell>
          <cell r="H139" t="str">
            <v>A.Tran</v>
          </cell>
          <cell r="J139" t="str">
            <v>qq</v>
          </cell>
          <cell r="K139" t="str">
            <v>qq</v>
          </cell>
          <cell r="N139" t="str">
            <v>qq</v>
          </cell>
        </row>
        <row r="140">
          <cell r="C140" t="str">
            <v>SarahJane</v>
          </cell>
          <cell r="D140" t="str">
            <v>Nicholas</v>
          </cell>
          <cell r="E140" t="str">
            <v>Aseel</v>
          </cell>
          <cell r="F140" t="str">
            <v>Stuart</v>
          </cell>
          <cell r="G140" t="str">
            <v>M.Phung</v>
          </cell>
          <cell r="H140" t="str">
            <v>A.Tran</v>
          </cell>
          <cell r="J140" t="str">
            <v>qq</v>
          </cell>
          <cell r="K140" t="str">
            <v>qq</v>
          </cell>
          <cell r="N140" t="str">
            <v>qq</v>
          </cell>
        </row>
        <row r="141">
          <cell r="C141" t="str">
            <v>SarahJane</v>
          </cell>
          <cell r="D141" t="str">
            <v>Huda</v>
          </cell>
          <cell r="E141" t="str">
            <v>Aseel</v>
          </cell>
          <cell r="F141" t="str">
            <v>Stuart</v>
          </cell>
          <cell r="G141" t="str">
            <v>Nicholas</v>
          </cell>
          <cell r="H141" t="str">
            <v>Ashleigh</v>
          </cell>
          <cell r="J141" t="str">
            <v>qq</v>
          </cell>
          <cell r="K141" t="str">
            <v>qq</v>
          </cell>
          <cell r="N141" t="str">
            <v>qq</v>
          </cell>
        </row>
        <row r="142">
          <cell r="C142" t="str">
            <v>SarahJane</v>
          </cell>
          <cell r="D142" t="str">
            <v>Huda</v>
          </cell>
          <cell r="E142" t="str">
            <v>Aseel</v>
          </cell>
          <cell r="F142" t="str">
            <v>Stuart</v>
          </cell>
          <cell r="G142" t="str">
            <v>M.Phung</v>
          </cell>
          <cell r="H142" t="str">
            <v>Nicholas</v>
          </cell>
          <cell r="J142" t="str">
            <v>qq</v>
          </cell>
          <cell r="K142" t="str">
            <v>qq</v>
          </cell>
          <cell r="N142" t="str">
            <v>Ashleigh</v>
          </cell>
        </row>
        <row r="143">
          <cell r="C143" t="str">
            <v>SarahJane</v>
          </cell>
          <cell r="D143" t="str">
            <v>Huda</v>
          </cell>
          <cell r="E143" t="str">
            <v>Aseel</v>
          </cell>
          <cell r="F143" t="str">
            <v>Stuart</v>
          </cell>
          <cell r="G143" t="str">
            <v>Nicholas</v>
          </cell>
          <cell r="H143" t="str">
            <v>Ashleigh</v>
          </cell>
          <cell r="J143" t="str">
            <v>qq</v>
          </cell>
          <cell r="K143" t="str">
            <v>qq</v>
          </cell>
          <cell r="N143" t="str">
            <v>qq</v>
          </cell>
        </row>
        <row r="144">
          <cell r="C144" t="str">
            <v>SarahJane</v>
          </cell>
          <cell r="D144" t="str">
            <v>Amy</v>
          </cell>
          <cell r="E144" t="str">
            <v>Aseel</v>
          </cell>
          <cell r="F144" t="str">
            <v>Stuart</v>
          </cell>
          <cell r="G144" t="str">
            <v>M.Phung</v>
          </cell>
          <cell r="H144" t="str">
            <v>Nicholas</v>
          </cell>
          <cell r="J144" t="str">
            <v>qq</v>
          </cell>
          <cell r="K144" t="str">
            <v>qq</v>
          </cell>
        </row>
        <row r="145">
          <cell r="C145" t="str">
            <v>SarahJane</v>
          </cell>
          <cell r="D145" t="str">
            <v>K.Chin</v>
          </cell>
          <cell r="E145" t="str">
            <v>Aseel</v>
          </cell>
          <cell r="F145" t="str">
            <v>Stuart</v>
          </cell>
          <cell r="G145" t="str">
            <v>A.Tran</v>
          </cell>
          <cell r="H145" t="str">
            <v>Nicholas</v>
          </cell>
          <cell r="J145" t="str">
            <v>qq</v>
          </cell>
          <cell r="K145" t="str">
            <v>qq</v>
          </cell>
        </row>
        <row r="146">
          <cell r="C146" t="str">
            <v>K.Chin</v>
          </cell>
          <cell r="D146" t="str">
            <v>Huda</v>
          </cell>
          <cell r="E146" t="str">
            <v>Aseel</v>
          </cell>
          <cell r="F146" t="str">
            <v>Stuart</v>
          </cell>
          <cell r="G146" t="str">
            <v>M.Phung</v>
          </cell>
          <cell r="H146" t="str">
            <v>Nicholas</v>
          </cell>
          <cell r="J146" t="str">
            <v>qq</v>
          </cell>
          <cell r="K146" t="str">
            <v>qq</v>
          </cell>
        </row>
        <row r="147">
          <cell r="C147" t="str">
            <v>K.Chin</v>
          </cell>
          <cell r="D147" t="str">
            <v>Huda</v>
          </cell>
          <cell r="E147" t="str">
            <v>A.Tran</v>
          </cell>
          <cell r="F147" t="str">
            <v>Stuart</v>
          </cell>
          <cell r="G147" t="str">
            <v>M.Phung</v>
          </cell>
          <cell r="H147" t="str">
            <v>Nicholas</v>
          </cell>
          <cell r="J147" t="str">
            <v>qq</v>
          </cell>
          <cell r="K147" t="str">
            <v>qq</v>
          </cell>
        </row>
        <row r="148">
          <cell r="C148" t="str">
            <v>K.Chin</v>
          </cell>
          <cell r="D148" t="str">
            <v>Huda</v>
          </cell>
          <cell r="E148" t="str">
            <v>A.Tran</v>
          </cell>
          <cell r="F148" t="str">
            <v>Stuart</v>
          </cell>
          <cell r="G148" t="str">
            <v>M.Phung</v>
          </cell>
          <cell r="H148" t="str">
            <v>Nicholas</v>
          </cell>
          <cell r="J148" t="str">
            <v>qq</v>
          </cell>
          <cell r="K148" t="str">
            <v>qq</v>
          </cell>
        </row>
        <row r="149">
          <cell r="C149" t="str">
            <v>Tin</v>
          </cell>
          <cell r="D149" t="str">
            <v>Diana</v>
          </cell>
          <cell r="E149" t="str">
            <v>Aseel</v>
          </cell>
          <cell r="F149" t="str">
            <v>Stuart</v>
          </cell>
          <cell r="G149" t="str">
            <v>M.Phung</v>
          </cell>
          <cell r="H149" t="str">
            <v>Nicholas</v>
          </cell>
          <cell r="J149" t="str">
            <v>qq</v>
          </cell>
          <cell r="K149" t="str">
            <v>qq</v>
          </cell>
          <cell r="M149" t="str">
            <v>qq</v>
          </cell>
        </row>
        <row r="150">
          <cell r="C150" t="str">
            <v>Tin</v>
          </cell>
          <cell r="D150" t="str">
            <v>Diana</v>
          </cell>
          <cell r="E150" t="str">
            <v>Aseel</v>
          </cell>
          <cell r="F150" t="str">
            <v>Stuart</v>
          </cell>
          <cell r="G150" t="str">
            <v>M.Phung</v>
          </cell>
          <cell r="H150" t="str">
            <v>Nicholas</v>
          </cell>
          <cell r="J150" t="str">
            <v>qq</v>
          </cell>
          <cell r="K150" t="str">
            <v>qq</v>
          </cell>
          <cell r="M150" t="str">
            <v>Lynette Ear (CTS)/Lucy Yuan (cardiol)</v>
          </cell>
        </row>
        <row r="151">
          <cell r="C151" t="str">
            <v>Tin</v>
          </cell>
          <cell r="D151" t="str">
            <v>Huda</v>
          </cell>
          <cell r="E151" t="str">
            <v>Aseel</v>
          </cell>
          <cell r="F151" t="str">
            <v>Stuart</v>
          </cell>
          <cell r="G151" t="str">
            <v>M.Phung</v>
          </cell>
          <cell r="H151" t="str">
            <v>Nicholas</v>
          </cell>
          <cell r="J151" t="str">
            <v>qq</v>
          </cell>
          <cell r="K151" t="str">
            <v>qq</v>
          </cell>
          <cell r="M151" t="str">
            <v>Lynette Ear (CTS)/Lucy Yuan (cardiol)</v>
          </cell>
        </row>
        <row r="152">
          <cell r="C152" t="str">
            <v>Tin</v>
          </cell>
          <cell r="D152" t="str">
            <v>Huda</v>
          </cell>
          <cell r="E152" t="str">
            <v>Aseel</v>
          </cell>
          <cell r="F152" t="str">
            <v>Stuart</v>
          </cell>
          <cell r="G152" t="str">
            <v>M.Phung</v>
          </cell>
          <cell r="H152" t="str">
            <v>Nicholas</v>
          </cell>
          <cell r="J152" t="str">
            <v>qq</v>
          </cell>
          <cell r="K152" t="str">
            <v>qq</v>
          </cell>
          <cell r="M152" t="str">
            <v>Lynette Ear (CTS)/Lucy Yuan (cardiol)</v>
          </cell>
        </row>
        <row r="153">
          <cell r="C153" t="str">
            <v>Tin</v>
          </cell>
          <cell r="D153" t="str">
            <v>Huda</v>
          </cell>
          <cell r="E153" t="str">
            <v>Aseel</v>
          </cell>
          <cell r="F153" t="str">
            <v>Stuart</v>
          </cell>
          <cell r="G153" t="str">
            <v>M.Phung</v>
          </cell>
          <cell r="H153" t="str">
            <v>Nicholas&lt;2.30pm</v>
          </cell>
          <cell r="J153" t="str">
            <v>qq</v>
          </cell>
          <cell r="K153" t="str">
            <v>qq</v>
          </cell>
          <cell r="M153" t="str">
            <v>Lynette Ear (CTS)/Lucy Yuan (cardiol)</v>
          </cell>
        </row>
        <row r="154">
          <cell r="C154" t="str">
            <v>Tin</v>
          </cell>
          <cell r="D154" t="str">
            <v>Nicholas</v>
          </cell>
          <cell r="E154" t="str">
            <v>Aseel</v>
          </cell>
          <cell r="F154" t="str">
            <v>Stuart</v>
          </cell>
          <cell r="G154" t="str">
            <v>M.Phung</v>
          </cell>
          <cell r="H154" t="str">
            <v>Amy</v>
          </cell>
          <cell r="J154" t="str">
            <v>qq</v>
          </cell>
          <cell r="K154" t="str">
            <v>qq</v>
          </cell>
          <cell r="M154" t="str">
            <v>Sherry (Cardiol)/Zoe Ng (ICU)</v>
          </cell>
        </row>
        <row r="155">
          <cell r="C155" t="str">
            <v>Tin</v>
          </cell>
          <cell r="D155" t="str">
            <v>Nicholas</v>
          </cell>
          <cell r="E155" t="str">
            <v>Aseel</v>
          </cell>
          <cell r="F155" t="str">
            <v>Stuart</v>
          </cell>
          <cell r="G155" t="str">
            <v>M.Phung</v>
          </cell>
          <cell r="H155" t="str">
            <v>J.Yang</v>
          </cell>
          <cell r="J155" t="str">
            <v>qq</v>
          </cell>
          <cell r="K155" t="str">
            <v>qq</v>
          </cell>
          <cell r="M155" t="str">
            <v>Sherry (Cardiol)/Zoe Ng (ICU)</v>
          </cell>
        </row>
        <row r="156">
          <cell r="C156" t="str">
            <v>Tin</v>
          </cell>
          <cell r="D156" t="str">
            <v>Huda</v>
          </cell>
          <cell r="E156" t="str">
            <v>Aseel</v>
          </cell>
          <cell r="F156" t="str">
            <v>Stuart</v>
          </cell>
          <cell r="G156" t="str">
            <v>M.Phung</v>
          </cell>
          <cell r="H156" t="str">
            <v>Nicholas</v>
          </cell>
          <cell r="J156" t="str">
            <v>qq</v>
          </cell>
          <cell r="K156" t="str">
            <v>qq</v>
          </cell>
          <cell r="M156" t="str">
            <v>Sherry (Cardiol)/Zoe Ng (ICU)/Cecile (CTS)</v>
          </cell>
        </row>
        <row r="157">
          <cell r="C157" t="str">
            <v>Nicholas</v>
          </cell>
          <cell r="D157" t="str">
            <v>Huda</v>
          </cell>
          <cell r="E157" t="str">
            <v>Aseel</v>
          </cell>
          <cell r="F157" t="str">
            <v>Stuart</v>
          </cell>
          <cell r="G157" t="str">
            <v>M.Phung</v>
          </cell>
          <cell r="H157" t="str">
            <v>A.Tran</v>
          </cell>
          <cell r="J157" t="str">
            <v>qq</v>
          </cell>
          <cell r="K157" t="str">
            <v>qq</v>
          </cell>
          <cell r="M157" t="str">
            <v>Sherry (Cardiol)/Zoe Ng (ICU)/Cecile (CTS)</v>
          </cell>
        </row>
        <row r="158">
          <cell r="C158" t="str">
            <v>Tin</v>
          </cell>
          <cell r="D158" t="str">
            <v>Huda</v>
          </cell>
          <cell r="E158" t="str">
            <v>Aseel</v>
          </cell>
          <cell r="F158" t="str">
            <v>A.Tran</v>
          </cell>
          <cell r="G158" t="str">
            <v>M.Phung</v>
          </cell>
          <cell r="H158" t="str">
            <v>Nicholas</v>
          </cell>
          <cell r="J158" t="str">
            <v>qq</v>
          </cell>
          <cell r="K158" t="str">
            <v>qq</v>
          </cell>
          <cell r="M158" t="str">
            <v>Cecile (CTS)</v>
          </cell>
        </row>
        <row r="159">
          <cell r="C159" t="str">
            <v>Tin</v>
          </cell>
          <cell r="D159" t="str">
            <v>Diana</v>
          </cell>
          <cell r="E159" t="str">
            <v>Aseel</v>
          </cell>
          <cell r="F159" t="str">
            <v>A.Tran</v>
          </cell>
          <cell r="G159" t="str">
            <v>M.Phung</v>
          </cell>
          <cell r="H159" t="str">
            <v>Ashleigh</v>
          </cell>
          <cell r="I159" t="str">
            <v>qq</v>
          </cell>
          <cell r="J159" t="str">
            <v>qq</v>
          </cell>
          <cell r="K159" t="str">
            <v>qq</v>
          </cell>
          <cell r="M159" t="str">
            <v>Myukim (ED)/Alan(CTS)</v>
          </cell>
        </row>
        <row r="160">
          <cell r="C160" t="str">
            <v>Tin</v>
          </cell>
          <cell r="D160" t="str">
            <v>Diana</v>
          </cell>
          <cell r="E160" t="str">
            <v>Aseel</v>
          </cell>
          <cell r="F160" t="str">
            <v>A.Tran</v>
          </cell>
          <cell r="G160" t="str">
            <v>Ashleigh</v>
          </cell>
          <cell r="H160" t="str">
            <v>M.Phung</v>
          </cell>
          <cell r="I160" t="str">
            <v>qq</v>
          </cell>
          <cell r="J160" t="str">
            <v>qq</v>
          </cell>
          <cell r="K160" t="str">
            <v>qq</v>
          </cell>
          <cell r="M160" t="str">
            <v>Myukim (ED)/Alan(CTS)</v>
          </cell>
        </row>
        <row r="161">
          <cell r="C161" t="str">
            <v>Tin</v>
          </cell>
          <cell r="D161" t="str">
            <v>Huda</v>
          </cell>
          <cell r="E161" t="str">
            <v>Aseel</v>
          </cell>
          <cell r="F161" t="str">
            <v>A.Tran</v>
          </cell>
          <cell r="G161" t="str">
            <v>Ashleigh</v>
          </cell>
          <cell r="H161" t="str">
            <v>Kelly</v>
          </cell>
          <cell r="I161" t="str">
            <v>qq</v>
          </cell>
          <cell r="J161" t="str">
            <v>qq</v>
          </cell>
          <cell r="K161" t="str">
            <v>qq</v>
          </cell>
          <cell r="M161" t="str">
            <v>Myukim (ED)/Alan(CTS)</v>
          </cell>
        </row>
        <row r="162">
          <cell r="C162" t="str">
            <v>Tin</v>
          </cell>
          <cell r="D162" t="str">
            <v>Huda</v>
          </cell>
          <cell r="E162" t="str">
            <v>Aseel</v>
          </cell>
          <cell r="F162" t="str">
            <v>A.Tran</v>
          </cell>
          <cell r="G162" t="str">
            <v>Ashleigh</v>
          </cell>
          <cell r="H162" t="str">
            <v>C.McAvaney</v>
          </cell>
          <cell r="I162" t="str">
            <v>M.Phung</v>
          </cell>
          <cell r="J162" t="str">
            <v>qq</v>
          </cell>
          <cell r="K162" t="str">
            <v>qq</v>
          </cell>
          <cell r="M162" t="str">
            <v>Myukim (ED)/Alan(CTS)</v>
          </cell>
        </row>
        <row r="163">
          <cell r="C163" t="str">
            <v>Tin</v>
          </cell>
          <cell r="D163" t="str">
            <v>Huda</v>
          </cell>
          <cell r="E163" t="str">
            <v>Aseel</v>
          </cell>
          <cell r="F163" t="str">
            <v>Diana</v>
          </cell>
          <cell r="G163" t="str">
            <v>Ashleigh</v>
          </cell>
          <cell r="H163" t="str">
            <v>M.Phung</v>
          </cell>
          <cell r="I163" t="str">
            <v>qq</v>
          </cell>
          <cell r="J163" t="str">
            <v>qq</v>
          </cell>
          <cell r="K163" t="str">
            <v>qq</v>
          </cell>
        </row>
        <row r="164">
          <cell r="C164" t="str">
            <v>Tin</v>
          </cell>
          <cell r="D164" t="str">
            <v>K.Chin</v>
          </cell>
          <cell r="E164" t="str">
            <v>Aseel</v>
          </cell>
          <cell r="F164" t="str">
            <v>A.Tran</v>
          </cell>
          <cell r="G164" t="str">
            <v>Ashleigh</v>
          </cell>
          <cell r="H164" t="str">
            <v>Eunice</v>
          </cell>
          <cell r="I164" t="str">
            <v>M.Phung</v>
          </cell>
          <cell r="J164" t="str">
            <v>qq</v>
          </cell>
          <cell r="K164" t="str">
            <v>qq</v>
          </cell>
        </row>
        <row r="165">
          <cell r="C165" t="str">
            <v>Tin</v>
          </cell>
          <cell r="D165" t="str">
            <v>K.Chin</v>
          </cell>
          <cell r="E165" t="str">
            <v>Aseel</v>
          </cell>
          <cell r="F165" t="str">
            <v>A.Tran</v>
          </cell>
          <cell r="G165" t="str">
            <v>Ashleigh</v>
          </cell>
          <cell r="H165" t="str">
            <v>M.Phung</v>
          </cell>
          <cell r="J165" t="str">
            <v>qq</v>
          </cell>
          <cell r="K165" t="str">
            <v>qq</v>
          </cell>
        </row>
        <row r="166">
          <cell r="C166" t="str">
            <v>Tin(am)/M.Phung</v>
          </cell>
          <cell r="D166" t="str">
            <v>Huda(am)</v>
          </cell>
          <cell r="E166" t="str">
            <v>Aseel</v>
          </cell>
          <cell r="F166" t="str">
            <v>A.Tran</v>
          </cell>
          <cell r="G166" t="str">
            <v>Ashleigh(am)</v>
          </cell>
          <cell r="H166" t="str">
            <v>V.Shen</v>
          </cell>
          <cell r="J166" t="str">
            <v>qq</v>
          </cell>
          <cell r="K166" t="str">
            <v>qq</v>
          </cell>
        </row>
        <row r="167">
          <cell r="C167" t="str">
            <v>Tin</v>
          </cell>
          <cell r="D167" t="str">
            <v>Huda</v>
          </cell>
          <cell r="E167" t="str">
            <v>Aseel</v>
          </cell>
          <cell r="F167" t="str">
            <v>A.Tran</v>
          </cell>
          <cell r="G167" t="str">
            <v>Ashleigh</v>
          </cell>
          <cell r="H167" t="str">
            <v>M.Phung</v>
          </cell>
          <cell r="J167" t="str">
            <v>qq</v>
          </cell>
          <cell r="K167" t="str">
            <v>qq</v>
          </cell>
        </row>
        <row r="168">
          <cell r="C168" t="str">
            <v>M.Phung</v>
          </cell>
          <cell r="D168" t="str">
            <v>Huda</v>
          </cell>
          <cell r="E168" t="str">
            <v>Aseel</v>
          </cell>
          <cell r="F168" t="str">
            <v>A.Tran</v>
          </cell>
          <cell r="G168" t="str">
            <v>Ashleigh</v>
          </cell>
          <cell r="H168" t="str">
            <v>Bianca</v>
          </cell>
          <cell r="J168" t="str">
            <v>qq</v>
          </cell>
          <cell r="K168" t="str">
            <v>qq</v>
          </cell>
        </row>
        <row r="169">
          <cell r="C169" t="str">
            <v>Tin</v>
          </cell>
          <cell r="D169" t="str">
            <v>M.Phung</v>
          </cell>
          <cell r="E169" t="str">
            <v>Amy</v>
          </cell>
          <cell r="F169" t="str">
            <v>A.Tran</v>
          </cell>
          <cell r="G169" t="str">
            <v>Ashleigh</v>
          </cell>
          <cell r="H169" t="str">
            <v>Sherine</v>
          </cell>
          <cell r="J169" t="str">
            <v>qq</v>
          </cell>
          <cell r="K169" t="str">
            <v>qq</v>
          </cell>
        </row>
        <row r="170">
          <cell r="C170" t="str">
            <v>Tin</v>
          </cell>
          <cell r="D170" t="str">
            <v>M.Phung</v>
          </cell>
          <cell r="E170" t="str">
            <v>Aseel</v>
          </cell>
          <cell r="F170" t="str">
            <v>A.Tran</v>
          </cell>
          <cell r="G170" t="str">
            <v>Ashleigh</v>
          </cell>
          <cell r="H170" t="str">
            <v>Sherine</v>
          </cell>
          <cell r="J170" t="str">
            <v>qq</v>
          </cell>
          <cell r="K170" t="str">
            <v>qq</v>
          </cell>
        </row>
        <row r="171">
          <cell r="C171" t="str">
            <v>Tin</v>
          </cell>
          <cell r="D171" t="str">
            <v>Huda</v>
          </cell>
          <cell r="E171" t="str">
            <v>K.Chin</v>
          </cell>
          <cell r="F171" t="str">
            <v>A.Tran</v>
          </cell>
          <cell r="G171" t="str">
            <v>Ashleigh</v>
          </cell>
          <cell r="H171" t="str">
            <v>M.Phung</v>
          </cell>
          <cell r="J171" t="str">
            <v>qq</v>
          </cell>
          <cell r="K171" t="str">
            <v>qq</v>
          </cell>
        </row>
        <row r="172">
          <cell r="C172" t="str">
            <v>Tin</v>
          </cell>
          <cell r="D172" t="str">
            <v>Huda</v>
          </cell>
          <cell r="E172" t="str">
            <v>Aseel</v>
          </cell>
          <cell r="F172" t="str">
            <v>A.Tran</v>
          </cell>
          <cell r="G172" t="str">
            <v>Ashleigh</v>
          </cell>
          <cell r="H172" t="str">
            <v>M.Phung</v>
          </cell>
          <cell r="J172" t="str">
            <v>qq</v>
          </cell>
          <cell r="K172" t="str">
            <v>qq</v>
          </cell>
        </row>
        <row r="173">
          <cell r="C173" t="str">
            <v>Tin</v>
          </cell>
          <cell r="D173" t="str">
            <v>Huda</v>
          </cell>
          <cell r="E173" t="str">
            <v>Aseel</v>
          </cell>
          <cell r="F173" t="str">
            <v>A.Tran</v>
          </cell>
          <cell r="G173" t="str">
            <v>Ashleigh</v>
          </cell>
          <cell r="H173" t="str">
            <v>M.Phung</v>
          </cell>
          <cell r="J173" t="str">
            <v>qq</v>
          </cell>
          <cell r="K173" t="str">
            <v>qq</v>
          </cell>
        </row>
        <row r="174">
          <cell r="C174" t="str">
            <v>Tin</v>
          </cell>
          <cell r="D174" t="str">
            <v>Amy</v>
          </cell>
          <cell r="E174" t="str">
            <v>Aseel</v>
          </cell>
          <cell r="F174" t="str">
            <v>A.Tran</v>
          </cell>
          <cell r="G174" t="str">
            <v>M.Phung</v>
          </cell>
          <cell r="H174" t="str">
            <v>Sylvia</v>
          </cell>
          <cell r="J174" t="str">
            <v>qq</v>
          </cell>
          <cell r="K174" t="str">
            <v>qq</v>
          </cell>
        </row>
        <row r="175">
          <cell r="C175" t="str">
            <v>M.Phung</v>
          </cell>
          <cell r="D175" t="str">
            <v>Huda</v>
          </cell>
          <cell r="E175" t="str">
            <v>Aseel</v>
          </cell>
          <cell r="F175" t="str">
            <v>A.Tran</v>
          </cell>
          <cell r="G175" t="str">
            <v>Ashleigh</v>
          </cell>
          <cell r="H175" t="str">
            <v>Sylvia</v>
          </cell>
          <cell r="J175" t="str">
            <v>qq</v>
          </cell>
          <cell r="K175" t="str">
            <v>April (CCU)</v>
          </cell>
        </row>
        <row r="176">
          <cell r="C176" t="str">
            <v>Tin</v>
          </cell>
          <cell r="D176" t="str">
            <v>Huda</v>
          </cell>
          <cell r="E176" t="str">
            <v>Aseel</v>
          </cell>
          <cell r="F176" t="str">
            <v>A.Tran</v>
          </cell>
          <cell r="G176" t="str">
            <v>Ashleigh</v>
          </cell>
          <cell r="H176" t="str">
            <v>M.Phung</v>
          </cell>
          <cell r="J176" t="str">
            <v>qq</v>
          </cell>
          <cell r="K176" t="str">
            <v>April (CCU)</v>
          </cell>
        </row>
        <row r="177">
          <cell r="C177" t="str">
            <v>Tin</v>
          </cell>
          <cell r="D177" t="str">
            <v>Huda</v>
          </cell>
          <cell r="E177" t="str">
            <v>Aseel</v>
          </cell>
          <cell r="F177" t="str">
            <v>A.Tran</v>
          </cell>
          <cell r="G177" t="str">
            <v>Ashleigh</v>
          </cell>
          <cell r="H177" t="str">
            <v>M.Phung</v>
          </cell>
          <cell r="J177" t="str">
            <v>qq</v>
          </cell>
          <cell r="K177" t="str">
            <v>April (CCU)</v>
          </cell>
        </row>
        <row r="178">
          <cell r="C178" t="str">
            <v>Tin</v>
          </cell>
          <cell r="D178" t="str">
            <v>M.Phung</v>
          </cell>
          <cell r="E178" t="str">
            <v>Aseel</v>
          </cell>
          <cell r="F178" t="str">
            <v>A.Tran</v>
          </cell>
          <cell r="G178" t="str">
            <v>Ashleigh</v>
          </cell>
          <cell r="H178" t="str">
            <v>Sylvia</v>
          </cell>
          <cell r="J178" t="str">
            <v>qq</v>
          </cell>
          <cell r="K178" t="str">
            <v>April (CCU)</v>
          </cell>
        </row>
        <row r="179">
          <cell r="C179" t="str">
            <v>Tin</v>
          </cell>
          <cell r="D179" t="str">
            <v>Diana(+PEPS)/Phil</v>
          </cell>
          <cell r="E179" t="str">
            <v>Aseel</v>
          </cell>
          <cell r="F179" t="str">
            <v>A.Tran</v>
          </cell>
          <cell r="G179" t="str">
            <v>Ashleigh</v>
          </cell>
          <cell r="H179" t="str">
            <v>Sylvia</v>
          </cell>
          <cell r="J179" t="str">
            <v>qq</v>
          </cell>
          <cell r="K179" t="str">
            <v>qq</v>
          </cell>
          <cell r="M179" t="str">
            <v>qq</v>
          </cell>
        </row>
        <row r="180">
          <cell r="C180" t="str">
            <v>Tin</v>
          </cell>
          <cell r="D180" t="str">
            <v>M.Phung</v>
          </cell>
          <cell r="E180" t="str">
            <v>Aseel</v>
          </cell>
          <cell r="F180" t="str">
            <v>A.Tran</v>
          </cell>
          <cell r="G180" t="str">
            <v>Ashleigh</v>
          </cell>
          <cell r="H180" t="str">
            <v>Sylvia</v>
          </cell>
          <cell r="J180" t="str">
            <v>qq</v>
          </cell>
          <cell r="K180" t="str">
            <v>April (CCU)</v>
          </cell>
          <cell r="M180" t="str">
            <v>Rose Gooden (CTS)</v>
          </cell>
        </row>
        <row r="181">
          <cell r="C181" t="str">
            <v>Tin</v>
          </cell>
          <cell r="D181" t="str">
            <v>Huda</v>
          </cell>
          <cell r="E181" t="str">
            <v>Aseel</v>
          </cell>
          <cell r="F181" t="str">
            <v>A.Tran</v>
          </cell>
          <cell r="G181" t="str">
            <v>Ashleigh</v>
          </cell>
          <cell r="H181" t="str">
            <v>M.Phung</v>
          </cell>
          <cell r="J181" t="str">
            <v>qq</v>
          </cell>
          <cell r="K181" t="str">
            <v>April (CCU)</v>
          </cell>
          <cell r="M181" t="str">
            <v>Rose Gooden (CTS)</v>
          </cell>
        </row>
        <row r="182">
          <cell r="C182" t="str">
            <v>Tin</v>
          </cell>
          <cell r="D182" t="str">
            <v>Huda</v>
          </cell>
          <cell r="E182" t="str">
            <v>Aseel</v>
          </cell>
          <cell r="F182" t="str">
            <v>A.Tran</v>
          </cell>
          <cell r="G182" t="str">
            <v>M.Phung(+ICU)/Sylvia</v>
          </cell>
          <cell r="H182" t="str">
            <v>Ashleigh &gt;11am</v>
          </cell>
          <cell r="J182" t="str">
            <v>qq</v>
          </cell>
          <cell r="K182" t="str">
            <v>April (CCU)</v>
          </cell>
          <cell r="M182" t="str">
            <v>Rose Gooden (CTS)</v>
          </cell>
        </row>
        <row r="183">
          <cell r="C183" t="str">
            <v>Tin</v>
          </cell>
          <cell r="D183" t="str">
            <v>Huda</v>
          </cell>
          <cell r="E183" t="str">
            <v>Aseel</v>
          </cell>
          <cell r="F183" t="str">
            <v>A.Tran</v>
          </cell>
          <cell r="G183" t="str">
            <v>Ashleigh</v>
          </cell>
          <cell r="H183" t="str">
            <v>Sherine</v>
          </cell>
          <cell r="J183" t="str">
            <v>qq</v>
          </cell>
          <cell r="K183" t="str">
            <v>April (CCU)</v>
          </cell>
          <cell r="M183" t="str">
            <v>Rose Gooden (CTS)</v>
          </cell>
        </row>
        <row r="184">
          <cell r="C184" t="str">
            <v>Tin/M.Phung</v>
          </cell>
          <cell r="D184" t="str">
            <v>Amy</v>
          </cell>
          <cell r="E184" t="str">
            <v>Aseel</v>
          </cell>
          <cell r="F184" t="str">
            <v>Stuart</v>
          </cell>
          <cell r="G184" t="str">
            <v>Ashleigh</v>
          </cell>
          <cell r="H184" t="str">
            <v>A.Tran</v>
          </cell>
          <cell r="J184" t="str">
            <v>qq</v>
          </cell>
          <cell r="K184" t="str">
            <v>qq</v>
          </cell>
          <cell r="M184" t="str">
            <v>Charanya Murugan (CCU)</v>
          </cell>
        </row>
        <row r="185">
          <cell r="C185" t="str">
            <v>Tin</v>
          </cell>
          <cell r="D185" t="str">
            <v>M.Phung</v>
          </cell>
          <cell r="E185" t="str">
            <v>Aseel</v>
          </cell>
          <cell r="F185" t="str">
            <v>Stuart</v>
          </cell>
          <cell r="G185" t="str">
            <v>Ashleigh</v>
          </cell>
          <cell r="H185" t="str">
            <v>A.Tran</v>
          </cell>
          <cell r="J185" t="str">
            <v>qq</v>
          </cell>
          <cell r="K185" t="str">
            <v>qq</v>
          </cell>
          <cell r="M185" t="str">
            <v>Charanya Murugan (CCU)</v>
          </cell>
        </row>
        <row r="186">
          <cell r="C186" t="str">
            <v>Tin</v>
          </cell>
          <cell r="D186" t="str">
            <v>M.Phung</v>
          </cell>
          <cell r="E186" t="str">
            <v>Aseel</v>
          </cell>
          <cell r="F186" t="str">
            <v>Stuart</v>
          </cell>
          <cell r="G186" t="str">
            <v>Ashleigh</v>
          </cell>
          <cell r="H186" t="str">
            <v>A.Tran</v>
          </cell>
          <cell r="J186" t="str">
            <v>qq</v>
          </cell>
          <cell r="K186" t="str">
            <v>qq</v>
          </cell>
          <cell r="M186" t="str">
            <v>Charanya Murugan (CCU)</v>
          </cell>
        </row>
        <row r="187">
          <cell r="C187" t="str">
            <v>Tin</v>
          </cell>
          <cell r="D187" t="str">
            <v>M.Phung</v>
          </cell>
          <cell r="E187" t="str">
            <v>Aseel</v>
          </cell>
          <cell r="F187" t="str">
            <v>Stuart</v>
          </cell>
          <cell r="G187" t="str">
            <v>Ashleigh</v>
          </cell>
          <cell r="H187" t="str">
            <v>Nicholas</v>
          </cell>
          <cell r="J187" t="str">
            <v>qq</v>
          </cell>
          <cell r="K187" t="str">
            <v>qq</v>
          </cell>
          <cell r="M187" t="str">
            <v>Charanya Murugan (CCU)</v>
          </cell>
        </row>
        <row r="188">
          <cell r="C188" t="str">
            <v>Tin</v>
          </cell>
          <cell r="D188" t="str">
            <v>M.Phung</v>
          </cell>
          <cell r="E188" t="str">
            <v>Aseel</v>
          </cell>
          <cell r="F188" t="str">
            <v>Stuart</v>
          </cell>
          <cell r="G188" t="str">
            <v>Ashleigh</v>
          </cell>
          <cell r="H188" t="str">
            <v>Nicholas&lt;2.30pm</v>
          </cell>
          <cell r="J188" t="str">
            <v>qq</v>
          </cell>
          <cell r="K188" t="str">
            <v>qq</v>
          </cell>
          <cell r="M188" t="str">
            <v>qq</v>
          </cell>
        </row>
        <row r="189">
          <cell r="C189" t="str">
            <v>Tin</v>
          </cell>
          <cell r="D189" t="str">
            <v>Nicholas</v>
          </cell>
          <cell r="E189" t="str">
            <v>Aseel</v>
          </cell>
          <cell r="F189" t="str">
            <v>Stuart</v>
          </cell>
          <cell r="G189" t="str">
            <v>Ashleigh</v>
          </cell>
          <cell r="H189" t="str">
            <v>M.Phung</v>
          </cell>
          <cell r="J189" t="str">
            <v>qq</v>
          </cell>
          <cell r="K189" t="str">
            <v>qq</v>
          </cell>
          <cell r="M189" t="str">
            <v>Maggie Wu (CTS)</v>
          </cell>
        </row>
        <row r="190">
          <cell r="C190" t="str">
            <v>Tin</v>
          </cell>
          <cell r="D190" t="str">
            <v>Nicholas</v>
          </cell>
          <cell r="E190" t="str">
            <v>A.Tran</v>
          </cell>
          <cell r="F190" t="str">
            <v>Stuart</v>
          </cell>
          <cell r="G190" t="str">
            <v>Ashleigh</v>
          </cell>
          <cell r="H190" t="str">
            <v>D.Dunning</v>
          </cell>
          <cell r="J190" t="str">
            <v>qq</v>
          </cell>
          <cell r="K190" t="str">
            <v>qq</v>
          </cell>
          <cell r="M190" t="str">
            <v>Maggie Wu (CTS)</v>
          </cell>
        </row>
        <row r="191">
          <cell r="C191" t="str">
            <v>Tin/M.Phung</v>
          </cell>
          <cell r="D191" t="str">
            <v>Nicholas</v>
          </cell>
          <cell r="E191" t="str">
            <v>Aseel</v>
          </cell>
          <cell r="F191" t="str">
            <v>Stuart</v>
          </cell>
          <cell r="G191" t="str">
            <v>Ashleigh</v>
          </cell>
          <cell r="H191" t="str">
            <v>Huda</v>
          </cell>
          <cell r="J191" t="str">
            <v>qq</v>
          </cell>
          <cell r="K191" t="str">
            <v>qq</v>
          </cell>
          <cell r="M191" t="str">
            <v>Maggie Wu (CTS)</v>
          </cell>
        </row>
        <row r="192">
          <cell r="C192" t="str">
            <v>Tin</v>
          </cell>
          <cell r="D192" t="str">
            <v>Nicholas</v>
          </cell>
          <cell r="E192" t="str">
            <v>Aseel/M.Phung</v>
          </cell>
          <cell r="F192" t="str">
            <v>Stuart</v>
          </cell>
          <cell r="G192" t="str">
            <v>Ashleigh</v>
          </cell>
          <cell r="H192" t="str">
            <v>Huda</v>
          </cell>
          <cell r="J192" t="str">
            <v>qq</v>
          </cell>
          <cell r="K192" t="str">
            <v>qq</v>
          </cell>
          <cell r="M192" t="str">
            <v>Maggie Wu (CTS)</v>
          </cell>
        </row>
        <row r="193">
          <cell r="C193" t="str">
            <v>Tin</v>
          </cell>
          <cell r="D193" t="str">
            <v>Nicholas</v>
          </cell>
          <cell r="E193" t="str">
            <v>Aseel</v>
          </cell>
          <cell r="F193" t="str">
            <v>Stuart</v>
          </cell>
          <cell r="G193" t="str">
            <v>Ashleigh</v>
          </cell>
          <cell r="H193" t="str">
            <v>Huda</v>
          </cell>
          <cell r="J193" t="str">
            <v>qq</v>
          </cell>
          <cell r="K193" t="str">
            <v>qq</v>
          </cell>
          <cell r="M193" t="str">
            <v>qq</v>
          </cell>
        </row>
        <row r="194">
          <cell r="C194" t="str">
            <v>Tin</v>
          </cell>
          <cell r="D194" t="str">
            <v>Nicholas</v>
          </cell>
          <cell r="E194" t="str">
            <v>Aseel</v>
          </cell>
          <cell r="F194" t="str">
            <v>Stuart</v>
          </cell>
          <cell r="G194" t="str">
            <v>Ashleigh</v>
          </cell>
          <cell r="H194" t="str">
            <v>M.Phung</v>
          </cell>
          <cell r="J194" t="str">
            <v>qq</v>
          </cell>
          <cell r="K194" t="str">
            <v>qq</v>
          </cell>
        </row>
        <row r="195">
          <cell r="C195" t="str">
            <v>Tin</v>
          </cell>
          <cell r="D195" t="str">
            <v>Nicholas</v>
          </cell>
          <cell r="E195" t="str">
            <v>Aseel</v>
          </cell>
          <cell r="F195" t="str">
            <v>Stuart</v>
          </cell>
          <cell r="G195" t="str">
            <v>Ashleigh</v>
          </cell>
          <cell r="H195" t="str">
            <v>M.Phung</v>
          </cell>
          <cell r="J195" t="str">
            <v>qq</v>
          </cell>
          <cell r="K195" t="str">
            <v>qq</v>
          </cell>
        </row>
        <row r="196">
          <cell r="C196" t="str">
            <v>Huda</v>
          </cell>
          <cell r="D196" t="str">
            <v>M.Phung</v>
          </cell>
          <cell r="E196" t="str">
            <v>Aseel</v>
          </cell>
          <cell r="F196" t="str">
            <v>Stuart</v>
          </cell>
          <cell r="G196" t="str">
            <v>Ashleigh</v>
          </cell>
          <cell r="H196" t="str">
            <v>A.Tran</v>
          </cell>
          <cell r="J196" t="str">
            <v>qq</v>
          </cell>
          <cell r="K196" t="str">
            <v>qq</v>
          </cell>
        </row>
        <row r="197">
          <cell r="C197" t="str">
            <v>Huda</v>
          </cell>
          <cell r="D197" t="str">
            <v>M.Phung</v>
          </cell>
          <cell r="E197" t="str">
            <v>Aseel</v>
          </cell>
          <cell r="F197" t="str">
            <v>Stuart</v>
          </cell>
          <cell r="G197" t="str">
            <v>Ashleigh</v>
          </cell>
          <cell r="H197" t="str">
            <v>A.Tran</v>
          </cell>
          <cell r="J197" t="str">
            <v>qq</v>
          </cell>
          <cell r="K197" t="str">
            <v>qq</v>
          </cell>
        </row>
        <row r="198">
          <cell r="C198" t="str">
            <v>public holiday</v>
          </cell>
          <cell r="D198" t="str">
            <v>public holiday</v>
          </cell>
          <cell r="E198" t="str">
            <v>public holiday</v>
          </cell>
          <cell r="F198" t="str">
            <v>public holiday</v>
          </cell>
          <cell r="G198" t="str">
            <v>public holiday</v>
          </cell>
          <cell r="H198" t="str">
            <v>public holiday</v>
          </cell>
          <cell r="I198" t="str">
            <v>public holiday</v>
          </cell>
          <cell r="J198" t="str">
            <v>public holiday</v>
          </cell>
          <cell r="K198" t="str">
            <v>public holiday</v>
          </cell>
          <cell r="L198" t="str">
            <v>public holiday</v>
          </cell>
          <cell r="M198" t="str">
            <v>public holiday</v>
          </cell>
        </row>
        <row r="199">
          <cell r="C199" t="str">
            <v>Diana (+Derm cover training)</v>
          </cell>
          <cell r="D199" t="str">
            <v>Nicholas</v>
          </cell>
          <cell r="E199" t="str">
            <v>Aseel/Meng</v>
          </cell>
          <cell r="F199" t="str">
            <v>A.Tran</v>
          </cell>
          <cell r="G199" t="str">
            <v>M.Phung</v>
          </cell>
          <cell r="H199" t="str">
            <v>J.Yang</v>
          </cell>
          <cell r="J199" t="str">
            <v>qq</v>
          </cell>
          <cell r="K199" t="str">
            <v>qq</v>
          </cell>
          <cell r="L199" t="str">
            <v>qq</v>
          </cell>
        </row>
        <row r="200">
          <cell r="C200" t="str">
            <v>Tin</v>
          </cell>
          <cell r="D200" t="str">
            <v>Nicholas</v>
          </cell>
          <cell r="E200" t="str">
            <v>Aseel</v>
          </cell>
          <cell r="F200" t="str">
            <v>Stuart</v>
          </cell>
          <cell r="G200" t="str">
            <v>Ashleigh</v>
          </cell>
          <cell r="H200" t="str">
            <v>A.Tran</v>
          </cell>
          <cell r="J200" t="str">
            <v>qq</v>
          </cell>
          <cell r="K200" t="str">
            <v>qq</v>
          </cell>
          <cell r="L200" t="str">
            <v>qq</v>
          </cell>
        </row>
        <row r="201">
          <cell r="C201" t="str">
            <v>Tin</v>
          </cell>
          <cell r="D201" t="str">
            <v>Nicholas</v>
          </cell>
          <cell r="E201" t="str">
            <v>Aseel</v>
          </cell>
          <cell r="F201" t="str">
            <v>Stuart</v>
          </cell>
          <cell r="G201" t="str">
            <v>Ashleigh</v>
          </cell>
          <cell r="H201" t="str">
            <v>Huda</v>
          </cell>
          <cell r="J201" t="str">
            <v>qq</v>
          </cell>
          <cell r="K201" t="str">
            <v>qq</v>
          </cell>
          <cell r="L201" t="str">
            <v>qq</v>
          </cell>
        </row>
        <row r="202">
          <cell r="C202" t="str">
            <v>Tin/Huda</v>
          </cell>
          <cell r="D202" t="str">
            <v>Nicholas</v>
          </cell>
          <cell r="E202" t="str">
            <v>Aseel</v>
          </cell>
          <cell r="F202" t="str">
            <v>Stuart</v>
          </cell>
          <cell r="G202" t="str">
            <v>Ashleigh</v>
          </cell>
          <cell r="H202" t="str">
            <v>A.Tran</v>
          </cell>
          <cell r="J202" t="str">
            <v>qq</v>
          </cell>
          <cell r="K202" t="str">
            <v>qq</v>
          </cell>
          <cell r="L202" t="str">
            <v>M.Phung</v>
          </cell>
        </row>
        <row r="203">
          <cell r="C203" t="str">
            <v>Tin</v>
          </cell>
          <cell r="D203" t="str">
            <v>Nicholas</v>
          </cell>
          <cell r="E203" t="str">
            <v>Aseel</v>
          </cell>
          <cell r="F203" t="str">
            <v>Stuart</v>
          </cell>
          <cell r="G203" t="str">
            <v>Ashleigh</v>
          </cell>
          <cell r="H203" t="str">
            <v>Huda</v>
          </cell>
          <cell r="J203" t="str">
            <v>qq</v>
          </cell>
          <cell r="K203" t="str">
            <v>qq</v>
          </cell>
          <cell r="L203" t="str">
            <v>M.Phung</v>
          </cell>
        </row>
        <row r="204">
          <cell r="C204" t="str">
            <v>Tin</v>
          </cell>
          <cell r="D204" t="str">
            <v>Nicholas</v>
          </cell>
          <cell r="E204" t="str">
            <v>Aseel</v>
          </cell>
          <cell r="F204" t="str">
            <v>M.Phung</v>
          </cell>
          <cell r="G204" t="str">
            <v>Ashleigh</v>
          </cell>
          <cell r="H204" t="str">
            <v>A.Alex</v>
          </cell>
          <cell r="I204" t="str">
            <v>qq</v>
          </cell>
          <cell r="J204" t="str">
            <v>qq</v>
          </cell>
          <cell r="K204" t="str">
            <v>Abigail (cardiology)</v>
          </cell>
        </row>
        <row r="205">
          <cell r="C205" t="str">
            <v>Tin</v>
          </cell>
          <cell r="D205" t="str">
            <v>Nicholas</v>
          </cell>
          <cell r="E205" t="str">
            <v>Aseel</v>
          </cell>
          <cell r="F205" t="str">
            <v>M.Phung</v>
          </cell>
          <cell r="G205" t="str">
            <v>Ashleigh</v>
          </cell>
          <cell r="H205" t="str">
            <v>A.Alex</v>
          </cell>
          <cell r="I205" t="str">
            <v>qq</v>
          </cell>
          <cell r="J205" t="str">
            <v>qq</v>
          </cell>
          <cell r="K205" t="str">
            <v>Abigail (cardiology)</v>
          </cell>
        </row>
        <row r="206">
          <cell r="C206" t="str">
            <v>Huda</v>
          </cell>
          <cell r="D206" t="str">
            <v>Nicholas</v>
          </cell>
          <cell r="E206" t="str">
            <v>Aseel</v>
          </cell>
          <cell r="F206" t="str">
            <v>M.Phung</v>
          </cell>
          <cell r="G206" t="str">
            <v>Ashleigh</v>
          </cell>
          <cell r="H206" t="str">
            <v>A.Alex</v>
          </cell>
          <cell r="I206" t="str">
            <v>Tin</v>
          </cell>
          <cell r="J206" t="str">
            <v>qq</v>
          </cell>
          <cell r="K206" t="str">
            <v>Abigail (cardiology)</v>
          </cell>
        </row>
        <row r="207">
          <cell r="C207" t="str">
            <v>Tin</v>
          </cell>
          <cell r="D207" t="str">
            <v>Nicholas</v>
          </cell>
          <cell r="E207" t="str">
            <v>Aseel</v>
          </cell>
          <cell r="F207" t="str">
            <v>M.Phung</v>
          </cell>
          <cell r="G207" t="str">
            <v>Huda</v>
          </cell>
          <cell r="H207" t="str">
            <v>A.Alex</v>
          </cell>
          <cell r="I207" t="str">
            <v>qq</v>
          </cell>
          <cell r="J207" t="str">
            <v>qq</v>
          </cell>
          <cell r="K207" t="str">
            <v>Abigail (cardiology)</v>
          </cell>
        </row>
        <row r="208">
          <cell r="C208" t="str">
            <v>Tin</v>
          </cell>
          <cell r="D208" t="str">
            <v>Nicholas</v>
          </cell>
          <cell r="E208" t="str">
            <v>Aseel</v>
          </cell>
          <cell r="F208" t="str">
            <v>M.Phung</v>
          </cell>
          <cell r="G208" t="str">
            <v>Ashleigh</v>
          </cell>
          <cell r="H208" t="str">
            <v>A.Alex</v>
          </cell>
          <cell r="I208" t="str">
            <v>qq</v>
          </cell>
          <cell r="J208" t="str">
            <v>qq</v>
          </cell>
          <cell r="K208" t="str">
            <v>Abigail (cardiology)</v>
          </cell>
        </row>
        <row r="209">
          <cell r="C209" t="str">
            <v>Tin</v>
          </cell>
          <cell r="D209" t="str">
            <v>Nicholas</v>
          </cell>
          <cell r="E209" t="str">
            <v>Aseel</v>
          </cell>
          <cell r="F209" t="str">
            <v>Stuart</v>
          </cell>
          <cell r="G209" t="str">
            <v>Ashleigh</v>
          </cell>
          <cell r="H209" t="str">
            <v>M.Phung</v>
          </cell>
          <cell r="J209" t="str">
            <v>qq</v>
          </cell>
          <cell r="K209" t="str">
            <v>qq</v>
          </cell>
        </row>
        <row r="210">
          <cell r="C210" t="str">
            <v>Tin</v>
          </cell>
          <cell r="D210" t="str">
            <v>Nicholas</v>
          </cell>
          <cell r="E210" t="str">
            <v>Aseel</v>
          </cell>
          <cell r="F210" t="str">
            <v>Stuart</v>
          </cell>
          <cell r="G210" t="str">
            <v>Ashleigh</v>
          </cell>
          <cell r="H210" t="str">
            <v>M.Phung</v>
          </cell>
          <cell r="J210" t="str">
            <v>qq</v>
          </cell>
          <cell r="K210" t="str">
            <v>qq</v>
          </cell>
        </row>
        <row r="211">
          <cell r="C211" t="str">
            <v>Tin</v>
          </cell>
          <cell r="D211" t="str">
            <v>Nicholas</v>
          </cell>
          <cell r="E211" t="str">
            <v>Aseel</v>
          </cell>
          <cell r="F211" t="str">
            <v>Stuart</v>
          </cell>
          <cell r="G211" t="str">
            <v>Ashleigh</v>
          </cell>
          <cell r="H211" t="str">
            <v>Huda</v>
          </cell>
          <cell r="J211" t="str">
            <v>qq</v>
          </cell>
          <cell r="K211" t="str">
            <v>qq</v>
          </cell>
        </row>
        <row r="212">
          <cell r="C212" t="str">
            <v>Tin</v>
          </cell>
          <cell r="D212" t="str">
            <v>Nicholas</v>
          </cell>
          <cell r="E212" t="str">
            <v>M.Phung</v>
          </cell>
          <cell r="F212" t="str">
            <v>Stuart</v>
          </cell>
          <cell r="G212" t="str">
            <v>Ashleigh</v>
          </cell>
          <cell r="H212" t="str">
            <v>Huda</v>
          </cell>
          <cell r="J212" t="str">
            <v>qq</v>
          </cell>
          <cell r="K212" t="str">
            <v>Abigail (cardiology)</v>
          </cell>
        </row>
        <row r="213">
          <cell r="C213" t="str">
            <v>Tin</v>
          </cell>
          <cell r="D213" t="str">
            <v>Nicholas</v>
          </cell>
          <cell r="E213" t="str">
            <v>M.Phung</v>
          </cell>
          <cell r="F213" t="str">
            <v>Stuart</v>
          </cell>
          <cell r="G213" t="str">
            <v>Ashleigh</v>
          </cell>
          <cell r="H213" t="str">
            <v>Huda</v>
          </cell>
          <cell r="J213" t="str">
            <v>qq</v>
          </cell>
          <cell r="K213" t="str">
            <v>Abigail (cardiology)</v>
          </cell>
        </row>
        <row r="214">
          <cell r="C214" t="str">
            <v>Tin</v>
          </cell>
          <cell r="D214" t="str">
            <v>Nicholas</v>
          </cell>
          <cell r="E214" t="str">
            <v>K.Chin</v>
          </cell>
          <cell r="F214" t="str">
            <v>Stuart</v>
          </cell>
          <cell r="G214" t="str">
            <v>Ashleigh</v>
          </cell>
          <cell r="H214" t="str">
            <v>M.Phung</v>
          </cell>
          <cell r="J214" t="str">
            <v>qq</v>
          </cell>
          <cell r="K214" t="str">
            <v>qq</v>
          </cell>
        </row>
        <row r="215">
          <cell r="C215" t="str">
            <v>Tin</v>
          </cell>
          <cell r="D215" t="str">
            <v>Nicholas</v>
          </cell>
          <cell r="E215" t="str">
            <v>K.Chin</v>
          </cell>
          <cell r="F215" t="str">
            <v>Stuart</v>
          </cell>
          <cell r="G215" t="str">
            <v>Ashleigh</v>
          </cell>
          <cell r="H215" t="str">
            <v>M.Phung</v>
          </cell>
          <cell r="J215" t="str">
            <v>qq</v>
          </cell>
          <cell r="K215" t="str">
            <v>qq</v>
          </cell>
        </row>
        <row r="216">
          <cell r="C216" t="str">
            <v>Tin</v>
          </cell>
          <cell r="D216" t="str">
            <v>Nicholas</v>
          </cell>
          <cell r="E216" t="str">
            <v>K.Chin</v>
          </cell>
          <cell r="F216" t="str">
            <v>Stuart</v>
          </cell>
          <cell r="G216" t="str">
            <v>Ashleigh</v>
          </cell>
          <cell r="H216" t="str">
            <v>Huda</v>
          </cell>
          <cell r="J216" t="str">
            <v>qq</v>
          </cell>
          <cell r="K216" t="str">
            <v>qq</v>
          </cell>
        </row>
        <row r="217">
          <cell r="C217" t="str">
            <v>Tin</v>
          </cell>
          <cell r="D217" t="str">
            <v>Nicholas</v>
          </cell>
          <cell r="E217" t="str">
            <v>K.Chin</v>
          </cell>
          <cell r="F217" t="str">
            <v>Stuart</v>
          </cell>
          <cell r="G217" t="str">
            <v>Ashleigh</v>
          </cell>
          <cell r="H217" t="str">
            <v>Huda</v>
          </cell>
          <cell r="J217" t="str">
            <v>qq</v>
          </cell>
          <cell r="K217" t="str">
            <v>qq</v>
          </cell>
        </row>
        <row r="218">
          <cell r="C218" t="str">
            <v>Huda</v>
          </cell>
          <cell r="D218" t="str">
            <v>Nicholas</v>
          </cell>
          <cell r="E218" t="str">
            <v>M.Phung</v>
          </cell>
          <cell r="F218" t="str">
            <v>Stuart</v>
          </cell>
          <cell r="G218" t="str">
            <v>Ashleigh</v>
          </cell>
          <cell r="H218" t="str">
            <v>Sherine</v>
          </cell>
          <cell r="J218" t="str">
            <v>qq</v>
          </cell>
          <cell r="K218" t="str">
            <v>qq</v>
          </cell>
        </row>
        <row r="219">
          <cell r="C219" t="str">
            <v>Tin</v>
          </cell>
          <cell r="D219" t="str">
            <v>Nicholas</v>
          </cell>
          <cell r="E219" t="str">
            <v>K.Chin</v>
          </cell>
          <cell r="F219" t="str">
            <v>Stuart</v>
          </cell>
          <cell r="G219" t="str">
            <v>M.Phung</v>
          </cell>
          <cell r="H219" t="str">
            <v>L.Jedwab</v>
          </cell>
          <cell r="J219" t="str">
            <v>qq</v>
          </cell>
          <cell r="K219" t="str">
            <v>qq</v>
          </cell>
        </row>
        <row r="220">
          <cell r="C220" t="str">
            <v>Tin</v>
          </cell>
          <cell r="D220" t="str">
            <v>Nicholas</v>
          </cell>
          <cell r="E220" t="str">
            <v>M.Phung/Meng</v>
          </cell>
          <cell r="F220" t="str">
            <v>Stuart</v>
          </cell>
          <cell r="G220" t="str">
            <v>Ashleigh</v>
          </cell>
          <cell r="H220" t="str">
            <v>Janki</v>
          </cell>
          <cell r="J220" t="str">
            <v>qq</v>
          </cell>
          <cell r="K220" t="str">
            <v>T.Do (cardiology)</v>
          </cell>
        </row>
        <row r="221">
          <cell r="C221" t="str">
            <v>Tin</v>
          </cell>
          <cell r="D221" t="str">
            <v>M.Phung</v>
          </cell>
          <cell r="E221" t="str">
            <v>K.Chin</v>
          </cell>
          <cell r="F221" t="str">
            <v>Stuart</v>
          </cell>
          <cell r="G221" t="str">
            <v>Ashleigh</v>
          </cell>
          <cell r="H221" t="str">
            <v>Janki</v>
          </cell>
          <cell r="J221" t="str">
            <v>qq</v>
          </cell>
          <cell r="K221" t="str">
            <v>T.Do (cardiology)</v>
          </cell>
        </row>
        <row r="222">
          <cell r="C222" t="str">
            <v>Tin</v>
          </cell>
          <cell r="D222" t="str">
            <v>Nicholas</v>
          </cell>
          <cell r="E222" t="str">
            <v>K.Chin</v>
          </cell>
          <cell r="F222" t="str">
            <v>Stuart</v>
          </cell>
          <cell r="G222" t="str">
            <v>Ashleigh</v>
          </cell>
          <cell r="H222" t="str">
            <v>Janki</v>
          </cell>
          <cell r="J222" t="str">
            <v>qq</v>
          </cell>
          <cell r="K222" t="str">
            <v>T.Do (cardiology)</v>
          </cell>
        </row>
        <row r="223">
          <cell r="C223" t="str">
            <v>Tin</v>
          </cell>
          <cell r="D223" t="str">
            <v>Nicholas</v>
          </cell>
          <cell r="E223" t="str">
            <v>K.Chin</v>
          </cell>
          <cell r="F223" t="str">
            <v>Stuart</v>
          </cell>
          <cell r="G223" t="str">
            <v>Ashleigh</v>
          </cell>
          <cell r="H223" t="str">
            <v>M.Phung</v>
          </cell>
          <cell r="J223" t="str">
            <v>qq</v>
          </cell>
          <cell r="K223" t="str">
            <v>T.Do (cardiology)</v>
          </cell>
        </row>
        <row r="224">
          <cell r="C224" t="str">
            <v>Tin</v>
          </cell>
          <cell r="D224" t="str">
            <v>Nicholas</v>
          </cell>
          <cell r="E224" t="str">
            <v>M.Phung/A.Alex</v>
          </cell>
          <cell r="F224" t="str">
            <v>Stuart</v>
          </cell>
          <cell r="G224" t="str">
            <v>Ashleigh</v>
          </cell>
          <cell r="H224" t="str">
            <v>Janki</v>
          </cell>
          <cell r="J224" t="str">
            <v>qq</v>
          </cell>
          <cell r="K224" t="str">
            <v>T.Do (cardiology)</v>
          </cell>
        </row>
        <row r="225">
          <cell r="C225" t="str">
            <v>public holiday</v>
          </cell>
          <cell r="D225" t="str">
            <v>public holiday</v>
          </cell>
          <cell r="E225" t="str">
            <v>public holiday</v>
          </cell>
          <cell r="F225" t="str">
            <v>public holiday</v>
          </cell>
          <cell r="G225" t="str">
            <v>public holiday</v>
          </cell>
          <cell r="H225" t="str">
            <v>public holiday</v>
          </cell>
          <cell r="I225" t="str">
            <v>public holiday</v>
          </cell>
          <cell r="J225" t="str">
            <v>public holiday</v>
          </cell>
          <cell r="K225" t="str">
            <v>public holiday</v>
          </cell>
          <cell r="L225" t="str">
            <v>public holiday</v>
          </cell>
          <cell r="M225" t="str">
            <v>public holiday</v>
          </cell>
          <cell r="N225" t="str">
            <v>public holiday</v>
          </cell>
          <cell r="O225" t="str">
            <v>public holiday</v>
          </cell>
          <cell r="P225" t="str">
            <v>public holiday</v>
          </cell>
          <cell r="Q225" t="str">
            <v>public holiday</v>
          </cell>
          <cell r="R225" t="str">
            <v>public holiday</v>
          </cell>
          <cell r="S225" t="str">
            <v>public holiday</v>
          </cell>
          <cell r="T225" t="str">
            <v>public holiday</v>
          </cell>
        </row>
        <row r="226">
          <cell r="C226" t="str">
            <v>Tin</v>
          </cell>
          <cell r="D226" t="str">
            <v>Nicholas</v>
          </cell>
          <cell r="E226" t="str">
            <v>M.Phung</v>
          </cell>
          <cell r="F226" t="str">
            <v>Stuart</v>
          </cell>
          <cell r="G226" t="str">
            <v>Ashleigh</v>
          </cell>
          <cell r="H226" t="str">
            <v>Huda</v>
          </cell>
          <cell r="J226" t="str">
            <v>qq</v>
          </cell>
          <cell r="K226" t="str">
            <v>T.Do (Cardiology)</v>
          </cell>
        </row>
        <row r="227">
          <cell r="C227" t="str">
            <v>Tin</v>
          </cell>
          <cell r="D227" t="str">
            <v>Nicholas</v>
          </cell>
          <cell r="E227" t="str">
            <v>Noor/K.Chin(+NBS h/o)</v>
          </cell>
          <cell r="F227" t="str">
            <v>Stuart</v>
          </cell>
          <cell r="G227" t="str">
            <v>Ashleigh</v>
          </cell>
          <cell r="H227" t="str">
            <v>M.Phung(+Haem-pm)</v>
          </cell>
          <cell r="J227" t="str">
            <v>qq</v>
          </cell>
          <cell r="K227" t="str">
            <v>T.Do (Cardiology)</v>
          </cell>
        </row>
        <row r="228">
          <cell r="C228" t="str">
            <v>Tin</v>
          </cell>
          <cell r="D228" t="str">
            <v>Nicholas</v>
          </cell>
          <cell r="E228" t="str">
            <v>K.Chin</v>
          </cell>
          <cell r="F228" t="str">
            <v>Stuart</v>
          </cell>
          <cell r="G228" t="str">
            <v>Ashleigh</v>
          </cell>
          <cell r="H228" t="str">
            <v>M.Phung</v>
          </cell>
          <cell r="J228" t="str">
            <v>qq</v>
          </cell>
          <cell r="K228" t="str">
            <v>T.Do (Cardiology)</v>
          </cell>
        </row>
        <row r="229">
          <cell r="C229" t="str">
            <v>Tin</v>
          </cell>
          <cell r="D229" t="str">
            <v>Nicholas</v>
          </cell>
          <cell r="E229" t="str">
            <v>Meng</v>
          </cell>
          <cell r="F229" t="str">
            <v>Stuart</v>
          </cell>
          <cell r="G229" t="str">
            <v>Ashleigh</v>
          </cell>
          <cell r="H229" t="str">
            <v>Janki</v>
          </cell>
          <cell r="J229" t="str">
            <v>qq</v>
          </cell>
          <cell r="K229" t="str">
            <v>Eric (cardiology)</v>
          </cell>
        </row>
        <row r="230">
          <cell r="C230" t="str">
            <v>Tin</v>
          </cell>
          <cell r="D230" t="str">
            <v>Nicholas</v>
          </cell>
          <cell r="E230" t="str">
            <v>M.Phung</v>
          </cell>
          <cell r="F230" t="str">
            <v>Stuart</v>
          </cell>
          <cell r="G230" t="str">
            <v>Ashleigh</v>
          </cell>
          <cell r="H230" t="str">
            <v>Janki</v>
          </cell>
          <cell r="J230" t="str">
            <v>qq</v>
          </cell>
          <cell r="K230" t="str">
            <v>Eric (cardiology)</v>
          </cell>
        </row>
        <row r="231">
          <cell r="C231" t="str">
            <v>Tin</v>
          </cell>
          <cell r="D231" t="str">
            <v>Nicholas</v>
          </cell>
          <cell r="E231" t="str">
            <v>A.Tran</v>
          </cell>
          <cell r="F231" t="str">
            <v>Stuart</v>
          </cell>
          <cell r="G231" t="str">
            <v>Ashleigh</v>
          </cell>
          <cell r="H231" t="str">
            <v>M.Phung</v>
          </cell>
          <cell r="J231" t="str">
            <v>qq</v>
          </cell>
          <cell r="K231" t="str">
            <v>Eric (cardiology)</v>
          </cell>
        </row>
        <row r="232">
          <cell r="C232" t="str">
            <v>Tin</v>
          </cell>
          <cell r="D232" t="str">
            <v>Nicholas</v>
          </cell>
          <cell r="E232" t="str">
            <v>A.Tran</v>
          </cell>
          <cell r="F232" t="str">
            <v>Stuart</v>
          </cell>
          <cell r="G232" t="str">
            <v>Ashleigh</v>
          </cell>
          <cell r="H232" t="str">
            <v>M.Phung</v>
          </cell>
          <cell r="J232" t="str">
            <v>qq</v>
          </cell>
          <cell r="K232" t="str">
            <v>Eric (AMS)</v>
          </cell>
        </row>
        <row r="233">
          <cell r="C233" t="str">
            <v>Tin</v>
          </cell>
          <cell r="D233" t="str">
            <v>Nicholas</v>
          </cell>
          <cell r="E233" t="str">
            <v>A.Tran</v>
          </cell>
          <cell r="F233" t="str">
            <v>Stuart</v>
          </cell>
          <cell r="G233" t="str">
            <v>Ashleigh</v>
          </cell>
          <cell r="H233" t="str">
            <v>M.Phung</v>
          </cell>
          <cell r="J233" t="str">
            <v>qq</v>
          </cell>
          <cell r="K233" t="str">
            <v>qq</v>
          </cell>
        </row>
        <row r="234">
          <cell r="C234" t="str">
            <v>Tin</v>
          </cell>
          <cell r="D234" t="str">
            <v>Nicholas</v>
          </cell>
          <cell r="E234" t="str">
            <v>A.Tran</v>
          </cell>
          <cell r="F234" t="str">
            <v>Stuart</v>
          </cell>
          <cell r="G234" t="str">
            <v>Ashleigh</v>
          </cell>
          <cell r="H234" t="str">
            <v>M.Phung</v>
          </cell>
          <cell r="J234" t="str">
            <v>qq</v>
          </cell>
          <cell r="K234" t="str">
            <v>qq</v>
          </cell>
        </row>
        <row r="235">
          <cell r="C235" t="str">
            <v>Tin</v>
          </cell>
          <cell r="D235" t="str">
            <v>Nicholas</v>
          </cell>
          <cell r="E235" t="str">
            <v>A.Tran</v>
          </cell>
          <cell r="F235" t="str">
            <v>Stuart</v>
          </cell>
          <cell r="G235" t="str">
            <v>Ashleigh</v>
          </cell>
          <cell r="H235" t="str">
            <v>M.Phung</v>
          </cell>
          <cell r="J235" t="str">
            <v>qq</v>
          </cell>
          <cell r="K235" t="str">
            <v>qq</v>
          </cell>
        </row>
        <row r="236">
          <cell r="C236" t="str">
            <v>Tin</v>
          </cell>
          <cell r="D236" t="str">
            <v>Nicholas</v>
          </cell>
          <cell r="E236" t="str">
            <v>A.Tran</v>
          </cell>
          <cell r="F236" t="str">
            <v>Stuart</v>
          </cell>
          <cell r="G236" t="str">
            <v>Ashleigh</v>
          </cell>
          <cell r="H236" t="str">
            <v>M.Phung</v>
          </cell>
          <cell r="J236" t="str">
            <v>qq</v>
          </cell>
          <cell r="K236" t="str">
            <v>qq</v>
          </cell>
        </row>
        <row r="237">
          <cell r="C237" t="str">
            <v>Tin</v>
          </cell>
          <cell r="D237" t="str">
            <v>Huda</v>
          </cell>
          <cell r="E237" t="str">
            <v>A.Tran</v>
          </cell>
          <cell r="F237" t="str">
            <v>Stuart</v>
          </cell>
          <cell r="G237" t="str">
            <v>M.Phung</v>
          </cell>
          <cell r="H237" t="str">
            <v>M.Lu</v>
          </cell>
          <cell r="J237" t="str">
            <v>qq</v>
          </cell>
          <cell r="K237" t="str">
            <v>qq</v>
          </cell>
        </row>
        <row r="238">
          <cell r="C238" t="str">
            <v>Tin</v>
          </cell>
          <cell r="D238" t="str">
            <v>Huda</v>
          </cell>
          <cell r="E238" t="str">
            <v>A.Tran</v>
          </cell>
          <cell r="F238" t="str">
            <v>Stuart</v>
          </cell>
          <cell r="G238" t="str">
            <v>Ashleigh</v>
          </cell>
          <cell r="H238" t="str">
            <v>M.Phung</v>
          </cell>
          <cell r="J238" t="str">
            <v>qq</v>
          </cell>
          <cell r="K238" t="str">
            <v>qq</v>
          </cell>
        </row>
        <row r="239">
          <cell r="C239" t="str">
            <v>Tin</v>
          </cell>
          <cell r="D239" t="str">
            <v>Nicholas</v>
          </cell>
          <cell r="E239" t="str">
            <v>A.Tran</v>
          </cell>
          <cell r="F239" t="str">
            <v>Stuart</v>
          </cell>
          <cell r="G239" t="str">
            <v>M.Phung</v>
          </cell>
          <cell r="H239" t="str">
            <v>M.Lu</v>
          </cell>
          <cell r="I239" t="str">
            <v>Issam (CTS)</v>
          </cell>
          <cell r="J239" t="str">
            <v>qq</v>
          </cell>
          <cell r="K239" t="str">
            <v>qq</v>
          </cell>
        </row>
        <row r="240">
          <cell r="C240" t="str">
            <v>Tin</v>
          </cell>
          <cell r="D240" t="str">
            <v>Nicholas</v>
          </cell>
          <cell r="E240" t="str">
            <v>Aseel</v>
          </cell>
          <cell r="F240" t="str">
            <v>Stuart</v>
          </cell>
          <cell r="G240" t="str">
            <v>M.Phung</v>
          </cell>
          <cell r="H240" t="str">
            <v>Arthur</v>
          </cell>
          <cell r="I240" t="str">
            <v>Issam (CTS)</v>
          </cell>
          <cell r="J240" t="str">
            <v>qq</v>
          </cell>
          <cell r="K240" t="str">
            <v>qq</v>
          </cell>
        </row>
        <row r="241">
          <cell r="C241" t="str">
            <v>Tin</v>
          </cell>
          <cell r="D241" t="str">
            <v>Nicholas</v>
          </cell>
          <cell r="E241" t="str">
            <v>Aseel</v>
          </cell>
          <cell r="F241" t="str">
            <v>Stuart</v>
          </cell>
          <cell r="G241" t="str">
            <v>M.Phung</v>
          </cell>
          <cell r="H241" t="str">
            <v>Huda</v>
          </cell>
          <cell r="I241" t="str">
            <v>Issam (CTS)</v>
          </cell>
          <cell r="J241" t="str">
            <v>qq</v>
          </cell>
          <cell r="K241" t="str">
            <v>qq</v>
          </cell>
        </row>
        <row r="242">
          <cell r="C242" t="str">
            <v>Tin</v>
          </cell>
          <cell r="D242" t="str">
            <v>Kelly/Nicholas(pm)</v>
          </cell>
          <cell r="E242" t="str">
            <v>Aseel</v>
          </cell>
          <cell r="F242" t="str">
            <v>Stuart</v>
          </cell>
          <cell r="G242" t="str">
            <v>M.Phung</v>
          </cell>
          <cell r="H242" t="str">
            <v>Arthur</v>
          </cell>
          <cell r="I242" t="str">
            <v>Issam (CTS)</v>
          </cell>
          <cell r="J242" t="str">
            <v>qq</v>
          </cell>
          <cell r="K242" t="str">
            <v>qq</v>
          </cell>
        </row>
        <row r="243">
          <cell r="C243" t="str">
            <v>Tin</v>
          </cell>
          <cell r="D243" t="str">
            <v>Nicholas</v>
          </cell>
          <cell r="E243" t="str">
            <v>Aseel</v>
          </cell>
          <cell r="F243" t="str">
            <v>Stuart</v>
          </cell>
          <cell r="G243" t="str">
            <v>M.Phung</v>
          </cell>
          <cell r="H243" t="str">
            <v>Huda</v>
          </cell>
          <cell r="I243" t="str">
            <v>Issam (CTS)</v>
          </cell>
          <cell r="J243" t="str">
            <v>qq</v>
          </cell>
          <cell r="K243" t="str">
            <v>qq</v>
          </cell>
        </row>
        <row r="244">
          <cell r="C244" t="str">
            <v>Tin</v>
          </cell>
          <cell r="D244" t="str">
            <v>Diana</v>
          </cell>
          <cell r="E244" t="str">
            <v>Aseel</v>
          </cell>
          <cell r="F244" t="str">
            <v>Stuart</v>
          </cell>
          <cell r="G244" t="str">
            <v>M.Phung</v>
          </cell>
          <cell r="H244" t="str">
            <v>A.Tran</v>
          </cell>
          <cell r="J244" t="str">
            <v>qq</v>
          </cell>
          <cell r="K244" t="str">
            <v>Alison (Cardiology)</v>
          </cell>
        </row>
        <row r="245">
          <cell r="C245" t="str">
            <v>Tin</v>
          </cell>
          <cell r="D245" t="str">
            <v>Nicholas</v>
          </cell>
          <cell r="E245" t="str">
            <v>Aseel</v>
          </cell>
          <cell r="F245" t="str">
            <v>Stuart</v>
          </cell>
          <cell r="G245" t="str">
            <v>M.Phung</v>
          </cell>
          <cell r="H245" t="str">
            <v>A.Tran</v>
          </cell>
          <cell r="J245" t="str">
            <v>qq</v>
          </cell>
          <cell r="K245" t="str">
            <v>Alison (Cardiology)</v>
          </cell>
        </row>
        <row r="246">
          <cell r="C246" t="str">
            <v>Tin</v>
          </cell>
          <cell r="D246" t="str">
            <v>Nicholas</v>
          </cell>
          <cell r="E246" t="str">
            <v>A.Tran</v>
          </cell>
          <cell r="F246" t="str">
            <v>Stuart</v>
          </cell>
          <cell r="G246" t="str">
            <v>M.Phung</v>
          </cell>
          <cell r="H246" t="str">
            <v>Huda</v>
          </cell>
          <cell r="J246" t="str">
            <v>qq</v>
          </cell>
          <cell r="K246" t="str">
            <v>Alison (Cardiology)</v>
          </cell>
        </row>
        <row r="247">
          <cell r="C247" t="str">
            <v>Huda</v>
          </cell>
          <cell r="D247" t="str">
            <v>Nicholas</v>
          </cell>
          <cell r="E247" t="str">
            <v>Aseel</v>
          </cell>
          <cell r="F247" t="str">
            <v>A.Tran</v>
          </cell>
          <cell r="G247" t="str">
            <v>M.Phung</v>
          </cell>
          <cell r="H247" t="str">
            <v>V.Shen</v>
          </cell>
          <cell r="J247" t="str">
            <v>qq</v>
          </cell>
          <cell r="K247" t="str">
            <v>Alison (Cardiology)</v>
          </cell>
        </row>
        <row r="248">
          <cell r="C248" t="str">
            <v>Tin</v>
          </cell>
          <cell r="D248" t="str">
            <v>Nicholas (&lt;2:30pm)</v>
          </cell>
          <cell r="E248" t="str">
            <v>Aseel</v>
          </cell>
          <cell r="F248" t="str">
            <v>Stuart</v>
          </cell>
          <cell r="G248" t="str">
            <v>M.Phung</v>
          </cell>
          <cell r="H248" t="str">
            <v>Huda</v>
          </cell>
          <cell r="J248" t="str">
            <v>qq</v>
          </cell>
          <cell r="K248" t="str">
            <v>qq</v>
          </cell>
        </row>
        <row r="249">
          <cell r="C249" t="str">
            <v>Tin</v>
          </cell>
          <cell r="D249" t="str">
            <v>Nicholas</v>
          </cell>
          <cell r="E249" t="str">
            <v>Aseel</v>
          </cell>
          <cell r="F249" t="str">
            <v>Stuart</v>
          </cell>
          <cell r="G249" t="str">
            <v>Ashleigh</v>
          </cell>
          <cell r="H249" t="str">
            <v>M.Phung</v>
          </cell>
          <cell r="J249" t="str">
            <v>qq</v>
          </cell>
          <cell r="K249" t="str">
            <v>April (Cardiology)</v>
          </cell>
        </row>
        <row r="250">
          <cell r="C250" t="str">
            <v>Tin</v>
          </cell>
          <cell r="D250" t="str">
            <v>Nicholas</v>
          </cell>
          <cell r="E250" t="str">
            <v>Aseel/Nelson</v>
          </cell>
          <cell r="F250" t="str">
            <v>Stuart</v>
          </cell>
          <cell r="G250" t="str">
            <v>Ashleigh</v>
          </cell>
          <cell r="H250" t="str">
            <v>M.Phung</v>
          </cell>
          <cell r="J250" t="str">
            <v>qq</v>
          </cell>
          <cell r="K250" t="str">
            <v>April (Cardiology)</v>
          </cell>
        </row>
        <row r="251">
          <cell r="C251" t="str">
            <v>Tin</v>
          </cell>
          <cell r="D251" t="str">
            <v>Nicholas</v>
          </cell>
          <cell r="E251" t="str">
            <v>Aseel</v>
          </cell>
          <cell r="F251" t="str">
            <v>Stuart</v>
          </cell>
          <cell r="G251" t="str">
            <v>Ashleigh</v>
          </cell>
          <cell r="H251" t="str">
            <v>M.Phung</v>
          </cell>
          <cell r="J251" t="str">
            <v>qq</v>
          </cell>
          <cell r="K251" t="str">
            <v>April (Cardiology)</v>
          </cell>
        </row>
        <row r="252">
          <cell r="C252" t="str">
            <v>Tin</v>
          </cell>
          <cell r="D252" t="str">
            <v>Nicholas</v>
          </cell>
          <cell r="E252" t="str">
            <v>Aseel</v>
          </cell>
          <cell r="F252" t="str">
            <v>Stuart</v>
          </cell>
          <cell r="G252" t="str">
            <v>Ashleigh</v>
          </cell>
          <cell r="H252" t="str">
            <v>M.Phung</v>
          </cell>
          <cell r="J252" t="str">
            <v>qq</v>
          </cell>
          <cell r="K252" t="str">
            <v>April (Cardiology)</v>
          </cell>
        </row>
        <row r="253">
          <cell r="C253" t="str">
            <v>Tin</v>
          </cell>
          <cell r="D253" t="str">
            <v>Nicholas</v>
          </cell>
          <cell r="E253" t="str">
            <v>Aseel</v>
          </cell>
          <cell r="F253" t="str">
            <v>Stuart</v>
          </cell>
          <cell r="G253" t="str">
            <v>Ashleigh</v>
          </cell>
          <cell r="H253" t="str">
            <v>M.Phung</v>
          </cell>
          <cell r="J253" t="str">
            <v>qq</v>
          </cell>
          <cell r="K253" t="str">
            <v>April (Cardiology)</v>
          </cell>
        </row>
        <row r="254">
          <cell r="C254" t="str">
            <v>M.Phung</v>
          </cell>
          <cell r="D254" t="str">
            <v>Nicholas</v>
          </cell>
          <cell r="E254" t="str">
            <v>Aseel</v>
          </cell>
          <cell r="F254" t="str">
            <v>Stuart</v>
          </cell>
          <cell r="G254" t="str">
            <v>A.Tran</v>
          </cell>
          <cell r="H254" t="str">
            <v>Ashleigh</v>
          </cell>
          <cell r="I254" t="str">
            <v>qq</v>
          </cell>
          <cell r="J254" t="str">
            <v>qq</v>
          </cell>
          <cell r="K254" t="str">
            <v>qq</v>
          </cell>
        </row>
        <row r="255">
          <cell r="C255" t="str">
            <v>Nicholas</v>
          </cell>
          <cell r="D255" t="str">
            <v>M.Phung &lt;12pm</v>
          </cell>
          <cell r="E255" t="str">
            <v>Aseel</v>
          </cell>
          <cell r="F255" t="str">
            <v>Stuart</v>
          </cell>
          <cell r="G255" t="str">
            <v>A.Tran</v>
          </cell>
          <cell r="H255" t="str">
            <v>Ashleigh</v>
          </cell>
          <cell r="I255" t="str">
            <v>Sneha</v>
          </cell>
          <cell r="J255" t="str">
            <v>qq</v>
          </cell>
          <cell r="K255" t="str">
            <v>qq</v>
          </cell>
        </row>
        <row r="256">
          <cell r="C256" t="str">
            <v>Huda</v>
          </cell>
          <cell r="D256" t="str">
            <v>Nicholas</v>
          </cell>
          <cell r="E256" t="str">
            <v>Aseel</v>
          </cell>
          <cell r="F256" t="str">
            <v>Stuart</v>
          </cell>
          <cell r="G256" t="str">
            <v>M.Phung</v>
          </cell>
          <cell r="H256" t="str">
            <v>Ashleigh</v>
          </cell>
          <cell r="I256" t="str">
            <v>qq</v>
          </cell>
          <cell r="J256" t="str">
            <v>qq</v>
          </cell>
          <cell r="K256" t="str">
            <v>qq</v>
          </cell>
        </row>
        <row r="257">
          <cell r="C257" t="str">
            <v>Huda</v>
          </cell>
          <cell r="D257" t="str">
            <v>Nicholas</v>
          </cell>
          <cell r="E257" t="str">
            <v>Aseel</v>
          </cell>
          <cell r="F257" t="str">
            <v>Stuart</v>
          </cell>
          <cell r="G257" t="str">
            <v>M.Phung</v>
          </cell>
          <cell r="H257" t="str">
            <v>Ashleigh</v>
          </cell>
          <cell r="I257" t="str">
            <v>qq</v>
          </cell>
          <cell r="J257" t="str">
            <v>qq</v>
          </cell>
          <cell r="K257" t="str">
            <v>qq</v>
          </cell>
        </row>
        <row r="258">
          <cell r="C258" t="str">
            <v>Huda</v>
          </cell>
          <cell r="D258" t="str">
            <v>Nicholas</v>
          </cell>
          <cell r="E258" t="str">
            <v>Aseel</v>
          </cell>
          <cell r="F258" t="str">
            <v>Diana</v>
          </cell>
          <cell r="G258" t="str">
            <v>M.Phung</v>
          </cell>
          <cell r="H258" t="str">
            <v>Ashleigh</v>
          </cell>
          <cell r="I258" t="str">
            <v>qq</v>
          </cell>
          <cell r="J258" t="str">
            <v>qq</v>
          </cell>
          <cell r="K258" t="str">
            <v>qq</v>
          </cell>
        </row>
      </sheetData>
      <sheetData sheetId="1">
        <row r="2">
          <cell r="C2">
            <v>2017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DEPUTY DIRECTOR - QUALITY</v>
          </cell>
          <cell r="D1" t="str">
            <v>QUM</v>
          </cell>
          <cell r="E1" t="str">
            <v>QUM</v>
          </cell>
          <cell r="F1" t="str">
            <v>QUM PROJECT</v>
          </cell>
          <cell r="G1" t="str">
            <v>QUM PROJECT</v>
          </cell>
          <cell r="H1" t="str">
            <v>(8.45am-4.35pm) EDUCATION SERVICES</v>
          </cell>
          <cell r="I1" t="str">
            <v>ADR / PBS / OHS</v>
          </cell>
          <cell r="J1" t="str">
            <v>FORMULARY &amp; BUSINESS</v>
          </cell>
          <cell r="K1" t="str">
            <v>FORMULARY &amp; BUSINESS</v>
          </cell>
          <cell r="L1" t="str">
            <v>TC SUPPORT</v>
          </cell>
          <cell r="M1" t="str">
            <v>SAS / COMPASSIONATE / MED SHORTAGES</v>
          </cell>
          <cell r="N1" t="str">
            <v>(8am-2.30pm) AMS</v>
          </cell>
          <cell r="O1" t="str">
            <v>AMS ADULT</v>
          </cell>
          <cell r="P1" t="str">
            <v>AMS PAEDIATRICS</v>
          </cell>
          <cell r="Q1" t="str">
            <v>AMS</v>
          </cell>
          <cell r="R1" t="str">
            <v>AMS INTERN</v>
          </cell>
          <cell r="S1" t="str">
            <v>HEP C SERVICES</v>
          </cell>
          <cell r="T1" t="str">
            <v>CLIN SERV MGR / HR / CLIN ORIENT</v>
          </cell>
          <cell r="U1" t="str">
            <v>STUDENT SUPERVISION</v>
          </cell>
          <cell r="V1" t="str">
            <v>PBS / FINANCE SUPPORT / JESSIE Mc</v>
          </cell>
          <cell r="W1" t="str">
            <v>TECHNICIAN DEVELOPMENT</v>
          </cell>
          <cell r="X1" t="str">
            <v>Director of Pharmacy</v>
          </cell>
          <cell r="Y1" t="str">
            <v>DEPUTY DIRECTOR - OPERATIONS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  <cell r="U2" t="str">
            <v>Public Holiday</v>
          </cell>
          <cell r="V2" t="str">
            <v>Public Holiday</v>
          </cell>
          <cell r="W2" t="str">
            <v>Public Holiday</v>
          </cell>
          <cell r="X2" t="str">
            <v>Public Holiday</v>
          </cell>
          <cell r="Y2" t="str">
            <v>Public Holiday</v>
          </cell>
        </row>
        <row r="3">
          <cell r="C3" t="str">
            <v>Tom</v>
          </cell>
          <cell r="D3" t="str">
            <v>blank</v>
          </cell>
          <cell r="E3" t="str">
            <v>V.Hill</v>
          </cell>
          <cell r="F3" t="str">
            <v>Madonna</v>
          </cell>
          <cell r="G3" t="str">
            <v>Connie</v>
          </cell>
          <cell r="H3" t="str">
            <v>Marisa</v>
          </cell>
          <cell r="I3" t="str">
            <v>qq</v>
          </cell>
          <cell r="J3" t="str">
            <v>qq</v>
          </cell>
          <cell r="K3" t="str">
            <v>Jane</v>
          </cell>
          <cell r="L3" t="str">
            <v>qq</v>
          </cell>
          <cell r="M3" t="str">
            <v>C.McAvaney</v>
          </cell>
          <cell r="N3" t="str">
            <v>Erika</v>
          </cell>
          <cell r="O3" t="str">
            <v>qq</v>
          </cell>
          <cell r="P3" t="str">
            <v>Kaman</v>
          </cell>
          <cell r="Q3" t="str">
            <v>Amelia</v>
          </cell>
          <cell r="R3" t="str">
            <v>QQ</v>
          </cell>
          <cell r="S3" t="str">
            <v>Shirley</v>
          </cell>
          <cell r="T3" t="str">
            <v>S.Sturm</v>
          </cell>
          <cell r="U3" t="str">
            <v>qq</v>
          </cell>
          <cell r="V3" t="str">
            <v>A.Chong</v>
          </cell>
          <cell r="W3" t="str">
            <v>Tess</v>
          </cell>
          <cell r="X3" t="str">
            <v>qq</v>
          </cell>
          <cell r="Y3" t="str">
            <v>N.Dirnbauer</v>
          </cell>
        </row>
        <row r="4">
          <cell r="C4" t="str">
            <v>Wendy</v>
          </cell>
          <cell r="D4" t="str">
            <v>blank</v>
          </cell>
          <cell r="E4" t="str">
            <v>V.Hill</v>
          </cell>
          <cell r="F4" t="str">
            <v>Madonna</v>
          </cell>
          <cell r="G4" t="str">
            <v>Connie</v>
          </cell>
          <cell r="H4" t="str">
            <v>Marisa</v>
          </cell>
          <cell r="I4" t="str">
            <v>qq</v>
          </cell>
          <cell r="J4" t="str">
            <v>qq</v>
          </cell>
          <cell r="K4" t="str">
            <v>Jane</v>
          </cell>
          <cell r="L4" t="str">
            <v>qq</v>
          </cell>
          <cell r="M4" t="str">
            <v>QQ</v>
          </cell>
          <cell r="N4" t="str">
            <v>qq</v>
          </cell>
          <cell r="O4" t="str">
            <v>qq</v>
          </cell>
          <cell r="P4" t="str">
            <v>Kaman</v>
          </cell>
          <cell r="Q4" t="str">
            <v>Amelia</v>
          </cell>
          <cell r="R4" t="str">
            <v>QQ</v>
          </cell>
          <cell r="S4" t="str">
            <v>Shirley</v>
          </cell>
          <cell r="T4" t="str">
            <v>S.Sturm / Silvana / Nelson</v>
          </cell>
          <cell r="U4" t="str">
            <v>qq</v>
          </cell>
          <cell r="V4" t="str">
            <v>A.Chong</v>
          </cell>
          <cell r="W4" t="str">
            <v>Tess</v>
          </cell>
          <cell r="X4" t="str">
            <v>qq</v>
          </cell>
          <cell r="Y4" t="str">
            <v>N.Dirnbauer</v>
          </cell>
        </row>
        <row r="5">
          <cell r="C5" t="str">
            <v>Tom</v>
          </cell>
          <cell r="D5" t="str">
            <v>blank</v>
          </cell>
          <cell r="E5" t="str">
            <v>V.Hill</v>
          </cell>
          <cell r="F5" t="str">
            <v>Madonna</v>
          </cell>
          <cell r="G5" t="str">
            <v>Connie</v>
          </cell>
          <cell r="H5" t="str">
            <v>qq</v>
          </cell>
          <cell r="I5" t="str">
            <v>qq</v>
          </cell>
          <cell r="J5" t="str">
            <v>qq</v>
          </cell>
          <cell r="K5" t="str">
            <v>Jane</v>
          </cell>
          <cell r="L5" t="str">
            <v>qq</v>
          </cell>
          <cell r="M5" t="str">
            <v>C.McAvaney</v>
          </cell>
          <cell r="N5" t="str">
            <v>Erika</v>
          </cell>
          <cell r="O5" t="str">
            <v>qq</v>
          </cell>
          <cell r="P5" t="str">
            <v>Kaman</v>
          </cell>
          <cell r="Q5" t="str">
            <v>Amelia</v>
          </cell>
          <cell r="R5" t="str">
            <v>QQ</v>
          </cell>
          <cell r="S5" t="str">
            <v>Shirley</v>
          </cell>
          <cell r="T5" t="str">
            <v>S.Sturm</v>
          </cell>
          <cell r="U5" t="str">
            <v>qq</v>
          </cell>
          <cell r="V5" t="str">
            <v>A.Chong</v>
          </cell>
          <cell r="W5" t="str">
            <v>qq</v>
          </cell>
          <cell r="X5" t="str">
            <v>qq</v>
          </cell>
          <cell r="Y5" t="str">
            <v>N.Dirnbauer</v>
          </cell>
        </row>
        <row r="34">
          <cell r="R34" t="str">
            <v>`</v>
          </cell>
        </row>
        <row r="136">
          <cell r="C136" t="str">
            <v>Linda</v>
          </cell>
          <cell r="D136" t="str">
            <v>V.Hill</v>
          </cell>
          <cell r="E136" t="str">
            <v>qq</v>
          </cell>
          <cell r="F136" t="str">
            <v>Madonna</v>
          </cell>
          <cell r="G136" t="str">
            <v>qq</v>
          </cell>
          <cell r="H136" t="str">
            <v>qq</v>
          </cell>
          <cell r="I136" t="str">
            <v>qq</v>
          </cell>
          <cell r="J136" t="str">
            <v>Tom</v>
          </cell>
          <cell r="K136" t="str">
            <v>Jane</v>
          </cell>
          <cell r="L136" t="str">
            <v>qq</v>
          </cell>
          <cell r="M136" t="str">
            <v>C.McAvaney</v>
          </cell>
          <cell r="N136" t="str">
            <v>Erika</v>
          </cell>
          <cell r="O136" t="str">
            <v>Amy</v>
          </cell>
          <cell r="Q136" t="str">
            <v>Amelia</v>
          </cell>
          <cell r="R136" t="str">
            <v>QQ</v>
          </cell>
          <cell r="S136" t="str">
            <v>Shirley</v>
          </cell>
          <cell r="T136" t="str">
            <v>S.Sturm</v>
          </cell>
          <cell r="U136" t="str">
            <v>qq</v>
          </cell>
          <cell r="V136" t="str">
            <v>qq</v>
          </cell>
          <cell r="W136" t="str">
            <v>qq</v>
          </cell>
          <cell r="X136" t="str">
            <v>Sue Kirsa</v>
          </cell>
          <cell r="Y136" t="str">
            <v>Allan Manser</v>
          </cell>
        </row>
        <row r="137">
          <cell r="C137" t="str">
            <v>Linda</v>
          </cell>
          <cell r="D137" t="str">
            <v>V.Hill</v>
          </cell>
          <cell r="E137" t="str">
            <v>Wendy</v>
          </cell>
          <cell r="F137" t="str">
            <v>Madonna</v>
          </cell>
          <cell r="G137" t="str">
            <v>qq</v>
          </cell>
          <cell r="H137" t="str">
            <v>qq</v>
          </cell>
          <cell r="I137" t="str">
            <v>qq</v>
          </cell>
          <cell r="J137" t="str">
            <v>qq</v>
          </cell>
          <cell r="K137" t="str">
            <v>Jane</v>
          </cell>
          <cell r="L137" t="str">
            <v>R.Batagol</v>
          </cell>
          <cell r="M137" t="str">
            <v>C.McAvaney</v>
          </cell>
          <cell r="N137" t="str">
            <v>Erika</v>
          </cell>
          <cell r="O137" t="str">
            <v>Huda/ Amy</v>
          </cell>
          <cell r="Q137" t="str">
            <v>Amelia</v>
          </cell>
          <cell r="R137" t="str">
            <v>QQ</v>
          </cell>
          <cell r="S137" t="str">
            <v>Shirley</v>
          </cell>
          <cell r="T137" t="str">
            <v>S.Sturm</v>
          </cell>
          <cell r="U137" t="str">
            <v>qq</v>
          </cell>
          <cell r="V137" t="str">
            <v>qq</v>
          </cell>
          <cell r="W137" t="str">
            <v>Tess</v>
          </cell>
          <cell r="X137" t="str">
            <v>qq</v>
          </cell>
          <cell r="Y137" t="str">
            <v>N.Dirnbauer</v>
          </cell>
        </row>
        <row r="138">
          <cell r="C138" t="str">
            <v>Linda</v>
          </cell>
          <cell r="D138" t="str">
            <v>V.Hill</v>
          </cell>
          <cell r="E138" t="str">
            <v>qq</v>
          </cell>
          <cell r="F138" t="str">
            <v>Madonna</v>
          </cell>
          <cell r="G138" t="str">
            <v>Marisa</v>
          </cell>
          <cell r="H138" t="str">
            <v>Marisa</v>
          </cell>
          <cell r="I138" t="str">
            <v>qq</v>
          </cell>
          <cell r="J138" t="str">
            <v>qq</v>
          </cell>
          <cell r="K138" t="str">
            <v>Jane</v>
          </cell>
          <cell r="L138" t="str">
            <v>R.Batagol</v>
          </cell>
          <cell r="M138" t="str">
            <v>C.McAvaney</v>
          </cell>
          <cell r="N138" t="str">
            <v>Erika</v>
          </cell>
          <cell r="O138" t="str">
            <v>Huda</v>
          </cell>
          <cell r="Q138" t="str">
            <v>Amelia</v>
          </cell>
          <cell r="R138" t="str">
            <v>QQ</v>
          </cell>
          <cell r="S138" t="str">
            <v>qq</v>
          </cell>
          <cell r="T138" t="str">
            <v>S.Sturm</v>
          </cell>
          <cell r="U138" t="str">
            <v>qq</v>
          </cell>
          <cell r="V138" t="str">
            <v>qq</v>
          </cell>
          <cell r="W138" t="str">
            <v>Tess</v>
          </cell>
          <cell r="X138" t="str">
            <v>Sue Kirsa</v>
          </cell>
          <cell r="Y138" t="str">
            <v>N.Dirnbauer</v>
          </cell>
        </row>
        <row r="139">
          <cell r="C139" t="str">
            <v>Linda</v>
          </cell>
          <cell r="D139" t="str">
            <v>V.Hill</v>
          </cell>
          <cell r="E139" t="str">
            <v>Wendy</v>
          </cell>
          <cell r="F139" t="str">
            <v>Madonna</v>
          </cell>
          <cell r="G139" t="str">
            <v>Marisa</v>
          </cell>
          <cell r="H139" t="str">
            <v>Marisa</v>
          </cell>
          <cell r="I139" t="str">
            <v>qq</v>
          </cell>
          <cell r="J139" t="str">
            <v>Tom</v>
          </cell>
          <cell r="K139" t="str">
            <v>Jane</v>
          </cell>
          <cell r="L139" t="str">
            <v>qq</v>
          </cell>
          <cell r="M139" t="str">
            <v>C.McAvaney</v>
          </cell>
          <cell r="N139" t="str">
            <v>Erika</v>
          </cell>
          <cell r="O139" t="str">
            <v>qq</v>
          </cell>
          <cell r="Q139" t="str">
            <v>Amelia</v>
          </cell>
          <cell r="R139" t="str">
            <v>QQ</v>
          </cell>
          <cell r="S139" t="str">
            <v>Shirley</v>
          </cell>
          <cell r="T139" t="str">
            <v>S.Sturm</v>
          </cell>
          <cell r="U139" t="str">
            <v>qq</v>
          </cell>
          <cell r="V139" t="str">
            <v>qq</v>
          </cell>
          <cell r="W139" t="str">
            <v>Tess</v>
          </cell>
          <cell r="X139" t="str">
            <v>Sue Kirsa</v>
          </cell>
          <cell r="Y139" t="str">
            <v>N.Dirnbauer</v>
          </cell>
        </row>
        <row r="140">
          <cell r="C140" t="str">
            <v>Linda</v>
          </cell>
          <cell r="D140" t="str">
            <v>V.Hill</v>
          </cell>
          <cell r="E140" t="str">
            <v>Wendy</v>
          </cell>
          <cell r="F140" t="str">
            <v>Madonna</v>
          </cell>
          <cell r="G140" t="str">
            <v>Marisa</v>
          </cell>
          <cell r="H140" t="str">
            <v>Marisa</v>
          </cell>
          <cell r="I140" t="str">
            <v>Phuong (OHS)&gt;1.15pm</v>
          </cell>
          <cell r="J140" t="str">
            <v>qq</v>
          </cell>
          <cell r="K140" t="str">
            <v>Jane</v>
          </cell>
          <cell r="L140" t="str">
            <v>qq</v>
          </cell>
          <cell r="M140" t="str">
            <v>QQ</v>
          </cell>
          <cell r="N140" t="str">
            <v>qq</v>
          </cell>
          <cell r="O140" t="str">
            <v>Amy</v>
          </cell>
          <cell r="Q140" t="str">
            <v>Amelia</v>
          </cell>
          <cell r="R140" t="str">
            <v>QQ</v>
          </cell>
          <cell r="S140" t="str">
            <v>Shirley</v>
          </cell>
          <cell r="T140" t="str">
            <v>S.Sturm</v>
          </cell>
          <cell r="U140" t="str">
            <v>qq</v>
          </cell>
          <cell r="V140" t="str">
            <v>qq</v>
          </cell>
          <cell r="W140" t="str">
            <v>Tess</v>
          </cell>
          <cell r="X140" t="str">
            <v>Sue Kirsa</v>
          </cell>
          <cell r="Y140" t="str">
            <v>N.Dirnbauer</v>
          </cell>
        </row>
        <row r="141">
          <cell r="C141" t="str">
            <v>Linda</v>
          </cell>
          <cell r="D141" t="str">
            <v>V.Hill</v>
          </cell>
          <cell r="E141" t="str">
            <v>qq</v>
          </cell>
          <cell r="F141" t="str">
            <v>Madonna</v>
          </cell>
          <cell r="G141" t="str">
            <v>qq</v>
          </cell>
          <cell r="H141" t="str">
            <v>qq</v>
          </cell>
          <cell r="I141" t="str">
            <v>qq</v>
          </cell>
          <cell r="J141" t="str">
            <v>Tom</v>
          </cell>
          <cell r="K141" t="str">
            <v>Jane</v>
          </cell>
          <cell r="L141" t="str">
            <v>qq</v>
          </cell>
          <cell r="M141" t="str">
            <v>C.McAvaney</v>
          </cell>
          <cell r="N141" t="str">
            <v>Erika</v>
          </cell>
          <cell r="O141" t="str">
            <v>Amy</v>
          </cell>
          <cell r="Q141" t="str">
            <v>Amelia</v>
          </cell>
          <cell r="R141" t="str">
            <v>QQ</v>
          </cell>
          <cell r="S141" t="str">
            <v>Shirley</v>
          </cell>
          <cell r="T141" t="str">
            <v>S.Sturm</v>
          </cell>
          <cell r="U141" t="str">
            <v>qq</v>
          </cell>
          <cell r="V141" t="str">
            <v>qq</v>
          </cell>
          <cell r="W141" t="str">
            <v>qq</v>
          </cell>
          <cell r="X141" t="str">
            <v>Sue Kirsa</v>
          </cell>
          <cell r="Y141" t="str">
            <v>N.Dirnbauer</v>
          </cell>
        </row>
        <row r="142">
          <cell r="C142" t="str">
            <v>Linda</v>
          </cell>
          <cell r="D142" t="str">
            <v>V.Hill</v>
          </cell>
          <cell r="E142" t="str">
            <v>Wendy</v>
          </cell>
          <cell r="F142" t="str">
            <v>Madonna</v>
          </cell>
          <cell r="G142" t="str">
            <v>qq</v>
          </cell>
          <cell r="H142" t="str">
            <v>qq</v>
          </cell>
          <cell r="I142" t="str">
            <v>Stav (ADR)</v>
          </cell>
          <cell r="J142" t="str">
            <v>qq</v>
          </cell>
          <cell r="K142" t="str">
            <v>Jane</v>
          </cell>
          <cell r="L142" t="str">
            <v>R.Batagol</v>
          </cell>
          <cell r="M142" t="str">
            <v>C.McAvaney</v>
          </cell>
          <cell r="N142" t="str">
            <v>Erika</v>
          </cell>
          <cell r="O142" t="str">
            <v>Huda</v>
          </cell>
          <cell r="Q142" t="str">
            <v>Amelia</v>
          </cell>
          <cell r="R142" t="str">
            <v>QQ</v>
          </cell>
          <cell r="S142" t="str">
            <v>Shirley</v>
          </cell>
          <cell r="T142" t="str">
            <v>S.Sturm</v>
          </cell>
          <cell r="U142" t="str">
            <v>qq</v>
          </cell>
          <cell r="V142" t="str">
            <v>A.Chong</v>
          </cell>
          <cell r="W142" t="str">
            <v>Tess</v>
          </cell>
          <cell r="X142" t="str">
            <v>Sue Kirsa</v>
          </cell>
          <cell r="Y142" t="str">
            <v>qq</v>
          </cell>
        </row>
        <row r="143">
          <cell r="C143" t="str">
            <v>Linda</v>
          </cell>
          <cell r="D143" t="str">
            <v>V.Hill</v>
          </cell>
          <cell r="E143" t="str">
            <v>qq</v>
          </cell>
          <cell r="F143" t="str">
            <v>Madonna</v>
          </cell>
          <cell r="G143" t="str">
            <v>Marisa</v>
          </cell>
          <cell r="H143" t="str">
            <v>Marisa</v>
          </cell>
          <cell r="I143" t="str">
            <v>qq</v>
          </cell>
          <cell r="J143" t="str">
            <v>qq</v>
          </cell>
          <cell r="K143" t="str">
            <v>Jane</v>
          </cell>
          <cell r="L143" t="str">
            <v>R.Batagol</v>
          </cell>
          <cell r="M143" t="str">
            <v>C.McAvaney</v>
          </cell>
          <cell r="N143" t="str">
            <v>Erika</v>
          </cell>
          <cell r="O143" t="str">
            <v>Huda</v>
          </cell>
          <cell r="Q143" t="str">
            <v>Amelia</v>
          </cell>
          <cell r="R143" t="str">
            <v>QQ</v>
          </cell>
          <cell r="S143" t="str">
            <v>qq</v>
          </cell>
          <cell r="T143" t="str">
            <v>S.Sturm</v>
          </cell>
          <cell r="U143" t="str">
            <v>qq</v>
          </cell>
          <cell r="V143" t="str">
            <v>A.Chong</v>
          </cell>
          <cell r="W143" t="str">
            <v>Tess</v>
          </cell>
          <cell r="X143" t="str">
            <v>Sue Kirsa</v>
          </cell>
          <cell r="Y143" t="str">
            <v>qq</v>
          </cell>
        </row>
        <row r="144">
          <cell r="C144" t="str">
            <v>Linda</v>
          </cell>
          <cell r="D144" t="str">
            <v>V.Hill</v>
          </cell>
          <cell r="E144" t="str">
            <v>qq</v>
          </cell>
          <cell r="F144" t="str">
            <v>Madonna</v>
          </cell>
          <cell r="G144" t="str">
            <v>Marisa</v>
          </cell>
          <cell r="H144" t="str">
            <v>Marisa</v>
          </cell>
          <cell r="I144" t="str">
            <v>qq</v>
          </cell>
          <cell r="J144" t="str">
            <v>Tom</v>
          </cell>
          <cell r="K144" t="str">
            <v>Jane</v>
          </cell>
          <cell r="L144" t="str">
            <v>qq</v>
          </cell>
          <cell r="M144" t="str">
            <v>C.McAvaney</v>
          </cell>
          <cell r="N144" t="str">
            <v>Erika</v>
          </cell>
          <cell r="O144" t="str">
            <v>qq</v>
          </cell>
          <cell r="Q144" t="str">
            <v>Amelia</v>
          </cell>
          <cell r="R144" t="str">
            <v>QQ</v>
          </cell>
          <cell r="S144" t="str">
            <v>Shirley</v>
          </cell>
          <cell r="T144" t="str">
            <v>S.Sturm</v>
          </cell>
          <cell r="U144" t="str">
            <v>qq</v>
          </cell>
          <cell r="V144" t="str">
            <v>A.Chong</v>
          </cell>
          <cell r="W144" t="str">
            <v>Tess</v>
          </cell>
          <cell r="X144" t="str">
            <v>Sue Kirsa</v>
          </cell>
          <cell r="Y144" t="str">
            <v>qq</v>
          </cell>
        </row>
        <row r="145">
          <cell r="C145" t="str">
            <v>Linda</v>
          </cell>
          <cell r="D145" t="str">
            <v>V.Hill</v>
          </cell>
          <cell r="E145" t="str">
            <v>Wendy</v>
          </cell>
          <cell r="F145" t="str">
            <v>Madonna</v>
          </cell>
          <cell r="G145" t="str">
            <v>Marisa</v>
          </cell>
          <cell r="H145" t="str">
            <v>Marisa</v>
          </cell>
          <cell r="I145" t="str">
            <v>qq</v>
          </cell>
          <cell r="J145" t="str">
            <v>qq</v>
          </cell>
          <cell r="K145" t="str">
            <v>Jane</v>
          </cell>
          <cell r="L145" t="str">
            <v>qq</v>
          </cell>
          <cell r="M145" t="str">
            <v>QQ</v>
          </cell>
          <cell r="N145" t="str">
            <v>qq</v>
          </cell>
          <cell r="O145" t="str">
            <v>Amy</v>
          </cell>
          <cell r="Q145" t="str">
            <v>Amelia</v>
          </cell>
          <cell r="R145" t="str">
            <v>QQ</v>
          </cell>
          <cell r="S145" t="str">
            <v>Shirley</v>
          </cell>
          <cell r="T145" t="str">
            <v>qq</v>
          </cell>
          <cell r="U145" t="str">
            <v>qq</v>
          </cell>
          <cell r="V145" t="str">
            <v>A.Chong</v>
          </cell>
          <cell r="W145" t="str">
            <v>Tess</v>
          </cell>
          <cell r="X145" t="str">
            <v>Sue Kirsa</v>
          </cell>
          <cell r="Y145" t="str">
            <v>qq</v>
          </cell>
        </row>
        <row r="146">
          <cell r="C146" t="str">
            <v>Linda</v>
          </cell>
          <cell r="D146" t="str">
            <v>V.Hill</v>
          </cell>
          <cell r="E146" t="str">
            <v>qq</v>
          </cell>
          <cell r="F146" t="str">
            <v>Madonna</v>
          </cell>
          <cell r="G146" t="str">
            <v>qq</v>
          </cell>
          <cell r="H146" t="str">
            <v>qq</v>
          </cell>
          <cell r="I146" t="str">
            <v>qq</v>
          </cell>
          <cell r="J146" t="str">
            <v>Tom</v>
          </cell>
          <cell r="K146" t="str">
            <v>Jane</v>
          </cell>
          <cell r="L146" t="str">
            <v>qq</v>
          </cell>
          <cell r="M146" t="str">
            <v>C.McAvaney</v>
          </cell>
          <cell r="N146" t="str">
            <v>Erika</v>
          </cell>
          <cell r="O146" t="str">
            <v>Amy</v>
          </cell>
          <cell r="Q146" t="str">
            <v>Amelia</v>
          </cell>
          <cell r="R146" t="str">
            <v>QQ</v>
          </cell>
          <cell r="S146" t="str">
            <v>Shirley</v>
          </cell>
          <cell r="T146" t="str">
            <v>S.Sturm</v>
          </cell>
          <cell r="U146" t="str">
            <v>qq</v>
          </cell>
          <cell r="V146" t="str">
            <v>A.Chong</v>
          </cell>
          <cell r="W146" t="str">
            <v>qq</v>
          </cell>
          <cell r="X146" t="str">
            <v>Sue Kirsa</v>
          </cell>
          <cell r="Y146" t="str">
            <v>qq</v>
          </cell>
        </row>
        <row r="147">
          <cell r="C147" t="str">
            <v>Linda</v>
          </cell>
          <cell r="D147" t="str">
            <v>V.Hill</v>
          </cell>
          <cell r="E147" t="str">
            <v>Wendy</v>
          </cell>
          <cell r="F147" t="str">
            <v>Madonna</v>
          </cell>
          <cell r="G147" t="str">
            <v>qq</v>
          </cell>
          <cell r="H147" t="str">
            <v>qq</v>
          </cell>
          <cell r="I147" t="str">
            <v>Stav (ADR)</v>
          </cell>
          <cell r="J147" t="str">
            <v>qq</v>
          </cell>
          <cell r="K147" t="str">
            <v>Jane</v>
          </cell>
          <cell r="L147" t="str">
            <v>R.Batagol</v>
          </cell>
          <cell r="M147" t="str">
            <v>C.McAvaney</v>
          </cell>
          <cell r="N147" t="str">
            <v>Erika</v>
          </cell>
          <cell r="O147" t="str">
            <v>Huda</v>
          </cell>
          <cell r="P147" t="str">
            <v>Amy</v>
          </cell>
          <cell r="Q147" t="str">
            <v>Amelia</v>
          </cell>
          <cell r="R147" t="str">
            <v>QQ</v>
          </cell>
          <cell r="S147" t="str">
            <v>Shirley</v>
          </cell>
          <cell r="T147" t="str">
            <v>S.Sturm</v>
          </cell>
          <cell r="U147" t="str">
            <v>Eugene</v>
          </cell>
          <cell r="V147" t="str">
            <v>qq</v>
          </cell>
          <cell r="W147" t="str">
            <v>Tess</v>
          </cell>
          <cell r="X147" t="str">
            <v>Sue Kirsa</v>
          </cell>
          <cell r="Y147" t="str">
            <v>A.Chong</v>
          </cell>
        </row>
        <row r="148">
          <cell r="C148" t="str">
            <v>Linda</v>
          </cell>
          <cell r="D148" t="str">
            <v>V.Hill</v>
          </cell>
          <cell r="E148" t="str">
            <v>qq</v>
          </cell>
          <cell r="F148" t="str">
            <v>Madonna</v>
          </cell>
          <cell r="G148" t="str">
            <v>Marisa</v>
          </cell>
          <cell r="H148" t="str">
            <v>Marisa</v>
          </cell>
          <cell r="I148" t="str">
            <v>qq</v>
          </cell>
          <cell r="J148" t="str">
            <v>qq</v>
          </cell>
          <cell r="K148" t="str">
            <v>Jane</v>
          </cell>
          <cell r="L148" t="str">
            <v>R.Batagol</v>
          </cell>
          <cell r="M148" t="str">
            <v>C.McAvaney</v>
          </cell>
          <cell r="N148" t="str">
            <v>Erika</v>
          </cell>
          <cell r="O148" t="str">
            <v>Huda</v>
          </cell>
          <cell r="P148" t="str">
            <v>qq</v>
          </cell>
          <cell r="Q148" t="str">
            <v>Amelia</v>
          </cell>
          <cell r="R148" t="str">
            <v>QQ</v>
          </cell>
          <cell r="S148" t="str">
            <v>Shirley</v>
          </cell>
          <cell r="T148" t="str">
            <v>S.Sturm</v>
          </cell>
          <cell r="U148" t="str">
            <v>qq</v>
          </cell>
          <cell r="V148" t="str">
            <v>qq</v>
          </cell>
          <cell r="W148" t="str">
            <v>Tess</v>
          </cell>
          <cell r="X148" t="str">
            <v>Sue Kirsa</v>
          </cell>
          <cell r="Y148" t="str">
            <v>qq</v>
          </cell>
        </row>
        <row r="149">
          <cell r="C149" t="str">
            <v>Linda</v>
          </cell>
          <cell r="D149" t="str">
            <v>V.Hill</v>
          </cell>
          <cell r="E149" t="str">
            <v>Wendy</v>
          </cell>
          <cell r="F149" t="str">
            <v>Madonna</v>
          </cell>
          <cell r="G149" t="str">
            <v>Marisa</v>
          </cell>
          <cell r="H149" t="str">
            <v>Marisa</v>
          </cell>
          <cell r="I149" t="str">
            <v>qq</v>
          </cell>
          <cell r="J149" t="str">
            <v>Tom</v>
          </cell>
          <cell r="K149" t="str">
            <v>Jane</v>
          </cell>
          <cell r="L149" t="str">
            <v>qq</v>
          </cell>
          <cell r="M149" t="str">
            <v>C.McAvaney</v>
          </cell>
          <cell r="N149" t="str">
            <v>Erika</v>
          </cell>
          <cell r="O149" t="str">
            <v>qq</v>
          </cell>
          <cell r="P149" t="str">
            <v>qq</v>
          </cell>
          <cell r="Q149" t="str">
            <v>Amelia</v>
          </cell>
          <cell r="R149" t="str">
            <v>QQ</v>
          </cell>
          <cell r="S149" t="str">
            <v>Shirley</v>
          </cell>
          <cell r="T149" t="str">
            <v>qq</v>
          </cell>
          <cell r="U149" t="str">
            <v>qq</v>
          </cell>
          <cell r="V149" t="str">
            <v>qq</v>
          </cell>
          <cell r="W149" t="str">
            <v>Tess</v>
          </cell>
          <cell r="X149" t="str">
            <v>Sue Kirsa</v>
          </cell>
          <cell r="Y149" t="str">
            <v>A.Chong</v>
          </cell>
        </row>
        <row r="150">
          <cell r="C150" t="str">
            <v>Linda</v>
          </cell>
          <cell r="D150" t="str">
            <v>V.Hill</v>
          </cell>
          <cell r="E150" t="str">
            <v>Wendy</v>
          </cell>
          <cell r="F150" t="str">
            <v>Madonna</v>
          </cell>
          <cell r="G150" t="str">
            <v>Marisa</v>
          </cell>
          <cell r="H150" t="str">
            <v>Marisa</v>
          </cell>
          <cell r="I150" t="str">
            <v>qq</v>
          </cell>
          <cell r="J150" t="str">
            <v>qq</v>
          </cell>
          <cell r="K150" t="str">
            <v>Jane</v>
          </cell>
          <cell r="L150" t="str">
            <v>qq</v>
          </cell>
          <cell r="M150" t="str">
            <v>QQ</v>
          </cell>
          <cell r="N150" t="str">
            <v>qq</v>
          </cell>
          <cell r="O150" t="str">
            <v>qq</v>
          </cell>
          <cell r="P150" t="str">
            <v>Amy (8.45-2.45)</v>
          </cell>
          <cell r="Q150" t="str">
            <v>Amelia</v>
          </cell>
          <cell r="S150" t="str">
            <v>Shirley</v>
          </cell>
          <cell r="T150" t="str">
            <v>S.Sturm/J.Yang</v>
          </cell>
          <cell r="U150" t="str">
            <v>qq</v>
          </cell>
          <cell r="V150" t="str">
            <v>qq</v>
          </cell>
          <cell r="W150" t="str">
            <v>Tess</v>
          </cell>
          <cell r="X150" t="str">
            <v>Sue Kirsa</v>
          </cell>
          <cell r="Y150" t="str">
            <v>A.Chong</v>
          </cell>
        </row>
        <row r="151">
          <cell r="C151" t="str">
            <v>Linda</v>
          </cell>
          <cell r="D151" t="str">
            <v>V.Hill</v>
          </cell>
          <cell r="E151" t="str">
            <v>qq</v>
          </cell>
          <cell r="F151" t="str">
            <v>Madonna</v>
          </cell>
          <cell r="G151" t="str">
            <v>qq</v>
          </cell>
          <cell r="H151" t="str">
            <v>qq</v>
          </cell>
          <cell r="I151" t="str">
            <v>qq</v>
          </cell>
          <cell r="J151" t="str">
            <v>Tom</v>
          </cell>
          <cell r="K151" t="str">
            <v>Jane</v>
          </cell>
          <cell r="L151" t="str">
            <v>qq</v>
          </cell>
          <cell r="M151" t="str">
            <v>C.McAvaney</v>
          </cell>
          <cell r="N151" t="str">
            <v>Erika</v>
          </cell>
          <cell r="O151" t="str">
            <v>qq</v>
          </cell>
          <cell r="P151" t="str">
            <v>Amy</v>
          </cell>
          <cell r="Q151" t="str">
            <v>qq</v>
          </cell>
          <cell r="R151" t="str">
            <v>QQ</v>
          </cell>
          <cell r="S151" t="str">
            <v>Shirley</v>
          </cell>
          <cell r="T151" t="str">
            <v>S.Sturm</v>
          </cell>
          <cell r="U151" t="str">
            <v>Eugene</v>
          </cell>
          <cell r="V151" t="str">
            <v>qq</v>
          </cell>
          <cell r="W151" t="str">
            <v>qq</v>
          </cell>
          <cell r="X151" t="str">
            <v>Sue Kirsa</v>
          </cell>
          <cell r="Y151" t="str">
            <v>A.Chong</v>
          </cell>
        </row>
        <row r="152">
          <cell r="C152" t="str">
            <v>Linda</v>
          </cell>
          <cell r="D152" t="str">
            <v>V.Hill</v>
          </cell>
          <cell r="E152" t="str">
            <v>Wendy</v>
          </cell>
          <cell r="F152" t="str">
            <v>Madonna</v>
          </cell>
          <cell r="G152" t="str">
            <v>qq</v>
          </cell>
          <cell r="H152" t="str">
            <v>qq</v>
          </cell>
          <cell r="I152" t="str">
            <v>Stav (ADR)</v>
          </cell>
          <cell r="J152" t="str">
            <v>qq</v>
          </cell>
          <cell r="K152" t="str">
            <v>Jane</v>
          </cell>
          <cell r="L152" t="str">
            <v>R.Batagol</v>
          </cell>
          <cell r="M152" t="str">
            <v>C.McAvaney</v>
          </cell>
          <cell r="N152" t="str">
            <v>Erika</v>
          </cell>
          <cell r="O152" t="str">
            <v>Huda</v>
          </cell>
          <cell r="P152" t="str">
            <v>qq</v>
          </cell>
          <cell r="Q152" t="str">
            <v>Amelia</v>
          </cell>
          <cell r="R152" t="str">
            <v>QQ</v>
          </cell>
          <cell r="S152" t="str">
            <v>Shirley</v>
          </cell>
          <cell r="T152" t="str">
            <v>S.Sturm</v>
          </cell>
          <cell r="U152" t="str">
            <v>Silvana/J.Yang</v>
          </cell>
          <cell r="V152" t="str">
            <v>qq</v>
          </cell>
          <cell r="W152" t="str">
            <v>Tess</v>
          </cell>
          <cell r="X152" t="str">
            <v>qq</v>
          </cell>
          <cell r="Y152" t="str">
            <v>A.Chong</v>
          </cell>
        </row>
        <row r="153">
          <cell r="C153" t="str">
            <v>Linda</v>
          </cell>
          <cell r="D153" t="str">
            <v>V.Hill</v>
          </cell>
          <cell r="E153" t="str">
            <v>qq</v>
          </cell>
          <cell r="F153" t="str">
            <v>Madonna</v>
          </cell>
          <cell r="G153" t="str">
            <v>Marisa</v>
          </cell>
          <cell r="H153" t="str">
            <v>Marisa</v>
          </cell>
          <cell r="I153" t="str">
            <v>qq</v>
          </cell>
          <cell r="J153" t="str">
            <v>qq</v>
          </cell>
          <cell r="K153" t="str">
            <v>Jane</v>
          </cell>
          <cell r="L153" t="str">
            <v>R.Batagol</v>
          </cell>
          <cell r="M153" t="str">
            <v>C.McAvaney</v>
          </cell>
          <cell r="N153" t="str">
            <v>Erika</v>
          </cell>
          <cell r="O153" t="str">
            <v>qq</v>
          </cell>
          <cell r="P153" t="str">
            <v>qq</v>
          </cell>
          <cell r="Q153" t="str">
            <v>Amelia</v>
          </cell>
          <cell r="R153" t="str">
            <v>QQ</v>
          </cell>
          <cell r="S153" t="str">
            <v>qq</v>
          </cell>
          <cell r="T153" t="str">
            <v>S.Sturm</v>
          </cell>
          <cell r="U153" t="str">
            <v>qq</v>
          </cell>
          <cell r="V153" t="str">
            <v>qq</v>
          </cell>
          <cell r="W153" t="str">
            <v>Tess</v>
          </cell>
          <cell r="X153" t="str">
            <v>Sue Kirsa</v>
          </cell>
          <cell r="Y153" t="str">
            <v>A.Chong</v>
          </cell>
        </row>
        <row r="154">
          <cell r="C154" t="str">
            <v>Linda</v>
          </cell>
          <cell r="D154" t="str">
            <v>V.Hill</v>
          </cell>
          <cell r="E154" t="str">
            <v>qq</v>
          </cell>
          <cell r="F154" t="str">
            <v>Madonna</v>
          </cell>
          <cell r="G154" t="str">
            <v>Marisa</v>
          </cell>
          <cell r="H154" t="str">
            <v>Marisa</v>
          </cell>
          <cell r="I154" t="str">
            <v>qq</v>
          </cell>
          <cell r="J154" t="str">
            <v>Tom</v>
          </cell>
          <cell r="K154" t="str">
            <v>Jane</v>
          </cell>
          <cell r="L154" t="str">
            <v>qq</v>
          </cell>
          <cell r="M154" t="str">
            <v>C.McAvaney</v>
          </cell>
          <cell r="N154" t="str">
            <v>Erika</v>
          </cell>
          <cell r="O154" t="str">
            <v>qq</v>
          </cell>
          <cell r="P154" t="str">
            <v>qq</v>
          </cell>
          <cell r="Q154" t="str">
            <v>Amelia</v>
          </cell>
          <cell r="R154" t="str">
            <v>QQ</v>
          </cell>
          <cell r="S154" t="str">
            <v>Shirley</v>
          </cell>
          <cell r="T154" t="str">
            <v>qq</v>
          </cell>
          <cell r="U154" t="str">
            <v>qq</v>
          </cell>
          <cell r="V154" t="str">
            <v>qq</v>
          </cell>
          <cell r="W154" t="str">
            <v>Tess</v>
          </cell>
          <cell r="X154" t="str">
            <v>Sue Kirsa</v>
          </cell>
          <cell r="Y154" t="str">
            <v>A.Chong</v>
          </cell>
        </row>
        <row r="155">
          <cell r="C155" t="str">
            <v>Linda</v>
          </cell>
          <cell r="D155" t="str">
            <v>V.Hill</v>
          </cell>
          <cell r="E155" t="str">
            <v>Wendy</v>
          </cell>
          <cell r="F155" t="str">
            <v>Madonna</v>
          </cell>
          <cell r="G155" t="str">
            <v>Marisa</v>
          </cell>
          <cell r="H155" t="str">
            <v>Marisa</v>
          </cell>
          <cell r="I155" t="str">
            <v>qq</v>
          </cell>
          <cell r="J155" t="str">
            <v>qq</v>
          </cell>
          <cell r="K155" t="str">
            <v>Jane</v>
          </cell>
          <cell r="L155" t="str">
            <v>qq</v>
          </cell>
          <cell r="M155" t="str">
            <v>QQ</v>
          </cell>
          <cell r="N155" t="str">
            <v>qq</v>
          </cell>
          <cell r="O155" t="str">
            <v>qq</v>
          </cell>
          <cell r="P155" t="str">
            <v>Amy</v>
          </cell>
          <cell r="Q155" t="str">
            <v>Amelia</v>
          </cell>
          <cell r="R155" t="str">
            <v>QQ</v>
          </cell>
          <cell r="S155" t="str">
            <v>Shirley</v>
          </cell>
          <cell r="T155" t="str">
            <v>S.Sturm</v>
          </cell>
          <cell r="U155" t="str">
            <v>qq</v>
          </cell>
          <cell r="V155" t="str">
            <v>Connie</v>
          </cell>
          <cell r="W155" t="str">
            <v>Tess</v>
          </cell>
          <cell r="X155" t="str">
            <v>Sue Kirsa</v>
          </cell>
          <cell r="Y155" t="str">
            <v>A.Chong</v>
          </cell>
        </row>
        <row r="156">
          <cell r="C156" t="str">
            <v>Linda</v>
          </cell>
          <cell r="D156" t="str">
            <v>V.Hill</v>
          </cell>
          <cell r="E156" t="str">
            <v>qq</v>
          </cell>
          <cell r="F156" t="str">
            <v>Madonna</v>
          </cell>
          <cell r="G156" t="str">
            <v>qq</v>
          </cell>
          <cell r="H156" t="str">
            <v>qq</v>
          </cell>
          <cell r="I156" t="str">
            <v>qq</v>
          </cell>
          <cell r="J156" t="str">
            <v>Tom</v>
          </cell>
          <cell r="K156" t="str">
            <v>Jane</v>
          </cell>
          <cell r="L156" t="str">
            <v>qq</v>
          </cell>
          <cell r="M156" t="str">
            <v>C.McAvaney</v>
          </cell>
          <cell r="N156" t="str">
            <v>Erika</v>
          </cell>
          <cell r="O156" t="str">
            <v>qq</v>
          </cell>
          <cell r="P156" t="str">
            <v>Amy</v>
          </cell>
          <cell r="Q156" t="str">
            <v>Amelia</v>
          </cell>
          <cell r="R156" t="str">
            <v>QQ</v>
          </cell>
          <cell r="S156" t="str">
            <v>Shirley</v>
          </cell>
          <cell r="T156" t="str">
            <v>qq</v>
          </cell>
          <cell r="U156" t="str">
            <v>Eugene</v>
          </cell>
          <cell r="V156" t="str">
            <v>qq</v>
          </cell>
          <cell r="W156" t="str">
            <v>qq</v>
          </cell>
          <cell r="X156" t="str">
            <v>Sue Kirsa</v>
          </cell>
          <cell r="Y156" t="str">
            <v>A.Chong</v>
          </cell>
        </row>
        <row r="157">
          <cell r="C157" t="str">
            <v>Linda</v>
          </cell>
          <cell r="D157" t="str">
            <v>V.Hill</v>
          </cell>
          <cell r="E157" t="str">
            <v>Wendy</v>
          </cell>
          <cell r="F157" t="str">
            <v>qq</v>
          </cell>
          <cell r="G157" t="str">
            <v>qq</v>
          </cell>
          <cell r="H157" t="str">
            <v>qq</v>
          </cell>
          <cell r="I157" t="str">
            <v>Stav (ADR)</v>
          </cell>
          <cell r="J157" t="str">
            <v>Winnie</v>
          </cell>
          <cell r="K157" t="str">
            <v>Jane</v>
          </cell>
          <cell r="L157" t="str">
            <v>R.Batagol</v>
          </cell>
          <cell r="M157" t="str">
            <v>C.McAvaney</v>
          </cell>
          <cell r="N157" t="str">
            <v>Erika</v>
          </cell>
          <cell r="O157" t="str">
            <v>Huda</v>
          </cell>
          <cell r="P157" t="str">
            <v>Amy</v>
          </cell>
          <cell r="Q157" t="str">
            <v>Amelia</v>
          </cell>
          <cell r="R157" t="str">
            <v>QQ</v>
          </cell>
          <cell r="S157" t="str">
            <v>Shirley</v>
          </cell>
          <cell r="T157" t="str">
            <v>S.Sturm</v>
          </cell>
          <cell r="U157" t="str">
            <v>qq</v>
          </cell>
          <cell r="V157" t="str">
            <v>A.Chong</v>
          </cell>
          <cell r="W157" t="str">
            <v>Tess</v>
          </cell>
          <cell r="X157" t="str">
            <v>Sue Kirsa</v>
          </cell>
          <cell r="Y157" t="str">
            <v>A.Chong</v>
          </cell>
        </row>
        <row r="158">
          <cell r="C158" t="str">
            <v>Linda</v>
          </cell>
          <cell r="D158" t="str">
            <v>V.Hill</v>
          </cell>
          <cell r="E158" t="str">
            <v>qq</v>
          </cell>
          <cell r="F158" t="str">
            <v>Madonna</v>
          </cell>
          <cell r="G158" t="str">
            <v>Marisa</v>
          </cell>
          <cell r="H158" t="str">
            <v>Marisa</v>
          </cell>
          <cell r="I158" t="str">
            <v>qq</v>
          </cell>
          <cell r="J158" t="str">
            <v>qq</v>
          </cell>
          <cell r="K158" t="str">
            <v>Jane</v>
          </cell>
          <cell r="L158" t="str">
            <v>R.Batagol</v>
          </cell>
          <cell r="M158" t="str">
            <v>C.McAvaney</v>
          </cell>
          <cell r="N158" t="str">
            <v>Erika</v>
          </cell>
          <cell r="O158" t="str">
            <v>Huda</v>
          </cell>
          <cell r="P158" t="str">
            <v>qq</v>
          </cell>
          <cell r="Q158" t="str">
            <v>Amelia</v>
          </cell>
          <cell r="R158" t="str">
            <v>QQ</v>
          </cell>
          <cell r="S158" t="str">
            <v>Shirley</v>
          </cell>
          <cell r="T158" t="str">
            <v>S.Sturm</v>
          </cell>
          <cell r="U158" t="str">
            <v>qq</v>
          </cell>
          <cell r="V158" t="str">
            <v>A.Chong</v>
          </cell>
          <cell r="W158" t="str">
            <v>Tess</v>
          </cell>
          <cell r="X158" t="str">
            <v>Sue Kirsa</v>
          </cell>
          <cell r="Y158" t="str">
            <v>A.Chong</v>
          </cell>
        </row>
        <row r="159">
          <cell r="C159" t="str">
            <v>Linda</v>
          </cell>
          <cell r="D159" t="str">
            <v>V.Hill</v>
          </cell>
          <cell r="E159" t="str">
            <v>Wendy</v>
          </cell>
          <cell r="F159" t="str">
            <v>Madonna</v>
          </cell>
          <cell r="G159" t="str">
            <v>Marisa</v>
          </cell>
          <cell r="H159" t="str">
            <v>Marisa</v>
          </cell>
          <cell r="I159" t="str">
            <v>qq</v>
          </cell>
          <cell r="J159" t="str">
            <v>Tom</v>
          </cell>
          <cell r="K159" t="str">
            <v>qq</v>
          </cell>
          <cell r="L159" t="str">
            <v>qq</v>
          </cell>
          <cell r="M159" t="str">
            <v>C.McAvaney</v>
          </cell>
          <cell r="N159" t="str">
            <v>Erika</v>
          </cell>
          <cell r="O159" t="str">
            <v>qq</v>
          </cell>
          <cell r="P159" t="str">
            <v>Amy (half day)</v>
          </cell>
          <cell r="Q159" t="str">
            <v>Amelia</v>
          </cell>
          <cell r="R159" t="str">
            <v>QQ</v>
          </cell>
          <cell r="S159" t="str">
            <v>Shirley</v>
          </cell>
          <cell r="T159" t="str">
            <v>S.Sturm</v>
          </cell>
          <cell r="U159" t="str">
            <v>qq</v>
          </cell>
          <cell r="V159" t="str">
            <v>A.Chong</v>
          </cell>
          <cell r="W159" t="str">
            <v>Tess</v>
          </cell>
          <cell r="X159" t="str">
            <v>Sue Kirsa</v>
          </cell>
          <cell r="Y159" t="str">
            <v>A.Chong</v>
          </cell>
        </row>
        <row r="160">
          <cell r="C160" t="str">
            <v>Linda</v>
          </cell>
          <cell r="D160" t="str">
            <v>V.Hill</v>
          </cell>
          <cell r="E160" t="str">
            <v>Wendy</v>
          </cell>
          <cell r="F160" t="str">
            <v>Madonna</v>
          </cell>
          <cell r="G160" t="str">
            <v>Marisa</v>
          </cell>
          <cell r="H160" t="str">
            <v>Marisa</v>
          </cell>
          <cell r="I160" t="str">
            <v>qq</v>
          </cell>
          <cell r="J160" t="str">
            <v>qq</v>
          </cell>
          <cell r="K160" t="str">
            <v>Jane</v>
          </cell>
          <cell r="L160" t="str">
            <v>qq</v>
          </cell>
          <cell r="M160" t="str">
            <v>QQ</v>
          </cell>
          <cell r="N160" t="str">
            <v>qq</v>
          </cell>
          <cell r="O160" t="str">
            <v>qq</v>
          </cell>
          <cell r="P160" t="str">
            <v>Amy (half day)</v>
          </cell>
          <cell r="Q160" t="str">
            <v>Amelia</v>
          </cell>
          <cell r="R160" t="str">
            <v>QQ</v>
          </cell>
          <cell r="S160" t="str">
            <v>Shirley</v>
          </cell>
          <cell r="T160" t="str">
            <v>S.Sturm/Meng</v>
          </cell>
          <cell r="U160" t="str">
            <v>Eugene</v>
          </cell>
          <cell r="V160" t="str">
            <v>A.Chong</v>
          </cell>
          <cell r="W160" t="str">
            <v>Tess</v>
          </cell>
          <cell r="X160" t="str">
            <v>Sue Kirsa</v>
          </cell>
          <cell r="Y160" t="str">
            <v>A.Chong</v>
          </cell>
        </row>
        <row r="161">
          <cell r="C161" t="str">
            <v>Linda</v>
          </cell>
          <cell r="D161" t="str">
            <v>V.Hill</v>
          </cell>
          <cell r="E161" t="str">
            <v>qq</v>
          </cell>
          <cell r="F161" t="str">
            <v>Madonna</v>
          </cell>
          <cell r="G161" t="str">
            <v>qq</v>
          </cell>
          <cell r="H161" t="str">
            <v>qq</v>
          </cell>
          <cell r="I161" t="str">
            <v>qq</v>
          </cell>
          <cell r="J161" t="str">
            <v>Tom</v>
          </cell>
          <cell r="K161" t="str">
            <v>Jane</v>
          </cell>
          <cell r="L161" t="str">
            <v>qq</v>
          </cell>
          <cell r="M161" t="str">
            <v>C.McAvaney</v>
          </cell>
          <cell r="N161" t="str">
            <v>Erika</v>
          </cell>
          <cell r="O161" t="str">
            <v>qq</v>
          </cell>
          <cell r="P161" t="str">
            <v>Amy</v>
          </cell>
          <cell r="Q161" t="str">
            <v>Amelia</v>
          </cell>
          <cell r="R161" t="str">
            <v>QQ</v>
          </cell>
          <cell r="S161" t="str">
            <v>Shirley</v>
          </cell>
          <cell r="T161" t="str">
            <v>S.Sturm</v>
          </cell>
          <cell r="U161" t="str">
            <v>Eugene</v>
          </cell>
          <cell r="V161" t="str">
            <v>A.Chong</v>
          </cell>
          <cell r="W161" t="str">
            <v>qq</v>
          </cell>
          <cell r="X161" t="str">
            <v>Sue Kirsa</v>
          </cell>
          <cell r="Y161" t="str">
            <v>A.Chong</v>
          </cell>
        </row>
        <row r="162">
          <cell r="C162" t="str">
            <v>Linda</v>
          </cell>
          <cell r="D162" t="str">
            <v>V.Hill</v>
          </cell>
          <cell r="E162" t="str">
            <v>Wendy</v>
          </cell>
          <cell r="F162" t="str">
            <v>Madonna</v>
          </cell>
          <cell r="G162" t="str">
            <v>qq</v>
          </cell>
          <cell r="H162" t="str">
            <v>qq</v>
          </cell>
          <cell r="I162" t="str">
            <v>Stav (ADR)</v>
          </cell>
          <cell r="J162" t="str">
            <v>Winnie</v>
          </cell>
          <cell r="K162" t="str">
            <v>Jane</v>
          </cell>
          <cell r="L162" t="str">
            <v>R.Batagol</v>
          </cell>
          <cell r="M162" t="str">
            <v>C.McAvaney</v>
          </cell>
          <cell r="N162" t="str">
            <v>Erika</v>
          </cell>
          <cell r="O162" t="str">
            <v>Huda</v>
          </cell>
          <cell r="P162" t="str">
            <v>Amy</v>
          </cell>
          <cell r="Q162" t="str">
            <v>Amelia</v>
          </cell>
          <cell r="R162" t="str">
            <v>QQ</v>
          </cell>
          <cell r="S162" t="str">
            <v>qq</v>
          </cell>
          <cell r="T162" t="str">
            <v>S.Sturm/Sherine/Sylvia</v>
          </cell>
          <cell r="U162" t="str">
            <v>qq</v>
          </cell>
          <cell r="V162" t="str">
            <v>A.Chong</v>
          </cell>
          <cell r="W162" t="str">
            <v>Tess</v>
          </cell>
          <cell r="X162" t="str">
            <v>Sue Kirsa</v>
          </cell>
          <cell r="Y162" t="str">
            <v>A.Chong</v>
          </cell>
        </row>
        <row r="163">
          <cell r="C163" t="str">
            <v>Linda</v>
          </cell>
          <cell r="D163" t="str">
            <v>V.Hill</v>
          </cell>
          <cell r="E163" t="str">
            <v>qq</v>
          </cell>
          <cell r="F163" t="str">
            <v>Madonna</v>
          </cell>
          <cell r="G163" t="str">
            <v>Marisa</v>
          </cell>
          <cell r="H163" t="str">
            <v>Marisa</v>
          </cell>
          <cell r="I163" t="str">
            <v>qq</v>
          </cell>
          <cell r="J163" t="str">
            <v>qq</v>
          </cell>
          <cell r="K163" t="str">
            <v>Jane</v>
          </cell>
          <cell r="L163" t="str">
            <v>R.Batagol</v>
          </cell>
          <cell r="M163" t="str">
            <v>C.McAvaney</v>
          </cell>
          <cell r="N163" t="str">
            <v>Erika</v>
          </cell>
          <cell r="O163" t="str">
            <v>Huda</v>
          </cell>
          <cell r="P163" t="str">
            <v>qq</v>
          </cell>
          <cell r="Q163" t="str">
            <v>Amelia</v>
          </cell>
          <cell r="R163" t="str">
            <v>QQ</v>
          </cell>
          <cell r="S163" t="str">
            <v>qq</v>
          </cell>
          <cell r="T163" t="str">
            <v>S.Sturm</v>
          </cell>
          <cell r="U163" t="str">
            <v>qq</v>
          </cell>
          <cell r="V163" t="str">
            <v>A.Chong</v>
          </cell>
          <cell r="W163" t="str">
            <v>Tess</v>
          </cell>
          <cell r="X163" t="str">
            <v>Sue Kirsa</v>
          </cell>
          <cell r="Y163" t="str">
            <v>A.Chong</v>
          </cell>
        </row>
        <row r="164">
          <cell r="C164" t="str">
            <v>Linda</v>
          </cell>
          <cell r="D164" t="str">
            <v>V.Hill</v>
          </cell>
          <cell r="E164" t="str">
            <v>qq</v>
          </cell>
          <cell r="F164" t="str">
            <v>Madonna</v>
          </cell>
          <cell r="G164" t="str">
            <v>Marisa</v>
          </cell>
          <cell r="H164" t="str">
            <v>Marisa</v>
          </cell>
          <cell r="I164" t="str">
            <v>qq</v>
          </cell>
          <cell r="J164" t="str">
            <v>Tom</v>
          </cell>
          <cell r="K164" t="str">
            <v>Jane</v>
          </cell>
          <cell r="L164" t="str">
            <v>qq</v>
          </cell>
          <cell r="M164" t="str">
            <v>C.McAvaney</v>
          </cell>
          <cell r="N164" t="str">
            <v>Erika</v>
          </cell>
          <cell r="O164" t="str">
            <v>qq</v>
          </cell>
          <cell r="P164" t="str">
            <v>qq</v>
          </cell>
          <cell r="Q164" t="str">
            <v>Amelia</v>
          </cell>
          <cell r="R164" t="str">
            <v>QQ</v>
          </cell>
          <cell r="S164" t="str">
            <v>Shirley</v>
          </cell>
          <cell r="T164" t="str">
            <v>S.Sturm</v>
          </cell>
          <cell r="U164" t="str">
            <v>qq</v>
          </cell>
          <cell r="V164" t="str">
            <v>A.Chong</v>
          </cell>
          <cell r="W164" t="str">
            <v>Tess</v>
          </cell>
          <cell r="X164" t="str">
            <v>Sue Kirsa</v>
          </cell>
          <cell r="Y164" t="str">
            <v>A.Chong</v>
          </cell>
        </row>
        <row r="165">
          <cell r="C165" t="str">
            <v>Linda</v>
          </cell>
          <cell r="D165" t="str">
            <v>V.Hill</v>
          </cell>
          <cell r="E165" t="str">
            <v>Wendy</v>
          </cell>
          <cell r="F165" t="str">
            <v>Madonna</v>
          </cell>
          <cell r="G165" t="str">
            <v>Marisa</v>
          </cell>
          <cell r="H165" t="str">
            <v>Marisa</v>
          </cell>
          <cell r="I165" t="str">
            <v>qq</v>
          </cell>
          <cell r="J165" t="str">
            <v>qq</v>
          </cell>
          <cell r="K165" t="str">
            <v>Jane</v>
          </cell>
          <cell r="L165" t="str">
            <v>qq</v>
          </cell>
          <cell r="M165" t="str">
            <v>QQ</v>
          </cell>
          <cell r="N165" t="str">
            <v>qq</v>
          </cell>
          <cell r="O165" t="str">
            <v>qq</v>
          </cell>
          <cell r="P165" t="str">
            <v>Amy</v>
          </cell>
          <cell r="Q165" t="str">
            <v>Amelia</v>
          </cell>
          <cell r="R165" t="str">
            <v>QQ</v>
          </cell>
          <cell r="S165" t="str">
            <v>Shirley</v>
          </cell>
          <cell r="T165" t="str">
            <v>S.Sturm</v>
          </cell>
          <cell r="U165" t="str">
            <v>qq</v>
          </cell>
          <cell r="V165" t="str">
            <v>A.Chong</v>
          </cell>
          <cell r="W165" t="str">
            <v>Tess</v>
          </cell>
          <cell r="X165" t="str">
            <v>Sue Kirsa</v>
          </cell>
          <cell r="Y165" t="str">
            <v>A.Chong</v>
          </cell>
        </row>
        <row r="166">
          <cell r="C166" t="str">
            <v>Linda</v>
          </cell>
          <cell r="D166" t="str">
            <v>V.Hill</v>
          </cell>
          <cell r="E166" t="str">
            <v>qq</v>
          </cell>
          <cell r="F166" t="str">
            <v>Madonna</v>
          </cell>
          <cell r="G166" t="str">
            <v>qq</v>
          </cell>
          <cell r="H166" t="str">
            <v>qq</v>
          </cell>
          <cell r="I166" t="str">
            <v>qq</v>
          </cell>
          <cell r="J166" t="str">
            <v>Tom</v>
          </cell>
          <cell r="K166" t="str">
            <v>qq</v>
          </cell>
          <cell r="L166" t="str">
            <v>qq</v>
          </cell>
          <cell r="M166" t="str">
            <v>C.McAvaney</v>
          </cell>
          <cell r="N166" t="str">
            <v>Erika</v>
          </cell>
          <cell r="O166" t="str">
            <v>qq</v>
          </cell>
          <cell r="P166" t="str">
            <v>Amy</v>
          </cell>
          <cell r="Q166" t="str">
            <v>Amelia</v>
          </cell>
          <cell r="R166" t="str">
            <v>QQ</v>
          </cell>
          <cell r="S166" t="str">
            <v>Shirley</v>
          </cell>
          <cell r="T166" t="str">
            <v>S.Sturm</v>
          </cell>
          <cell r="U166" t="str">
            <v>qq</v>
          </cell>
          <cell r="V166" t="str">
            <v>A.Chong</v>
          </cell>
          <cell r="W166" t="str">
            <v>qq</v>
          </cell>
          <cell r="X166" t="str">
            <v>Sue Kirsa</v>
          </cell>
          <cell r="Y166" t="str">
            <v>A.Chong</v>
          </cell>
        </row>
        <row r="167">
          <cell r="C167" t="str">
            <v>Linda</v>
          </cell>
          <cell r="D167" t="str">
            <v>V.Hill</v>
          </cell>
          <cell r="E167" t="str">
            <v>Wendy</v>
          </cell>
          <cell r="F167" t="str">
            <v>Madonna</v>
          </cell>
          <cell r="G167" t="str">
            <v>qq</v>
          </cell>
          <cell r="H167" t="str">
            <v>qq</v>
          </cell>
          <cell r="I167" t="str">
            <v>Stav (ADR)</v>
          </cell>
          <cell r="J167" t="str">
            <v>Winnie</v>
          </cell>
          <cell r="K167" t="str">
            <v>Jane</v>
          </cell>
          <cell r="L167" t="str">
            <v>R.Batagol</v>
          </cell>
          <cell r="M167" t="str">
            <v>C.McAvaney</v>
          </cell>
          <cell r="N167" t="str">
            <v>Erika</v>
          </cell>
          <cell r="O167" t="str">
            <v>Huda</v>
          </cell>
          <cell r="P167" t="str">
            <v>qq</v>
          </cell>
          <cell r="Q167" t="str">
            <v>Amelia</v>
          </cell>
          <cell r="R167" t="str">
            <v>QQ</v>
          </cell>
          <cell r="S167" t="str">
            <v>Shirley</v>
          </cell>
          <cell r="T167" t="str">
            <v>S.Sturm</v>
          </cell>
          <cell r="U167" t="str">
            <v>qq</v>
          </cell>
          <cell r="V167" t="str">
            <v>A.Chong</v>
          </cell>
          <cell r="W167" t="str">
            <v>Tess</v>
          </cell>
          <cell r="X167" t="str">
            <v>Sue Kirsa</v>
          </cell>
          <cell r="Y167" t="str">
            <v>A.Chong</v>
          </cell>
        </row>
        <row r="168">
          <cell r="C168" t="str">
            <v>Linda</v>
          </cell>
          <cell r="D168" t="str">
            <v>V.Hill</v>
          </cell>
          <cell r="E168" t="str">
            <v>qq</v>
          </cell>
          <cell r="F168" t="str">
            <v>Madonna</v>
          </cell>
          <cell r="G168" t="str">
            <v>Marisa</v>
          </cell>
          <cell r="H168" t="str">
            <v>Marisa</v>
          </cell>
          <cell r="I168" t="str">
            <v>qq</v>
          </cell>
          <cell r="J168" t="str">
            <v>qq</v>
          </cell>
          <cell r="K168" t="str">
            <v>Jane</v>
          </cell>
          <cell r="L168" t="str">
            <v>R.Batagol</v>
          </cell>
          <cell r="M168" t="str">
            <v>C.McAvaney</v>
          </cell>
          <cell r="N168" t="str">
            <v>Erika</v>
          </cell>
          <cell r="O168" t="str">
            <v>Huda</v>
          </cell>
          <cell r="P168" t="str">
            <v>qq</v>
          </cell>
          <cell r="Q168" t="str">
            <v>Amelia</v>
          </cell>
          <cell r="R168" t="str">
            <v>QQ</v>
          </cell>
          <cell r="S168" t="str">
            <v>qq</v>
          </cell>
          <cell r="T168" t="str">
            <v>S.Sturm</v>
          </cell>
          <cell r="U168" t="str">
            <v>qq</v>
          </cell>
          <cell r="V168" t="str">
            <v>A.Chong</v>
          </cell>
          <cell r="W168" t="str">
            <v>Tess</v>
          </cell>
          <cell r="X168" t="str">
            <v>Sue Kirsa</v>
          </cell>
          <cell r="Y168" t="str">
            <v>A.Chong</v>
          </cell>
        </row>
        <row r="169">
          <cell r="C169" t="str">
            <v>Linda</v>
          </cell>
          <cell r="D169" t="str">
            <v>V.Hill</v>
          </cell>
          <cell r="E169" t="str">
            <v>Wendy</v>
          </cell>
          <cell r="F169" t="str">
            <v>Madonna</v>
          </cell>
          <cell r="G169" t="str">
            <v>Marisa</v>
          </cell>
          <cell r="H169" t="str">
            <v>Marisa</v>
          </cell>
          <cell r="I169" t="str">
            <v>qq</v>
          </cell>
          <cell r="J169" t="str">
            <v>Tom</v>
          </cell>
          <cell r="K169" t="str">
            <v>Jane</v>
          </cell>
          <cell r="L169" t="str">
            <v>qq</v>
          </cell>
          <cell r="M169" t="str">
            <v>C.McAvaney</v>
          </cell>
          <cell r="N169" t="str">
            <v>Erika</v>
          </cell>
          <cell r="O169" t="str">
            <v>qq</v>
          </cell>
          <cell r="P169" t="str">
            <v>qq</v>
          </cell>
          <cell r="Q169" t="str">
            <v>Amelia</v>
          </cell>
          <cell r="R169" t="str">
            <v>QQ</v>
          </cell>
          <cell r="S169" t="str">
            <v>Shirley</v>
          </cell>
          <cell r="T169" t="str">
            <v>S.Sturm</v>
          </cell>
          <cell r="U169" t="str">
            <v>qq</v>
          </cell>
          <cell r="V169" t="str">
            <v>A.Chong</v>
          </cell>
          <cell r="W169" t="str">
            <v>Tess</v>
          </cell>
          <cell r="X169" t="str">
            <v>Sue Kirsa</v>
          </cell>
          <cell r="Y169" t="str">
            <v>A.Chong</v>
          </cell>
        </row>
        <row r="170">
          <cell r="C170" t="str">
            <v>Linda</v>
          </cell>
          <cell r="D170" t="str">
            <v>V.Hill</v>
          </cell>
          <cell r="E170" t="str">
            <v>qq</v>
          </cell>
          <cell r="F170" t="str">
            <v>Madonna</v>
          </cell>
          <cell r="G170" t="str">
            <v>Marisa</v>
          </cell>
          <cell r="H170" t="str">
            <v>Marisa</v>
          </cell>
          <cell r="I170" t="str">
            <v>qq</v>
          </cell>
          <cell r="J170" t="str">
            <v>qq</v>
          </cell>
          <cell r="K170" t="str">
            <v>Jane</v>
          </cell>
          <cell r="L170" t="str">
            <v>qq</v>
          </cell>
          <cell r="M170" t="str">
            <v>QQ</v>
          </cell>
          <cell r="N170" t="str">
            <v>qq</v>
          </cell>
          <cell r="O170" t="str">
            <v>qq</v>
          </cell>
          <cell r="P170" t="str">
            <v>Amy</v>
          </cell>
          <cell r="Q170" t="str">
            <v>Amelia</v>
          </cell>
          <cell r="R170" t="str">
            <v>QQ</v>
          </cell>
          <cell r="S170" t="str">
            <v>Shirley</v>
          </cell>
          <cell r="T170" t="str">
            <v>S.Sturm</v>
          </cell>
          <cell r="U170" t="str">
            <v>qq</v>
          </cell>
          <cell r="V170" t="str">
            <v>A.Chong</v>
          </cell>
          <cell r="W170" t="str">
            <v>Tess</v>
          </cell>
          <cell r="X170" t="str">
            <v>Sue Kirsa</v>
          </cell>
          <cell r="Y170" t="str">
            <v>A.Chong</v>
          </cell>
        </row>
        <row r="171">
          <cell r="C171" t="str">
            <v>Linda</v>
          </cell>
          <cell r="D171" t="str">
            <v>V.Hill</v>
          </cell>
          <cell r="E171" t="str">
            <v>qq</v>
          </cell>
          <cell r="F171" t="str">
            <v>Madonna</v>
          </cell>
          <cell r="G171" t="str">
            <v>qq</v>
          </cell>
          <cell r="H171" t="str">
            <v>qq</v>
          </cell>
          <cell r="I171" t="str">
            <v>qq</v>
          </cell>
          <cell r="J171" t="str">
            <v>Tom</v>
          </cell>
          <cell r="K171" t="str">
            <v>Jane</v>
          </cell>
          <cell r="L171" t="str">
            <v>qq</v>
          </cell>
          <cell r="M171" t="str">
            <v>C.McAvaney</v>
          </cell>
          <cell r="N171" t="str">
            <v>Erika</v>
          </cell>
          <cell r="O171" t="str">
            <v>qq</v>
          </cell>
          <cell r="P171" t="str">
            <v>Amy</v>
          </cell>
          <cell r="Q171" t="str">
            <v>qq</v>
          </cell>
          <cell r="R171" t="str">
            <v>QQ</v>
          </cell>
          <cell r="S171" t="str">
            <v>Shirley</v>
          </cell>
          <cell r="T171" t="str">
            <v>S.Sturm</v>
          </cell>
          <cell r="U171" t="str">
            <v>qq</v>
          </cell>
          <cell r="V171" t="str">
            <v>A.Chong</v>
          </cell>
          <cell r="W171" t="str">
            <v>qq</v>
          </cell>
          <cell r="X171" t="str">
            <v>qq</v>
          </cell>
          <cell r="Y171" t="str">
            <v>A.Chong</v>
          </cell>
        </row>
        <row r="172">
          <cell r="C172" t="str">
            <v>Linda</v>
          </cell>
          <cell r="D172" t="str">
            <v>V.Hill</v>
          </cell>
          <cell r="E172" t="str">
            <v>Wendy</v>
          </cell>
          <cell r="F172" t="str">
            <v>Madonna</v>
          </cell>
          <cell r="G172" t="str">
            <v>qq</v>
          </cell>
          <cell r="H172" t="str">
            <v>qq</v>
          </cell>
          <cell r="I172" t="str">
            <v>Stav (ADR)</v>
          </cell>
          <cell r="J172" t="str">
            <v>Winnie</v>
          </cell>
          <cell r="K172" t="str">
            <v>Jane</v>
          </cell>
          <cell r="L172" t="str">
            <v>R.Batagol</v>
          </cell>
          <cell r="M172" t="str">
            <v>C.McAvaney</v>
          </cell>
          <cell r="N172" t="str">
            <v>Erika</v>
          </cell>
          <cell r="O172" t="str">
            <v>Huda</v>
          </cell>
          <cell r="P172" t="str">
            <v>qq</v>
          </cell>
          <cell r="Q172" t="str">
            <v>Amelia</v>
          </cell>
          <cell r="R172" t="str">
            <v>QQ</v>
          </cell>
          <cell r="S172" t="str">
            <v>qq</v>
          </cell>
          <cell r="T172" t="str">
            <v>S.Sturm</v>
          </cell>
          <cell r="U172" t="str">
            <v>qq</v>
          </cell>
          <cell r="V172" t="str">
            <v>A.Chong</v>
          </cell>
          <cell r="W172" t="str">
            <v>qq</v>
          </cell>
          <cell r="X172" t="str">
            <v>N.Dirnbauer</v>
          </cell>
          <cell r="Y172" t="str">
            <v>A.Chong</v>
          </cell>
        </row>
        <row r="173">
          <cell r="C173" t="str">
            <v>Linda</v>
          </cell>
          <cell r="D173" t="str">
            <v>V.Hill</v>
          </cell>
          <cell r="E173" t="str">
            <v>qq</v>
          </cell>
          <cell r="F173" t="str">
            <v>Madonna</v>
          </cell>
          <cell r="G173" t="str">
            <v>Marisa</v>
          </cell>
          <cell r="H173" t="str">
            <v>Marisa</v>
          </cell>
          <cell r="I173" t="str">
            <v>qq</v>
          </cell>
          <cell r="J173" t="str">
            <v>qq</v>
          </cell>
          <cell r="K173" t="str">
            <v>Jane</v>
          </cell>
          <cell r="L173" t="str">
            <v>R.Batagol</v>
          </cell>
          <cell r="M173" t="str">
            <v>C.McAvaney</v>
          </cell>
          <cell r="N173" t="str">
            <v>Erika</v>
          </cell>
          <cell r="O173" t="str">
            <v>qq</v>
          </cell>
          <cell r="P173" t="str">
            <v>qq</v>
          </cell>
          <cell r="Q173" t="str">
            <v>Amelia</v>
          </cell>
          <cell r="R173" t="str">
            <v>QQ</v>
          </cell>
          <cell r="S173" t="str">
            <v>qq</v>
          </cell>
          <cell r="T173" t="str">
            <v>S.Sturm</v>
          </cell>
          <cell r="U173" t="str">
            <v>qq</v>
          </cell>
          <cell r="V173" t="str">
            <v>A.Chong</v>
          </cell>
          <cell r="W173" t="str">
            <v>qq</v>
          </cell>
          <cell r="X173" t="str">
            <v>N.Dirnbauer</v>
          </cell>
          <cell r="Y173" t="str">
            <v>A.Chong</v>
          </cell>
        </row>
        <row r="174">
          <cell r="C174" t="str">
            <v>Linda</v>
          </cell>
          <cell r="D174" t="str">
            <v>V.Hill</v>
          </cell>
          <cell r="E174" t="str">
            <v>qq</v>
          </cell>
          <cell r="F174" t="str">
            <v>Madonna</v>
          </cell>
          <cell r="G174" t="str">
            <v>Marisa</v>
          </cell>
          <cell r="H174" t="str">
            <v>Marisa</v>
          </cell>
          <cell r="I174" t="str">
            <v>Jeff/Berenice</v>
          </cell>
          <cell r="J174" t="str">
            <v>Tom</v>
          </cell>
          <cell r="K174" t="str">
            <v>Jane</v>
          </cell>
          <cell r="L174" t="str">
            <v>qq</v>
          </cell>
          <cell r="M174" t="str">
            <v>C.McAvaney</v>
          </cell>
          <cell r="N174" t="str">
            <v>Erika</v>
          </cell>
          <cell r="O174" t="str">
            <v>qq</v>
          </cell>
          <cell r="P174" t="str">
            <v>qq</v>
          </cell>
          <cell r="Q174" t="str">
            <v>Amelia</v>
          </cell>
          <cell r="R174" t="str">
            <v>QQ</v>
          </cell>
          <cell r="S174" t="str">
            <v>qq</v>
          </cell>
          <cell r="T174" t="str">
            <v>S.Sturm</v>
          </cell>
          <cell r="U174" t="str">
            <v>qq</v>
          </cell>
          <cell r="V174" t="str">
            <v>A.Chong</v>
          </cell>
          <cell r="W174" t="str">
            <v>qq</v>
          </cell>
          <cell r="X174" t="str">
            <v>N.Dirnbauer</v>
          </cell>
          <cell r="Y174" t="str">
            <v>A.Chong</v>
          </cell>
        </row>
        <row r="175">
          <cell r="C175" t="str">
            <v>Linda</v>
          </cell>
          <cell r="D175" t="str">
            <v>V.Hill</v>
          </cell>
          <cell r="E175" t="str">
            <v>Wendy</v>
          </cell>
          <cell r="F175" t="str">
            <v>Madonna</v>
          </cell>
          <cell r="G175" t="str">
            <v>Marisa</v>
          </cell>
          <cell r="H175" t="str">
            <v>Marisa</v>
          </cell>
          <cell r="I175" t="str">
            <v>Jeff/Berenice</v>
          </cell>
          <cell r="J175" t="str">
            <v>qq</v>
          </cell>
          <cell r="K175" t="str">
            <v>Jane</v>
          </cell>
          <cell r="L175" t="str">
            <v>qq</v>
          </cell>
          <cell r="M175" t="str">
            <v>QQ</v>
          </cell>
          <cell r="N175" t="str">
            <v>qq</v>
          </cell>
          <cell r="O175" t="str">
            <v>qq</v>
          </cell>
          <cell r="P175" t="str">
            <v>Amy</v>
          </cell>
          <cell r="Q175" t="str">
            <v>Amelia</v>
          </cell>
          <cell r="R175" t="str">
            <v>QQ</v>
          </cell>
          <cell r="S175" t="str">
            <v>qq</v>
          </cell>
          <cell r="T175" t="str">
            <v>S.Sturm</v>
          </cell>
          <cell r="U175" t="str">
            <v>qq</v>
          </cell>
          <cell r="V175" t="str">
            <v>A.Chong</v>
          </cell>
          <cell r="W175" t="str">
            <v>qq</v>
          </cell>
          <cell r="X175" t="str">
            <v>N.Dirnbauer</v>
          </cell>
          <cell r="Y175" t="str">
            <v>A.Chong</v>
          </cell>
        </row>
        <row r="176">
          <cell r="C176" t="str">
            <v>Linda</v>
          </cell>
          <cell r="D176" t="str">
            <v>V.Hill</v>
          </cell>
          <cell r="E176" t="str">
            <v>qq</v>
          </cell>
          <cell r="F176" t="str">
            <v>Madonna</v>
          </cell>
          <cell r="G176" t="str">
            <v>qq</v>
          </cell>
          <cell r="H176" t="str">
            <v>qq</v>
          </cell>
          <cell r="I176" t="str">
            <v>qq</v>
          </cell>
          <cell r="J176" t="str">
            <v>Tom</v>
          </cell>
          <cell r="K176" t="str">
            <v>qq</v>
          </cell>
          <cell r="L176" t="str">
            <v>qq</v>
          </cell>
          <cell r="M176" t="str">
            <v>C.McAvaney</v>
          </cell>
          <cell r="N176" t="str">
            <v>Erika</v>
          </cell>
          <cell r="O176" t="str">
            <v>qq</v>
          </cell>
          <cell r="P176" t="str">
            <v>qq</v>
          </cell>
          <cell r="Q176" t="str">
            <v>Amelia</v>
          </cell>
          <cell r="R176" t="str">
            <v>QQ</v>
          </cell>
          <cell r="S176" t="str">
            <v>qq</v>
          </cell>
          <cell r="T176" t="str">
            <v>S.Sturm</v>
          </cell>
          <cell r="U176" t="str">
            <v>qq</v>
          </cell>
          <cell r="V176" t="str">
            <v>A.Chong</v>
          </cell>
          <cell r="W176" t="str">
            <v>qq</v>
          </cell>
          <cell r="X176" t="str">
            <v>N.Dirnbauer</v>
          </cell>
          <cell r="Y176" t="str">
            <v>A.Chong</v>
          </cell>
        </row>
        <row r="177">
          <cell r="C177" t="str">
            <v>Linda</v>
          </cell>
          <cell r="D177" t="str">
            <v>V.Hill</v>
          </cell>
          <cell r="E177" t="str">
            <v>Wendy</v>
          </cell>
          <cell r="F177" t="str">
            <v>Madonna</v>
          </cell>
          <cell r="G177" t="str">
            <v>qq</v>
          </cell>
          <cell r="H177" t="str">
            <v>qq</v>
          </cell>
          <cell r="I177" t="str">
            <v>Stav (ADR)</v>
          </cell>
          <cell r="J177" t="str">
            <v>Winnie</v>
          </cell>
          <cell r="K177" t="str">
            <v>qq</v>
          </cell>
          <cell r="L177" t="str">
            <v>R.Batagol</v>
          </cell>
          <cell r="M177" t="str">
            <v>C.McAvaney</v>
          </cell>
          <cell r="N177" t="str">
            <v>Erika</v>
          </cell>
          <cell r="O177" t="str">
            <v>Huda</v>
          </cell>
          <cell r="P177" t="str">
            <v>Amy</v>
          </cell>
          <cell r="Q177" t="str">
            <v>Amelia</v>
          </cell>
          <cell r="R177" t="str">
            <v>QQ</v>
          </cell>
          <cell r="S177" t="str">
            <v>qq</v>
          </cell>
          <cell r="T177" t="str">
            <v>S.Sturm</v>
          </cell>
          <cell r="U177" t="str">
            <v>Eugene</v>
          </cell>
          <cell r="V177" t="str">
            <v>A.Chong</v>
          </cell>
          <cell r="W177" t="str">
            <v>qq</v>
          </cell>
          <cell r="X177" t="str">
            <v>N.Dirnbauer</v>
          </cell>
          <cell r="Y177" t="str">
            <v>A.Chong</v>
          </cell>
        </row>
        <row r="178">
          <cell r="C178" t="str">
            <v>Linda</v>
          </cell>
          <cell r="D178" t="str">
            <v>V.Hill</v>
          </cell>
          <cell r="E178" t="str">
            <v>qq</v>
          </cell>
          <cell r="F178" t="str">
            <v>Madonna</v>
          </cell>
          <cell r="G178" t="str">
            <v>Marisa</v>
          </cell>
          <cell r="H178" t="str">
            <v>Marisa</v>
          </cell>
          <cell r="I178" t="str">
            <v>qq</v>
          </cell>
          <cell r="J178" t="str">
            <v>qq</v>
          </cell>
          <cell r="K178" t="str">
            <v>Jane</v>
          </cell>
          <cell r="L178" t="str">
            <v>R.Batagol</v>
          </cell>
          <cell r="M178" t="str">
            <v>C.McAvaney</v>
          </cell>
          <cell r="N178" t="str">
            <v>Erika</v>
          </cell>
          <cell r="O178" t="str">
            <v>Huda</v>
          </cell>
          <cell r="P178" t="str">
            <v>qq</v>
          </cell>
          <cell r="Q178" t="str">
            <v>Amelia</v>
          </cell>
          <cell r="R178" t="str">
            <v>QQ</v>
          </cell>
          <cell r="S178" t="str">
            <v>qq</v>
          </cell>
          <cell r="T178" t="str">
            <v>S.Sturm</v>
          </cell>
          <cell r="U178" t="str">
            <v>qq</v>
          </cell>
          <cell r="V178" t="str">
            <v>A.Chong</v>
          </cell>
          <cell r="W178" t="str">
            <v>qq</v>
          </cell>
          <cell r="X178" t="str">
            <v>N.Dirnbauer</v>
          </cell>
          <cell r="Y178" t="str">
            <v>A.Chong</v>
          </cell>
        </row>
        <row r="179">
          <cell r="C179" t="str">
            <v>Linda</v>
          </cell>
          <cell r="D179" t="str">
            <v>V.Hill</v>
          </cell>
          <cell r="E179" t="str">
            <v>Wendy</v>
          </cell>
          <cell r="F179" t="str">
            <v>Madonna</v>
          </cell>
          <cell r="G179" t="str">
            <v>Marisa</v>
          </cell>
          <cell r="H179" t="str">
            <v>Marisa</v>
          </cell>
          <cell r="I179" t="str">
            <v>qq</v>
          </cell>
          <cell r="J179" t="str">
            <v>Tom</v>
          </cell>
          <cell r="K179" t="str">
            <v>Jane</v>
          </cell>
          <cell r="L179" t="str">
            <v>qq</v>
          </cell>
          <cell r="M179" t="str">
            <v>C.McAvaney</v>
          </cell>
          <cell r="N179" t="str">
            <v>Erika</v>
          </cell>
          <cell r="O179" t="str">
            <v>qq</v>
          </cell>
          <cell r="P179" t="str">
            <v>Amelia</v>
          </cell>
          <cell r="Q179" t="str">
            <v>Noor</v>
          </cell>
          <cell r="R179" t="str">
            <v>QQ</v>
          </cell>
          <cell r="S179" t="str">
            <v>qq</v>
          </cell>
          <cell r="T179" t="str">
            <v>S.Sturm</v>
          </cell>
          <cell r="U179" t="str">
            <v>qq</v>
          </cell>
          <cell r="V179" t="str">
            <v>A.Chong</v>
          </cell>
          <cell r="W179" t="str">
            <v>qq</v>
          </cell>
          <cell r="X179" t="str">
            <v>N.Dirnbauer</v>
          </cell>
          <cell r="Y179" t="str">
            <v>A.Chong</v>
          </cell>
        </row>
        <row r="180">
          <cell r="C180" t="str">
            <v>Linda</v>
          </cell>
          <cell r="D180" t="str">
            <v>V.Hill</v>
          </cell>
          <cell r="E180" t="str">
            <v>Wendy</v>
          </cell>
          <cell r="F180" t="str">
            <v>Madonna</v>
          </cell>
          <cell r="G180" t="str">
            <v>Marisa</v>
          </cell>
          <cell r="H180" t="str">
            <v>Marisa</v>
          </cell>
          <cell r="I180" t="str">
            <v>qq</v>
          </cell>
          <cell r="J180" t="str">
            <v>qq</v>
          </cell>
          <cell r="K180" t="str">
            <v>Jane</v>
          </cell>
          <cell r="L180" t="str">
            <v>qq</v>
          </cell>
          <cell r="M180" t="str">
            <v>QQ</v>
          </cell>
          <cell r="N180" t="str">
            <v>qq</v>
          </cell>
          <cell r="O180" t="str">
            <v>qq</v>
          </cell>
          <cell r="P180" t="str">
            <v>Amy</v>
          </cell>
          <cell r="Q180" t="str">
            <v>qq</v>
          </cell>
          <cell r="R180" t="str">
            <v>QQ</v>
          </cell>
          <cell r="S180" t="str">
            <v>qq</v>
          </cell>
          <cell r="T180" t="str">
            <v>S.Sturm</v>
          </cell>
          <cell r="U180" t="str">
            <v>qq</v>
          </cell>
          <cell r="V180" t="str">
            <v>A.Chong/Connie</v>
          </cell>
          <cell r="W180" t="str">
            <v>qq</v>
          </cell>
          <cell r="X180" t="str">
            <v>N.Dirnbauer</v>
          </cell>
          <cell r="Y180" t="str">
            <v>A.Chong</v>
          </cell>
        </row>
        <row r="181">
          <cell r="C181" t="str">
            <v>Linda</v>
          </cell>
          <cell r="D181" t="str">
            <v>V.Hill</v>
          </cell>
          <cell r="E181" t="str">
            <v>qq</v>
          </cell>
          <cell r="F181" t="str">
            <v>Madonna</v>
          </cell>
          <cell r="G181" t="str">
            <v>qq</v>
          </cell>
          <cell r="H181" t="str">
            <v>qq</v>
          </cell>
          <cell r="I181" t="str">
            <v>qq</v>
          </cell>
          <cell r="J181" t="str">
            <v>Tom</v>
          </cell>
          <cell r="K181" t="str">
            <v>Jane</v>
          </cell>
          <cell r="L181" t="str">
            <v>qq</v>
          </cell>
          <cell r="M181" t="str">
            <v>C.McAvaney</v>
          </cell>
          <cell r="N181" t="str">
            <v>Erika</v>
          </cell>
          <cell r="O181" t="str">
            <v>qq</v>
          </cell>
          <cell r="P181" t="str">
            <v>Amy</v>
          </cell>
          <cell r="Q181" t="str">
            <v>qq</v>
          </cell>
          <cell r="R181" t="str">
            <v>QQ</v>
          </cell>
          <cell r="S181" t="str">
            <v>qq</v>
          </cell>
          <cell r="T181" t="str">
            <v>S.Sturm</v>
          </cell>
          <cell r="U181" t="str">
            <v>Eugene</v>
          </cell>
          <cell r="V181" t="str">
            <v>A.Chong</v>
          </cell>
          <cell r="W181" t="str">
            <v>qq</v>
          </cell>
          <cell r="X181" t="str">
            <v>N.Dirnbauer</v>
          </cell>
          <cell r="Y181" t="str">
            <v>A.Chong</v>
          </cell>
        </row>
        <row r="182">
          <cell r="C182" t="str">
            <v>Linda</v>
          </cell>
          <cell r="D182" t="str">
            <v>V.Hill</v>
          </cell>
          <cell r="E182" t="str">
            <v>Wendy</v>
          </cell>
          <cell r="F182" t="str">
            <v>Madonna</v>
          </cell>
          <cell r="G182" t="str">
            <v>qq</v>
          </cell>
          <cell r="H182" t="str">
            <v>qq</v>
          </cell>
          <cell r="I182" t="str">
            <v>Stav (ADR)</v>
          </cell>
          <cell r="J182" t="str">
            <v>qq</v>
          </cell>
          <cell r="K182" t="str">
            <v>Jane</v>
          </cell>
          <cell r="L182" t="str">
            <v>R.Batagol</v>
          </cell>
          <cell r="M182" t="str">
            <v>qq</v>
          </cell>
          <cell r="N182" t="str">
            <v>Erika</v>
          </cell>
          <cell r="O182" t="str">
            <v>qq</v>
          </cell>
          <cell r="P182" t="str">
            <v>qq</v>
          </cell>
          <cell r="Q182" t="str">
            <v>qq</v>
          </cell>
          <cell r="R182" t="str">
            <v>QQ</v>
          </cell>
          <cell r="S182" t="str">
            <v>Shirley</v>
          </cell>
          <cell r="T182" t="str">
            <v>S.Sturm</v>
          </cell>
          <cell r="U182" t="str">
            <v>qq</v>
          </cell>
          <cell r="V182" t="str">
            <v>A.Chong</v>
          </cell>
          <cell r="W182" t="str">
            <v>qq</v>
          </cell>
          <cell r="X182" t="str">
            <v>N.Dirnbauer</v>
          </cell>
          <cell r="Y182" t="str">
            <v>A.Chong</v>
          </cell>
        </row>
        <row r="183">
          <cell r="C183" t="str">
            <v>qq</v>
          </cell>
          <cell r="D183" t="str">
            <v>qq</v>
          </cell>
          <cell r="E183" t="str">
            <v>qq</v>
          </cell>
          <cell r="F183" t="str">
            <v>Madonna</v>
          </cell>
          <cell r="G183" t="str">
            <v>Marisa</v>
          </cell>
          <cell r="H183" t="str">
            <v>Marisa</v>
          </cell>
          <cell r="I183" t="str">
            <v>qq</v>
          </cell>
          <cell r="J183" t="str">
            <v>qq</v>
          </cell>
          <cell r="K183" t="str">
            <v>Jane</v>
          </cell>
          <cell r="L183" t="str">
            <v>R.Batagol</v>
          </cell>
          <cell r="M183" t="str">
            <v>qq</v>
          </cell>
          <cell r="N183" t="str">
            <v>Erika</v>
          </cell>
          <cell r="O183" t="str">
            <v>qq</v>
          </cell>
          <cell r="P183" t="str">
            <v>qq</v>
          </cell>
          <cell r="Q183" t="str">
            <v>qq</v>
          </cell>
          <cell r="R183" t="str">
            <v>QQ</v>
          </cell>
          <cell r="S183" t="str">
            <v>qq</v>
          </cell>
          <cell r="T183" t="str">
            <v>S.Sturm/Angelica</v>
          </cell>
          <cell r="U183" t="str">
            <v>qq</v>
          </cell>
          <cell r="V183" t="str">
            <v>A.Chong</v>
          </cell>
          <cell r="W183" t="str">
            <v>qq</v>
          </cell>
          <cell r="X183" t="str">
            <v>N.Dirnbauer</v>
          </cell>
          <cell r="Y183" t="str">
            <v>A.Chong</v>
          </cell>
        </row>
        <row r="184">
          <cell r="C184" t="str">
            <v>qq</v>
          </cell>
          <cell r="D184" t="str">
            <v>qq</v>
          </cell>
          <cell r="E184" t="str">
            <v>qq</v>
          </cell>
          <cell r="F184" t="str">
            <v>Madonna</v>
          </cell>
          <cell r="G184" t="str">
            <v>Marisa</v>
          </cell>
          <cell r="H184" t="str">
            <v>Marisa</v>
          </cell>
          <cell r="I184" t="str">
            <v>qq</v>
          </cell>
          <cell r="J184" t="str">
            <v>Tom</v>
          </cell>
          <cell r="K184" t="str">
            <v>Jane</v>
          </cell>
          <cell r="L184" t="str">
            <v>qq</v>
          </cell>
          <cell r="M184" t="str">
            <v>C.McAvaney</v>
          </cell>
          <cell r="N184" t="str">
            <v>Erika</v>
          </cell>
          <cell r="O184" t="str">
            <v>qq</v>
          </cell>
          <cell r="P184" t="str">
            <v>qq</v>
          </cell>
          <cell r="Q184" t="str">
            <v>Noor</v>
          </cell>
          <cell r="R184" t="str">
            <v>QQ</v>
          </cell>
          <cell r="S184" t="str">
            <v>Shirley</v>
          </cell>
          <cell r="T184" t="str">
            <v>S.Sturm</v>
          </cell>
          <cell r="U184" t="str">
            <v>qq</v>
          </cell>
          <cell r="V184" t="str">
            <v>A.Chong/Connie</v>
          </cell>
          <cell r="W184" t="str">
            <v>qq</v>
          </cell>
          <cell r="X184" t="str">
            <v>Sue Kirsa</v>
          </cell>
          <cell r="Y184" t="str">
            <v>A.Chong</v>
          </cell>
        </row>
        <row r="185">
          <cell r="C185" t="str">
            <v>Linda</v>
          </cell>
          <cell r="D185" t="str">
            <v>V.Hill</v>
          </cell>
          <cell r="E185" t="str">
            <v>Wendy</v>
          </cell>
          <cell r="F185" t="str">
            <v>Madonna</v>
          </cell>
          <cell r="G185" t="str">
            <v>Marisa/Eugene</v>
          </cell>
          <cell r="H185" t="str">
            <v>Marisa/Eugene</v>
          </cell>
          <cell r="I185" t="str">
            <v>qq</v>
          </cell>
          <cell r="J185" t="str">
            <v>qq</v>
          </cell>
          <cell r="K185" t="str">
            <v>Jane</v>
          </cell>
          <cell r="L185" t="str">
            <v>qq</v>
          </cell>
          <cell r="M185" t="str">
            <v>QQ</v>
          </cell>
          <cell r="N185" t="str">
            <v>qq</v>
          </cell>
          <cell r="O185" t="str">
            <v>qq</v>
          </cell>
          <cell r="P185" t="str">
            <v>Amy</v>
          </cell>
          <cell r="Q185" t="str">
            <v>Amelia</v>
          </cell>
          <cell r="R185" t="str">
            <v>QQ</v>
          </cell>
          <cell r="S185" t="str">
            <v>Shirley</v>
          </cell>
          <cell r="T185" t="str">
            <v>S.Sturm</v>
          </cell>
          <cell r="U185" t="str">
            <v>qq</v>
          </cell>
          <cell r="V185" t="str">
            <v>A.Chong/Connie</v>
          </cell>
          <cell r="W185" t="str">
            <v>qq</v>
          </cell>
          <cell r="X185" t="str">
            <v>Sue Kirsa</v>
          </cell>
          <cell r="Y185" t="str">
            <v>A.Chong</v>
          </cell>
        </row>
        <row r="186">
          <cell r="C186" t="str">
            <v>qq</v>
          </cell>
          <cell r="D186" t="str">
            <v>qq</v>
          </cell>
          <cell r="E186" t="str">
            <v>qq</v>
          </cell>
          <cell r="F186" t="str">
            <v>Madonna</v>
          </cell>
          <cell r="G186" t="str">
            <v>Eugene</v>
          </cell>
          <cell r="H186" t="str">
            <v>Eugene</v>
          </cell>
          <cell r="I186" t="str">
            <v>qq</v>
          </cell>
          <cell r="J186" t="str">
            <v>Tom</v>
          </cell>
          <cell r="K186" t="str">
            <v>Jane</v>
          </cell>
          <cell r="L186" t="str">
            <v>qq</v>
          </cell>
          <cell r="M186" t="str">
            <v>qq</v>
          </cell>
          <cell r="N186" t="str">
            <v>Erika</v>
          </cell>
          <cell r="O186" t="str">
            <v>qq</v>
          </cell>
          <cell r="P186" t="str">
            <v>qq</v>
          </cell>
          <cell r="Q186" t="str">
            <v>qq</v>
          </cell>
          <cell r="R186" t="str">
            <v>QQ</v>
          </cell>
          <cell r="S186" t="str">
            <v>Shirley</v>
          </cell>
          <cell r="T186" t="str">
            <v>S.Sturm</v>
          </cell>
          <cell r="U186" t="str">
            <v>qq</v>
          </cell>
          <cell r="V186" t="str">
            <v>A.Chong</v>
          </cell>
          <cell r="W186" t="str">
            <v>qq</v>
          </cell>
          <cell r="X186" t="str">
            <v>Sue Kirsa</v>
          </cell>
          <cell r="Y186" t="str">
            <v>A.Chong</v>
          </cell>
        </row>
        <row r="187">
          <cell r="C187" t="str">
            <v>Linda</v>
          </cell>
          <cell r="D187" t="str">
            <v>V.Hill</v>
          </cell>
          <cell r="E187" t="str">
            <v>Wendy</v>
          </cell>
          <cell r="F187" t="str">
            <v>Madonna</v>
          </cell>
          <cell r="G187" t="str">
            <v>qq</v>
          </cell>
          <cell r="H187" t="str">
            <v>qq</v>
          </cell>
          <cell r="I187" t="str">
            <v>Stav (ADR)</v>
          </cell>
          <cell r="J187" t="str">
            <v>qq</v>
          </cell>
          <cell r="K187" t="str">
            <v>Jane</v>
          </cell>
          <cell r="L187" t="str">
            <v>R.Batagol</v>
          </cell>
          <cell r="M187" t="str">
            <v>C.McAvaney/Golriz/V.Mai</v>
          </cell>
          <cell r="N187" t="str">
            <v>Erika</v>
          </cell>
          <cell r="O187" t="str">
            <v>Huda</v>
          </cell>
          <cell r="P187" t="str">
            <v>Amy</v>
          </cell>
          <cell r="Q187" t="str">
            <v>Amelia</v>
          </cell>
          <cell r="R187" t="str">
            <v>QQ</v>
          </cell>
          <cell r="S187" t="str">
            <v>qq</v>
          </cell>
          <cell r="T187" t="str">
            <v>S.Sturm</v>
          </cell>
          <cell r="U187" t="str">
            <v>qq</v>
          </cell>
          <cell r="V187" t="str">
            <v>A.Chong</v>
          </cell>
          <cell r="W187" t="str">
            <v>qq</v>
          </cell>
          <cell r="X187" t="str">
            <v>Sue Kirsa</v>
          </cell>
          <cell r="Y187" t="str">
            <v>A.Chong</v>
          </cell>
        </row>
        <row r="188">
          <cell r="C188" t="str">
            <v>Linda</v>
          </cell>
          <cell r="D188" t="str">
            <v>V.Hill</v>
          </cell>
          <cell r="E188" t="str">
            <v>qq</v>
          </cell>
          <cell r="F188" t="str">
            <v>Madonna</v>
          </cell>
          <cell r="G188" t="str">
            <v>Marisa</v>
          </cell>
          <cell r="H188" t="str">
            <v>Marisa</v>
          </cell>
          <cell r="I188" t="str">
            <v>Tatyana(OHS)</v>
          </cell>
          <cell r="J188" t="str">
            <v>qq</v>
          </cell>
          <cell r="K188" t="str">
            <v>Jane</v>
          </cell>
          <cell r="L188" t="str">
            <v>R.Batagol</v>
          </cell>
          <cell r="M188" t="str">
            <v>C.McAvaney</v>
          </cell>
          <cell r="N188" t="str">
            <v>Erika</v>
          </cell>
          <cell r="O188" t="str">
            <v>Huda</v>
          </cell>
          <cell r="P188" t="str">
            <v>qq</v>
          </cell>
          <cell r="Q188" t="str">
            <v>Amelia</v>
          </cell>
          <cell r="R188" t="str">
            <v>QQ</v>
          </cell>
          <cell r="S188" t="str">
            <v>Shirley</v>
          </cell>
          <cell r="T188" t="str">
            <v>S.Sturm/Paree/L.Jedwab</v>
          </cell>
          <cell r="U188" t="str">
            <v>qq</v>
          </cell>
          <cell r="V188" t="str">
            <v>A.Chong</v>
          </cell>
          <cell r="W188" t="str">
            <v>qq</v>
          </cell>
          <cell r="X188" t="str">
            <v>Sue Kirsa</v>
          </cell>
          <cell r="Y188" t="str">
            <v>A.Chong</v>
          </cell>
        </row>
        <row r="189">
          <cell r="C189" t="str">
            <v>Linda</v>
          </cell>
          <cell r="D189" t="str">
            <v>V.Hill</v>
          </cell>
          <cell r="E189" t="str">
            <v>Wendy</v>
          </cell>
          <cell r="F189" t="str">
            <v>Madonna</v>
          </cell>
          <cell r="G189" t="str">
            <v>Marisa</v>
          </cell>
          <cell r="H189" t="str">
            <v>Marisa</v>
          </cell>
          <cell r="I189" t="str">
            <v>qq</v>
          </cell>
          <cell r="J189" t="str">
            <v>Tom</v>
          </cell>
          <cell r="K189" t="str">
            <v>Jane</v>
          </cell>
          <cell r="L189" t="str">
            <v>qq</v>
          </cell>
          <cell r="M189" t="str">
            <v>C.McAvaney</v>
          </cell>
          <cell r="N189" t="str">
            <v>Erika</v>
          </cell>
          <cell r="O189" t="str">
            <v>qq</v>
          </cell>
          <cell r="P189" t="str">
            <v>qq</v>
          </cell>
          <cell r="Q189" t="str">
            <v>Noor</v>
          </cell>
          <cell r="R189" t="str">
            <v>QQ</v>
          </cell>
          <cell r="S189" t="str">
            <v>Shirley</v>
          </cell>
          <cell r="T189" t="str">
            <v>qq</v>
          </cell>
          <cell r="U189" t="str">
            <v>qq</v>
          </cell>
          <cell r="V189" t="str">
            <v>A.Chong</v>
          </cell>
          <cell r="W189" t="str">
            <v>qq</v>
          </cell>
          <cell r="X189" t="str">
            <v>Sue Kirsa</v>
          </cell>
          <cell r="Y189" t="str">
            <v>A.Chong</v>
          </cell>
        </row>
        <row r="190">
          <cell r="C190" t="str">
            <v>Linda</v>
          </cell>
          <cell r="D190" t="str">
            <v>V.Hill</v>
          </cell>
          <cell r="E190" t="str">
            <v>Wendy</v>
          </cell>
          <cell r="F190" t="str">
            <v>Madonna</v>
          </cell>
          <cell r="G190" t="str">
            <v>Marisa</v>
          </cell>
          <cell r="H190" t="str">
            <v>Marisa</v>
          </cell>
          <cell r="I190" t="str">
            <v>qq</v>
          </cell>
          <cell r="J190" t="str">
            <v>qq</v>
          </cell>
          <cell r="K190" t="str">
            <v>Jane</v>
          </cell>
          <cell r="L190" t="str">
            <v>qq</v>
          </cell>
          <cell r="M190" t="str">
            <v>QQ</v>
          </cell>
          <cell r="N190" t="str">
            <v>qq</v>
          </cell>
          <cell r="O190" t="str">
            <v>qq</v>
          </cell>
          <cell r="P190" t="str">
            <v>Amy</v>
          </cell>
          <cell r="Q190" t="str">
            <v>Amelia</v>
          </cell>
          <cell r="R190" t="str">
            <v>QQ</v>
          </cell>
          <cell r="S190" t="str">
            <v>Shirley</v>
          </cell>
          <cell r="T190" t="str">
            <v>S.Sturm/Meng</v>
          </cell>
          <cell r="U190" t="str">
            <v>qq</v>
          </cell>
          <cell r="V190" t="str">
            <v>A.Chong</v>
          </cell>
          <cell r="W190" t="str">
            <v>qq</v>
          </cell>
          <cell r="X190" t="str">
            <v>Sue Kirsa</v>
          </cell>
          <cell r="Y190" t="str">
            <v>A.Chong</v>
          </cell>
        </row>
        <row r="191">
          <cell r="C191" t="str">
            <v>Linda</v>
          </cell>
          <cell r="D191" t="str">
            <v>V.Hill</v>
          </cell>
          <cell r="E191" t="str">
            <v>qq</v>
          </cell>
          <cell r="F191" t="str">
            <v>qq</v>
          </cell>
          <cell r="G191" t="str">
            <v>qq</v>
          </cell>
          <cell r="H191" t="str">
            <v>qq</v>
          </cell>
          <cell r="I191" t="str">
            <v>qq</v>
          </cell>
          <cell r="J191" t="str">
            <v>Tom</v>
          </cell>
          <cell r="K191" t="str">
            <v>Jane</v>
          </cell>
          <cell r="L191" t="str">
            <v>qq</v>
          </cell>
          <cell r="M191" t="str">
            <v>C.McAvaney</v>
          </cell>
          <cell r="N191" t="str">
            <v>Erika</v>
          </cell>
          <cell r="O191" t="str">
            <v>qq</v>
          </cell>
          <cell r="P191" t="str">
            <v>Amy</v>
          </cell>
          <cell r="Q191" t="str">
            <v>Amelia</v>
          </cell>
          <cell r="R191" t="str">
            <v>QQ</v>
          </cell>
          <cell r="S191" t="str">
            <v>Shirley</v>
          </cell>
          <cell r="T191" t="str">
            <v>S.Sturm</v>
          </cell>
          <cell r="U191" t="str">
            <v>Eugene</v>
          </cell>
          <cell r="V191" t="str">
            <v>A.Chong</v>
          </cell>
          <cell r="W191" t="str">
            <v>qq</v>
          </cell>
          <cell r="X191" t="str">
            <v>Sue Kirsa</v>
          </cell>
          <cell r="Y191" t="str">
            <v>A.Chong</v>
          </cell>
        </row>
        <row r="192">
          <cell r="C192" t="str">
            <v>Linda</v>
          </cell>
          <cell r="D192" t="str">
            <v>V.Hill</v>
          </cell>
          <cell r="E192" t="str">
            <v>Wendy</v>
          </cell>
          <cell r="F192" t="str">
            <v>Madonna/Ubai (order sentence)</v>
          </cell>
          <cell r="G192" t="str">
            <v>Emma(order sentence r/v)</v>
          </cell>
          <cell r="H192" t="str">
            <v>Emma(order sentence r/v)</v>
          </cell>
          <cell r="I192" t="str">
            <v>Stav (ADR)</v>
          </cell>
          <cell r="J192" t="str">
            <v>Winnie</v>
          </cell>
          <cell r="K192" t="str">
            <v>Jane</v>
          </cell>
          <cell r="L192" t="str">
            <v>R.Batagol</v>
          </cell>
          <cell r="M192" t="str">
            <v>C.McAvaney</v>
          </cell>
          <cell r="N192" t="str">
            <v>qq</v>
          </cell>
          <cell r="O192" t="str">
            <v>Huda</v>
          </cell>
          <cell r="P192" t="str">
            <v>qq</v>
          </cell>
          <cell r="Q192" t="str">
            <v>Amelia</v>
          </cell>
          <cell r="R192" t="str">
            <v>QQ</v>
          </cell>
          <cell r="S192" t="str">
            <v>Shirley</v>
          </cell>
          <cell r="T192" t="str">
            <v>S.Sturm</v>
          </cell>
          <cell r="U192" t="str">
            <v>qq</v>
          </cell>
          <cell r="V192" t="str">
            <v>A.Chong</v>
          </cell>
          <cell r="W192" t="str">
            <v>Tess</v>
          </cell>
          <cell r="X192" t="str">
            <v>Sue Kirsa</v>
          </cell>
          <cell r="Y192" t="str">
            <v>A.Chong</v>
          </cell>
        </row>
        <row r="193">
          <cell r="C193" t="str">
            <v>Linda</v>
          </cell>
          <cell r="D193" t="str">
            <v>V.Hill</v>
          </cell>
          <cell r="E193" t="str">
            <v>qq</v>
          </cell>
          <cell r="F193" t="str">
            <v>Madonna</v>
          </cell>
          <cell r="G193" t="str">
            <v>Marisa</v>
          </cell>
          <cell r="H193" t="str">
            <v>Marisa</v>
          </cell>
          <cell r="I193" t="str">
            <v>qq</v>
          </cell>
          <cell r="J193" t="str">
            <v>qq</v>
          </cell>
          <cell r="K193" t="str">
            <v>Jane</v>
          </cell>
          <cell r="L193" t="str">
            <v>R.Batagol</v>
          </cell>
          <cell r="M193" t="str">
            <v>C.McAvaney</v>
          </cell>
          <cell r="N193" t="str">
            <v>qq</v>
          </cell>
          <cell r="O193" t="str">
            <v>Huda</v>
          </cell>
          <cell r="P193" t="str">
            <v>qq</v>
          </cell>
          <cell r="Q193" t="str">
            <v>Amelia</v>
          </cell>
          <cell r="R193" t="str">
            <v>QQ</v>
          </cell>
          <cell r="S193" t="str">
            <v>Shirley</v>
          </cell>
          <cell r="T193" t="str">
            <v>S.Sturm</v>
          </cell>
          <cell r="U193" t="str">
            <v>qq</v>
          </cell>
          <cell r="V193" t="str">
            <v>A.Chong</v>
          </cell>
          <cell r="W193" t="str">
            <v>Tess</v>
          </cell>
          <cell r="X193" t="str">
            <v>Sue Kirsa</v>
          </cell>
          <cell r="Y193" t="str">
            <v>A.Chong</v>
          </cell>
        </row>
        <row r="194">
          <cell r="C194" t="str">
            <v>qq</v>
          </cell>
          <cell r="D194" t="str">
            <v>V.Hill</v>
          </cell>
          <cell r="E194" t="str">
            <v>Megan(order sentence r/v)</v>
          </cell>
          <cell r="F194" t="str">
            <v>Madonna/Ubai (order sentence)</v>
          </cell>
          <cell r="G194" t="str">
            <v>Marisa</v>
          </cell>
          <cell r="H194" t="str">
            <v>Marisa</v>
          </cell>
          <cell r="I194" t="str">
            <v>qq</v>
          </cell>
          <cell r="J194" t="str">
            <v>Tom</v>
          </cell>
          <cell r="K194" t="str">
            <v>Jane</v>
          </cell>
          <cell r="L194" t="str">
            <v>qq</v>
          </cell>
          <cell r="M194" t="str">
            <v>C.McAvaney</v>
          </cell>
          <cell r="N194" t="str">
            <v>qq</v>
          </cell>
          <cell r="O194" t="str">
            <v>qq</v>
          </cell>
          <cell r="P194" t="str">
            <v>qq</v>
          </cell>
          <cell r="Q194" t="str">
            <v>Noor</v>
          </cell>
          <cell r="R194" t="str">
            <v>QQ</v>
          </cell>
          <cell r="S194" t="str">
            <v>Shirley</v>
          </cell>
          <cell r="T194" t="str">
            <v>S.Sturm</v>
          </cell>
          <cell r="U194" t="str">
            <v>qq</v>
          </cell>
          <cell r="V194" t="str">
            <v>A.Chong</v>
          </cell>
          <cell r="W194" t="str">
            <v>Tess</v>
          </cell>
          <cell r="X194" t="str">
            <v>Sue Kirsa</v>
          </cell>
          <cell r="Y194" t="str">
            <v>A.Chong</v>
          </cell>
        </row>
        <row r="195">
          <cell r="C195" t="str">
            <v>qq</v>
          </cell>
          <cell r="D195" t="str">
            <v>V.Hill</v>
          </cell>
          <cell r="E195" t="str">
            <v>Wendy</v>
          </cell>
          <cell r="F195" t="str">
            <v>Madonna</v>
          </cell>
          <cell r="G195" t="str">
            <v>Marisa</v>
          </cell>
          <cell r="H195" t="str">
            <v>Marisa</v>
          </cell>
          <cell r="I195" t="str">
            <v>qq</v>
          </cell>
          <cell r="J195" t="str">
            <v>qq</v>
          </cell>
          <cell r="K195" t="str">
            <v>Jane</v>
          </cell>
          <cell r="L195" t="str">
            <v>qq</v>
          </cell>
          <cell r="M195" t="str">
            <v>QQ</v>
          </cell>
          <cell r="N195" t="str">
            <v>qq</v>
          </cell>
          <cell r="O195" t="str">
            <v>qq</v>
          </cell>
          <cell r="P195" t="str">
            <v>Amy</v>
          </cell>
          <cell r="Q195" t="str">
            <v>Amelia</v>
          </cell>
          <cell r="R195" t="str">
            <v>QQ</v>
          </cell>
          <cell r="S195" t="str">
            <v>Shirley</v>
          </cell>
          <cell r="T195" t="str">
            <v>S.Sturm</v>
          </cell>
          <cell r="U195" t="str">
            <v>qq</v>
          </cell>
          <cell r="V195" t="str">
            <v>A.Chong</v>
          </cell>
          <cell r="W195" t="str">
            <v>Tess</v>
          </cell>
          <cell r="X195" t="str">
            <v>Sue Kirsa</v>
          </cell>
          <cell r="Y195" t="str">
            <v>A.Chong</v>
          </cell>
        </row>
        <row r="196">
          <cell r="C196" t="str">
            <v>Public Holiday</v>
          </cell>
          <cell r="D196" t="str">
            <v>Public Holiday</v>
          </cell>
          <cell r="E196" t="str">
            <v>Public Holiday</v>
          </cell>
          <cell r="F196" t="str">
            <v>Public Holiday</v>
          </cell>
          <cell r="G196" t="str">
            <v>Public Holiday</v>
          </cell>
          <cell r="H196" t="str">
            <v>Public Holiday</v>
          </cell>
          <cell r="I196" t="str">
            <v>Public Holiday</v>
          </cell>
          <cell r="J196" t="str">
            <v>Public Holiday</v>
          </cell>
          <cell r="K196" t="str">
            <v>Public Holiday</v>
          </cell>
          <cell r="L196" t="str">
            <v>Public Holiday</v>
          </cell>
          <cell r="M196" t="str">
            <v>Public Holiday</v>
          </cell>
          <cell r="N196" t="str">
            <v>Public Holiday</v>
          </cell>
          <cell r="O196" t="str">
            <v>Public Holiday</v>
          </cell>
          <cell r="P196" t="str">
            <v>Public Holiday</v>
          </cell>
          <cell r="Q196" t="str">
            <v>Public Holiday</v>
          </cell>
          <cell r="R196" t="str">
            <v>Public Holiday</v>
          </cell>
          <cell r="S196" t="str">
            <v>Public Holiday</v>
          </cell>
          <cell r="T196" t="str">
            <v>Public Holiday</v>
          </cell>
          <cell r="U196" t="str">
            <v>Public Holiday</v>
          </cell>
          <cell r="V196" t="str">
            <v>Public Holiday</v>
          </cell>
          <cell r="W196" t="str">
            <v>Public Holiday</v>
          </cell>
          <cell r="X196" t="str">
            <v>Public Holiday</v>
          </cell>
          <cell r="Y196" t="str">
            <v>Public Holiday</v>
          </cell>
        </row>
        <row r="197">
          <cell r="C197" t="str">
            <v>Linda</v>
          </cell>
          <cell r="D197" t="str">
            <v>qq</v>
          </cell>
          <cell r="E197" t="str">
            <v>Wendy</v>
          </cell>
          <cell r="F197" t="str">
            <v>Madonna</v>
          </cell>
          <cell r="G197" t="str">
            <v>qq</v>
          </cell>
          <cell r="H197" t="str">
            <v>qq</v>
          </cell>
          <cell r="I197" t="str">
            <v>Stav (ADR)</v>
          </cell>
          <cell r="J197" t="str">
            <v>Winnie</v>
          </cell>
          <cell r="K197" t="str">
            <v>Jane</v>
          </cell>
          <cell r="L197" t="str">
            <v>R.Batagol</v>
          </cell>
          <cell r="M197" t="str">
            <v>C.McAvaney</v>
          </cell>
          <cell r="N197" t="str">
            <v>Erika</v>
          </cell>
          <cell r="O197" t="str">
            <v>qq</v>
          </cell>
          <cell r="P197" t="str">
            <v>Amy&lt;1pm</v>
          </cell>
          <cell r="Q197" t="str">
            <v>Amelia</v>
          </cell>
          <cell r="R197" t="str">
            <v>QQ</v>
          </cell>
          <cell r="S197" t="str">
            <v>Shirley</v>
          </cell>
          <cell r="T197" t="str">
            <v>S.Sturm</v>
          </cell>
          <cell r="U197" t="str">
            <v>qq</v>
          </cell>
          <cell r="V197" t="str">
            <v>A.Chong</v>
          </cell>
          <cell r="W197" t="str">
            <v>Tess</v>
          </cell>
          <cell r="X197" t="str">
            <v>Sue Kirsa</v>
          </cell>
          <cell r="Y197" t="str">
            <v>A.Chong</v>
          </cell>
        </row>
        <row r="198">
          <cell r="C198" t="str">
            <v>Linda</v>
          </cell>
          <cell r="D198" t="str">
            <v>qq</v>
          </cell>
          <cell r="E198" t="str">
            <v>qq</v>
          </cell>
          <cell r="F198" t="str">
            <v>Madonna</v>
          </cell>
          <cell r="G198" t="str">
            <v>Marisa</v>
          </cell>
          <cell r="H198" t="str">
            <v>Marisa</v>
          </cell>
          <cell r="I198" t="str">
            <v>qq</v>
          </cell>
          <cell r="J198" t="str">
            <v>qq</v>
          </cell>
          <cell r="K198" t="str">
            <v>Jane</v>
          </cell>
          <cell r="L198" t="str">
            <v>R.Batagol</v>
          </cell>
          <cell r="M198" t="str">
            <v>C.McAvaney</v>
          </cell>
          <cell r="N198" t="str">
            <v>Erika</v>
          </cell>
          <cell r="O198" t="str">
            <v>Huda</v>
          </cell>
          <cell r="P198" t="str">
            <v>qq</v>
          </cell>
          <cell r="Q198" t="str">
            <v>Amelia</v>
          </cell>
          <cell r="R198" t="str">
            <v>QQ</v>
          </cell>
          <cell r="S198" t="str">
            <v>Shirley</v>
          </cell>
          <cell r="T198" t="str">
            <v>S.Sturm</v>
          </cell>
          <cell r="U198" t="str">
            <v>qq</v>
          </cell>
          <cell r="V198" t="str">
            <v>A.Chong</v>
          </cell>
          <cell r="W198" t="str">
            <v>Tess</v>
          </cell>
          <cell r="X198" t="str">
            <v>Sue Kirsa</v>
          </cell>
          <cell r="Y198" t="str">
            <v>A.Chong</v>
          </cell>
        </row>
        <row r="199">
          <cell r="C199" t="str">
            <v>Linda</v>
          </cell>
          <cell r="D199" t="str">
            <v>qq</v>
          </cell>
          <cell r="E199" t="str">
            <v>Wendy</v>
          </cell>
          <cell r="F199" t="str">
            <v>Madonna</v>
          </cell>
          <cell r="G199" t="str">
            <v>Marisa</v>
          </cell>
          <cell r="H199" t="str">
            <v>Marisa</v>
          </cell>
          <cell r="I199" t="str">
            <v>qq</v>
          </cell>
          <cell r="J199" t="str">
            <v>Tom</v>
          </cell>
          <cell r="K199" t="str">
            <v>Jane</v>
          </cell>
          <cell r="L199" t="str">
            <v>qq</v>
          </cell>
          <cell r="M199" t="str">
            <v>C.McAvaney</v>
          </cell>
          <cell r="N199" t="str">
            <v>Erika</v>
          </cell>
          <cell r="O199" t="str">
            <v>qq</v>
          </cell>
          <cell r="P199" t="str">
            <v>qq</v>
          </cell>
          <cell r="Q199" t="str">
            <v>Noor</v>
          </cell>
          <cell r="R199" t="str">
            <v>QQ</v>
          </cell>
          <cell r="S199" t="str">
            <v>Shirley</v>
          </cell>
          <cell r="T199" t="str">
            <v>qq</v>
          </cell>
          <cell r="U199" t="str">
            <v>qq</v>
          </cell>
          <cell r="V199" t="str">
            <v>A.Chong</v>
          </cell>
          <cell r="W199" t="str">
            <v>Tess</v>
          </cell>
          <cell r="X199" t="str">
            <v>Sue Kirsa</v>
          </cell>
          <cell r="Y199" t="str">
            <v>A.Chong</v>
          </cell>
        </row>
        <row r="200">
          <cell r="C200" t="str">
            <v>Linda</v>
          </cell>
          <cell r="D200" t="str">
            <v>qq</v>
          </cell>
          <cell r="E200" t="str">
            <v>Wendy</v>
          </cell>
          <cell r="F200" t="str">
            <v>Madonna</v>
          </cell>
          <cell r="G200" t="str">
            <v>Marisa</v>
          </cell>
          <cell r="H200" t="str">
            <v>Marisa</v>
          </cell>
          <cell r="I200" t="str">
            <v>qq</v>
          </cell>
          <cell r="J200" t="str">
            <v>qq</v>
          </cell>
          <cell r="K200" t="str">
            <v>Jane</v>
          </cell>
          <cell r="L200" t="str">
            <v>qq</v>
          </cell>
          <cell r="M200" t="str">
            <v>QQ</v>
          </cell>
          <cell r="N200" t="str">
            <v>qq</v>
          </cell>
          <cell r="O200" t="str">
            <v>qq</v>
          </cell>
          <cell r="P200" t="str">
            <v>Amy</v>
          </cell>
          <cell r="Q200" t="str">
            <v>Amelia</v>
          </cell>
          <cell r="R200" t="str">
            <v>QQ</v>
          </cell>
          <cell r="S200" t="str">
            <v>Shirley</v>
          </cell>
          <cell r="T200" t="str">
            <v>S.Sturm</v>
          </cell>
          <cell r="U200" t="str">
            <v>qq</v>
          </cell>
          <cell r="V200" t="str">
            <v>A.Chong</v>
          </cell>
          <cell r="W200" t="str">
            <v>Tess</v>
          </cell>
          <cell r="X200" t="str">
            <v>Sue Kirsa</v>
          </cell>
          <cell r="Y200" t="str">
            <v>A.Chong</v>
          </cell>
        </row>
        <row r="201">
          <cell r="C201" t="str">
            <v>Linda</v>
          </cell>
          <cell r="D201" t="str">
            <v>qq</v>
          </cell>
          <cell r="E201" t="str">
            <v>qq</v>
          </cell>
          <cell r="F201" t="str">
            <v>Madonna</v>
          </cell>
          <cell r="G201" t="str">
            <v>qq</v>
          </cell>
          <cell r="H201" t="str">
            <v>qq</v>
          </cell>
          <cell r="I201" t="str">
            <v>qq</v>
          </cell>
          <cell r="J201" t="str">
            <v>Tom</v>
          </cell>
          <cell r="K201" t="str">
            <v>Jane</v>
          </cell>
          <cell r="L201" t="str">
            <v>qq</v>
          </cell>
          <cell r="M201" t="str">
            <v>C.McAvaney/Golriz</v>
          </cell>
          <cell r="N201" t="str">
            <v>Erika</v>
          </cell>
          <cell r="O201" t="str">
            <v>qq</v>
          </cell>
          <cell r="P201" t="str">
            <v>Amy</v>
          </cell>
          <cell r="Q201" t="str">
            <v>Amelia</v>
          </cell>
          <cell r="R201" t="str">
            <v>QQ</v>
          </cell>
          <cell r="S201" t="str">
            <v>Shirley</v>
          </cell>
          <cell r="T201" t="str">
            <v>S.Sturm</v>
          </cell>
          <cell r="U201" t="str">
            <v>qq</v>
          </cell>
          <cell r="V201" t="str">
            <v>A.Chong</v>
          </cell>
          <cell r="W201" t="str">
            <v>qq</v>
          </cell>
          <cell r="X201" t="str">
            <v>Sue Kirsa</v>
          </cell>
          <cell r="Y201" t="str">
            <v>A.Chong</v>
          </cell>
        </row>
        <row r="202">
          <cell r="C202" t="str">
            <v>Linda</v>
          </cell>
          <cell r="D202" t="str">
            <v>V.Hill</v>
          </cell>
          <cell r="E202" t="str">
            <v>Wendy</v>
          </cell>
          <cell r="F202" t="str">
            <v>qq</v>
          </cell>
          <cell r="G202" t="str">
            <v>Diana(TDM)</v>
          </cell>
          <cell r="H202" t="str">
            <v>Diana(TDM)</v>
          </cell>
          <cell r="I202" t="str">
            <v>Stav (ADR)</v>
          </cell>
          <cell r="J202" t="str">
            <v>Winnie</v>
          </cell>
          <cell r="K202" t="str">
            <v>Jane</v>
          </cell>
          <cell r="L202" t="str">
            <v>R.Batagol</v>
          </cell>
          <cell r="M202" t="str">
            <v>Golriz</v>
          </cell>
          <cell r="N202" t="str">
            <v>Erika</v>
          </cell>
          <cell r="O202" t="str">
            <v>Huda</v>
          </cell>
          <cell r="P202" t="str">
            <v>qq</v>
          </cell>
          <cell r="Q202" t="str">
            <v>Amelia</v>
          </cell>
          <cell r="R202" t="str">
            <v>QQ</v>
          </cell>
          <cell r="S202" t="str">
            <v>qq</v>
          </cell>
          <cell r="T202" t="str">
            <v>S.Sturm/Jen.Nguyen&lt;1pm/Diana&gt;1pm</v>
          </cell>
          <cell r="U202" t="str">
            <v>qq</v>
          </cell>
          <cell r="V202" t="str">
            <v>A.Chong</v>
          </cell>
          <cell r="W202" t="str">
            <v>Tess</v>
          </cell>
          <cell r="X202" t="str">
            <v>Sue Kirsa</v>
          </cell>
          <cell r="Y202" t="str">
            <v>A.Chong</v>
          </cell>
        </row>
        <row r="203">
          <cell r="C203" t="str">
            <v>Linda</v>
          </cell>
          <cell r="D203" t="str">
            <v>V.Hill</v>
          </cell>
          <cell r="E203" t="str">
            <v>qq</v>
          </cell>
          <cell r="F203" t="str">
            <v>Madonna</v>
          </cell>
          <cell r="G203" t="str">
            <v>Marisa</v>
          </cell>
          <cell r="H203" t="str">
            <v>Marisa</v>
          </cell>
          <cell r="I203" t="str">
            <v>qq</v>
          </cell>
          <cell r="J203" t="str">
            <v>qq</v>
          </cell>
          <cell r="K203" t="str">
            <v>Jane</v>
          </cell>
          <cell r="L203" t="str">
            <v>R.Batagol</v>
          </cell>
          <cell r="M203" t="str">
            <v>V.Mai</v>
          </cell>
          <cell r="N203" t="str">
            <v>Erika</v>
          </cell>
          <cell r="O203" t="str">
            <v>Huda</v>
          </cell>
          <cell r="P203" t="str">
            <v>qq</v>
          </cell>
          <cell r="Q203" t="str">
            <v>Amelia</v>
          </cell>
          <cell r="R203" t="str">
            <v>QQ</v>
          </cell>
          <cell r="S203" t="str">
            <v>Shirley</v>
          </cell>
          <cell r="T203" t="str">
            <v>S.Sturm</v>
          </cell>
          <cell r="U203" t="str">
            <v>qq</v>
          </cell>
          <cell r="V203" t="str">
            <v>qq</v>
          </cell>
          <cell r="W203" t="str">
            <v>Tess</v>
          </cell>
          <cell r="X203" t="str">
            <v>Sue Kirsa</v>
          </cell>
          <cell r="Y203" t="str">
            <v>qq</v>
          </cell>
        </row>
        <row r="204">
          <cell r="C204" t="str">
            <v>Linda</v>
          </cell>
          <cell r="D204" t="str">
            <v>V.Hill</v>
          </cell>
          <cell r="E204" t="str">
            <v>qq</v>
          </cell>
          <cell r="F204" t="str">
            <v>Madonna</v>
          </cell>
          <cell r="G204" t="str">
            <v>Marisa</v>
          </cell>
          <cell r="H204" t="str">
            <v>Marisa</v>
          </cell>
          <cell r="I204" t="str">
            <v>qq</v>
          </cell>
          <cell r="J204" t="str">
            <v>qq</v>
          </cell>
          <cell r="K204" t="str">
            <v>Jane</v>
          </cell>
          <cell r="L204" t="str">
            <v>qq</v>
          </cell>
          <cell r="M204" t="str">
            <v>V.Mai</v>
          </cell>
          <cell r="N204" t="str">
            <v>Erika</v>
          </cell>
          <cell r="O204" t="str">
            <v>qq</v>
          </cell>
          <cell r="P204" t="str">
            <v>qq</v>
          </cell>
          <cell r="Q204" t="str">
            <v>Noor</v>
          </cell>
          <cell r="R204" t="str">
            <v>QQ</v>
          </cell>
          <cell r="S204" t="str">
            <v>Shirley</v>
          </cell>
          <cell r="T204" t="str">
            <v>S.Sturm</v>
          </cell>
          <cell r="U204" t="str">
            <v>qq</v>
          </cell>
          <cell r="V204" t="str">
            <v>A.Chong</v>
          </cell>
          <cell r="W204" t="str">
            <v>Tess</v>
          </cell>
          <cell r="X204" t="str">
            <v>Sue Kirsa</v>
          </cell>
          <cell r="Y204" t="str">
            <v>A.Chong</v>
          </cell>
        </row>
        <row r="205">
          <cell r="C205" t="str">
            <v>Linda</v>
          </cell>
          <cell r="D205" t="str">
            <v>V.Hill</v>
          </cell>
          <cell r="E205" t="str">
            <v>Wendy</v>
          </cell>
          <cell r="F205" t="str">
            <v>Madonna</v>
          </cell>
          <cell r="G205" t="str">
            <v>Marisa/Jeff</v>
          </cell>
          <cell r="H205" t="str">
            <v>Marisa/Jeff</v>
          </cell>
          <cell r="I205" t="str">
            <v>K.Chin(OHS)</v>
          </cell>
          <cell r="J205" t="str">
            <v>qq</v>
          </cell>
          <cell r="K205" t="str">
            <v>Jane</v>
          </cell>
          <cell r="L205" t="str">
            <v>qq</v>
          </cell>
          <cell r="M205" t="str">
            <v>QQ</v>
          </cell>
          <cell r="N205" t="str">
            <v>qq</v>
          </cell>
          <cell r="O205" t="str">
            <v>qq</v>
          </cell>
          <cell r="P205" t="str">
            <v>Amy</v>
          </cell>
          <cell r="Q205" t="str">
            <v>Amelia</v>
          </cell>
          <cell r="R205" t="str">
            <v>QQ</v>
          </cell>
          <cell r="S205" t="str">
            <v>Shirley</v>
          </cell>
          <cell r="T205" t="str">
            <v>S.Sturm</v>
          </cell>
          <cell r="U205" t="str">
            <v>qq</v>
          </cell>
          <cell r="V205" t="str">
            <v>A.Chong</v>
          </cell>
          <cell r="W205" t="str">
            <v>Tess</v>
          </cell>
          <cell r="X205" t="str">
            <v>Sue Kirsa</v>
          </cell>
          <cell r="Y205" t="str">
            <v>A.Chong</v>
          </cell>
        </row>
        <row r="206">
          <cell r="C206" t="str">
            <v>Linda</v>
          </cell>
          <cell r="D206" t="str">
            <v>V.Hill</v>
          </cell>
          <cell r="E206" t="str">
            <v>qq</v>
          </cell>
          <cell r="F206" t="str">
            <v>qq</v>
          </cell>
          <cell r="G206" t="str">
            <v>qq</v>
          </cell>
          <cell r="H206" t="str">
            <v>qq</v>
          </cell>
          <cell r="I206" t="str">
            <v>qq</v>
          </cell>
          <cell r="J206" t="str">
            <v>qq</v>
          </cell>
          <cell r="K206" t="str">
            <v>Jane</v>
          </cell>
          <cell r="L206" t="str">
            <v>qq</v>
          </cell>
          <cell r="M206" t="str">
            <v>V.Mai</v>
          </cell>
          <cell r="N206" t="str">
            <v>Erika</v>
          </cell>
          <cell r="O206" t="str">
            <v>qq</v>
          </cell>
          <cell r="P206" t="str">
            <v>Amy</v>
          </cell>
          <cell r="Q206" t="str">
            <v>Amelia</v>
          </cell>
          <cell r="R206" t="str">
            <v>QQ</v>
          </cell>
          <cell r="S206" t="str">
            <v>Shirley</v>
          </cell>
          <cell r="T206" t="str">
            <v>S.Sturm</v>
          </cell>
          <cell r="U206" t="str">
            <v>qq</v>
          </cell>
          <cell r="V206" t="str">
            <v>A.Chong</v>
          </cell>
          <cell r="W206" t="str">
            <v>qq</v>
          </cell>
          <cell r="X206" t="str">
            <v>Sue Kirsa</v>
          </cell>
          <cell r="Y206" t="str">
            <v>A.Chong</v>
          </cell>
        </row>
        <row r="207">
          <cell r="C207" t="str">
            <v>Linda</v>
          </cell>
          <cell r="D207" t="str">
            <v>V.Hill</v>
          </cell>
          <cell r="E207" t="str">
            <v>Wendy</v>
          </cell>
          <cell r="F207" t="str">
            <v>Madonna</v>
          </cell>
          <cell r="G207" t="str">
            <v>qq</v>
          </cell>
          <cell r="H207" t="str">
            <v>qq</v>
          </cell>
          <cell r="I207" t="str">
            <v>Stav (ADR)</v>
          </cell>
          <cell r="J207" t="str">
            <v>Winnie</v>
          </cell>
          <cell r="K207" t="str">
            <v>Jane</v>
          </cell>
          <cell r="L207" t="str">
            <v>R.Batagol</v>
          </cell>
          <cell r="M207" t="str">
            <v>V.Mai</v>
          </cell>
          <cell r="N207" t="str">
            <v>Erika</v>
          </cell>
          <cell r="O207" t="str">
            <v>Huda</v>
          </cell>
          <cell r="P207" t="str">
            <v>Amy</v>
          </cell>
          <cell r="Q207" t="str">
            <v>Amelia</v>
          </cell>
          <cell r="R207" t="str">
            <v>QQ</v>
          </cell>
          <cell r="S207" t="str">
            <v>qq</v>
          </cell>
          <cell r="T207" t="str">
            <v>S.Sturm</v>
          </cell>
          <cell r="U207" t="str">
            <v>qq</v>
          </cell>
          <cell r="V207" t="str">
            <v>A.Chong</v>
          </cell>
          <cell r="W207" t="str">
            <v>Tess</v>
          </cell>
          <cell r="X207" t="str">
            <v>Sue Kirsa</v>
          </cell>
          <cell r="Y207" t="str">
            <v>A.Chong</v>
          </cell>
        </row>
        <row r="208">
          <cell r="C208" t="str">
            <v>Linda</v>
          </cell>
          <cell r="D208" t="str">
            <v>V.Hill</v>
          </cell>
          <cell r="E208" t="str">
            <v>qq</v>
          </cell>
          <cell r="F208" t="str">
            <v>Madonna</v>
          </cell>
          <cell r="G208" t="str">
            <v>Marisa</v>
          </cell>
          <cell r="H208" t="str">
            <v>Marisa</v>
          </cell>
          <cell r="I208" t="str">
            <v>qq</v>
          </cell>
          <cell r="J208" t="str">
            <v>qq</v>
          </cell>
          <cell r="K208" t="str">
            <v>Jane</v>
          </cell>
          <cell r="L208" t="str">
            <v>R.Batagol</v>
          </cell>
          <cell r="M208" t="str">
            <v>V.Mai</v>
          </cell>
          <cell r="N208" t="str">
            <v>Erika</v>
          </cell>
          <cell r="O208" t="str">
            <v>Huda</v>
          </cell>
          <cell r="P208" t="str">
            <v>qq</v>
          </cell>
          <cell r="Q208" t="str">
            <v>Amelia</v>
          </cell>
          <cell r="R208" t="str">
            <v>QQ</v>
          </cell>
          <cell r="S208" t="str">
            <v>Shirley</v>
          </cell>
          <cell r="T208" t="str">
            <v>S.Sturm</v>
          </cell>
          <cell r="U208" t="str">
            <v>qq</v>
          </cell>
          <cell r="V208" t="str">
            <v>A.Chong</v>
          </cell>
          <cell r="W208" t="str">
            <v>Tess</v>
          </cell>
          <cell r="X208" t="str">
            <v>Sue Kirsa</v>
          </cell>
          <cell r="Y208" t="str">
            <v>A.Chong</v>
          </cell>
        </row>
        <row r="209">
          <cell r="C209" t="str">
            <v>Linda</v>
          </cell>
          <cell r="D209" t="str">
            <v>V.Hill</v>
          </cell>
          <cell r="E209" t="str">
            <v>Wendy</v>
          </cell>
          <cell r="F209" t="str">
            <v>Madonna</v>
          </cell>
          <cell r="G209" t="str">
            <v>Marisa</v>
          </cell>
          <cell r="H209" t="str">
            <v>Marisa</v>
          </cell>
          <cell r="I209" t="str">
            <v>qq</v>
          </cell>
          <cell r="J209" t="str">
            <v>Tom</v>
          </cell>
          <cell r="K209" t="str">
            <v>Jane</v>
          </cell>
          <cell r="L209" t="str">
            <v>qq</v>
          </cell>
          <cell r="M209" t="str">
            <v>V.Mai</v>
          </cell>
          <cell r="N209" t="str">
            <v>Erika</v>
          </cell>
          <cell r="O209" t="str">
            <v>qq</v>
          </cell>
          <cell r="P209" t="str">
            <v>qq</v>
          </cell>
          <cell r="Q209" t="str">
            <v>Noor</v>
          </cell>
          <cell r="R209" t="str">
            <v>QQ</v>
          </cell>
          <cell r="S209" t="str">
            <v>Shirley</v>
          </cell>
          <cell r="T209" t="str">
            <v>qq</v>
          </cell>
          <cell r="U209" t="str">
            <v>qq</v>
          </cell>
          <cell r="V209" t="str">
            <v>A.Chong</v>
          </cell>
          <cell r="W209" t="str">
            <v>Tess</v>
          </cell>
          <cell r="X209" t="str">
            <v>Sue Kirsa</v>
          </cell>
          <cell r="Y209" t="str">
            <v>A.Chong</v>
          </cell>
        </row>
        <row r="210">
          <cell r="C210" t="str">
            <v>Linda</v>
          </cell>
          <cell r="D210" t="str">
            <v>V.Hill</v>
          </cell>
          <cell r="E210" t="str">
            <v>Wendy</v>
          </cell>
          <cell r="F210" t="str">
            <v>Madonna</v>
          </cell>
          <cell r="G210" t="str">
            <v>Marisa/Jeff(Intern roster)</v>
          </cell>
          <cell r="H210" t="str">
            <v>Marisa/Jeff(Intern roster)</v>
          </cell>
          <cell r="I210" t="str">
            <v>qq</v>
          </cell>
          <cell r="J210" t="str">
            <v>qq</v>
          </cell>
          <cell r="K210" t="str">
            <v>Jane</v>
          </cell>
          <cell r="L210" t="str">
            <v>qq</v>
          </cell>
          <cell r="M210" t="str">
            <v>QQ</v>
          </cell>
          <cell r="N210" t="str">
            <v>qq</v>
          </cell>
          <cell r="O210" t="str">
            <v>qq</v>
          </cell>
          <cell r="P210" t="str">
            <v>Amy</v>
          </cell>
          <cell r="Q210" t="str">
            <v>Amelia</v>
          </cell>
          <cell r="R210" t="str">
            <v>QQ</v>
          </cell>
          <cell r="S210" t="str">
            <v>Shirley</v>
          </cell>
          <cell r="T210" t="str">
            <v>S.Sturm</v>
          </cell>
          <cell r="U210" t="str">
            <v>qq</v>
          </cell>
          <cell r="V210" t="str">
            <v>A.Chong</v>
          </cell>
          <cell r="W210" t="str">
            <v>Tess</v>
          </cell>
          <cell r="X210" t="str">
            <v>Sue Kirsa</v>
          </cell>
          <cell r="Y210" t="str">
            <v>A.Chong</v>
          </cell>
        </row>
        <row r="211">
          <cell r="C211" t="str">
            <v>Linda</v>
          </cell>
          <cell r="D211" t="str">
            <v>V.Hill</v>
          </cell>
          <cell r="E211" t="str">
            <v>qq</v>
          </cell>
          <cell r="F211" t="str">
            <v>Madonna</v>
          </cell>
          <cell r="G211" t="str">
            <v>qq</v>
          </cell>
          <cell r="H211" t="str">
            <v>qq</v>
          </cell>
          <cell r="I211" t="str">
            <v>qq</v>
          </cell>
          <cell r="J211" t="str">
            <v>Tom</v>
          </cell>
          <cell r="K211" t="str">
            <v>Jane</v>
          </cell>
          <cell r="L211" t="str">
            <v>qq</v>
          </cell>
          <cell r="M211" t="str">
            <v>V.Mai</v>
          </cell>
          <cell r="N211" t="str">
            <v>Erika</v>
          </cell>
          <cell r="O211" t="str">
            <v>qq</v>
          </cell>
          <cell r="P211" t="str">
            <v>Amy</v>
          </cell>
          <cell r="Q211" t="str">
            <v>Amelia</v>
          </cell>
          <cell r="R211" t="str">
            <v>QQ</v>
          </cell>
          <cell r="S211" t="str">
            <v>Shirley</v>
          </cell>
          <cell r="T211" t="str">
            <v>S.Sturm</v>
          </cell>
          <cell r="U211" t="str">
            <v>qq</v>
          </cell>
          <cell r="V211" t="str">
            <v>A.Chong</v>
          </cell>
          <cell r="W211" t="str">
            <v>qq</v>
          </cell>
          <cell r="X211" t="str">
            <v>Sue Kirsa</v>
          </cell>
          <cell r="Y211" t="str">
            <v>A.Chong</v>
          </cell>
        </row>
        <row r="212">
          <cell r="C212" t="str">
            <v>Linda</v>
          </cell>
          <cell r="D212" t="str">
            <v>V.Hill</v>
          </cell>
          <cell r="E212" t="str">
            <v>Wendy</v>
          </cell>
          <cell r="F212" t="str">
            <v>Madonna</v>
          </cell>
          <cell r="G212" t="str">
            <v>qq</v>
          </cell>
          <cell r="H212" t="str">
            <v>qq</v>
          </cell>
          <cell r="I212" t="str">
            <v>Stav (ADR)</v>
          </cell>
          <cell r="J212" t="str">
            <v>Winnie</v>
          </cell>
          <cell r="K212" t="str">
            <v>Jane</v>
          </cell>
          <cell r="L212" t="str">
            <v>R.Batagol</v>
          </cell>
          <cell r="M212" t="str">
            <v>Golriz</v>
          </cell>
          <cell r="N212" t="str">
            <v>Erika</v>
          </cell>
          <cell r="O212" t="str">
            <v>Huda</v>
          </cell>
          <cell r="P212" t="str">
            <v>qq</v>
          </cell>
          <cell r="Q212" t="str">
            <v>Amelia</v>
          </cell>
          <cell r="R212" t="str">
            <v>QQ</v>
          </cell>
          <cell r="S212" t="str">
            <v>qq</v>
          </cell>
          <cell r="T212" t="str">
            <v>S.Sturm</v>
          </cell>
          <cell r="U212" t="str">
            <v>qq</v>
          </cell>
          <cell r="V212" t="str">
            <v>A.Chong</v>
          </cell>
          <cell r="W212" t="str">
            <v>Tess</v>
          </cell>
          <cell r="X212" t="str">
            <v>Sue Kirsa</v>
          </cell>
          <cell r="Y212" t="str">
            <v>A.Chong</v>
          </cell>
        </row>
        <row r="213">
          <cell r="C213" t="str">
            <v>Linda</v>
          </cell>
          <cell r="D213" t="str">
            <v>V.Hill</v>
          </cell>
          <cell r="E213" t="str">
            <v>qq</v>
          </cell>
          <cell r="F213" t="str">
            <v>Madonna</v>
          </cell>
          <cell r="G213" t="str">
            <v>Marisa</v>
          </cell>
          <cell r="H213" t="str">
            <v>Marisa</v>
          </cell>
          <cell r="I213" t="str">
            <v>qq</v>
          </cell>
          <cell r="J213" t="str">
            <v>qq</v>
          </cell>
          <cell r="K213" t="str">
            <v>Jane</v>
          </cell>
          <cell r="L213" t="str">
            <v>R.Batagol</v>
          </cell>
          <cell r="M213" t="str">
            <v>V.Mai</v>
          </cell>
          <cell r="N213" t="str">
            <v>Erika</v>
          </cell>
          <cell r="O213" t="str">
            <v>Huda</v>
          </cell>
          <cell r="P213" t="str">
            <v>qq</v>
          </cell>
          <cell r="Q213" t="str">
            <v>Amelia</v>
          </cell>
          <cell r="R213" t="str">
            <v>QQ</v>
          </cell>
          <cell r="S213" t="str">
            <v>Shirley</v>
          </cell>
          <cell r="T213" t="str">
            <v>S.Sturm</v>
          </cell>
          <cell r="U213" t="str">
            <v>qq</v>
          </cell>
          <cell r="V213" t="str">
            <v>A.Chong</v>
          </cell>
          <cell r="W213" t="str">
            <v>Tess</v>
          </cell>
          <cell r="X213" t="str">
            <v>Sue Kirsa</v>
          </cell>
          <cell r="Y213" t="str">
            <v>A.Chong</v>
          </cell>
        </row>
        <row r="214">
          <cell r="C214" t="str">
            <v>Linda</v>
          </cell>
          <cell r="D214" t="str">
            <v>V.Hill</v>
          </cell>
          <cell r="E214" t="str">
            <v>qq</v>
          </cell>
          <cell r="F214" t="str">
            <v>Madonna</v>
          </cell>
          <cell r="G214" t="str">
            <v>Marisa</v>
          </cell>
          <cell r="H214" t="str">
            <v>Marisa</v>
          </cell>
          <cell r="I214" t="str">
            <v>qq</v>
          </cell>
          <cell r="J214" t="str">
            <v>Tom</v>
          </cell>
          <cell r="K214" t="str">
            <v>Jane</v>
          </cell>
          <cell r="L214" t="str">
            <v>qq</v>
          </cell>
          <cell r="M214" t="str">
            <v>V.Mai</v>
          </cell>
          <cell r="N214" t="str">
            <v>Erika</v>
          </cell>
          <cell r="O214" t="str">
            <v>qq</v>
          </cell>
          <cell r="P214" t="str">
            <v>qq</v>
          </cell>
          <cell r="Q214" t="str">
            <v>Noor</v>
          </cell>
          <cell r="R214" t="str">
            <v>QQ</v>
          </cell>
          <cell r="S214" t="str">
            <v>Shirley</v>
          </cell>
          <cell r="T214" t="str">
            <v>S.Sturm</v>
          </cell>
          <cell r="U214" t="str">
            <v>qq</v>
          </cell>
          <cell r="V214" t="str">
            <v>A.Chong</v>
          </cell>
          <cell r="W214" t="str">
            <v>Tess</v>
          </cell>
          <cell r="X214" t="str">
            <v>Sue Kirsa</v>
          </cell>
          <cell r="Y214" t="str">
            <v>A.Chong</v>
          </cell>
        </row>
        <row r="215">
          <cell r="C215" t="str">
            <v>Linda</v>
          </cell>
          <cell r="D215" t="str">
            <v>V.Hill</v>
          </cell>
          <cell r="E215" t="str">
            <v>Wendy</v>
          </cell>
          <cell r="F215" t="str">
            <v>Madonna</v>
          </cell>
          <cell r="G215" t="str">
            <v>Marisa/Jeff(Intern roster)</v>
          </cell>
          <cell r="H215" t="str">
            <v>Marisa/Jeff(Intern roster)</v>
          </cell>
          <cell r="I215" t="str">
            <v>qq</v>
          </cell>
          <cell r="J215" t="str">
            <v>qq</v>
          </cell>
          <cell r="K215" t="str">
            <v>Jane</v>
          </cell>
          <cell r="L215" t="str">
            <v>qq</v>
          </cell>
          <cell r="M215" t="str">
            <v>QQ</v>
          </cell>
          <cell r="N215" t="str">
            <v>qq</v>
          </cell>
          <cell r="O215" t="str">
            <v>qq</v>
          </cell>
          <cell r="P215" t="str">
            <v>Amy</v>
          </cell>
          <cell r="Q215" t="str">
            <v>Amelia</v>
          </cell>
          <cell r="R215" t="str">
            <v>QQ</v>
          </cell>
          <cell r="S215" t="str">
            <v>Shirley</v>
          </cell>
          <cell r="T215" t="str">
            <v>S.Sturm</v>
          </cell>
          <cell r="U215" t="str">
            <v>qq</v>
          </cell>
          <cell r="V215" t="str">
            <v>A.Chong</v>
          </cell>
          <cell r="W215" t="str">
            <v>Tess</v>
          </cell>
          <cell r="X215" t="str">
            <v>Sue Kirsa</v>
          </cell>
          <cell r="Y215" t="str">
            <v>A.Chong</v>
          </cell>
        </row>
        <row r="216">
          <cell r="C216" t="str">
            <v>Linda</v>
          </cell>
          <cell r="D216" t="str">
            <v>V.Hill</v>
          </cell>
          <cell r="E216" t="str">
            <v>qq</v>
          </cell>
          <cell r="F216" t="str">
            <v>Madonna</v>
          </cell>
          <cell r="G216" t="str">
            <v>qq</v>
          </cell>
          <cell r="H216" t="str">
            <v>qq</v>
          </cell>
          <cell r="I216" t="str">
            <v>qq</v>
          </cell>
          <cell r="J216" t="str">
            <v>Tom</v>
          </cell>
          <cell r="K216" t="str">
            <v>Jane</v>
          </cell>
          <cell r="L216" t="str">
            <v>qq</v>
          </cell>
          <cell r="M216" t="str">
            <v>V.Mai</v>
          </cell>
          <cell r="N216" t="str">
            <v>Erika</v>
          </cell>
          <cell r="O216" t="str">
            <v>qq</v>
          </cell>
          <cell r="P216" t="str">
            <v>Amy</v>
          </cell>
          <cell r="Q216" t="str">
            <v>Amelia</v>
          </cell>
          <cell r="R216" t="str">
            <v>QQ</v>
          </cell>
          <cell r="S216" t="str">
            <v>Shirley</v>
          </cell>
          <cell r="T216" t="str">
            <v>S.Sturm</v>
          </cell>
          <cell r="U216" t="str">
            <v>qq</v>
          </cell>
          <cell r="V216" t="str">
            <v>A.Chong</v>
          </cell>
          <cell r="W216" t="str">
            <v>qq</v>
          </cell>
          <cell r="X216" t="str">
            <v>Sue Kirsa</v>
          </cell>
          <cell r="Y216" t="str">
            <v>A.Chong</v>
          </cell>
        </row>
        <row r="217">
          <cell r="C217" t="str">
            <v>Linda</v>
          </cell>
          <cell r="D217" t="str">
            <v>V.Hill</v>
          </cell>
          <cell r="E217" t="str">
            <v>qq</v>
          </cell>
          <cell r="F217" t="str">
            <v>Madonna</v>
          </cell>
          <cell r="G217" t="str">
            <v>qq</v>
          </cell>
          <cell r="H217" t="str">
            <v>qq</v>
          </cell>
          <cell r="I217" t="str">
            <v>Stav (ADR)</v>
          </cell>
          <cell r="J217" t="str">
            <v>Winnie</v>
          </cell>
          <cell r="K217" t="str">
            <v>Jane</v>
          </cell>
          <cell r="L217" t="str">
            <v>R.Batagol</v>
          </cell>
          <cell r="M217" t="str">
            <v>Golriz</v>
          </cell>
          <cell r="N217" t="str">
            <v>Erika</v>
          </cell>
          <cell r="O217" t="str">
            <v>qq</v>
          </cell>
          <cell r="P217" t="str">
            <v>qq</v>
          </cell>
          <cell r="Q217" t="str">
            <v>Amelia</v>
          </cell>
          <cell r="R217" t="str">
            <v>QQ</v>
          </cell>
          <cell r="S217" t="str">
            <v>qq</v>
          </cell>
          <cell r="T217" t="str">
            <v>S.Sturm/Janki/Mohammed</v>
          </cell>
          <cell r="U217" t="str">
            <v>qq</v>
          </cell>
          <cell r="V217" t="str">
            <v>A.Chong</v>
          </cell>
          <cell r="W217" t="str">
            <v>Tess</v>
          </cell>
          <cell r="X217" t="str">
            <v>Sue Kirsa</v>
          </cell>
          <cell r="Y217" t="str">
            <v>A.Chong</v>
          </cell>
        </row>
        <row r="218">
          <cell r="C218" t="str">
            <v>Linda</v>
          </cell>
          <cell r="D218" t="str">
            <v>V.Hill</v>
          </cell>
          <cell r="E218" t="str">
            <v>qq</v>
          </cell>
          <cell r="F218" t="str">
            <v>Madonna</v>
          </cell>
          <cell r="G218" t="str">
            <v>Marisa</v>
          </cell>
          <cell r="H218" t="str">
            <v>Marisa</v>
          </cell>
          <cell r="I218" t="str">
            <v>qq</v>
          </cell>
          <cell r="J218" t="str">
            <v>qq</v>
          </cell>
          <cell r="K218" t="str">
            <v>Jane</v>
          </cell>
          <cell r="L218" t="str">
            <v>R.Batagol</v>
          </cell>
          <cell r="M218" t="str">
            <v>blank</v>
          </cell>
          <cell r="N218" t="str">
            <v>Erika</v>
          </cell>
          <cell r="O218" t="str">
            <v>qq</v>
          </cell>
          <cell r="P218" t="str">
            <v>qq</v>
          </cell>
          <cell r="Q218" t="str">
            <v>Amelia</v>
          </cell>
          <cell r="R218" t="str">
            <v>QQ</v>
          </cell>
          <cell r="S218" t="str">
            <v>Shirley</v>
          </cell>
          <cell r="T218" t="str">
            <v>S.Sturm</v>
          </cell>
          <cell r="U218" t="str">
            <v>qq</v>
          </cell>
          <cell r="V218" t="str">
            <v>A.Chong</v>
          </cell>
          <cell r="W218" t="str">
            <v>Tess</v>
          </cell>
          <cell r="X218" t="str">
            <v>Sue Kirsa</v>
          </cell>
          <cell r="Y218" t="str">
            <v>A.Chong</v>
          </cell>
        </row>
        <row r="219">
          <cell r="C219" t="str">
            <v>Linda</v>
          </cell>
          <cell r="D219" t="str">
            <v>V.Hill</v>
          </cell>
          <cell r="E219" t="str">
            <v>qq</v>
          </cell>
          <cell r="F219" t="str">
            <v>Madonna</v>
          </cell>
          <cell r="G219" t="str">
            <v>Marisa</v>
          </cell>
          <cell r="H219" t="str">
            <v>Marisa</v>
          </cell>
          <cell r="I219" t="str">
            <v>qq</v>
          </cell>
          <cell r="J219" t="str">
            <v>Tom</v>
          </cell>
          <cell r="K219" t="str">
            <v>Jane</v>
          </cell>
          <cell r="L219" t="str">
            <v>qq</v>
          </cell>
          <cell r="M219" t="str">
            <v>blank</v>
          </cell>
          <cell r="N219" t="str">
            <v>Erika</v>
          </cell>
          <cell r="O219" t="str">
            <v>qq</v>
          </cell>
          <cell r="P219" t="str">
            <v>qq</v>
          </cell>
          <cell r="Q219" t="str">
            <v>Noor</v>
          </cell>
          <cell r="R219" t="str">
            <v>QQ</v>
          </cell>
          <cell r="S219" t="str">
            <v>Shirley</v>
          </cell>
          <cell r="T219" t="str">
            <v>qq</v>
          </cell>
          <cell r="U219" t="str">
            <v>qq</v>
          </cell>
          <cell r="V219" t="str">
            <v>A.Chong</v>
          </cell>
          <cell r="W219" t="str">
            <v>Tess</v>
          </cell>
          <cell r="X219" t="str">
            <v>Sue Kirsa</v>
          </cell>
          <cell r="Y219" t="str">
            <v>A.Chong</v>
          </cell>
        </row>
        <row r="220">
          <cell r="C220" t="str">
            <v>Linda</v>
          </cell>
          <cell r="D220" t="str">
            <v>V.Hill</v>
          </cell>
          <cell r="E220" t="str">
            <v>qq</v>
          </cell>
          <cell r="F220" t="str">
            <v>Madonna</v>
          </cell>
          <cell r="G220" t="str">
            <v>Marisa</v>
          </cell>
          <cell r="H220" t="str">
            <v>Marisa</v>
          </cell>
          <cell r="I220" t="str">
            <v>Jeff(intern roster)</v>
          </cell>
          <cell r="J220" t="str">
            <v>qq</v>
          </cell>
          <cell r="K220" t="str">
            <v>Jane</v>
          </cell>
          <cell r="L220" t="str">
            <v>qq</v>
          </cell>
          <cell r="M220" t="str">
            <v>QQ</v>
          </cell>
          <cell r="N220" t="str">
            <v>qq</v>
          </cell>
          <cell r="O220" t="str">
            <v>qq</v>
          </cell>
          <cell r="P220" t="str">
            <v>Amy</v>
          </cell>
          <cell r="Q220" t="str">
            <v>Amelia</v>
          </cell>
          <cell r="R220" t="str">
            <v>QQ</v>
          </cell>
          <cell r="S220" t="str">
            <v>Shirley</v>
          </cell>
          <cell r="T220" t="str">
            <v>S.Sturm</v>
          </cell>
          <cell r="U220" t="str">
            <v>qq</v>
          </cell>
          <cell r="V220" t="str">
            <v>A.Chong</v>
          </cell>
          <cell r="W220" t="str">
            <v>Tess</v>
          </cell>
          <cell r="X220" t="str">
            <v>Sue Kirsa</v>
          </cell>
          <cell r="Y220" t="str">
            <v>A.Chong</v>
          </cell>
        </row>
        <row r="221">
          <cell r="C221" t="str">
            <v>Linda</v>
          </cell>
          <cell r="D221" t="str">
            <v>V.Hill</v>
          </cell>
          <cell r="E221" t="str">
            <v>qq</v>
          </cell>
          <cell r="F221" t="str">
            <v>Madonna</v>
          </cell>
          <cell r="G221" t="str">
            <v>qq</v>
          </cell>
          <cell r="H221" t="str">
            <v>qq</v>
          </cell>
          <cell r="I221" t="str">
            <v>qq</v>
          </cell>
          <cell r="J221" t="str">
            <v>Tom</v>
          </cell>
          <cell r="K221" t="str">
            <v>Jane</v>
          </cell>
          <cell r="L221" t="str">
            <v>qq</v>
          </cell>
          <cell r="M221" t="str">
            <v>Golriz</v>
          </cell>
          <cell r="N221" t="str">
            <v>Erika</v>
          </cell>
          <cell r="O221" t="str">
            <v>qq</v>
          </cell>
          <cell r="P221" t="str">
            <v>Amy</v>
          </cell>
          <cell r="Q221" t="str">
            <v>qq</v>
          </cell>
          <cell r="R221" t="str">
            <v>QQ</v>
          </cell>
          <cell r="S221" t="str">
            <v>Shirley</v>
          </cell>
          <cell r="T221" t="str">
            <v>S.Sturm/Diana</v>
          </cell>
          <cell r="U221" t="str">
            <v>qq</v>
          </cell>
          <cell r="V221" t="str">
            <v>A.Chong</v>
          </cell>
          <cell r="W221" t="str">
            <v>qq</v>
          </cell>
          <cell r="X221" t="str">
            <v>Sue Kirsa</v>
          </cell>
          <cell r="Y221" t="str">
            <v>A.Chong</v>
          </cell>
        </row>
        <row r="222">
          <cell r="C222" t="str">
            <v>Linda</v>
          </cell>
          <cell r="D222" t="str">
            <v>V.Hill</v>
          </cell>
          <cell r="E222" t="str">
            <v>qq</v>
          </cell>
          <cell r="F222" t="str">
            <v>Madonna</v>
          </cell>
          <cell r="G222" t="str">
            <v>qq</v>
          </cell>
          <cell r="H222" t="str">
            <v>qq</v>
          </cell>
          <cell r="I222" t="str">
            <v>Stav (ADR)</v>
          </cell>
          <cell r="J222" t="str">
            <v>Winnie</v>
          </cell>
          <cell r="K222" t="str">
            <v>Jane</v>
          </cell>
          <cell r="L222" t="str">
            <v>R.Batagol</v>
          </cell>
          <cell r="M222" t="str">
            <v>C.McAvaney</v>
          </cell>
          <cell r="N222" t="str">
            <v>Erika</v>
          </cell>
          <cell r="O222" t="str">
            <v>Huda</v>
          </cell>
          <cell r="P222" t="str">
            <v>Amy</v>
          </cell>
          <cell r="Q222" t="str">
            <v>Kaman</v>
          </cell>
          <cell r="R222" t="str">
            <v>QQ</v>
          </cell>
          <cell r="S222" t="str">
            <v>Shirley</v>
          </cell>
          <cell r="T222" t="str">
            <v>S.Sturm</v>
          </cell>
          <cell r="U222" t="str">
            <v>qq</v>
          </cell>
          <cell r="V222" t="str">
            <v>qq</v>
          </cell>
          <cell r="W222" t="str">
            <v>Tess</v>
          </cell>
          <cell r="X222" t="str">
            <v>qq</v>
          </cell>
          <cell r="Y222" t="str">
            <v>A.Chong</v>
          </cell>
        </row>
        <row r="223">
          <cell r="C223" t="str">
            <v>Public Holiday</v>
          </cell>
          <cell r="D223" t="str">
            <v>Public Holiday</v>
          </cell>
          <cell r="E223" t="str">
            <v>Public Holiday</v>
          </cell>
          <cell r="F223" t="str">
            <v>Public Holiday</v>
          </cell>
          <cell r="G223" t="str">
            <v>Public Holiday</v>
          </cell>
          <cell r="H223" t="str">
            <v>Public Holiday</v>
          </cell>
          <cell r="I223" t="str">
            <v>Public Holiday</v>
          </cell>
          <cell r="J223" t="str">
            <v>Public Holiday</v>
          </cell>
          <cell r="K223" t="str">
            <v>Public Holiday</v>
          </cell>
          <cell r="L223" t="str">
            <v>Public Holiday</v>
          </cell>
          <cell r="M223" t="str">
            <v>Public Holiday</v>
          </cell>
          <cell r="N223" t="str">
            <v>Public Holiday</v>
          </cell>
          <cell r="O223" t="str">
            <v>Public Holiday</v>
          </cell>
          <cell r="P223" t="str">
            <v>Public Holiday</v>
          </cell>
          <cell r="Q223" t="str">
            <v>Public Holiday</v>
          </cell>
          <cell r="R223" t="str">
            <v>Public Holiday</v>
          </cell>
          <cell r="S223" t="str">
            <v>Public Holiday</v>
          </cell>
          <cell r="T223" t="str">
            <v>Public Holiday</v>
          </cell>
          <cell r="U223" t="str">
            <v>Public Holiday</v>
          </cell>
          <cell r="V223" t="str">
            <v>Public Holiday</v>
          </cell>
          <cell r="W223" t="str">
            <v>Public Holiday</v>
          </cell>
          <cell r="X223" t="str">
            <v>Public Holiday</v>
          </cell>
          <cell r="Y223" t="str">
            <v>Public Holiday</v>
          </cell>
        </row>
        <row r="224">
          <cell r="C224" t="str">
            <v>Linda</v>
          </cell>
          <cell r="D224" t="str">
            <v>V.Hill</v>
          </cell>
          <cell r="E224" t="str">
            <v>qq</v>
          </cell>
          <cell r="F224" t="str">
            <v>Madonna</v>
          </cell>
          <cell r="G224" t="str">
            <v>Marisa</v>
          </cell>
          <cell r="H224" t="str">
            <v>Marisa</v>
          </cell>
          <cell r="I224" t="str">
            <v>qq</v>
          </cell>
          <cell r="J224" t="str">
            <v>Tom</v>
          </cell>
          <cell r="K224" t="str">
            <v>Jane</v>
          </cell>
          <cell r="L224" t="str">
            <v>qq</v>
          </cell>
          <cell r="M224" t="str">
            <v>C.McAvaney</v>
          </cell>
          <cell r="N224" t="str">
            <v>Erika</v>
          </cell>
          <cell r="O224" t="str">
            <v>qq</v>
          </cell>
          <cell r="P224" t="str">
            <v>qq</v>
          </cell>
          <cell r="Q224" t="str">
            <v>Noor</v>
          </cell>
          <cell r="R224" t="str">
            <v>QQ</v>
          </cell>
          <cell r="S224" t="str">
            <v>Shirley</v>
          </cell>
          <cell r="T224" t="str">
            <v>S.Sturm</v>
          </cell>
          <cell r="U224" t="str">
            <v>qq</v>
          </cell>
          <cell r="V224" t="str">
            <v>qq</v>
          </cell>
          <cell r="W224" t="str">
            <v>Tess</v>
          </cell>
          <cell r="X224" t="str">
            <v>qq</v>
          </cell>
          <cell r="Y224" t="str">
            <v>A.Chong</v>
          </cell>
        </row>
        <row r="225">
          <cell r="C225" t="str">
            <v>Linda</v>
          </cell>
          <cell r="D225" t="str">
            <v>V.Hill</v>
          </cell>
          <cell r="E225" t="str">
            <v>qq</v>
          </cell>
          <cell r="F225" t="str">
            <v>qq</v>
          </cell>
          <cell r="G225" t="str">
            <v>Marisa</v>
          </cell>
          <cell r="H225" t="str">
            <v>Marisa</v>
          </cell>
          <cell r="I225" t="str">
            <v>qq</v>
          </cell>
          <cell r="J225" t="str">
            <v>qq</v>
          </cell>
          <cell r="K225" t="str">
            <v>Jane</v>
          </cell>
          <cell r="L225" t="str">
            <v>qq</v>
          </cell>
          <cell r="M225" t="str">
            <v>QQ</v>
          </cell>
          <cell r="N225" t="str">
            <v>qq</v>
          </cell>
          <cell r="O225" t="str">
            <v>qq</v>
          </cell>
          <cell r="P225" t="str">
            <v>Amy</v>
          </cell>
          <cell r="Q225" t="str">
            <v>Amelia</v>
          </cell>
          <cell r="R225" t="str">
            <v>QQ</v>
          </cell>
          <cell r="S225" t="str">
            <v>Shirley</v>
          </cell>
          <cell r="T225" t="str">
            <v>S.Sturm/Silvana</v>
          </cell>
          <cell r="U225" t="str">
            <v>qq</v>
          </cell>
          <cell r="V225" t="str">
            <v>qq</v>
          </cell>
          <cell r="W225" t="str">
            <v>Tess</v>
          </cell>
          <cell r="X225" t="str">
            <v>qq</v>
          </cell>
          <cell r="Y225" t="str">
            <v>A.Chong</v>
          </cell>
        </row>
        <row r="226">
          <cell r="C226" t="str">
            <v>Linda</v>
          </cell>
          <cell r="D226" t="str">
            <v>V.Hill</v>
          </cell>
          <cell r="E226" t="str">
            <v>qq</v>
          </cell>
          <cell r="F226" t="str">
            <v>qq</v>
          </cell>
          <cell r="G226" t="str">
            <v>qq</v>
          </cell>
          <cell r="H226" t="str">
            <v>qq</v>
          </cell>
          <cell r="I226" t="str">
            <v>qq</v>
          </cell>
          <cell r="J226" t="str">
            <v>Tom</v>
          </cell>
          <cell r="K226" t="str">
            <v>Jane</v>
          </cell>
          <cell r="L226" t="str">
            <v>qq</v>
          </cell>
          <cell r="M226" t="str">
            <v>C.McAvaney</v>
          </cell>
          <cell r="N226" t="str">
            <v>Erika</v>
          </cell>
          <cell r="O226" t="str">
            <v>qq</v>
          </cell>
          <cell r="P226" t="str">
            <v>Amy</v>
          </cell>
          <cell r="Q226" t="str">
            <v>Amelia</v>
          </cell>
          <cell r="R226" t="str">
            <v>QQ</v>
          </cell>
          <cell r="S226" t="str">
            <v>Shirley</v>
          </cell>
          <cell r="T226" t="str">
            <v>S.Sturm</v>
          </cell>
          <cell r="U226" t="str">
            <v>qq</v>
          </cell>
          <cell r="V226" t="str">
            <v>qq</v>
          </cell>
          <cell r="W226" t="str">
            <v>qq</v>
          </cell>
          <cell r="X226" t="str">
            <v>qq</v>
          </cell>
          <cell r="Y226" t="str">
            <v>A.Chong</v>
          </cell>
        </row>
        <row r="227">
          <cell r="C227" t="str">
            <v>Linda</v>
          </cell>
          <cell r="D227" t="str">
            <v>V.Hill</v>
          </cell>
          <cell r="E227" t="str">
            <v>Wendy</v>
          </cell>
          <cell r="F227" t="str">
            <v>qq</v>
          </cell>
          <cell r="G227" t="str">
            <v>qq</v>
          </cell>
          <cell r="H227" t="str">
            <v>qq</v>
          </cell>
          <cell r="I227" t="str">
            <v>Stav (ADR)</v>
          </cell>
          <cell r="J227" t="str">
            <v>Winnie</v>
          </cell>
          <cell r="K227" t="str">
            <v>Jane</v>
          </cell>
          <cell r="L227" t="str">
            <v>R.Batagol</v>
          </cell>
          <cell r="M227" t="str">
            <v>C.McAvaney</v>
          </cell>
          <cell r="N227" t="str">
            <v>Erika</v>
          </cell>
          <cell r="O227" t="str">
            <v>Huda</v>
          </cell>
          <cell r="P227" t="str">
            <v>qq</v>
          </cell>
          <cell r="Q227" t="str">
            <v>Amelia</v>
          </cell>
          <cell r="R227" t="str">
            <v>QQ</v>
          </cell>
          <cell r="S227" t="str">
            <v>Shirley</v>
          </cell>
          <cell r="T227" t="str">
            <v>S.Sturm</v>
          </cell>
          <cell r="U227" t="str">
            <v>Eugene</v>
          </cell>
          <cell r="V227" t="str">
            <v>A.Chong</v>
          </cell>
          <cell r="W227" t="str">
            <v>Tess</v>
          </cell>
          <cell r="X227" t="str">
            <v>Sue Kirsa</v>
          </cell>
          <cell r="Y227" t="str">
            <v>A.Chong</v>
          </cell>
        </row>
        <row r="228">
          <cell r="C228" t="str">
            <v>Linda</v>
          </cell>
          <cell r="D228" t="str">
            <v>V.Hill</v>
          </cell>
          <cell r="E228" t="str">
            <v>qq</v>
          </cell>
          <cell r="F228" t="str">
            <v>qq</v>
          </cell>
          <cell r="G228" t="str">
            <v>Marisa</v>
          </cell>
          <cell r="H228" t="str">
            <v>Marisa</v>
          </cell>
          <cell r="I228" t="str">
            <v>qq</v>
          </cell>
          <cell r="J228" t="str">
            <v>qq</v>
          </cell>
          <cell r="K228" t="str">
            <v>Jane</v>
          </cell>
          <cell r="L228" t="str">
            <v>R.Batagol</v>
          </cell>
          <cell r="M228" t="str">
            <v>C.McAvaney</v>
          </cell>
          <cell r="N228" t="str">
            <v>Erika</v>
          </cell>
          <cell r="O228" t="str">
            <v>Huda</v>
          </cell>
          <cell r="P228" t="str">
            <v>qq</v>
          </cell>
          <cell r="Q228" t="str">
            <v>Amelia</v>
          </cell>
          <cell r="R228" t="str">
            <v>QQ</v>
          </cell>
          <cell r="S228" t="str">
            <v>qq</v>
          </cell>
          <cell r="T228" t="str">
            <v>S.Sturm</v>
          </cell>
          <cell r="U228" t="str">
            <v>qq</v>
          </cell>
          <cell r="V228" t="str">
            <v>A.Chong</v>
          </cell>
          <cell r="W228" t="str">
            <v>Tess</v>
          </cell>
          <cell r="X228" t="str">
            <v>Sue Kirsa</v>
          </cell>
          <cell r="Y228" t="str">
            <v>A.Chong</v>
          </cell>
        </row>
        <row r="229">
          <cell r="C229" t="str">
            <v>Linda</v>
          </cell>
          <cell r="D229" t="str">
            <v>V.Hill</v>
          </cell>
          <cell r="E229" t="str">
            <v>Wendy</v>
          </cell>
          <cell r="F229" t="str">
            <v>Madonna</v>
          </cell>
          <cell r="G229" t="str">
            <v>Marisa</v>
          </cell>
          <cell r="H229" t="str">
            <v>Marisa</v>
          </cell>
          <cell r="I229" t="str">
            <v>qq</v>
          </cell>
          <cell r="J229" t="str">
            <v>Tom</v>
          </cell>
          <cell r="K229" t="str">
            <v>Jane</v>
          </cell>
          <cell r="L229" t="str">
            <v>qq</v>
          </cell>
          <cell r="M229" t="str">
            <v>C.McAvaney</v>
          </cell>
          <cell r="N229" t="str">
            <v>Erika</v>
          </cell>
          <cell r="O229" t="str">
            <v>qq</v>
          </cell>
          <cell r="P229" t="str">
            <v>Kaman</v>
          </cell>
          <cell r="Q229" t="str">
            <v>Amelia</v>
          </cell>
          <cell r="R229" t="str">
            <v>QQ</v>
          </cell>
          <cell r="S229" t="str">
            <v>Shirley</v>
          </cell>
          <cell r="T229" t="str">
            <v>S.Sturm</v>
          </cell>
          <cell r="U229" t="str">
            <v>qq</v>
          </cell>
          <cell r="V229" t="str">
            <v>A.Chong</v>
          </cell>
          <cell r="W229" t="str">
            <v>Tess</v>
          </cell>
          <cell r="X229" t="str">
            <v>Sue Kirsa</v>
          </cell>
          <cell r="Y229" t="str">
            <v>A.Chong</v>
          </cell>
        </row>
        <row r="230">
          <cell r="C230" t="str">
            <v>Linda</v>
          </cell>
          <cell r="D230" t="str">
            <v>V.Hill</v>
          </cell>
          <cell r="E230" t="str">
            <v>Wendy</v>
          </cell>
          <cell r="F230" t="str">
            <v>Madonna</v>
          </cell>
          <cell r="G230" t="str">
            <v>Marisa</v>
          </cell>
          <cell r="H230" t="str">
            <v>Marisa</v>
          </cell>
          <cell r="I230" t="str">
            <v>qq</v>
          </cell>
          <cell r="J230" t="str">
            <v>qq</v>
          </cell>
          <cell r="K230" t="str">
            <v>Jane</v>
          </cell>
          <cell r="L230" t="str">
            <v>qq</v>
          </cell>
          <cell r="M230" t="str">
            <v>QQ</v>
          </cell>
          <cell r="N230" t="str">
            <v>qq</v>
          </cell>
          <cell r="O230" t="str">
            <v>qq</v>
          </cell>
          <cell r="P230" t="str">
            <v>Kaman</v>
          </cell>
          <cell r="Q230" t="str">
            <v>Amelia</v>
          </cell>
          <cell r="R230" t="str">
            <v>QQ</v>
          </cell>
          <cell r="S230" t="str">
            <v>Shirley</v>
          </cell>
          <cell r="T230" t="str">
            <v>S.Sturm</v>
          </cell>
          <cell r="U230" t="str">
            <v>qq</v>
          </cell>
          <cell r="V230" t="str">
            <v>A.Chong</v>
          </cell>
          <cell r="W230" t="str">
            <v>Tess</v>
          </cell>
          <cell r="X230" t="str">
            <v>Sue Kirsa</v>
          </cell>
          <cell r="Y230" t="str">
            <v>A.Chong</v>
          </cell>
        </row>
        <row r="231">
          <cell r="C231" t="str">
            <v>Linda</v>
          </cell>
          <cell r="D231" t="str">
            <v>V.Hill</v>
          </cell>
          <cell r="E231" t="str">
            <v>Emma/Connie</v>
          </cell>
          <cell r="F231" t="str">
            <v>Madonna</v>
          </cell>
          <cell r="G231" t="str">
            <v>qq</v>
          </cell>
          <cell r="H231" t="str">
            <v>qq</v>
          </cell>
          <cell r="I231" t="str">
            <v>qq</v>
          </cell>
          <cell r="J231" t="str">
            <v>Tom</v>
          </cell>
          <cell r="K231" t="str">
            <v>Jane</v>
          </cell>
          <cell r="L231" t="str">
            <v>qq</v>
          </cell>
          <cell r="M231" t="str">
            <v>C.McAvaney</v>
          </cell>
          <cell r="N231" t="str">
            <v>Erika</v>
          </cell>
          <cell r="O231" t="str">
            <v>qq</v>
          </cell>
          <cell r="P231" t="str">
            <v>qq</v>
          </cell>
          <cell r="Q231" t="str">
            <v>Amelia</v>
          </cell>
          <cell r="R231" t="str">
            <v>QQ</v>
          </cell>
          <cell r="S231" t="str">
            <v>Shirley</v>
          </cell>
          <cell r="T231" t="str">
            <v>S.Sturm</v>
          </cell>
          <cell r="U231" t="str">
            <v>Eugene</v>
          </cell>
          <cell r="V231" t="str">
            <v>A.Chong</v>
          </cell>
          <cell r="W231" t="str">
            <v>qq</v>
          </cell>
          <cell r="X231" t="str">
            <v>Sue Kirsa</v>
          </cell>
          <cell r="Y231" t="str">
            <v>A.Chong</v>
          </cell>
        </row>
        <row r="232">
          <cell r="C232" t="str">
            <v>Linda</v>
          </cell>
          <cell r="D232" t="str">
            <v>V.Hill</v>
          </cell>
          <cell r="E232" t="str">
            <v>Wendy</v>
          </cell>
          <cell r="F232" t="str">
            <v>Madonna</v>
          </cell>
          <cell r="G232" t="str">
            <v>qq</v>
          </cell>
          <cell r="H232" t="str">
            <v>qq</v>
          </cell>
          <cell r="I232" t="str">
            <v>qq</v>
          </cell>
          <cell r="J232" t="str">
            <v>Winnie</v>
          </cell>
          <cell r="K232" t="str">
            <v>qq</v>
          </cell>
          <cell r="L232" t="str">
            <v>R.Batagol</v>
          </cell>
          <cell r="M232" t="str">
            <v>C.McAvaney</v>
          </cell>
          <cell r="N232" t="str">
            <v>Erika</v>
          </cell>
          <cell r="O232" t="str">
            <v>Huda</v>
          </cell>
          <cell r="P232" t="str">
            <v>Kaman</v>
          </cell>
          <cell r="Q232" t="str">
            <v>Amelia</v>
          </cell>
          <cell r="R232" t="str">
            <v>QQ</v>
          </cell>
          <cell r="S232" t="str">
            <v>qq</v>
          </cell>
          <cell r="T232" t="str">
            <v>S.Sturm</v>
          </cell>
          <cell r="U232" t="str">
            <v>Eugene</v>
          </cell>
          <cell r="V232" t="str">
            <v>A.Chong</v>
          </cell>
          <cell r="W232" t="str">
            <v>Tess</v>
          </cell>
          <cell r="X232" t="str">
            <v>Sue Kirsa</v>
          </cell>
          <cell r="Y232" t="str">
            <v>A.Chong</v>
          </cell>
        </row>
        <row r="233">
          <cell r="C233" t="str">
            <v>Linda</v>
          </cell>
          <cell r="D233" t="str">
            <v>V.Hill</v>
          </cell>
          <cell r="E233" t="str">
            <v>qq</v>
          </cell>
          <cell r="F233" t="str">
            <v>Madonna</v>
          </cell>
          <cell r="G233" t="str">
            <v>Marisa</v>
          </cell>
          <cell r="H233" t="str">
            <v>Marisa</v>
          </cell>
          <cell r="I233" t="str">
            <v>qq</v>
          </cell>
          <cell r="J233" t="str">
            <v>qq</v>
          </cell>
          <cell r="K233" t="str">
            <v>qq</v>
          </cell>
          <cell r="L233" t="str">
            <v>R.Batagol</v>
          </cell>
          <cell r="M233" t="str">
            <v>C.McAvaney</v>
          </cell>
          <cell r="N233" t="str">
            <v>Erika</v>
          </cell>
          <cell r="O233" t="str">
            <v>Huda</v>
          </cell>
          <cell r="P233" t="str">
            <v>qq</v>
          </cell>
          <cell r="Q233" t="str">
            <v>Amelia</v>
          </cell>
          <cell r="R233" t="str">
            <v>QQ</v>
          </cell>
          <cell r="S233" t="str">
            <v>Shirley</v>
          </cell>
          <cell r="T233" t="str">
            <v>S.Sturm</v>
          </cell>
          <cell r="U233" t="str">
            <v>qq</v>
          </cell>
          <cell r="V233" t="str">
            <v>A.Chong</v>
          </cell>
          <cell r="W233" t="str">
            <v>Tess</v>
          </cell>
          <cell r="X233" t="str">
            <v>Sue Kirsa</v>
          </cell>
          <cell r="Y233" t="str">
            <v>A.Chong</v>
          </cell>
        </row>
        <row r="234">
          <cell r="C234" t="str">
            <v>Linda</v>
          </cell>
          <cell r="D234" t="str">
            <v>V.Hill</v>
          </cell>
          <cell r="E234" t="str">
            <v>Hayley</v>
          </cell>
          <cell r="F234" t="str">
            <v>Madonna</v>
          </cell>
          <cell r="G234" t="str">
            <v>Marisa</v>
          </cell>
          <cell r="H234" t="str">
            <v>Marisa</v>
          </cell>
          <cell r="I234" t="str">
            <v>qq</v>
          </cell>
          <cell r="J234" t="str">
            <v>Tom</v>
          </cell>
          <cell r="K234" t="str">
            <v>qq</v>
          </cell>
          <cell r="L234" t="str">
            <v>qq</v>
          </cell>
          <cell r="M234" t="str">
            <v>C.McAvaney</v>
          </cell>
          <cell r="N234" t="str">
            <v>Erika</v>
          </cell>
          <cell r="O234" t="str">
            <v>qq</v>
          </cell>
          <cell r="P234" t="str">
            <v>Kaman</v>
          </cell>
          <cell r="Q234" t="str">
            <v>Noor</v>
          </cell>
          <cell r="R234" t="str">
            <v>QQ</v>
          </cell>
          <cell r="S234" t="str">
            <v>Shirley</v>
          </cell>
          <cell r="T234" t="str">
            <v>Kelly/Meng/Paree/L.Jedwab</v>
          </cell>
          <cell r="U234" t="str">
            <v>qq</v>
          </cell>
          <cell r="V234" t="str">
            <v>A.Chong</v>
          </cell>
          <cell r="W234" t="str">
            <v>Tess</v>
          </cell>
          <cell r="X234" t="str">
            <v>Sue Kirsa</v>
          </cell>
          <cell r="Y234" t="str">
            <v>A.Chong</v>
          </cell>
        </row>
        <row r="235">
          <cell r="C235" t="str">
            <v>Linda</v>
          </cell>
          <cell r="D235" t="str">
            <v>V.Hill</v>
          </cell>
          <cell r="E235" t="str">
            <v>Hayley</v>
          </cell>
          <cell r="F235" t="str">
            <v>Madonna</v>
          </cell>
          <cell r="G235" t="str">
            <v>Jeff</v>
          </cell>
          <cell r="H235" t="str">
            <v>Jeff</v>
          </cell>
          <cell r="I235" t="str">
            <v>qq</v>
          </cell>
          <cell r="J235" t="str">
            <v>qq</v>
          </cell>
          <cell r="K235" t="str">
            <v>qq</v>
          </cell>
          <cell r="L235" t="str">
            <v>qq</v>
          </cell>
          <cell r="M235" t="str">
            <v>QQ</v>
          </cell>
          <cell r="N235" t="str">
            <v>qq</v>
          </cell>
          <cell r="O235" t="str">
            <v>qq</v>
          </cell>
          <cell r="P235" t="str">
            <v>Kaman</v>
          </cell>
          <cell r="Q235" t="str">
            <v>qq</v>
          </cell>
          <cell r="R235" t="str">
            <v>QQ</v>
          </cell>
          <cell r="S235" t="str">
            <v>Shirley</v>
          </cell>
          <cell r="T235" t="str">
            <v>qq</v>
          </cell>
          <cell r="U235" t="str">
            <v>qq</v>
          </cell>
          <cell r="V235" t="str">
            <v>qq</v>
          </cell>
          <cell r="W235" t="str">
            <v>Tess</v>
          </cell>
          <cell r="X235" t="str">
            <v>Sue Kirsa</v>
          </cell>
          <cell r="Y235" t="str">
            <v>qq</v>
          </cell>
        </row>
        <row r="236">
          <cell r="C236" t="str">
            <v>Linda</v>
          </cell>
          <cell r="D236" t="str">
            <v>V.Hill</v>
          </cell>
          <cell r="E236" t="str">
            <v>qq</v>
          </cell>
          <cell r="F236" t="str">
            <v>Madonna</v>
          </cell>
          <cell r="G236" t="str">
            <v>qq</v>
          </cell>
          <cell r="H236" t="str">
            <v>qq</v>
          </cell>
          <cell r="I236" t="str">
            <v>qq</v>
          </cell>
          <cell r="J236" t="str">
            <v>Tom</v>
          </cell>
          <cell r="K236" t="str">
            <v>qq</v>
          </cell>
          <cell r="L236" t="str">
            <v>qq</v>
          </cell>
          <cell r="M236" t="str">
            <v>C.McAvaney</v>
          </cell>
          <cell r="N236" t="str">
            <v>Erika</v>
          </cell>
          <cell r="O236" t="str">
            <v>qq</v>
          </cell>
          <cell r="P236" t="str">
            <v>qq</v>
          </cell>
          <cell r="Q236" t="str">
            <v>qq</v>
          </cell>
          <cell r="R236" t="str">
            <v>QQ</v>
          </cell>
          <cell r="S236" t="str">
            <v>Shirley</v>
          </cell>
          <cell r="T236" t="str">
            <v>qq</v>
          </cell>
          <cell r="U236" t="str">
            <v>qq</v>
          </cell>
          <cell r="V236" t="str">
            <v>qq</v>
          </cell>
          <cell r="W236" t="str">
            <v>qq</v>
          </cell>
          <cell r="X236" t="str">
            <v>Sue Kirsa</v>
          </cell>
          <cell r="Y236" t="str">
            <v>qq</v>
          </cell>
        </row>
        <row r="237">
          <cell r="C237" t="str">
            <v>Linda</v>
          </cell>
          <cell r="D237" t="str">
            <v>V.Hill</v>
          </cell>
          <cell r="E237" t="str">
            <v>Wendy</v>
          </cell>
          <cell r="F237" t="str">
            <v>Madonna</v>
          </cell>
          <cell r="G237" t="str">
            <v>Emma</v>
          </cell>
          <cell r="H237" t="str">
            <v>qq</v>
          </cell>
          <cell r="I237" t="str">
            <v>Stav (ADR)</v>
          </cell>
          <cell r="J237" t="str">
            <v>Winnie</v>
          </cell>
          <cell r="K237" t="str">
            <v>qq</v>
          </cell>
          <cell r="L237" t="str">
            <v>R.Batagol</v>
          </cell>
          <cell r="M237" t="str">
            <v>C.McAvaney</v>
          </cell>
          <cell r="N237" t="str">
            <v>Erika</v>
          </cell>
          <cell r="O237" t="str">
            <v>Huda</v>
          </cell>
          <cell r="P237" t="str">
            <v>qq</v>
          </cell>
          <cell r="Q237" t="str">
            <v>Amelia</v>
          </cell>
          <cell r="R237" t="str">
            <v>QQ</v>
          </cell>
          <cell r="S237" t="str">
            <v>qq</v>
          </cell>
          <cell r="T237" t="str">
            <v>qq</v>
          </cell>
          <cell r="U237" t="str">
            <v>Eugene</v>
          </cell>
          <cell r="W237" t="str">
            <v>Tess</v>
          </cell>
          <cell r="X237" t="str">
            <v>Sue Kirsa</v>
          </cell>
          <cell r="Y237" t="str">
            <v>A.Chong</v>
          </cell>
        </row>
        <row r="238">
          <cell r="C238" t="str">
            <v>Linda</v>
          </cell>
          <cell r="D238" t="str">
            <v>V.Hill</v>
          </cell>
          <cell r="E238" t="str">
            <v>qq</v>
          </cell>
          <cell r="F238" t="str">
            <v>Madonna</v>
          </cell>
          <cell r="G238" t="str">
            <v>Emma</v>
          </cell>
          <cell r="H238" t="str">
            <v>Marisa</v>
          </cell>
          <cell r="I238" t="str">
            <v>qq</v>
          </cell>
          <cell r="J238" t="str">
            <v>qq</v>
          </cell>
          <cell r="K238" t="str">
            <v>qq</v>
          </cell>
          <cell r="L238" t="str">
            <v>R.Batagol</v>
          </cell>
          <cell r="M238" t="str">
            <v>C.McAvaney</v>
          </cell>
          <cell r="N238" t="str">
            <v>Erika</v>
          </cell>
          <cell r="O238" t="str">
            <v>Huda</v>
          </cell>
          <cell r="P238" t="str">
            <v>qq</v>
          </cell>
          <cell r="Q238" t="str">
            <v>Amelia</v>
          </cell>
          <cell r="R238" t="str">
            <v>QQ</v>
          </cell>
          <cell r="S238" t="str">
            <v>Shirley</v>
          </cell>
          <cell r="T238" t="str">
            <v>qq</v>
          </cell>
          <cell r="U238" t="str">
            <v>qq</v>
          </cell>
          <cell r="W238" t="str">
            <v>Tess</v>
          </cell>
          <cell r="X238" t="str">
            <v>Sue Kirsa</v>
          </cell>
          <cell r="Y238" t="str">
            <v>A.Chong</v>
          </cell>
        </row>
        <row r="239">
          <cell r="C239" t="str">
            <v>Linda</v>
          </cell>
          <cell r="D239" t="str">
            <v>V.Hill</v>
          </cell>
          <cell r="E239" t="str">
            <v>Wendy</v>
          </cell>
          <cell r="F239" t="str">
            <v>Madonna</v>
          </cell>
          <cell r="G239" t="str">
            <v>Connie / Emma</v>
          </cell>
          <cell r="H239" t="str">
            <v>Marisa</v>
          </cell>
          <cell r="I239" t="str">
            <v>Hayley</v>
          </cell>
          <cell r="J239" t="str">
            <v>Tom</v>
          </cell>
          <cell r="K239" t="str">
            <v>qq</v>
          </cell>
          <cell r="L239" t="str">
            <v>qq</v>
          </cell>
          <cell r="M239" t="str">
            <v>C.McAvaney</v>
          </cell>
          <cell r="N239" t="str">
            <v>Erika</v>
          </cell>
          <cell r="O239" t="str">
            <v>qq</v>
          </cell>
          <cell r="P239" t="str">
            <v>Kaman</v>
          </cell>
          <cell r="Q239" t="str">
            <v>Noor</v>
          </cell>
          <cell r="R239" t="str">
            <v>QQ</v>
          </cell>
          <cell r="S239" t="str">
            <v>Shirley</v>
          </cell>
          <cell r="T239" t="str">
            <v>S.Sturm</v>
          </cell>
          <cell r="U239" t="str">
            <v>qq</v>
          </cell>
          <cell r="W239" t="str">
            <v>Tess</v>
          </cell>
          <cell r="X239" t="str">
            <v>Sue Kirsa</v>
          </cell>
          <cell r="Y239" t="str">
            <v>A.Chong</v>
          </cell>
        </row>
        <row r="240">
          <cell r="C240" t="str">
            <v>Linda</v>
          </cell>
          <cell r="D240" t="str">
            <v>V.Hill</v>
          </cell>
          <cell r="E240" t="str">
            <v>Wendy</v>
          </cell>
          <cell r="F240" t="str">
            <v>Madonna</v>
          </cell>
          <cell r="G240" t="str">
            <v>Connie / Emma</v>
          </cell>
          <cell r="H240" t="str">
            <v>Marisa</v>
          </cell>
          <cell r="I240" t="str">
            <v>Hayley</v>
          </cell>
          <cell r="J240" t="str">
            <v>qq</v>
          </cell>
          <cell r="K240" t="str">
            <v>qq</v>
          </cell>
          <cell r="L240" t="str">
            <v>qq</v>
          </cell>
          <cell r="M240" t="str">
            <v>QQ</v>
          </cell>
          <cell r="N240" t="str">
            <v>qq</v>
          </cell>
          <cell r="O240" t="str">
            <v>qq</v>
          </cell>
          <cell r="P240" t="str">
            <v>Kaman</v>
          </cell>
          <cell r="Q240" t="str">
            <v>Amelia</v>
          </cell>
          <cell r="R240" t="str">
            <v>QQ</v>
          </cell>
          <cell r="S240" t="str">
            <v>Shirley</v>
          </cell>
          <cell r="T240" t="str">
            <v>S.Sturm/Nicholas(am)</v>
          </cell>
          <cell r="U240" t="str">
            <v>qq</v>
          </cell>
          <cell r="W240" t="str">
            <v>Tess</v>
          </cell>
          <cell r="X240" t="str">
            <v>Sue Kirsa</v>
          </cell>
          <cell r="Y240" t="str">
            <v>A.Chong</v>
          </cell>
        </row>
        <row r="241">
          <cell r="C241" t="str">
            <v>Linda</v>
          </cell>
          <cell r="D241" t="str">
            <v>V.Hill</v>
          </cell>
          <cell r="E241" t="str">
            <v>qq</v>
          </cell>
          <cell r="F241" t="str">
            <v>Madonna</v>
          </cell>
          <cell r="G241" t="str">
            <v>Connie / Emma</v>
          </cell>
          <cell r="H241" t="str">
            <v>qq</v>
          </cell>
          <cell r="I241" t="str">
            <v>qq</v>
          </cell>
          <cell r="J241" t="str">
            <v>Tom</v>
          </cell>
          <cell r="K241" t="str">
            <v>qq</v>
          </cell>
          <cell r="L241" t="str">
            <v>qq</v>
          </cell>
          <cell r="M241" t="str">
            <v>C.McAvaney</v>
          </cell>
          <cell r="N241" t="str">
            <v>Erika</v>
          </cell>
          <cell r="O241" t="str">
            <v>qq</v>
          </cell>
          <cell r="P241" t="str">
            <v>qq</v>
          </cell>
          <cell r="Q241" t="str">
            <v>qq</v>
          </cell>
          <cell r="R241" t="str">
            <v>QQ</v>
          </cell>
          <cell r="S241" t="str">
            <v>Shirley</v>
          </cell>
          <cell r="T241" t="str">
            <v>qq</v>
          </cell>
          <cell r="U241" t="str">
            <v>Eugene</v>
          </cell>
          <cell r="W241" t="str">
            <v>qq</v>
          </cell>
          <cell r="X241" t="str">
            <v>Sue Kirsa</v>
          </cell>
          <cell r="Y241" t="str">
            <v>A.Chong</v>
          </cell>
        </row>
        <row r="242">
          <cell r="C242" t="str">
            <v>Linda</v>
          </cell>
          <cell r="D242" t="str">
            <v>V.Hill</v>
          </cell>
          <cell r="E242" t="str">
            <v>Wendy</v>
          </cell>
          <cell r="F242" t="str">
            <v>Madonna (LS)</v>
          </cell>
          <cell r="G242" t="str">
            <v>Emma</v>
          </cell>
          <cell r="H242" t="str">
            <v>qq</v>
          </cell>
          <cell r="I242" t="str">
            <v>Stav (ADR)</v>
          </cell>
          <cell r="J242" t="str">
            <v>Winnie</v>
          </cell>
          <cell r="K242" t="str">
            <v>qq</v>
          </cell>
          <cell r="L242" t="str">
            <v>R.Batagol</v>
          </cell>
          <cell r="M242" t="str">
            <v>C.McAvaney</v>
          </cell>
          <cell r="N242" t="str">
            <v>Erika</v>
          </cell>
          <cell r="O242" t="str">
            <v>Huda</v>
          </cell>
          <cell r="P242" t="str">
            <v>Kaman</v>
          </cell>
          <cell r="Q242" t="str">
            <v>Amelia</v>
          </cell>
          <cell r="R242" t="str">
            <v>QQ</v>
          </cell>
          <cell r="S242" t="str">
            <v>Shirley</v>
          </cell>
          <cell r="T242" t="str">
            <v>S.Sturm</v>
          </cell>
          <cell r="U242" t="str">
            <v>Eugene</v>
          </cell>
          <cell r="V242" t="str">
            <v>A.Chong</v>
          </cell>
          <cell r="W242" t="str">
            <v>Tess</v>
          </cell>
          <cell r="X242" t="str">
            <v>Sue Kirsa</v>
          </cell>
          <cell r="Y242" t="str">
            <v>N.Dirnbauer</v>
          </cell>
        </row>
        <row r="243">
          <cell r="C243" t="str">
            <v>Linda</v>
          </cell>
          <cell r="D243" t="str">
            <v>V.Hill</v>
          </cell>
          <cell r="E243" t="str">
            <v>qq</v>
          </cell>
          <cell r="F243" t="str">
            <v>Madonna (LS)</v>
          </cell>
          <cell r="G243" t="str">
            <v>Emma</v>
          </cell>
          <cell r="H243" t="str">
            <v>qq</v>
          </cell>
          <cell r="I243" t="str">
            <v>qq</v>
          </cell>
          <cell r="J243" t="str">
            <v>qq</v>
          </cell>
          <cell r="K243" t="str">
            <v>qq</v>
          </cell>
          <cell r="L243" t="str">
            <v>R.Batagol</v>
          </cell>
          <cell r="M243" t="str">
            <v>C.McAvaney</v>
          </cell>
          <cell r="N243" t="str">
            <v>Erika</v>
          </cell>
          <cell r="O243" t="str">
            <v>Huda</v>
          </cell>
          <cell r="P243" t="str">
            <v>qq</v>
          </cell>
          <cell r="Q243" t="str">
            <v>Amelia</v>
          </cell>
          <cell r="R243" t="str">
            <v>QQ</v>
          </cell>
          <cell r="S243" t="str">
            <v>Shirley</v>
          </cell>
          <cell r="T243" t="str">
            <v>S.Sturm</v>
          </cell>
          <cell r="U243" t="str">
            <v>qq</v>
          </cell>
          <cell r="V243" t="str">
            <v>qq</v>
          </cell>
          <cell r="W243" t="str">
            <v>Tess</v>
          </cell>
          <cell r="X243" t="str">
            <v>Sue Kirsa</v>
          </cell>
          <cell r="Y243" t="str">
            <v>N.Dirnbauer</v>
          </cell>
        </row>
        <row r="244">
          <cell r="C244" t="str">
            <v>Linda</v>
          </cell>
          <cell r="D244" t="str">
            <v>V.Hill</v>
          </cell>
          <cell r="E244" t="str">
            <v>qq</v>
          </cell>
          <cell r="F244" t="str">
            <v>Madonna (LS)</v>
          </cell>
          <cell r="G244" t="str">
            <v>Connie / Emma</v>
          </cell>
          <cell r="H244" t="str">
            <v>qq</v>
          </cell>
          <cell r="I244" t="str">
            <v>qq</v>
          </cell>
          <cell r="J244" t="str">
            <v>Tom</v>
          </cell>
          <cell r="K244" t="str">
            <v>Jane</v>
          </cell>
          <cell r="L244" t="str">
            <v>qq</v>
          </cell>
          <cell r="M244" t="str">
            <v>C.McAvaney</v>
          </cell>
          <cell r="N244" t="str">
            <v>Erika</v>
          </cell>
          <cell r="O244" t="str">
            <v>qq</v>
          </cell>
          <cell r="P244" t="str">
            <v>Kaman</v>
          </cell>
          <cell r="Q244" t="str">
            <v>Noor</v>
          </cell>
          <cell r="R244" t="str">
            <v>QQ</v>
          </cell>
          <cell r="S244" t="str">
            <v>Shirley</v>
          </cell>
          <cell r="T244" t="str">
            <v>S.Sturm</v>
          </cell>
          <cell r="U244" t="str">
            <v>qq</v>
          </cell>
          <cell r="V244" t="str">
            <v>A.Chong</v>
          </cell>
          <cell r="W244" t="str">
            <v>Tess</v>
          </cell>
          <cell r="X244" t="str">
            <v>Sue Kirsa</v>
          </cell>
          <cell r="Y244" t="str">
            <v>N.Dirnbauer</v>
          </cell>
        </row>
        <row r="245">
          <cell r="C245" t="str">
            <v>Linda</v>
          </cell>
          <cell r="D245" t="str">
            <v>V.Hill</v>
          </cell>
          <cell r="E245" t="str">
            <v>Wendy</v>
          </cell>
          <cell r="F245" t="str">
            <v>Madonna (LS)</v>
          </cell>
          <cell r="G245" t="str">
            <v>Connie / Emma</v>
          </cell>
          <cell r="H245" t="str">
            <v>qq</v>
          </cell>
          <cell r="I245" t="str">
            <v>qq</v>
          </cell>
          <cell r="J245" t="str">
            <v>qq</v>
          </cell>
          <cell r="K245" t="str">
            <v>Jane</v>
          </cell>
          <cell r="L245" t="str">
            <v>qq</v>
          </cell>
          <cell r="M245" t="str">
            <v>QQ</v>
          </cell>
          <cell r="N245" t="str">
            <v>qq</v>
          </cell>
          <cell r="O245" t="str">
            <v>Nadi</v>
          </cell>
          <cell r="P245" t="str">
            <v>Kaman</v>
          </cell>
          <cell r="Q245" t="str">
            <v>Amelia</v>
          </cell>
          <cell r="R245" t="str">
            <v>QQ</v>
          </cell>
          <cell r="S245" t="str">
            <v>Shirley</v>
          </cell>
          <cell r="T245" t="str">
            <v>S.Sturm/Silvana</v>
          </cell>
          <cell r="U245" t="str">
            <v>Kelly/JenNguyen/Mohammed&gt;11.30</v>
          </cell>
          <cell r="V245" t="str">
            <v>A.Chong</v>
          </cell>
          <cell r="W245" t="str">
            <v>Tess</v>
          </cell>
          <cell r="X245" t="str">
            <v>Sue Kirsa</v>
          </cell>
          <cell r="Y245" t="str">
            <v>N.Dirnbauer</v>
          </cell>
        </row>
        <row r="246">
          <cell r="C246" t="str">
            <v>Linda</v>
          </cell>
          <cell r="D246" t="str">
            <v>V.Hill</v>
          </cell>
          <cell r="E246" t="str">
            <v>qq</v>
          </cell>
          <cell r="F246" t="str">
            <v>Madonna (LS)</v>
          </cell>
          <cell r="G246" t="str">
            <v xml:space="preserve">Connie </v>
          </cell>
          <cell r="H246" t="str">
            <v>qq</v>
          </cell>
          <cell r="I246" t="str">
            <v>qq</v>
          </cell>
          <cell r="J246" t="str">
            <v>Tom</v>
          </cell>
          <cell r="K246" t="str">
            <v>Jane</v>
          </cell>
          <cell r="L246" t="str">
            <v>qq</v>
          </cell>
          <cell r="M246" t="str">
            <v>C.McAvaney</v>
          </cell>
          <cell r="N246" t="str">
            <v>Erika</v>
          </cell>
          <cell r="O246" t="str">
            <v>qq</v>
          </cell>
          <cell r="P246" t="str">
            <v>qq</v>
          </cell>
          <cell r="Q246" t="str">
            <v>Amelia</v>
          </cell>
          <cell r="R246" t="str">
            <v>QQ</v>
          </cell>
          <cell r="S246" t="str">
            <v>Shirley</v>
          </cell>
          <cell r="T246" t="str">
            <v>S.Sturm</v>
          </cell>
          <cell r="U246" t="str">
            <v>Eugene</v>
          </cell>
          <cell r="V246" t="str">
            <v>A.Chong</v>
          </cell>
          <cell r="W246" t="str">
            <v>qq</v>
          </cell>
          <cell r="X246" t="str">
            <v>Sue Kirsa</v>
          </cell>
          <cell r="Y246" t="str">
            <v>N.Dirnbauer</v>
          </cell>
        </row>
        <row r="247">
          <cell r="C247" t="str">
            <v>Linda</v>
          </cell>
          <cell r="D247" t="str">
            <v>V.Hill</v>
          </cell>
          <cell r="E247" t="str">
            <v>Wendy</v>
          </cell>
          <cell r="F247" t="str">
            <v>Madonna</v>
          </cell>
          <cell r="G247" t="str">
            <v>qq</v>
          </cell>
          <cell r="H247" t="str">
            <v>qq</v>
          </cell>
          <cell r="I247" t="str">
            <v>Stav (ADR)</v>
          </cell>
          <cell r="J247" t="str">
            <v>Winnie</v>
          </cell>
          <cell r="K247" t="str">
            <v>Jane</v>
          </cell>
          <cell r="L247" t="str">
            <v>R.Batagol</v>
          </cell>
          <cell r="M247" t="str">
            <v>C.McAvaney</v>
          </cell>
          <cell r="N247" t="str">
            <v>Erika</v>
          </cell>
          <cell r="O247" t="str">
            <v>Huda</v>
          </cell>
          <cell r="P247" t="str">
            <v>qq</v>
          </cell>
          <cell r="Q247" t="str">
            <v>Amelia</v>
          </cell>
          <cell r="R247" t="str">
            <v>QQ</v>
          </cell>
          <cell r="S247" t="str">
            <v>qq</v>
          </cell>
          <cell r="T247" t="str">
            <v>S.Sturm</v>
          </cell>
          <cell r="U247" t="str">
            <v>qq</v>
          </cell>
          <cell r="V247" t="str">
            <v>A.Chong</v>
          </cell>
          <cell r="W247" t="str">
            <v>Tess</v>
          </cell>
          <cell r="X247" t="str">
            <v>Sue Kirsa</v>
          </cell>
          <cell r="Y247" t="str">
            <v>N.Dirnbauer</v>
          </cell>
        </row>
        <row r="248">
          <cell r="C248" t="str">
            <v>Linda</v>
          </cell>
          <cell r="D248" t="str">
            <v>V.Hill</v>
          </cell>
          <cell r="E248" t="str">
            <v>qq</v>
          </cell>
          <cell r="F248" t="str">
            <v>Madonna</v>
          </cell>
          <cell r="G248" t="str">
            <v>qq</v>
          </cell>
          <cell r="H248" t="str">
            <v>Marisa</v>
          </cell>
          <cell r="I248" t="str">
            <v>qq</v>
          </cell>
          <cell r="J248" t="str">
            <v>qq</v>
          </cell>
          <cell r="K248" t="str">
            <v>Jane</v>
          </cell>
          <cell r="L248" t="str">
            <v>R.Batagol</v>
          </cell>
          <cell r="M248" t="str">
            <v>C.McAvaney</v>
          </cell>
          <cell r="N248" t="str">
            <v>Erika</v>
          </cell>
          <cell r="O248" t="str">
            <v>Huda</v>
          </cell>
          <cell r="P248" t="str">
            <v>qq</v>
          </cell>
          <cell r="Q248" t="str">
            <v>Amelia</v>
          </cell>
          <cell r="R248" t="str">
            <v>QQ</v>
          </cell>
          <cell r="S248" t="str">
            <v>Shirley</v>
          </cell>
          <cell r="T248" t="str">
            <v>S.Sturm</v>
          </cell>
          <cell r="U248" t="str">
            <v>qq</v>
          </cell>
          <cell r="V248" t="str">
            <v>A.Chong</v>
          </cell>
          <cell r="W248" t="str">
            <v>Tess</v>
          </cell>
          <cell r="X248" t="str">
            <v>Sue Kirsa</v>
          </cell>
          <cell r="Y248" t="str">
            <v>N.Dirnbauer</v>
          </cell>
        </row>
        <row r="249">
          <cell r="C249" t="str">
            <v>Linda</v>
          </cell>
          <cell r="D249" t="str">
            <v>V.Hill</v>
          </cell>
          <cell r="E249" t="str">
            <v>Wendy</v>
          </cell>
          <cell r="F249" t="str">
            <v>Madonna</v>
          </cell>
          <cell r="G249" t="str">
            <v>Connie</v>
          </cell>
          <cell r="H249" t="str">
            <v>Marisa</v>
          </cell>
          <cell r="I249" t="str">
            <v>qq</v>
          </cell>
          <cell r="J249" t="str">
            <v>Tom</v>
          </cell>
          <cell r="K249" t="str">
            <v>Jane</v>
          </cell>
          <cell r="L249" t="str">
            <v>qq</v>
          </cell>
          <cell r="M249" t="str">
            <v>C.McAvaney</v>
          </cell>
          <cell r="N249" t="str">
            <v>Erika</v>
          </cell>
          <cell r="O249" t="str">
            <v>qq</v>
          </cell>
          <cell r="P249" t="str">
            <v>Kaman</v>
          </cell>
          <cell r="Q249" t="str">
            <v>Amelia</v>
          </cell>
          <cell r="R249" t="str">
            <v>QQ</v>
          </cell>
          <cell r="S249" t="str">
            <v>Shirley</v>
          </cell>
          <cell r="T249" t="str">
            <v>S.Sturm</v>
          </cell>
          <cell r="U249" t="str">
            <v>qq</v>
          </cell>
          <cell r="V249" t="str">
            <v>A.Chong</v>
          </cell>
          <cell r="W249" t="str">
            <v>Tess</v>
          </cell>
          <cell r="X249" t="str">
            <v>Sue Kirsa</v>
          </cell>
          <cell r="Y249" t="str">
            <v>N.Dirnbauer</v>
          </cell>
        </row>
        <row r="250">
          <cell r="C250" t="str">
            <v>Linda</v>
          </cell>
          <cell r="D250" t="str">
            <v>V.Hill</v>
          </cell>
          <cell r="E250" t="str">
            <v>Wendy</v>
          </cell>
          <cell r="F250" t="str">
            <v>Madonna</v>
          </cell>
          <cell r="G250" t="str">
            <v>Connie</v>
          </cell>
          <cell r="H250" t="str">
            <v>Marisa</v>
          </cell>
          <cell r="I250" t="str">
            <v>qq</v>
          </cell>
          <cell r="J250" t="str">
            <v>qq</v>
          </cell>
          <cell r="K250" t="str">
            <v>Jane</v>
          </cell>
          <cell r="L250" t="str">
            <v>qq</v>
          </cell>
          <cell r="M250" t="str">
            <v>QQ</v>
          </cell>
          <cell r="N250" t="str">
            <v>qq</v>
          </cell>
          <cell r="O250" t="str">
            <v>qq</v>
          </cell>
          <cell r="P250" t="str">
            <v>Kaman</v>
          </cell>
          <cell r="Q250" t="str">
            <v>Amelia</v>
          </cell>
          <cell r="R250" t="str">
            <v>QQ</v>
          </cell>
          <cell r="S250" t="str">
            <v>qq</v>
          </cell>
          <cell r="T250" t="str">
            <v>S.Sturm/Silvana</v>
          </cell>
          <cell r="U250" t="str">
            <v>qq</v>
          </cell>
          <cell r="V250" t="str">
            <v>A.Chong</v>
          </cell>
          <cell r="W250" t="str">
            <v>Tess</v>
          </cell>
          <cell r="X250" t="str">
            <v>Sue Kirsa</v>
          </cell>
          <cell r="Y250" t="str">
            <v>N.Dirnbauer</v>
          </cell>
        </row>
        <row r="251">
          <cell r="C251" t="str">
            <v>Wendy</v>
          </cell>
          <cell r="D251" t="str">
            <v>V.Hill</v>
          </cell>
          <cell r="E251" t="str">
            <v>qq</v>
          </cell>
          <cell r="F251" t="str">
            <v>Madonna</v>
          </cell>
          <cell r="G251" t="str">
            <v>Connie</v>
          </cell>
          <cell r="H251" t="str">
            <v>qq</v>
          </cell>
          <cell r="I251" t="str">
            <v>qq</v>
          </cell>
          <cell r="J251" t="str">
            <v>Tom</v>
          </cell>
          <cell r="K251" t="str">
            <v>Jane</v>
          </cell>
          <cell r="L251" t="str">
            <v>qq</v>
          </cell>
          <cell r="M251" t="str">
            <v>C.McAvaney</v>
          </cell>
          <cell r="N251" t="str">
            <v>Erika</v>
          </cell>
          <cell r="O251" t="str">
            <v>qq</v>
          </cell>
          <cell r="P251" t="str">
            <v>qq</v>
          </cell>
          <cell r="Q251" t="str">
            <v>Amelia</v>
          </cell>
          <cell r="R251" t="str">
            <v>QQ</v>
          </cell>
          <cell r="S251" t="str">
            <v>Shirley</v>
          </cell>
          <cell r="T251" t="str">
            <v>S.Sturm</v>
          </cell>
          <cell r="U251" t="str">
            <v>qq</v>
          </cell>
          <cell r="V251" t="str">
            <v>A.Chong</v>
          </cell>
          <cell r="W251" t="str">
            <v>qq</v>
          </cell>
          <cell r="X251" t="str">
            <v>Sue Kirsa</v>
          </cell>
          <cell r="Y251" t="str">
            <v>N.Dirnbauer</v>
          </cell>
        </row>
        <row r="252">
          <cell r="C252" t="str">
            <v>Wendy</v>
          </cell>
          <cell r="D252" t="str">
            <v>qq</v>
          </cell>
          <cell r="E252" t="str">
            <v>V.Hill</v>
          </cell>
          <cell r="F252" t="str">
            <v>Madonna</v>
          </cell>
          <cell r="G252" t="str">
            <v>qq</v>
          </cell>
          <cell r="H252" t="str">
            <v>qq</v>
          </cell>
          <cell r="I252" t="str">
            <v>Stav (ADR)</v>
          </cell>
          <cell r="J252" t="str">
            <v>Winnie</v>
          </cell>
          <cell r="K252" t="str">
            <v>Jane</v>
          </cell>
          <cell r="L252" t="str">
            <v>R.Batagol</v>
          </cell>
          <cell r="M252" t="str">
            <v>C.McAvaney</v>
          </cell>
          <cell r="N252" t="str">
            <v>Erika</v>
          </cell>
          <cell r="O252" t="str">
            <v>Huda</v>
          </cell>
          <cell r="P252" t="str">
            <v>Kaman</v>
          </cell>
          <cell r="Q252" t="str">
            <v>Amelia</v>
          </cell>
          <cell r="R252" t="str">
            <v>QQ</v>
          </cell>
          <cell r="S252" t="str">
            <v>qq</v>
          </cell>
          <cell r="T252" t="str">
            <v>S.Sturm</v>
          </cell>
          <cell r="U252" t="str">
            <v>Diana/T.Le&lt;12 (Resp)</v>
          </cell>
          <cell r="V252" t="str">
            <v>A.Chong</v>
          </cell>
          <cell r="W252" t="str">
            <v>qq</v>
          </cell>
          <cell r="X252" t="str">
            <v>qq</v>
          </cell>
          <cell r="Y252" t="str">
            <v>N.Dirnbauer</v>
          </cell>
        </row>
        <row r="253">
          <cell r="C253" t="str">
            <v>Tom</v>
          </cell>
          <cell r="D253" t="str">
            <v>qq</v>
          </cell>
          <cell r="E253" t="str">
            <v>V.Hill</v>
          </cell>
          <cell r="F253" t="str">
            <v>Madonna</v>
          </cell>
          <cell r="G253" t="str">
            <v>qq</v>
          </cell>
          <cell r="H253" t="str">
            <v>Marisa</v>
          </cell>
          <cell r="I253" t="str">
            <v>qq</v>
          </cell>
          <cell r="J253" t="str">
            <v>qq</v>
          </cell>
          <cell r="K253" t="str">
            <v>Jane</v>
          </cell>
          <cell r="L253" t="str">
            <v>R.Batagol</v>
          </cell>
          <cell r="M253" t="str">
            <v>C.McAvaney</v>
          </cell>
          <cell r="N253" t="str">
            <v>Erika</v>
          </cell>
          <cell r="O253" t="str">
            <v>Huda</v>
          </cell>
          <cell r="P253" t="str">
            <v>qq</v>
          </cell>
          <cell r="Q253" t="str">
            <v>Amelia</v>
          </cell>
          <cell r="R253" t="str">
            <v>QQ</v>
          </cell>
          <cell r="S253" t="str">
            <v>Shirley</v>
          </cell>
          <cell r="T253" t="str">
            <v>S.Sturm</v>
          </cell>
          <cell r="U253" t="str">
            <v>qq</v>
          </cell>
          <cell r="V253" t="str">
            <v>A.Chong</v>
          </cell>
          <cell r="W253" t="str">
            <v>Tess</v>
          </cell>
          <cell r="X253" t="str">
            <v>qq</v>
          </cell>
          <cell r="Y253" t="str">
            <v>N.Dirnbauer</v>
          </cell>
        </row>
        <row r="254">
          <cell r="C254" t="str">
            <v>Wendy</v>
          </cell>
          <cell r="D254" t="str">
            <v>Hayley</v>
          </cell>
          <cell r="E254" t="str">
            <v>V.Hill</v>
          </cell>
          <cell r="F254" t="str">
            <v>Madonna</v>
          </cell>
          <cell r="G254" t="str">
            <v>Connie</v>
          </cell>
          <cell r="H254" t="str">
            <v>Marisa</v>
          </cell>
          <cell r="I254" t="str">
            <v>qq</v>
          </cell>
          <cell r="J254" t="str">
            <v>Tom</v>
          </cell>
          <cell r="K254" t="str">
            <v>Jane</v>
          </cell>
          <cell r="L254" t="str">
            <v>qq</v>
          </cell>
          <cell r="M254" t="str">
            <v>C.McAvaney</v>
          </cell>
          <cell r="N254" t="str">
            <v>Erika</v>
          </cell>
          <cell r="O254" t="str">
            <v>qq</v>
          </cell>
          <cell r="P254" t="str">
            <v>Kaman</v>
          </cell>
          <cell r="Q254" t="str">
            <v>Amelia</v>
          </cell>
          <cell r="R254" t="str">
            <v>QQ</v>
          </cell>
          <cell r="S254" t="str">
            <v>Shirley</v>
          </cell>
          <cell r="T254" t="str">
            <v>S.Sturm</v>
          </cell>
          <cell r="U254" t="str">
            <v>qq</v>
          </cell>
          <cell r="V254" t="str">
            <v>A.Chong</v>
          </cell>
          <cell r="W254" t="str">
            <v>Tess</v>
          </cell>
          <cell r="X254" t="str">
            <v>qq</v>
          </cell>
          <cell r="Y254" t="str">
            <v>N.Dirnbauer</v>
          </cell>
        </row>
        <row r="255">
          <cell r="C255" t="str">
            <v>Tom</v>
          </cell>
          <cell r="D255" t="str">
            <v>Hayley</v>
          </cell>
          <cell r="E255" t="str">
            <v>V.Hill</v>
          </cell>
          <cell r="F255" t="str">
            <v>Madonna</v>
          </cell>
          <cell r="G255" t="str">
            <v>Connie</v>
          </cell>
          <cell r="H255" t="str">
            <v>Marisa</v>
          </cell>
          <cell r="I255" t="str">
            <v>qq</v>
          </cell>
          <cell r="J255" t="str">
            <v>qq</v>
          </cell>
          <cell r="K255" t="str">
            <v>Jane</v>
          </cell>
          <cell r="L255" t="str">
            <v>qq</v>
          </cell>
          <cell r="M255" t="str">
            <v>QQ</v>
          </cell>
          <cell r="N255" t="str">
            <v>qq</v>
          </cell>
          <cell r="O255" t="str">
            <v>qq</v>
          </cell>
          <cell r="P255" t="str">
            <v>Kaman</v>
          </cell>
          <cell r="Q255" t="str">
            <v>Amelia</v>
          </cell>
          <cell r="R255" t="str">
            <v>QQ</v>
          </cell>
          <cell r="S255" t="str">
            <v>Shirley</v>
          </cell>
          <cell r="T255" t="str">
            <v>S.Sturm / Silvana / Nelson/Janki</v>
          </cell>
          <cell r="U255" t="str">
            <v>qq</v>
          </cell>
          <cell r="V255" t="str">
            <v>A.Chong</v>
          </cell>
          <cell r="W255" t="str">
            <v>Tess</v>
          </cell>
          <cell r="X255" t="str">
            <v>qq</v>
          </cell>
          <cell r="Y255" t="str">
            <v>N.Dirnbauer</v>
          </cell>
        </row>
        <row r="256">
          <cell r="C256" t="str">
            <v>Wendy</v>
          </cell>
          <cell r="D256" t="str">
            <v>qq</v>
          </cell>
          <cell r="E256" t="str">
            <v>V.Hill</v>
          </cell>
          <cell r="F256" t="str">
            <v>Madonna</v>
          </cell>
          <cell r="G256" t="str">
            <v>Connie</v>
          </cell>
          <cell r="H256" t="str">
            <v>qq</v>
          </cell>
          <cell r="I256" t="str">
            <v>qq</v>
          </cell>
          <cell r="J256" t="str">
            <v>Tom</v>
          </cell>
          <cell r="K256" t="str">
            <v>Jane</v>
          </cell>
          <cell r="L256" t="str">
            <v>qq</v>
          </cell>
          <cell r="M256" t="str">
            <v>C.McAvaney</v>
          </cell>
          <cell r="N256" t="str">
            <v>Erika</v>
          </cell>
          <cell r="O256" t="str">
            <v>qq</v>
          </cell>
          <cell r="P256" t="str">
            <v>Kaman</v>
          </cell>
          <cell r="Q256" t="str">
            <v>Amelia</v>
          </cell>
          <cell r="R256" t="str">
            <v>QQ</v>
          </cell>
          <cell r="S256" t="str">
            <v>Shirley</v>
          </cell>
          <cell r="T256" t="str">
            <v>S.Sturm</v>
          </cell>
          <cell r="U256" t="str">
            <v>qq</v>
          </cell>
          <cell r="V256" t="str">
            <v>A.Chong</v>
          </cell>
          <cell r="W256" t="str">
            <v>qq</v>
          </cell>
          <cell r="X256" t="str">
            <v>qq</v>
          </cell>
          <cell r="Y256" t="str">
            <v>N.Dirnbauer</v>
          </cell>
        </row>
      </sheetData>
      <sheetData sheetId="1">
        <row r="2">
          <cell r="C2">
            <v>2017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31 NORTH</v>
          </cell>
          <cell r="D1" t="str">
            <v>31 SOUTH</v>
          </cell>
          <cell r="E1" t="str">
            <v>51 NORTH &amp; SOUTH</v>
          </cell>
          <cell r="F1" t="str">
            <v>BAU</v>
          </cell>
          <cell r="G1" t="str">
            <v>BAU</v>
          </cell>
          <cell r="H1" t="str">
            <v>BAU/PBS training</v>
          </cell>
          <cell r="I1" t="str">
            <v>e-PRESCRIBING LEAD</v>
          </cell>
          <cell r="J1" t="str">
            <v>SIR JOHN MONASH</v>
          </cell>
          <cell r="K1" t="str">
            <v>MHTRP MANAGER</v>
          </cell>
          <cell r="L1" t="str">
            <v>MHTRP</v>
          </cell>
          <cell r="M1" t="str">
            <v>MHTRP</v>
          </cell>
          <cell r="N1" t="str">
            <v>MHTRP</v>
          </cell>
          <cell r="O1" t="str">
            <v>MHTRP TECH</v>
          </cell>
          <cell r="P1" t="str">
            <v>[PHARMACY ROLE]</v>
          </cell>
          <cell r="Q1" t="str">
            <v>[PHARMACY ROLE]</v>
          </cell>
          <cell r="R1" t="str">
            <v>[PHARMACY ROLE]</v>
          </cell>
          <cell r="S1" t="str">
            <v>[PHARMACY ROLE]</v>
          </cell>
          <cell r="T1" t="str">
            <v>[PHARMACY ROLE]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</row>
        <row r="3">
          <cell r="C3" t="str">
            <v>Mark</v>
          </cell>
          <cell r="D3" t="str">
            <v>V.Mai</v>
          </cell>
          <cell r="E3" t="str">
            <v>Paree</v>
          </cell>
          <cell r="F3" t="str">
            <v>Michael</v>
          </cell>
          <cell r="G3" t="str">
            <v>K.Yeoh</v>
          </cell>
          <cell r="H3">
            <v>0</v>
          </cell>
          <cell r="I3" t="str">
            <v>J.Hunter</v>
          </cell>
          <cell r="J3" t="str">
            <v>qq</v>
          </cell>
          <cell r="K3" t="str">
            <v>Helen</v>
          </cell>
          <cell r="L3" t="str">
            <v>C.Vosk</v>
          </cell>
          <cell r="M3" t="str">
            <v>Renise</v>
          </cell>
          <cell r="N3" t="str">
            <v>Sandra</v>
          </cell>
          <cell r="O3" t="str">
            <v>Dalia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C4" t="str">
            <v>Mark</v>
          </cell>
          <cell r="D4" t="str">
            <v>V.Mai</v>
          </cell>
          <cell r="E4" t="str">
            <v>Paree</v>
          </cell>
          <cell r="F4" t="str">
            <v>Michael</v>
          </cell>
          <cell r="G4" t="str">
            <v>K.Yeoh</v>
          </cell>
          <cell r="H4">
            <v>0</v>
          </cell>
          <cell r="I4" t="str">
            <v>J.Hunter</v>
          </cell>
          <cell r="J4" t="str">
            <v>qq</v>
          </cell>
          <cell r="K4" t="str">
            <v>Helen</v>
          </cell>
          <cell r="L4" t="str">
            <v>C.Vosk</v>
          </cell>
          <cell r="M4" t="str">
            <v>Renise</v>
          </cell>
          <cell r="N4" t="str">
            <v>Sandra</v>
          </cell>
          <cell r="O4" t="str">
            <v>Dalia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 t="str">
            <v>Mark</v>
          </cell>
          <cell r="D5" t="str">
            <v>V.Mai</v>
          </cell>
          <cell r="E5" t="str">
            <v>Paree</v>
          </cell>
          <cell r="F5" t="str">
            <v>Michael</v>
          </cell>
          <cell r="G5" t="str">
            <v>K.Yeoh</v>
          </cell>
          <cell r="H5">
            <v>0</v>
          </cell>
          <cell r="I5" t="str">
            <v>J.Hunter</v>
          </cell>
          <cell r="J5" t="str">
            <v>qq</v>
          </cell>
          <cell r="K5" t="str">
            <v>Helen</v>
          </cell>
          <cell r="L5" t="str">
            <v>C.Vosk</v>
          </cell>
          <cell r="M5" t="str">
            <v>Renise</v>
          </cell>
          <cell r="N5" t="str">
            <v>Sandra</v>
          </cell>
          <cell r="O5" t="str">
            <v>Dalia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C252" t="str">
            <v>Mark</v>
          </cell>
          <cell r="D252" t="str">
            <v>V.Mai</v>
          </cell>
          <cell r="E252" t="str">
            <v>Paree</v>
          </cell>
          <cell r="F252" t="str">
            <v>qq</v>
          </cell>
          <cell r="G252" t="str">
            <v>K.Yeoh</v>
          </cell>
          <cell r="H252">
            <v>0</v>
          </cell>
          <cell r="I252" t="str">
            <v>J.Hunter</v>
          </cell>
          <cell r="J252" t="str">
            <v>qq</v>
          </cell>
          <cell r="K252" t="str">
            <v>Helen</v>
          </cell>
          <cell r="L252" t="str">
            <v>C.Vosk</v>
          </cell>
          <cell r="M252" t="str">
            <v>Renise</v>
          </cell>
          <cell r="N252" t="str">
            <v>Sandra</v>
          </cell>
          <cell r="O252" t="str">
            <v>Dalia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C253" t="str">
            <v>Mark</v>
          </cell>
          <cell r="D253" t="str">
            <v>V.Mai</v>
          </cell>
          <cell r="E253" t="str">
            <v>Paree</v>
          </cell>
          <cell r="F253" t="str">
            <v>Michael</v>
          </cell>
          <cell r="G253" t="str">
            <v>K.Yeoh</v>
          </cell>
          <cell r="H253">
            <v>0</v>
          </cell>
          <cell r="I253" t="str">
            <v>J.Hunter</v>
          </cell>
          <cell r="J253" t="str">
            <v>Vivienne</v>
          </cell>
          <cell r="K253" t="str">
            <v>Helen</v>
          </cell>
          <cell r="L253" t="str">
            <v>C.Vosk</v>
          </cell>
          <cell r="M253" t="str">
            <v>Renise</v>
          </cell>
          <cell r="N253" t="str">
            <v>Sandra</v>
          </cell>
          <cell r="O253" t="str">
            <v>Dalia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C254" t="str">
            <v>Mark</v>
          </cell>
          <cell r="D254" t="str">
            <v>V.Mai</v>
          </cell>
          <cell r="E254" t="str">
            <v>Paree</v>
          </cell>
          <cell r="F254" t="str">
            <v>Michael</v>
          </cell>
          <cell r="G254" t="str">
            <v>K.Yeoh</v>
          </cell>
          <cell r="H254">
            <v>0</v>
          </cell>
          <cell r="I254" t="str">
            <v>J.Hunter</v>
          </cell>
          <cell r="J254" t="str">
            <v>qq</v>
          </cell>
          <cell r="K254" t="str">
            <v>Monique</v>
          </cell>
          <cell r="L254" t="str">
            <v>C.Vosk</v>
          </cell>
          <cell r="M254" t="str">
            <v>Renise</v>
          </cell>
          <cell r="N254" t="str">
            <v>Sandra</v>
          </cell>
          <cell r="O254" t="str">
            <v>Dalia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C255" t="str">
            <v>Mark</v>
          </cell>
          <cell r="D255" t="str">
            <v>V.Shen</v>
          </cell>
          <cell r="E255" t="str">
            <v>Paree</v>
          </cell>
          <cell r="F255" t="str">
            <v>Michael</v>
          </cell>
          <cell r="G255" t="str">
            <v>K.Yeoh</v>
          </cell>
          <cell r="H255">
            <v>0</v>
          </cell>
          <cell r="I255" t="str">
            <v>J.Hunter</v>
          </cell>
          <cell r="J255" t="str">
            <v>qq</v>
          </cell>
          <cell r="K255" t="str">
            <v>Helen</v>
          </cell>
          <cell r="L255" t="str">
            <v>C.Vosk</v>
          </cell>
          <cell r="M255" t="str">
            <v>Renise</v>
          </cell>
          <cell r="N255" t="str">
            <v>Sandra</v>
          </cell>
          <cell r="O255" t="str">
            <v>Dalia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C256" t="str">
            <v>Mark</v>
          </cell>
          <cell r="D256" t="str">
            <v>V.Mai</v>
          </cell>
          <cell r="E256" t="str">
            <v>Paree &lt;11.30/Sneha&gt;11.30</v>
          </cell>
          <cell r="F256" t="str">
            <v>Michael</v>
          </cell>
          <cell r="G256" t="str">
            <v>K.Yeoh</v>
          </cell>
          <cell r="H256">
            <v>0</v>
          </cell>
          <cell r="I256" t="str">
            <v>J.Hunter</v>
          </cell>
          <cell r="J256" t="str">
            <v>qq</v>
          </cell>
          <cell r="K256" t="str">
            <v>Helen</v>
          </cell>
          <cell r="L256" t="str">
            <v>C.Vosk</v>
          </cell>
          <cell r="M256" t="str">
            <v>Renise</v>
          </cell>
          <cell r="N256" t="str">
            <v>Sandra</v>
          </cell>
          <cell r="O256" t="str">
            <v>Dalia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</sheetData>
      <sheetData sheetId="1">
        <row r="1">
          <cell r="C1">
            <v>0</v>
          </cell>
          <cell r="D1">
            <v>0</v>
          </cell>
        </row>
        <row r="2">
          <cell r="C2">
            <v>2017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  <sheetName val="2017_Monash Childrens Team"/>
    </sheetNames>
    <sheetDataSet>
      <sheetData sheetId="0">
        <row r="1">
          <cell r="C1" t="str">
            <v>Nest MONASH NEWBORN</v>
          </cell>
          <cell r="D1" t="str">
            <v>4A Canopy</v>
          </cell>
          <cell r="E1" t="str">
            <v>3A Forest</v>
          </cell>
          <cell r="F1" t="str">
            <v>4C Reef Cancer Centre</v>
          </cell>
          <cell r="G1" t="str">
            <v xml:space="preserve">MN SUPPORT </v>
          </cell>
          <cell r="H1" t="str">
            <v>PICU / AVIARY</v>
          </cell>
          <cell r="I1" t="str">
            <v>INTERN 1</v>
          </cell>
          <cell r="J1" t="str">
            <v>MCH DISPENSARY MANAGER</v>
          </cell>
          <cell r="K1" t="str">
            <v>MCH DISPENSARY</v>
          </cell>
          <cell r="L1" t="str">
            <v>MCH ASEPTIC SUITE</v>
          </cell>
          <cell r="M1" t="str">
            <v>Associate Deputy Director</v>
          </cell>
          <cell r="N1" t="str">
            <v>INTERN 2</v>
          </cell>
          <cell r="O1" t="str">
            <v>INTERN 3</v>
          </cell>
          <cell r="P1" t="str">
            <v>MCH DISPENSARY TRAINING</v>
          </cell>
          <cell r="Q1" t="str">
            <v>StEP Student</v>
          </cell>
          <cell r="R1" t="str">
            <v>Masters Student</v>
          </cell>
          <cell r="S1" t="str">
            <v>EMR meetings</v>
          </cell>
          <cell r="T1" t="str">
            <v>French Student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 t="str">
            <v>Christine</v>
          </cell>
          <cell r="D242" t="str">
            <v>Megan</v>
          </cell>
          <cell r="E242" t="str">
            <v>Georgia</v>
          </cell>
          <cell r="F242" t="str">
            <v>Lisa</v>
          </cell>
          <cell r="G242" t="str">
            <v>Angelica</v>
          </cell>
          <cell r="H242" t="str">
            <v>K.Chin</v>
          </cell>
          <cell r="I242" t="str">
            <v>Edward/Jesslyn</v>
          </cell>
          <cell r="J242" t="str">
            <v>Vineeth</v>
          </cell>
          <cell r="K242" t="str">
            <v>J.Drummond</v>
          </cell>
          <cell r="L242" t="str">
            <v>qq</v>
          </cell>
          <cell r="M242" t="str">
            <v>qq</v>
          </cell>
          <cell r="N242">
            <v>0</v>
          </cell>
          <cell r="O242">
            <v>0</v>
          </cell>
          <cell r="P242">
            <v>0</v>
          </cell>
          <cell r="Q242" t="str">
            <v>Madhushi (3A)</v>
          </cell>
          <cell r="R242" t="str">
            <v>Sherine Tan (4A)</v>
          </cell>
          <cell r="S242">
            <v>0</v>
          </cell>
          <cell r="T242">
            <v>0</v>
          </cell>
        </row>
        <row r="243">
          <cell r="C243" t="str">
            <v>Christine</v>
          </cell>
          <cell r="D243" t="str">
            <v>Megan</v>
          </cell>
          <cell r="E243" t="str">
            <v>Georgia</v>
          </cell>
          <cell r="F243" t="str">
            <v>J.Drummond</v>
          </cell>
          <cell r="G243" t="str">
            <v>Angelica</v>
          </cell>
          <cell r="H243" t="str">
            <v>K.Chin</v>
          </cell>
          <cell r="I243" t="str">
            <v>Edward/Jesslyn</v>
          </cell>
          <cell r="J243" t="str">
            <v>Vineeth</v>
          </cell>
          <cell r="K243" t="str">
            <v>E.Hu (&gt;11am)</v>
          </cell>
          <cell r="L243" t="str">
            <v>qq</v>
          </cell>
          <cell r="M243" t="str">
            <v>qq</v>
          </cell>
          <cell r="N243">
            <v>0</v>
          </cell>
          <cell r="O243">
            <v>0</v>
          </cell>
          <cell r="P243">
            <v>0</v>
          </cell>
          <cell r="Q243" t="str">
            <v>Madhushi (3A)</v>
          </cell>
          <cell r="R243" t="str">
            <v>Sherine Tan (4A)</v>
          </cell>
          <cell r="S243">
            <v>0</v>
          </cell>
          <cell r="T243">
            <v>0</v>
          </cell>
        </row>
        <row r="244">
          <cell r="C244" t="str">
            <v>Christine</v>
          </cell>
          <cell r="D244" t="str">
            <v>Megan</v>
          </cell>
          <cell r="E244" t="str">
            <v>Georgia</v>
          </cell>
          <cell r="F244" t="str">
            <v>J.Drummond</v>
          </cell>
          <cell r="G244" t="str">
            <v>Angelica</v>
          </cell>
          <cell r="H244" t="str">
            <v>K.Chin</v>
          </cell>
          <cell r="I244" t="str">
            <v>Edward/Jesslyn</v>
          </cell>
          <cell r="J244" t="str">
            <v>Vineeth</v>
          </cell>
          <cell r="K244" t="str">
            <v>E.Hu</v>
          </cell>
          <cell r="L244" t="str">
            <v>qq</v>
          </cell>
          <cell r="M244" t="str">
            <v>qq</v>
          </cell>
          <cell r="N244">
            <v>0</v>
          </cell>
          <cell r="O244">
            <v>0</v>
          </cell>
          <cell r="P244">
            <v>0</v>
          </cell>
          <cell r="Q244" t="str">
            <v>Madhushi (3A)</v>
          </cell>
          <cell r="R244" t="str">
            <v>Sherine Tan (4C)</v>
          </cell>
          <cell r="S244">
            <v>0</v>
          </cell>
          <cell r="T244">
            <v>0</v>
          </cell>
        </row>
        <row r="245">
          <cell r="C245" t="str">
            <v>Christine</v>
          </cell>
          <cell r="D245" t="str">
            <v>Megan</v>
          </cell>
          <cell r="E245" t="str">
            <v>Georgia</v>
          </cell>
          <cell r="F245" t="str">
            <v>Lisa</v>
          </cell>
          <cell r="G245" t="str">
            <v>Angelica</v>
          </cell>
          <cell r="H245" t="str">
            <v>K.Chin</v>
          </cell>
          <cell r="I245" t="str">
            <v>Edward/Jesslyn</v>
          </cell>
          <cell r="J245" t="str">
            <v>Vineeth</v>
          </cell>
          <cell r="K245" t="str">
            <v>Janki</v>
          </cell>
          <cell r="L245" t="str">
            <v>qq</v>
          </cell>
          <cell r="M245" t="str">
            <v>qq</v>
          </cell>
          <cell r="N245">
            <v>0</v>
          </cell>
          <cell r="O245">
            <v>0</v>
          </cell>
          <cell r="P245">
            <v>0</v>
          </cell>
          <cell r="Q245" t="str">
            <v>Madhushi (3A)</v>
          </cell>
          <cell r="R245" t="str">
            <v>Sherine Tan (PICU/Aviary)</v>
          </cell>
          <cell r="S245">
            <v>0</v>
          </cell>
          <cell r="T245">
            <v>0</v>
          </cell>
        </row>
        <row r="246">
          <cell r="C246" t="str">
            <v>K.Chin</v>
          </cell>
          <cell r="D246" t="str">
            <v>Megan</v>
          </cell>
          <cell r="E246" t="str">
            <v>Georgia</v>
          </cell>
          <cell r="F246" t="str">
            <v>J.Drummond</v>
          </cell>
          <cell r="G246" t="str">
            <v>Angelica</v>
          </cell>
          <cell r="H246" t="str">
            <v>Diana</v>
          </cell>
          <cell r="I246" t="str">
            <v>Edward/Jesslyn</v>
          </cell>
          <cell r="J246" t="str">
            <v>Vineeth</v>
          </cell>
          <cell r="K246" t="str">
            <v>Janki</v>
          </cell>
          <cell r="L246" t="str">
            <v>qq</v>
          </cell>
          <cell r="M246" t="str">
            <v>qq</v>
          </cell>
          <cell r="N246">
            <v>0</v>
          </cell>
          <cell r="O246">
            <v>0</v>
          </cell>
          <cell r="P246">
            <v>0</v>
          </cell>
          <cell r="Q246" t="str">
            <v>Madhushi (3A)</v>
          </cell>
          <cell r="R246" t="str">
            <v>Sherine Tan (PICU/Aviary)</v>
          </cell>
          <cell r="S246">
            <v>0</v>
          </cell>
          <cell r="T246">
            <v>0</v>
          </cell>
        </row>
        <row r="247">
          <cell r="C247" t="str">
            <v>Christine</v>
          </cell>
          <cell r="D247" t="str">
            <v>J.Drummond</v>
          </cell>
          <cell r="E247" t="str">
            <v>Georgia</v>
          </cell>
          <cell r="F247" t="str">
            <v>Lisa</v>
          </cell>
          <cell r="G247" t="str">
            <v>Angelica</v>
          </cell>
          <cell r="H247" t="str">
            <v>K.Chin</v>
          </cell>
          <cell r="I247" t="str">
            <v>V.Le</v>
          </cell>
          <cell r="J247" t="str">
            <v>Vineeth</v>
          </cell>
          <cell r="K247" t="str">
            <v>V.Shen</v>
          </cell>
          <cell r="L247" t="str">
            <v>qq</v>
          </cell>
          <cell r="M247" t="str">
            <v>qq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 t="str">
            <v>Sherine Tan (4C)</v>
          </cell>
          <cell r="S247">
            <v>0</v>
          </cell>
          <cell r="T247">
            <v>0</v>
          </cell>
        </row>
        <row r="248">
          <cell r="C248" t="str">
            <v>Christine</v>
          </cell>
          <cell r="D248" t="str">
            <v>Megan</v>
          </cell>
          <cell r="E248" t="str">
            <v>Georgia</v>
          </cell>
          <cell r="F248" t="str">
            <v>J.Drummond</v>
          </cell>
          <cell r="G248" t="str">
            <v>Angelica</v>
          </cell>
          <cell r="H248" t="str">
            <v>K.Chin</v>
          </cell>
          <cell r="I248" t="str">
            <v>V.Le</v>
          </cell>
          <cell r="J248" t="str">
            <v>Vineeth</v>
          </cell>
          <cell r="K248" t="str">
            <v>E.Hu</v>
          </cell>
          <cell r="L248" t="str">
            <v>qq</v>
          </cell>
          <cell r="M248" t="str">
            <v>qq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 t="str">
            <v>Sherine Tan (NICU)</v>
          </cell>
          <cell r="S248">
            <v>0</v>
          </cell>
          <cell r="T248">
            <v>0</v>
          </cell>
        </row>
        <row r="249">
          <cell r="C249" t="str">
            <v>Christine</v>
          </cell>
          <cell r="D249" t="str">
            <v>Megan</v>
          </cell>
          <cell r="E249" t="str">
            <v>Georgia</v>
          </cell>
          <cell r="F249" t="str">
            <v>J.Drummond</v>
          </cell>
          <cell r="G249" t="str">
            <v>E.Hu</v>
          </cell>
          <cell r="H249" t="str">
            <v>K.Chin</v>
          </cell>
          <cell r="I249" t="str">
            <v>V.Le</v>
          </cell>
          <cell r="J249" t="str">
            <v>Vineeth</v>
          </cell>
          <cell r="K249" t="str">
            <v>V.Shen</v>
          </cell>
          <cell r="L249" t="str">
            <v>qq</v>
          </cell>
          <cell r="M249" t="str">
            <v>qq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 t="str">
            <v>Sherine Tan (NICU)</v>
          </cell>
          <cell r="S249">
            <v>0</v>
          </cell>
          <cell r="T249">
            <v>0</v>
          </cell>
        </row>
        <row r="250">
          <cell r="C250" t="str">
            <v>Christine</v>
          </cell>
          <cell r="D250" t="str">
            <v>Megan</v>
          </cell>
          <cell r="E250" t="str">
            <v>J.Drummond</v>
          </cell>
          <cell r="F250" t="str">
            <v>Lisa</v>
          </cell>
          <cell r="G250" t="str">
            <v>Angelica</v>
          </cell>
          <cell r="H250" t="str">
            <v>Huda</v>
          </cell>
          <cell r="I250" t="str">
            <v>V.Le</v>
          </cell>
          <cell r="J250" t="str">
            <v>K.Tiong</v>
          </cell>
          <cell r="K250" t="str">
            <v>A.Alex</v>
          </cell>
          <cell r="L250" t="str">
            <v>qq</v>
          </cell>
          <cell r="M250" t="str">
            <v>qq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 t="str">
            <v>Sherine Tan (NICU)</v>
          </cell>
          <cell r="S250">
            <v>0</v>
          </cell>
          <cell r="T250">
            <v>0</v>
          </cell>
        </row>
        <row r="251">
          <cell r="C251" t="str">
            <v>Christine</v>
          </cell>
          <cell r="D251" t="str">
            <v>Megan</v>
          </cell>
          <cell r="E251" t="str">
            <v>Georgia</v>
          </cell>
          <cell r="F251" t="str">
            <v>J.Drummond</v>
          </cell>
          <cell r="G251" t="str">
            <v>Angelica</v>
          </cell>
          <cell r="H251" t="str">
            <v>Huda</v>
          </cell>
          <cell r="I251" t="str">
            <v>V.Le</v>
          </cell>
          <cell r="J251" t="str">
            <v>Vineeth</v>
          </cell>
          <cell r="K251" t="str">
            <v>K.Tiong</v>
          </cell>
          <cell r="L251" t="str">
            <v>qq</v>
          </cell>
          <cell r="M251" t="str">
            <v>qq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 t="str">
            <v>Sherine Tan (NICU)</v>
          </cell>
          <cell r="S251">
            <v>0</v>
          </cell>
          <cell r="T251">
            <v>0</v>
          </cell>
        </row>
        <row r="252">
          <cell r="C252" t="str">
            <v>Christine</v>
          </cell>
          <cell r="D252" t="str">
            <v>Megan</v>
          </cell>
          <cell r="E252" t="str">
            <v>J.Drummond</v>
          </cell>
          <cell r="F252" t="str">
            <v>Lisa</v>
          </cell>
          <cell r="G252" t="str">
            <v>Angelica</v>
          </cell>
          <cell r="H252" t="str">
            <v>K.Chin</v>
          </cell>
          <cell r="J252" t="str">
            <v>Vineeth</v>
          </cell>
          <cell r="K252" t="str">
            <v>A.Alex</v>
          </cell>
          <cell r="L252" t="str">
            <v>Nadi</v>
          </cell>
          <cell r="M252" t="str">
            <v>qq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C253" t="str">
            <v>Christine</v>
          </cell>
          <cell r="D253" t="str">
            <v>Megan</v>
          </cell>
          <cell r="E253" t="str">
            <v>Georgia</v>
          </cell>
          <cell r="F253" t="str">
            <v>J.Drummond</v>
          </cell>
          <cell r="G253" t="str">
            <v>Angelica</v>
          </cell>
          <cell r="H253" t="str">
            <v>K.Chin</v>
          </cell>
          <cell r="J253" t="str">
            <v>Vineeth</v>
          </cell>
          <cell r="K253" t="str">
            <v>E.Hu</v>
          </cell>
          <cell r="L253" t="str">
            <v>qq</v>
          </cell>
          <cell r="M253" t="str">
            <v>qq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C254" t="str">
            <v>Christine</v>
          </cell>
          <cell r="D254" t="str">
            <v>Megan</v>
          </cell>
          <cell r="E254" t="str">
            <v>Georgia</v>
          </cell>
          <cell r="F254" t="str">
            <v>J.Drummond</v>
          </cell>
          <cell r="G254" t="str">
            <v>Angelica</v>
          </cell>
          <cell r="H254" t="str">
            <v>K.Chin</v>
          </cell>
          <cell r="J254" t="str">
            <v>Vineeth</v>
          </cell>
          <cell r="K254" t="str">
            <v>E.Hu</v>
          </cell>
          <cell r="L254" t="str">
            <v>qq</v>
          </cell>
          <cell r="M254" t="str">
            <v>qq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C255" t="str">
            <v>Christine</v>
          </cell>
          <cell r="D255" t="str">
            <v>Megan</v>
          </cell>
          <cell r="E255" t="str">
            <v>Georgia</v>
          </cell>
          <cell r="F255" t="str">
            <v>Lisa</v>
          </cell>
          <cell r="G255" t="str">
            <v>Angelica</v>
          </cell>
          <cell r="H255" t="str">
            <v>K.Chin</v>
          </cell>
          <cell r="J255" t="str">
            <v>Vineeth</v>
          </cell>
          <cell r="K255" t="str">
            <v>J.Drummond</v>
          </cell>
          <cell r="L255" t="str">
            <v>qq</v>
          </cell>
          <cell r="M255" t="str">
            <v>qq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C256" t="str">
            <v>Christine</v>
          </cell>
          <cell r="D256" t="str">
            <v>Megan</v>
          </cell>
          <cell r="E256" t="str">
            <v>Georgia</v>
          </cell>
          <cell r="F256" t="str">
            <v>J.Drummond</v>
          </cell>
          <cell r="G256" t="str">
            <v>Angelica</v>
          </cell>
          <cell r="H256" t="str">
            <v>K.Chin</v>
          </cell>
          <cell r="J256" t="str">
            <v>Vineeth</v>
          </cell>
          <cell r="K256" t="str">
            <v>A.Alex</v>
          </cell>
          <cell r="L256" t="str">
            <v>qq</v>
          </cell>
          <cell r="M256" t="str">
            <v>qq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C257" t="str">
            <v>Christine</v>
          </cell>
          <cell r="D257" t="str">
            <v>Sherine</v>
          </cell>
          <cell r="E257" t="str">
            <v>Georgia</v>
          </cell>
          <cell r="F257" t="str">
            <v>J.Drummond</v>
          </cell>
          <cell r="G257" t="str">
            <v>Angelica</v>
          </cell>
          <cell r="H257" t="str">
            <v>K.Chin</v>
          </cell>
          <cell r="J257" t="str">
            <v>Vineeth</v>
          </cell>
          <cell r="K257" t="str">
            <v>Janki</v>
          </cell>
          <cell r="L257" t="str">
            <v>qq</v>
          </cell>
          <cell r="M257" t="str">
            <v>qq</v>
          </cell>
          <cell r="N257" t="str">
            <v>Thao</v>
          </cell>
          <cell r="O257" t="str">
            <v>Idile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C258" t="str">
            <v>Public Holiday</v>
          </cell>
          <cell r="D258" t="str">
            <v>Public Holiday</v>
          </cell>
          <cell r="E258" t="str">
            <v>Public Holiday</v>
          </cell>
          <cell r="F258" t="str">
            <v>Public Holiday</v>
          </cell>
          <cell r="G258" t="str">
            <v>Public Holiday</v>
          </cell>
          <cell r="H258" t="str">
            <v>Public Holiday</v>
          </cell>
          <cell r="J258" t="str">
            <v>Public Holiday</v>
          </cell>
          <cell r="K258" t="str">
            <v>Public Holiday</v>
          </cell>
          <cell r="L258" t="str">
            <v>qq</v>
          </cell>
          <cell r="M258" t="str">
            <v>Public Holiday</v>
          </cell>
          <cell r="N258" t="str">
            <v>Public Holiday</v>
          </cell>
          <cell r="O258" t="str">
            <v>Public Holiday</v>
          </cell>
          <cell r="P258" t="str">
            <v>Public Holiday</v>
          </cell>
          <cell r="Q258" t="str">
            <v>Public Holiday</v>
          </cell>
          <cell r="R258" t="str">
            <v>Public Holiday</v>
          </cell>
          <cell r="S258" t="str">
            <v>Public Holiday</v>
          </cell>
          <cell r="T258" t="str">
            <v>Public Holiday</v>
          </cell>
        </row>
        <row r="259">
          <cell r="C259" t="str">
            <v>Public Holiday</v>
          </cell>
          <cell r="D259" t="str">
            <v>Public Holiday</v>
          </cell>
          <cell r="E259" t="str">
            <v>Public Holiday</v>
          </cell>
          <cell r="F259" t="str">
            <v>Public Holiday</v>
          </cell>
          <cell r="G259" t="str">
            <v>Public Holiday</v>
          </cell>
          <cell r="H259" t="str">
            <v>Public Holiday</v>
          </cell>
          <cell r="J259" t="str">
            <v>Public Holiday</v>
          </cell>
          <cell r="K259" t="str">
            <v>Public Holiday</v>
          </cell>
          <cell r="L259" t="str">
            <v>Public Holiday</v>
          </cell>
          <cell r="M259" t="str">
            <v>Public Holiday</v>
          </cell>
          <cell r="N259" t="str">
            <v>Public Holiday</v>
          </cell>
          <cell r="O259" t="str">
            <v>Public Holiday</v>
          </cell>
          <cell r="P259" t="str">
            <v>Public Holiday</v>
          </cell>
          <cell r="Q259" t="str">
            <v>Public Holiday</v>
          </cell>
          <cell r="R259" t="str">
            <v>Public Holiday</v>
          </cell>
          <cell r="S259" t="str">
            <v>Public Holiday</v>
          </cell>
          <cell r="T259" t="str">
            <v>Public Holiday</v>
          </cell>
        </row>
        <row r="260">
          <cell r="C260" t="str">
            <v>Christine</v>
          </cell>
          <cell r="D260" t="str">
            <v>J.Drummond</v>
          </cell>
          <cell r="E260" t="str">
            <v>Georgia</v>
          </cell>
          <cell r="F260" t="str">
            <v>Lisa</v>
          </cell>
          <cell r="G260" t="str">
            <v>Angelica</v>
          </cell>
          <cell r="H260" t="str">
            <v>Emma</v>
          </cell>
          <cell r="I260" t="str">
            <v>Khoa</v>
          </cell>
          <cell r="J260" t="str">
            <v>V.Shen</v>
          </cell>
          <cell r="K260" t="str">
            <v>Janki</v>
          </cell>
          <cell r="L260" t="str">
            <v>qq</v>
          </cell>
          <cell r="M260" t="str">
            <v>qq</v>
          </cell>
          <cell r="N260" t="str">
            <v>Thao</v>
          </cell>
          <cell r="O260" t="str">
            <v>Idile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1">
          <cell r="C261" t="str">
            <v>Christine</v>
          </cell>
          <cell r="D261" t="str">
            <v>Sherine</v>
          </cell>
          <cell r="E261" t="str">
            <v>Georgia</v>
          </cell>
          <cell r="F261" t="str">
            <v>J.Drummond</v>
          </cell>
          <cell r="G261" t="str">
            <v>Angelica</v>
          </cell>
          <cell r="H261" t="str">
            <v>Emma</v>
          </cell>
          <cell r="J261" t="str">
            <v>Vineeth</v>
          </cell>
          <cell r="K261" t="str">
            <v>Janki</v>
          </cell>
          <cell r="L261" t="str">
            <v>qq</v>
          </cell>
          <cell r="M261" t="str">
            <v>qq</v>
          </cell>
          <cell r="N261" t="str">
            <v>Thao</v>
          </cell>
          <cell r="O261" t="str">
            <v>Idile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</sheetData>
      <sheetData sheetId="1"/>
      <sheetData sheetId="2">
        <row r="1">
          <cell r="C1">
            <v>0</v>
          </cell>
          <cell r="D1">
            <v>0</v>
          </cell>
        </row>
        <row r="2">
          <cell r="C2">
            <v>2017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xx Calendar"/>
      <sheetName val="Daily Roster"/>
      <sheetName val="Sheet1"/>
    </sheetNames>
    <sheetDataSet>
      <sheetData sheetId="0">
        <row r="1">
          <cell r="D1" t="str">
            <v>January</v>
          </cell>
        </row>
        <row r="2">
          <cell r="C2" t="str">
            <v>MONDAY</v>
          </cell>
        </row>
      </sheetData>
      <sheetData sheetId="1">
        <row r="1">
          <cell r="C1" t="str">
            <v>ADO</v>
          </cell>
          <cell r="D1" t="str">
            <v>ADO</v>
          </cell>
          <cell r="E1" t="str">
            <v>ADO</v>
          </cell>
          <cell r="F1" t="str">
            <v>ADO</v>
          </cell>
          <cell r="G1" t="str">
            <v>ADO</v>
          </cell>
          <cell r="H1" t="str">
            <v>ADO</v>
          </cell>
          <cell r="I1" t="str">
            <v>ADO</v>
          </cell>
          <cell r="J1" t="str">
            <v>ADO</v>
          </cell>
          <cell r="K1" t="str">
            <v>TIME IN LIEU</v>
          </cell>
          <cell r="L1" t="str">
            <v>TIME IN LIEU</v>
          </cell>
          <cell r="M1" t="str">
            <v>ANNUAL LEAVE</v>
          </cell>
          <cell r="N1" t="str">
            <v>ANNUAL LEAVE</v>
          </cell>
          <cell r="O1" t="str">
            <v>ANNUAL LEAVE</v>
          </cell>
          <cell r="P1" t="str">
            <v>ANNUAL LEAVE</v>
          </cell>
          <cell r="Q1" t="str">
            <v>ANNUAL LEAVE</v>
          </cell>
          <cell r="R1" t="str">
            <v>ANNUAL LEAVE</v>
          </cell>
          <cell r="S1" t="str">
            <v>ANNUAL LEAVE</v>
          </cell>
          <cell r="T1" t="str">
            <v>ANNUAL LEAVE</v>
          </cell>
          <cell r="U1" t="str">
            <v>ANNUAL LEAVE</v>
          </cell>
          <cell r="V1" t="str">
            <v>ANNUAL LEAVE</v>
          </cell>
          <cell r="W1" t="str">
            <v>ANNUAL LEAVE</v>
          </cell>
          <cell r="X1" t="str">
            <v>ANNUAL LEAVE</v>
          </cell>
          <cell r="Y1" t="str">
            <v>ANNUAL LEAVE</v>
          </cell>
          <cell r="Z1" t="str">
            <v>LONG SERVICE LEAVE</v>
          </cell>
          <cell r="AA1" t="str">
            <v>LONG SERVICE LEAVE</v>
          </cell>
          <cell r="AB1" t="str">
            <v>PROFESSIONAL DEVELOPMENT</v>
          </cell>
          <cell r="AC1" t="str">
            <v>PROFESSIONAL DEVELOPMENT</v>
          </cell>
          <cell r="AD1" t="str">
            <v>ROSTERED SICK / CARERS LEAVE</v>
          </cell>
          <cell r="AE1" t="str">
            <v>ROSTERED SICK / CARERS LEAVE</v>
          </cell>
          <cell r="AF1" t="str">
            <v>KINGSTON</v>
          </cell>
          <cell r="AG1" t="str">
            <v>KINGSTON</v>
          </cell>
          <cell r="AH1" t="str">
            <v>CONFERENCE</v>
          </cell>
          <cell r="AI1" t="str">
            <v>CONFERENCE</v>
          </cell>
          <cell r="AJ1" t="str">
            <v>CONFERENCE</v>
          </cell>
          <cell r="AK1" t="str">
            <v>CONFERENCE</v>
          </cell>
          <cell r="AL1" t="str">
            <v>ORIENTATION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  <cell r="U2" t="str">
            <v>Public holiday</v>
          </cell>
          <cell r="V2" t="str">
            <v>Public holiday</v>
          </cell>
          <cell r="W2" t="str">
            <v>Public holiday</v>
          </cell>
          <cell r="X2" t="str">
            <v>Public holiday</v>
          </cell>
          <cell r="Y2" t="str">
            <v>Public holiday</v>
          </cell>
          <cell r="Z2" t="str">
            <v>Public holiday</v>
          </cell>
          <cell r="AA2" t="str">
            <v>Public holiday</v>
          </cell>
          <cell r="AB2" t="str">
            <v>Public holiday</v>
          </cell>
          <cell r="AC2" t="str">
            <v>Public holiday</v>
          </cell>
          <cell r="AD2" t="str">
            <v>Public holiday</v>
          </cell>
          <cell r="AE2" t="str">
            <v>Public holiday</v>
          </cell>
          <cell r="AF2" t="str">
            <v>Public holiday</v>
          </cell>
          <cell r="AG2" t="str">
            <v>Public holiday</v>
          </cell>
          <cell r="AH2" t="str">
            <v>Public holiday</v>
          </cell>
          <cell r="AI2" t="str">
            <v>Public holiday</v>
          </cell>
          <cell r="AJ2" t="str">
            <v>Public holiday</v>
          </cell>
          <cell r="AK2" t="str">
            <v>Public holiday</v>
          </cell>
          <cell r="AL2" t="str">
            <v>Public holiday</v>
          </cell>
        </row>
        <row r="3">
          <cell r="C3" t="str">
            <v>A.Chen</v>
          </cell>
          <cell r="D3" t="str">
            <v>Huda</v>
          </cell>
          <cell r="E3" t="str">
            <v>V.Koo</v>
          </cell>
          <cell r="F3" t="str">
            <v>Ashleigh</v>
          </cell>
          <cell r="G3" t="str">
            <v>G.Lau</v>
          </cell>
          <cell r="H3">
            <v>0</v>
          </cell>
          <cell r="I3" t="str">
            <v>Dalia</v>
          </cell>
          <cell r="J3" t="str">
            <v>Khoa</v>
          </cell>
          <cell r="K3" t="str">
            <v>qq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 t="str">
            <v>A.Ho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</row>
        <row r="4">
          <cell r="C4" t="str">
            <v>V.Mai</v>
          </cell>
          <cell r="D4" t="str">
            <v>J.Drummond</v>
          </cell>
          <cell r="E4" t="str">
            <v>qq</v>
          </cell>
          <cell r="F4" t="str">
            <v>qq</v>
          </cell>
          <cell r="G4" t="str">
            <v>qq</v>
          </cell>
          <cell r="H4">
            <v>0</v>
          </cell>
          <cell r="I4" t="str">
            <v>qq</v>
          </cell>
          <cell r="J4" t="str">
            <v>qq</v>
          </cell>
          <cell r="K4" t="str">
            <v>Stuart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 t="str">
            <v>A.Ho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C5" t="str">
            <v>Sophia</v>
          </cell>
          <cell r="D5" t="str">
            <v>Nicholas</v>
          </cell>
          <cell r="E5" t="str">
            <v>Amelia</v>
          </cell>
          <cell r="F5" t="str">
            <v>K.Tiong</v>
          </cell>
          <cell r="G5" t="str">
            <v>qq</v>
          </cell>
          <cell r="H5">
            <v>0</v>
          </cell>
          <cell r="I5" t="str">
            <v>qq</v>
          </cell>
          <cell r="J5" t="str">
            <v>qq</v>
          </cell>
          <cell r="K5" t="str">
            <v>Stuart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 t="str">
            <v>A.Ho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</row>
        <row r="252">
          <cell r="C252" t="str">
            <v>Kosta</v>
          </cell>
          <cell r="D252" t="str">
            <v>qq</v>
          </cell>
          <cell r="E252" t="str">
            <v>Clark</v>
          </cell>
          <cell r="F252" t="str">
            <v>J.Do</v>
          </cell>
          <cell r="G252" t="str">
            <v>Michael/Shirley</v>
          </cell>
          <cell r="H252" t="str">
            <v>John</v>
          </cell>
          <cell r="I252" t="str">
            <v>Georgia</v>
          </cell>
          <cell r="J252" t="str">
            <v>Kiren</v>
          </cell>
          <cell r="K252" t="str">
            <v>qq</v>
          </cell>
          <cell r="L252">
            <v>0</v>
          </cell>
          <cell r="M252" t="str">
            <v>Tess</v>
          </cell>
          <cell r="N252" t="str">
            <v>Kathy</v>
          </cell>
          <cell r="O252" t="str">
            <v>Emma</v>
          </cell>
          <cell r="P252" t="str">
            <v>A.Tey</v>
          </cell>
          <cell r="Q252" t="str">
            <v>Tin</v>
          </cell>
          <cell r="R252" t="str">
            <v>Adil</v>
          </cell>
          <cell r="S252">
            <v>0</v>
          </cell>
          <cell r="T252" t="str">
            <v>AndrewL</v>
          </cell>
          <cell r="U252" t="str">
            <v>R.Cheah</v>
          </cell>
          <cell r="V252" t="str">
            <v>Phuong</v>
          </cell>
          <cell r="W252" t="str">
            <v>J.Yang</v>
          </cell>
          <cell r="X252">
            <v>0</v>
          </cell>
          <cell r="Y252">
            <v>0</v>
          </cell>
          <cell r="Z252" t="str">
            <v>Li-Ling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 t="str">
            <v>A.Ho</v>
          </cell>
          <cell r="AF252" t="str">
            <v>qq</v>
          </cell>
          <cell r="AG252" t="str">
            <v>qq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 t="str">
            <v>J.Kao</v>
          </cell>
        </row>
        <row r="253">
          <cell r="C253" t="str">
            <v>G.Wang</v>
          </cell>
          <cell r="D253" t="str">
            <v>Diana</v>
          </cell>
          <cell r="E253" t="str">
            <v>J.Hughes</v>
          </cell>
          <cell r="F253" t="str">
            <v>K.Josevksa</v>
          </cell>
          <cell r="G253" t="str">
            <v>Karishma</v>
          </cell>
          <cell r="H253" t="str">
            <v>M.Phung &gt;12pm</v>
          </cell>
          <cell r="I253" t="str">
            <v>qq</v>
          </cell>
          <cell r="J253" t="str">
            <v>qq</v>
          </cell>
          <cell r="K253" t="str">
            <v>Meghana</v>
          </cell>
          <cell r="L253">
            <v>0</v>
          </cell>
          <cell r="M253" t="str">
            <v>qq</v>
          </cell>
          <cell r="N253" t="str">
            <v>Kathy</v>
          </cell>
          <cell r="O253" t="str">
            <v>Emma</v>
          </cell>
          <cell r="P253" t="str">
            <v>A.Tey</v>
          </cell>
          <cell r="Q253" t="str">
            <v>Tin</v>
          </cell>
          <cell r="R253" t="str">
            <v>Adil</v>
          </cell>
          <cell r="S253">
            <v>0</v>
          </cell>
          <cell r="T253" t="str">
            <v>AndrewL</v>
          </cell>
          <cell r="U253" t="str">
            <v>R.Cheah</v>
          </cell>
          <cell r="V253" t="str">
            <v>Phuong</v>
          </cell>
          <cell r="W253" t="str">
            <v>J.Yang</v>
          </cell>
          <cell r="X253">
            <v>0</v>
          </cell>
          <cell r="Y253">
            <v>0</v>
          </cell>
          <cell r="Z253" t="str">
            <v>qq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 t="str">
            <v>A.Ho</v>
          </cell>
          <cell r="AF253" t="str">
            <v>qq</v>
          </cell>
          <cell r="AG253" t="str">
            <v>qq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 t="str">
            <v>qq</v>
          </cell>
        </row>
        <row r="254">
          <cell r="C254" t="str">
            <v>Stephanie</v>
          </cell>
          <cell r="D254" t="str">
            <v>Sylvia</v>
          </cell>
          <cell r="E254" t="str">
            <v>K.Josevska</v>
          </cell>
          <cell r="F254" t="str">
            <v>Helen</v>
          </cell>
          <cell r="G254" t="str">
            <v>G.Lau</v>
          </cell>
          <cell r="H254" t="str">
            <v>Daisy</v>
          </cell>
          <cell r="I254" t="str">
            <v>qq</v>
          </cell>
          <cell r="J254" t="str">
            <v>qq</v>
          </cell>
          <cell r="K254" t="str">
            <v>qq</v>
          </cell>
          <cell r="L254">
            <v>0</v>
          </cell>
          <cell r="M254" t="str">
            <v>qq</v>
          </cell>
          <cell r="N254" t="str">
            <v>qq</v>
          </cell>
          <cell r="O254" t="str">
            <v>Emma</v>
          </cell>
          <cell r="P254" t="str">
            <v>qq</v>
          </cell>
          <cell r="Q254" t="str">
            <v>Tin</v>
          </cell>
          <cell r="R254" t="str">
            <v>Adil</v>
          </cell>
          <cell r="S254">
            <v>0</v>
          </cell>
          <cell r="T254" t="str">
            <v>AndrewL</v>
          </cell>
          <cell r="U254" t="str">
            <v>R.Cheah</v>
          </cell>
          <cell r="V254" t="str">
            <v>Phuong</v>
          </cell>
          <cell r="W254" t="str">
            <v>J.Yang</v>
          </cell>
          <cell r="X254">
            <v>0</v>
          </cell>
          <cell r="Y254">
            <v>0</v>
          </cell>
          <cell r="Z254" t="str">
            <v>Li-Ling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 t="str">
            <v>A.Ho</v>
          </cell>
          <cell r="AF254" t="str">
            <v>qq</v>
          </cell>
          <cell r="AG254" t="str">
            <v>qq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 t="str">
            <v>qq</v>
          </cell>
        </row>
        <row r="255">
          <cell r="C255" t="str">
            <v>V.Mai</v>
          </cell>
          <cell r="D255" t="str">
            <v>qq</v>
          </cell>
          <cell r="E255" t="str">
            <v>qq</v>
          </cell>
          <cell r="F255" t="str">
            <v>qq</v>
          </cell>
          <cell r="G255" t="str">
            <v>qq</v>
          </cell>
          <cell r="H255" t="str">
            <v>qq</v>
          </cell>
          <cell r="I255" t="str">
            <v>qq</v>
          </cell>
          <cell r="J255" t="str">
            <v>qq</v>
          </cell>
          <cell r="K255" t="str">
            <v>qq</v>
          </cell>
          <cell r="L255">
            <v>0</v>
          </cell>
          <cell r="M255" t="str">
            <v>qq</v>
          </cell>
          <cell r="N255" t="str">
            <v>qq</v>
          </cell>
          <cell r="O255" t="str">
            <v>Emma</v>
          </cell>
          <cell r="P255" t="str">
            <v>qq</v>
          </cell>
          <cell r="Q255" t="str">
            <v>Tin</v>
          </cell>
          <cell r="R255" t="str">
            <v>Adil</v>
          </cell>
          <cell r="S255">
            <v>0</v>
          </cell>
          <cell r="T255" t="str">
            <v>AndrewL</v>
          </cell>
          <cell r="U255" t="str">
            <v>R.Cheah</v>
          </cell>
          <cell r="V255" t="str">
            <v>Phuong</v>
          </cell>
          <cell r="W255" t="str">
            <v>qq</v>
          </cell>
          <cell r="X255">
            <v>0</v>
          </cell>
          <cell r="Y255">
            <v>0</v>
          </cell>
          <cell r="Z255" t="str">
            <v>Li-Ling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 t="str">
            <v>A.Ho</v>
          </cell>
          <cell r="AF255" t="str">
            <v>qq</v>
          </cell>
          <cell r="AG255" t="str">
            <v>Eric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 t="str">
            <v>qq</v>
          </cell>
        </row>
        <row r="256">
          <cell r="C256" t="str">
            <v>Rodney</v>
          </cell>
          <cell r="D256" t="str">
            <v>L.Jedwab</v>
          </cell>
          <cell r="E256" t="str">
            <v>qq</v>
          </cell>
          <cell r="F256" t="str">
            <v>qq</v>
          </cell>
          <cell r="G256" t="str">
            <v>qq</v>
          </cell>
          <cell r="H256" t="str">
            <v>qq</v>
          </cell>
          <cell r="I256" t="str">
            <v>qq</v>
          </cell>
          <cell r="J256" t="str">
            <v>S.Thevalingam</v>
          </cell>
          <cell r="K256" t="str">
            <v>qq</v>
          </cell>
          <cell r="L256">
            <v>0</v>
          </cell>
          <cell r="M256" t="str">
            <v>qq</v>
          </cell>
          <cell r="N256" t="str">
            <v>Kathy</v>
          </cell>
          <cell r="O256" t="str">
            <v>Emma</v>
          </cell>
          <cell r="P256" t="str">
            <v>A.Tey</v>
          </cell>
          <cell r="Q256" t="str">
            <v>Tin</v>
          </cell>
          <cell r="R256" t="str">
            <v>Adil</v>
          </cell>
          <cell r="S256">
            <v>0</v>
          </cell>
          <cell r="T256" t="str">
            <v>AndrewL</v>
          </cell>
          <cell r="U256" t="str">
            <v>R.Cheah</v>
          </cell>
          <cell r="V256" t="str">
            <v>Phuong</v>
          </cell>
          <cell r="W256" t="str">
            <v>J.Yang</v>
          </cell>
          <cell r="X256">
            <v>0</v>
          </cell>
          <cell r="Y256">
            <v>0</v>
          </cell>
          <cell r="Z256" t="str">
            <v>qq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A.Ho</v>
          </cell>
          <cell r="AF256" t="str">
            <v>V.Shen</v>
          </cell>
          <cell r="AG256" t="str">
            <v>Eric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 t="str">
            <v>qq</v>
          </cell>
        </row>
        <row r="257">
          <cell r="C257" t="str">
            <v>V.Koo</v>
          </cell>
          <cell r="D257" t="str">
            <v>Robbie</v>
          </cell>
          <cell r="E257" t="str">
            <v>qq</v>
          </cell>
          <cell r="F257" t="str">
            <v>qq</v>
          </cell>
          <cell r="G257" t="str">
            <v>qq</v>
          </cell>
          <cell r="H257" t="str">
            <v>qq</v>
          </cell>
          <cell r="I257" t="str">
            <v>qq</v>
          </cell>
          <cell r="J257" t="str">
            <v>Victoria</v>
          </cell>
          <cell r="K257" t="str">
            <v>qq</v>
          </cell>
          <cell r="L257">
            <v>0</v>
          </cell>
          <cell r="M257" t="str">
            <v>Taylor</v>
          </cell>
          <cell r="N257" t="str">
            <v>Stephanie</v>
          </cell>
          <cell r="O257" t="str">
            <v>Connie</v>
          </cell>
          <cell r="P257" t="str">
            <v>Tatyana</v>
          </cell>
          <cell r="Q257" t="str">
            <v>Noor</v>
          </cell>
          <cell r="R257" t="str">
            <v>Phuong</v>
          </cell>
          <cell r="S257" t="str">
            <v>Phil</v>
          </cell>
          <cell r="T257" t="str">
            <v>AndrewL</v>
          </cell>
          <cell r="U257" t="str">
            <v>Stav</v>
          </cell>
          <cell r="V257" t="str">
            <v>K.Yeoh</v>
          </cell>
          <cell r="W257" t="str">
            <v>J.Yang</v>
          </cell>
          <cell r="X257" t="str">
            <v>Shirley</v>
          </cell>
          <cell r="Y257" t="str">
            <v>Lisa</v>
          </cell>
          <cell r="Z257">
            <v>0</v>
          </cell>
          <cell r="AA257" t="str">
            <v>Tin</v>
          </cell>
          <cell r="AB257">
            <v>0</v>
          </cell>
          <cell r="AC257">
            <v>0</v>
          </cell>
          <cell r="AD257">
            <v>0</v>
          </cell>
          <cell r="AE257" t="str">
            <v>A.Ho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</row>
        <row r="258">
          <cell r="C258" t="str">
            <v>Public holiday</v>
          </cell>
          <cell r="D258" t="str">
            <v>Public holiday</v>
          </cell>
          <cell r="E258" t="str">
            <v>Public holiday</v>
          </cell>
          <cell r="F258" t="str">
            <v>Public holiday</v>
          </cell>
          <cell r="G258" t="str">
            <v>Public holiday</v>
          </cell>
          <cell r="H258" t="str">
            <v>Public holiday</v>
          </cell>
          <cell r="I258" t="str">
            <v>Public holiday</v>
          </cell>
          <cell r="J258" t="str">
            <v>Public holiday</v>
          </cell>
          <cell r="K258" t="str">
            <v>Public holiday</v>
          </cell>
          <cell r="L258">
            <v>0</v>
          </cell>
          <cell r="M258" t="str">
            <v>public holiday</v>
          </cell>
          <cell r="N258" t="str">
            <v>public holiday</v>
          </cell>
          <cell r="O258" t="str">
            <v>public holiday</v>
          </cell>
          <cell r="P258" t="str">
            <v>public holiday</v>
          </cell>
          <cell r="Q258" t="str">
            <v>public holiday</v>
          </cell>
          <cell r="R258" t="str">
            <v>public holiday</v>
          </cell>
          <cell r="S258" t="str">
            <v>public holiday</v>
          </cell>
          <cell r="T258" t="str">
            <v>public holiday</v>
          </cell>
          <cell r="U258" t="str">
            <v>public holiday</v>
          </cell>
          <cell r="V258" t="str">
            <v>public holiday</v>
          </cell>
          <cell r="W258" t="str">
            <v>public holiday</v>
          </cell>
          <cell r="X258" t="str">
            <v>public holiday</v>
          </cell>
          <cell r="Y258" t="str">
            <v>public holiday</v>
          </cell>
          <cell r="Z258" t="str">
            <v>public holiday</v>
          </cell>
          <cell r="AA258" t="str">
            <v>public holiday</v>
          </cell>
          <cell r="AB258" t="str">
            <v>public holiday</v>
          </cell>
          <cell r="AC258" t="str">
            <v>public holiday</v>
          </cell>
          <cell r="AD258" t="str">
            <v>public holiday</v>
          </cell>
          <cell r="AE258" t="str">
            <v>public holiday</v>
          </cell>
          <cell r="AF258" t="str">
            <v>public holiday</v>
          </cell>
          <cell r="AG258" t="str">
            <v>public holiday</v>
          </cell>
          <cell r="AH258" t="str">
            <v>public holiday</v>
          </cell>
          <cell r="AI258" t="str">
            <v>public holiday</v>
          </cell>
          <cell r="AJ258" t="str">
            <v>public holiday</v>
          </cell>
          <cell r="AK258" t="str">
            <v>public holiday</v>
          </cell>
          <cell r="AL258" t="str">
            <v>public holiday</v>
          </cell>
        </row>
        <row r="259">
          <cell r="C259" t="str">
            <v>Public holiday</v>
          </cell>
          <cell r="D259" t="str">
            <v>Public holiday</v>
          </cell>
          <cell r="E259" t="str">
            <v>Public holiday</v>
          </cell>
          <cell r="F259" t="str">
            <v>Public holiday</v>
          </cell>
          <cell r="G259" t="str">
            <v>Public holiday</v>
          </cell>
          <cell r="H259" t="str">
            <v>Public holiday</v>
          </cell>
          <cell r="I259" t="str">
            <v>Public holiday</v>
          </cell>
          <cell r="J259" t="str">
            <v>Public holiday</v>
          </cell>
          <cell r="K259" t="str">
            <v>Public holiday</v>
          </cell>
          <cell r="L259">
            <v>0</v>
          </cell>
          <cell r="M259" t="str">
            <v>Public holiday</v>
          </cell>
          <cell r="N259" t="str">
            <v>Public holiday</v>
          </cell>
          <cell r="O259" t="str">
            <v>Public holiday</v>
          </cell>
          <cell r="P259" t="str">
            <v>Public holiday</v>
          </cell>
          <cell r="Q259" t="str">
            <v>Public holiday</v>
          </cell>
          <cell r="R259" t="str">
            <v>Public holiday</v>
          </cell>
          <cell r="S259" t="str">
            <v>Public holiday</v>
          </cell>
          <cell r="T259" t="str">
            <v>Public holiday</v>
          </cell>
          <cell r="U259" t="str">
            <v>Public holiday</v>
          </cell>
          <cell r="V259" t="str">
            <v>Public holiday</v>
          </cell>
          <cell r="W259" t="str">
            <v>Public holiday</v>
          </cell>
          <cell r="X259" t="str">
            <v>Public holiday</v>
          </cell>
          <cell r="Y259" t="str">
            <v>Public holiday</v>
          </cell>
          <cell r="Z259" t="str">
            <v>Public holiday</v>
          </cell>
          <cell r="AA259" t="str">
            <v>Public holiday</v>
          </cell>
          <cell r="AB259" t="str">
            <v>Public holiday</v>
          </cell>
          <cell r="AC259" t="str">
            <v>Public holiday</v>
          </cell>
          <cell r="AD259" t="str">
            <v>Public holiday</v>
          </cell>
          <cell r="AE259" t="str">
            <v>Public holiday</v>
          </cell>
          <cell r="AF259" t="str">
            <v>Public holiday</v>
          </cell>
          <cell r="AG259" t="str">
            <v>Public holiday</v>
          </cell>
          <cell r="AH259" t="str">
            <v>Public holiday</v>
          </cell>
          <cell r="AI259" t="str">
            <v>Public holiday</v>
          </cell>
          <cell r="AJ259" t="str">
            <v>Public holiday</v>
          </cell>
          <cell r="AK259" t="str">
            <v>Public holiday</v>
          </cell>
          <cell r="AL259" t="str">
            <v>Public holiday</v>
          </cell>
        </row>
        <row r="260">
          <cell r="C260" t="str">
            <v>Vineeth</v>
          </cell>
          <cell r="D260" t="str">
            <v>David</v>
          </cell>
          <cell r="E260" t="str">
            <v>qq</v>
          </cell>
          <cell r="F260" t="str">
            <v>qq</v>
          </cell>
          <cell r="G260" t="str">
            <v>qq</v>
          </cell>
          <cell r="H260" t="str">
            <v>qq</v>
          </cell>
          <cell r="I260" t="str">
            <v>Victoria</v>
          </cell>
          <cell r="J260" t="str">
            <v>Nadi</v>
          </cell>
          <cell r="K260" t="str">
            <v>Arthur</v>
          </cell>
          <cell r="L260">
            <v>0</v>
          </cell>
          <cell r="M260" t="str">
            <v>K.Chin</v>
          </cell>
          <cell r="N260" t="str">
            <v>Stephanie</v>
          </cell>
          <cell r="O260" t="str">
            <v>Connie</v>
          </cell>
          <cell r="P260" t="str">
            <v>Marisa</v>
          </cell>
          <cell r="Q260" t="str">
            <v>Silvana</v>
          </cell>
          <cell r="R260" t="str">
            <v>Phuong</v>
          </cell>
          <cell r="S260" t="str">
            <v>Phil</v>
          </cell>
          <cell r="T260" t="str">
            <v>AndrewL</v>
          </cell>
          <cell r="U260" t="str">
            <v>A.Chong</v>
          </cell>
          <cell r="V260" t="str">
            <v>K.Yeoh</v>
          </cell>
          <cell r="W260" t="str">
            <v>D.Dunning</v>
          </cell>
          <cell r="X260" t="str">
            <v>Jasmine</v>
          </cell>
          <cell r="Y260" t="str">
            <v>qq</v>
          </cell>
          <cell r="Z260">
            <v>0</v>
          </cell>
          <cell r="AA260" t="str">
            <v>Tin</v>
          </cell>
          <cell r="AB260">
            <v>0</v>
          </cell>
          <cell r="AC260">
            <v>0</v>
          </cell>
          <cell r="AD260">
            <v>0</v>
          </cell>
          <cell r="AE260" t="str">
            <v>A.Ho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</row>
        <row r="261">
          <cell r="C261" t="str">
            <v>LeeKin</v>
          </cell>
          <cell r="D261" t="str">
            <v>Jenny</v>
          </cell>
          <cell r="E261" t="str">
            <v>Robert</v>
          </cell>
          <cell r="F261" t="str">
            <v>qq</v>
          </cell>
          <cell r="G261" t="str">
            <v>April</v>
          </cell>
          <cell r="H261" t="str">
            <v>Abigail</v>
          </cell>
          <cell r="I261" t="str">
            <v>Victoria</v>
          </cell>
          <cell r="J261" t="str">
            <v>Nadi</v>
          </cell>
          <cell r="K261" t="str">
            <v>Arthur</v>
          </cell>
          <cell r="L261">
            <v>0</v>
          </cell>
          <cell r="M261" t="str">
            <v>K.Chin</v>
          </cell>
          <cell r="N261" t="str">
            <v>Stephanie</v>
          </cell>
          <cell r="O261" t="str">
            <v>Connie</v>
          </cell>
          <cell r="P261" t="str">
            <v>Natalie</v>
          </cell>
          <cell r="Q261" t="str">
            <v>qq</v>
          </cell>
          <cell r="R261" t="str">
            <v>Phuong</v>
          </cell>
          <cell r="S261" t="str">
            <v>qq</v>
          </cell>
          <cell r="T261" t="str">
            <v>AndrewL</v>
          </cell>
          <cell r="U261" t="str">
            <v>A.Chong</v>
          </cell>
          <cell r="V261" t="str">
            <v>K.Yeoh</v>
          </cell>
          <cell r="W261" t="str">
            <v>D.Dunning</v>
          </cell>
          <cell r="X261" t="str">
            <v>Jasmine</v>
          </cell>
          <cell r="Y261" t="str">
            <v>qq</v>
          </cell>
          <cell r="Z261">
            <v>0</v>
          </cell>
          <cell r="AA261" t="str">
            <v>Tin</v>
          </cell>
          <cell r="AB261">
            <v>0</v>
          </cell>
          <cell r="AC261">
            <v>0</v>
          </cell>
          <cell r="AD261">
            <v>0</v>
          </cell>
          <cell r="AE261" t="str">
            <v>A.Ho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</row>
        <row r="262">
          <cell r="C262" t="str">
            <v>Phuong</v>
          </cell>
          <cell r="D262" t="str">
            <v>V.Shen</v>
          </cell>
          <cell r="E262" t="str">
            <v>Tin</v>
          </cell>
          <cell r="F262" t="str">
            <v>qq</v>
          </cell>
          <cell r="G262" t="str">
            <v>qq</v>
          </cell>
          <cell r="H262" t="str">
            <v>qq</v>
          </cell>
          <cell r="I262" t="str">
            <v>qq</v>
          </cell>
          <cell r="J262" t="str">
            <v>Alison</v>
          </cell>
          <cell r="K262" t="str">
            <v>qq</v>
          </cell>
          <cell r="L262" t="str">
            <v>qq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 t="str">
            <v>AndrewL</v>
          </cell>
          <cell r="U262">
            <v>0</v>
          </cell>
          <cell r="V262">
            <v>0</v>
          </cell>
          <cell r="W262">
            <v>0</v>
          </cell>
          <cell r="X262" t="str">
            <v>Jasmine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 t="str">
            <v>A.Ho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</row>
        <row r="263">
          <cell r="L263">
            <v>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01 Calendar"/>
      <sheetName val="2017_02 Calendar"/>
      <sheetName val="2017_03 Calendar"/>
      <sheetName val="2017_01 Daily Activities Cal"/>
      <sheetName val="2017_02 Daily Activities Ca"/>
      <sheetName val="2017_03 Daily Activities Ca"/>
      <sheetName val="2017_01 Leave Calendar"/>
      <sheetName val="2017_02 Leave Calendar "/>
      <sheetName val="2017_03 Leave Calendar"/>
    </sheetNames>
    <sheetDataSet>
      <sheetData sheetId="0">
        <row r="1">
          <cell r="A1">
            <v>0</v>
          </cell>
          <cell r="B1">
            <v>0</v>
          </cell>
          <cell r="C1" t="str">
            <v>RENAL 1</v>
          </cell>
          <cell r="D1" t="str">
            <v>RENAL 2</v>
          </cell>
          <cell r="E1" t="str">
            <v>GASTRO / LIVER CLINIC</v>
          </cell>
          <cell r="F1" t="str">
            <v>GASTRO / IMMUNO CLINIC</v>
          </cell>
          <cell r="G1" t="str">
            <v>MENTAL HEALTH</v>
          </cell>
          <cell r="H1" t="str">
            <v>AAC</v>
          </cell>
          <cell r="I1" t="str">
            <v>UPPER GI / GEN SURG</v>
          </cell>
          <cell r="J1" t="str">
            <v>STUDENT SUPERVISION</v>
          </cell>
          <cell r="K1" t="str">
            <v>COVER</v>
          </cell>
          <cell r="L1" t="str">
            <v>A/L</v>
          </cell>
          <cell r="M1" t="str">
            <v>ADO</v>
          </cell>
          <cell r="N1">
            <v>0</v>
          </cell>
          <cell r="O1" t="str">
            <v>LS</v>
          </cell>
          <cell r="P1" t="str">
            <v>TIL</v>
          </cell>
          <cell r="Q1" t="str">
            <v>LSL</v>
          </cell>
          <cell r="R1" t="str">
            <v>PD</v>
          </cell>
          <cell r="S1">
            <v>0</v>
          </cell>
          <cell r="T1" t="str">
            <v>PHARM ROTATION</v>
          </cell>
          <cell r="U1">
            <v>0</v>
          </cell>
          <cell r="V1">
            <v>0</v>
          </cell>
          <cell r="W1" t="str">
            <v>MEETINGS</v>
          </cell>
          <cell r="X1" t="str">
            <v>MEETINGS</v>
          </cell>
          <cell r="Y1" t="str">
            <v>CQI</v>
          </cell>
          <cell r="Z1" t="str">
            <v>CLINICS MORNING</v>
          </cell>
          <cell r="AA1" t="str">
            <v>CLINICS AFTERNOON</v>
          </cell>
          <cell r="AB1" t="str">
            <v>HANDOVER</v>
          </cell>
        </row>
        <row r="2">
          <cell r="A2">
            <v>42744</v>
          </cell>
          <cell r="B2" t="str">
            <v>Monday</v>
          </cell>
          <cell r="C2" t="str">
            <v>Ashleigh</v>
          </cell>
          <cell r="D2" t="str">
            <v>Eugene</v>
          </cell>
          <cell r="E2" t="str">
            <v>Nicholas</v>
          </cell>
          <cell r="F2" t="str">
            <v>Viv K</v>
          </cell>
          <cell r="G2" t="str">
            <v>Catherine</v>
          </cell>
          <cell r="H2" t="str">
            <v>Closed</v>
          </cell>
          <cell r="I2" t="str">
            <v>Jessica S</v>
          </cell>
          <cell r="J2" t="str">
            <v>nil</v>
          </cell>
          <cell r="K2" t="str">
            <v>nil</v>
          </cell>
          <cell r="L2" t="str">
            <v>Jo L</v>
          </cell>
          <cell r="M2" t="str">
            <v>nil</v>
          </cell>
          <cell r="N2">
            <v>0</v>
          </cell>
          <cell r="O2" t="str">
            <v>nil</v>
          </cell>
          <cell r="P2" t="str">
            <v>nil</v>
          </cell>
          <cell r="Q2" t="str">
            <v>nil</v>
          </cell>
          <cell r="R2" t="str">
            <v>nil</v>
          </cell>
          <cell r="S2">
            <v>0</v>
          </cell>
          <cell r="T2" t="str">
            <v>Kristina J</v>
          </cell>
          <cell r="U2">
            <v>0</v>
          </cell>
          <cell r="V2" t="str">
            <v>Monday</v>
          </cell>
          <cell r="W2" t="str">
            <v xml:space="preserve">nil </v>
          </cell>
          <cell r="X2" t="str">
            <v>nil</v>
          </cell>
          <cell r="Y2" t="str">
            <v>nil</v>
          </cell>
          <cell r="Z2" t="str">
            <v>nil</v>
          </cell>
          <cell r="AA2" t="str">
            <v>nil</v>
          </cell>
          <cell r="AB2" t="str">
            <v>nil</v>
          </cell>
        </row>
        <row r="3">
          <cell r="A3">
            <v>42745</v>
          </cell>
          <cell r="B3" t="str">
            <v>Tuesday</v>
          </cell>
          <cell r="C3" t="str">
            <v>Ashleigh</v>
          </cell>
          <cell r="D3" t="str">
            <v>Eugene</v>
          </cell>
          <cell r="E3" t="str">
            <v>Nicholas</v>
          </cell>
          <cell r="F3" t="str">
            <v>Sheridan</v>
          </cell>
          <cell r="G3" t="str">
            <v>Catherine</v>
          </cell>
          <cell r="H3" t="str">
            <v>Viv K</v>
          </cell>
          <cell r="I3" t="str">
            <v>Jessica S</v>
          </cell>
          <cell r="J3" t="str">
            <v>nil</v>
          </cell>
          <cell r="K3" t="str">
            <v>nil</v>
          </cell>
          <cell r="L3" t="str">
            <v>Jo L</v>
          </cell>
          <cell r="M3" t="str">
            <v>nil</v>
          </cell>
          <cell r="N3">
            <v>0</v>
          </cell>
          <cell r="O3" t="str">
            <v>nil</v>
          </cell>
          <cell r="P3" t="str">
            <v>nil</v>
          </cell>
          <cell r="Q3" t="str">
            <v>nil</v>
          </cell>
          <cell r="R3" t="str">
            <v>nil</v>
          </cell>
          <cell r="S3">
            <v>0</v>
          </cell>
          <cell r="T3" t="str">
            <v>Kristina J</v>
          </cell>
          <cell r="U3">
            <v>0</v>
          </cell>
          <cell r="V3" t="str">
            <v>Tuesday</v>
          </cell>
          <cell r="W3" t="str">
            <v xml:space="preserve">nil </v>
          </cell>
          <cell r="X3" t="str">
            <v>nil</v>
          </cell>
          <cell r="Y3" t="str">
            <v>nil</v>
          </cell>
          <cell r="Z3" t="str">
            <v>nil</v>
          </cell>
          <cell r="AA3" t="str">
            <v>nil</v>
          </cell>
          <cell r="AB3" t="str">
            <v>nil</v>
          </cell>
        </row>
        <row r="4">
          <cell r="A4">
            <v>42746</v>
          </cell>
          <cell r="B4" t="str">
            <v>Wednesday</v>
          </cell>
          <cell r="C4" t="str">
            <v>Ashleigh</v>
          </cell>
          <cell r="D4" t="str">
            <v>Eugene</v>
          </cell>
          <cell r="E4" t="str">
            <v>Nicholas</v>
          </cell>
          <cell r="F4" t="str">
            <v>Sheridan</v>
          </cell>
          <cell r="G4" t="str">
            <v>Catherine</v>
          </cell>
          <cell r="H4" t="str">
            <v>Viv K</v>
          </cell>
          <cell r="I4" t="str">
            <v>Jessica S</v>
          </cell>
          <cell r="J4" t="str">
            <v>nil</v>
          </cell>
          <cell r="K4" t="str">
            <v>nil</v>
          </cell>
          <cell r="L4" t="str">
            <v>Jo L</v>
          </cell>
          <cell r="M4" t="str">
            <v>nil</v>
          </cell>
          <cell r="N4">
            <v>0</v>
          </cell>
          <cell r="O4" t="str">
            <v>nil</v>
          </cell>
          <cell r="P4" t="str">
            <v>nil</v>
          </cell>
          <cell r="Q4" t="str">
            <v>nil</v>
          </cell>
          <cell r="R4" t="str">
            <v>nil</v>
          </cell>
          <cell r="S4">
            <v>0</v>
          </cell>
          <cell r="T4" t="str">
            <v>Kristina J</v>
          </cell>
          <cell r="U4">
            <v>0</v>
          </cell>
          <cell r="V4" t="str">
            <v>Wednesday</v>
          </cell>
          <cell r="W4" t="str">
            <v xml:space="preserve">nil </v>
          </cell>
          <cell r="X4" t="str">
            <v>nil</v>
          </cell>
          <cell r="Y4" t="str">
            <v>nil</v>
          </cell>
          <cell r="Z4" t="str">
            <v>nil</v>
          </cell>
          <cell r="AA4" t="str">
            <v>nil</v>
          </cell>
          <cell r="AB4" t="str">
            <v>nil</v>
          </cell>
        </row>
        <row r="5">
          <cell r="A5">
            <v>42747</v>
          </cell>
          <cell r="B5" t="str">
            <v>Thursday</v>
          </cell>
          <cell r="C5" t="str">
            <v>Ashleigh</v>
          </cell>
          <cell r="D5" t="str">
            <v>Eugene</v>
          </cell>
          <cell r="E5" t="str">
            <v>Nicholas</v>
          </cell>
          <cell r="F5" t="str">
            <v>Hoan</v>
          </cell>
          <cell r="G5" t="str">
            <v>Catherine</v>
          </cell>
          <cell r="H5" t="str">
            <v>Viv K</v>
          </cell>
          <cell r="I5" t="str">
            <v>Jessica S</v>
          </cell>
          <cell r="J5" t="str">
            <v>nil</v>
          </cell>
          <cell r="K5" t="str">
            <v>nil</v>
          </cell>
          <cell r="L5" t="str">
            <v>Jo L</v>
          </cell>
          <cell r="M5" t="str">
            <v>nil</v>
          </cell>
          <cell r="N5">
            <v>0</v>
          </cell>
          <cell r="O5" t="str">
            <v>nil</v>
          </cell>
          <cell r="P5" t="str">
            <v>nil</v>
          </cell>
          <cell r="Q5" t="str">
            <v>nil</v>
          </cell>
          <cell r="R5" t="str">
            <v>nil</v>
          </cell>
          <cell r="S5">
            <v>0</v>
          </cell>
          <cell r="T5" t="str">
            <v>Kristina J</v>
          </cell>
          <cell r="U5">
            <v>0</v>
          </cell>
          <cell r="V5" t="str">
            <v>Thursday</v>
          </cell>
          <cell r="W5" t="str">
            <v xml:space="preserve">nil </v>
          </cell>
          <cell r="X5" t="str">
            <v>nil</v>
          </cell>
          <cell r="Y5" t="str">
            <v>nil</v>
          </cell>
          <cell r="Z5" t="str">
            <v>nil</v>
          </cell>
          <cell r="AA5" t="str">
            <v>nil</v>
          </cell>
          <cell r="AB5" t="str">
            <v>nil</v>
          </cell>
        </row>
        <row r="6">
          <cell r="A6">
            <v>42748</v>
          </cell>
          <cell r="B6" t="str">
            <v>Friday</v>
          </cell>
          <cell r="C6" t="str">
            <v>Ashleigh</v>
          </cell>
          <cell r="D6" t="str">
            <v>Eugene</v>
          </cell>
          <cell r="E6" t="str">
            <v>Nicholas</v>
          </cell>
          <cell r="F6" t="str">
            <v>Viv K</v>
          </cell>
          <cell r="G6" t="str">
            <v>Catherine</v>
          </cell>
          <cell r="H6" t="str">
            <v>Closed</v>
          </cell>
          <cell r="I6" t="str">
            <v>Jessica S</v>
          </cell>
          <cell r="J6" t="str">
            <v>Eugene (pm)</v>
          </cell>
          <cell r="K6" t="str">
            <v>nil</v>
          </cell>
          <cell r="L6" t="str">
            <v>Jo L</v>
          </cell>
          <cell r="M6" t="str">
            <v>nil</v>
          </cell>
          <cell r="N6">
            <v>0</v>
          </cell>
          <cell r="O6" t="str">
            <v>nil</v>
          </cell>
          <cell r="P6" t="str">
            <v>nil</v>
          </cell>
          <cell r="Q6" t="str">
            <v>nil</v>
          </cell>
          <cell r="R6" t="str">
            <v>nil</v>
          </cell>
          <cell r="S6">
            <v>0</v>
          </cell>
          <cell r="T6" t="str">
            <v>Kristina J</v>
          </cell>
          <cell r="U6">
            <v>0</v>
          </cell>
          <cell r="V6" t="str">
            <v>Friday</v>
          </cell>
          <cell r="W6" t="str">
            <v xml:space="preserve">nil </v>
          </cell>
          <cell r="X6" t="str">
            <v>nil</v>
          </cell>
          <cell r="Y6" t="str">
            <v>nil</v>
          </cell>
          <cell r="Z6" t="str">
            <v>nil</v>
          </cell>
          <cell r="AA6" t="str">
            <v>nil</v>
          </cell>
          <cell r="AB6" t="str">
            <v>nil</v>
          </cell>
        </row>
        <row r="7">
          <cell r="A7">
            <v>42751</v>
          </cell>
          <cell r="B7" t="str">
            <v>Monday</v>
          </cell>
          <cell r="C7" t="str">
            <v>Eugene</v>
          </cell>
          <cell r="D7" t="str">
            <v>Hoan</v>
          </cell>
          <cell r="E7" t="str">
            <v>Nicholas</v>
          </cell>
          <cell r="F7" t="str">
            <v>Estelle</v>
          </cell>
          <cell r="G7" t="str">
            <v>Catherine</v>
          </cell>
          <cell r="H7" t="str">
            <v>Julia H</v>
          </cell>
          <cell r="I7" t="str">
            <v>Jessica S</v>
          </cell>
          <cell r="J7" t="str">
            <v>nil</v>
          </cell>
          <cell r="K7" t="str">
            <v>nil</v>
          </cell>
          <cell r="L7" t="str">
            <v>Jo L</v>
          </cell>
          <cell r="M7" t="str">
            <v>Viv K</v>
          </cell>
          <cell r="N7">
            <v>0</v>
          </cell>
          <cell r="O7" t="str">
            <v>Ashleigh</v>
          </cell>
          <cell r="P7" t="str">
            <v>nil</v>
          </cell>
          <cell r="Q7" t="str">
            <v>nil</v>
          </cell>
          <cell r="R7" t="str">
            <v>nil</v>
          </cell>
          <cell r="S7">
            <v>0</v>
          </cell>
          <cell r="T7" t="str">
            <v>Kristina J</v>
          </cell>
          <cell r="U7">
            <v>0</v>
          </cell>
          <cell r="V7" t="str">
            <v>Monday</v>
          </cell>
          <cell r="W7" t="str">
            <v xml:space="preserve">nil </v>
          </cell>
          <cell r="X7" t="str">
            <v>nil</v>
          </cell>
          <cell r="Y7" t="str">
            <v>nil</v>
          </cell>
          <cell r="Z7" t="str">
            <v>nil</v>
          </cell>
          <cell r="AA7" t="str">
            <v>nil</v>
          </cell>
          <cell r="AB7" t="str">
            <v>nil</v>
          </cell>
        </row>
        <row r="8">
          <cell r="A8">
            <v>42752</v>
          </cell>
          <cell r="B8" t="str">
            <v>Tuesday</v>
          </cell>
          <cell r="C8" t="str">
            <v>Viv K</v>
          </cell>
          <cell r="D8" t="str">
            <v>Eugene</v>
          </cell>
          <cell r="E8" t="str">
            <v>Nicholas</v>
          </cell>
          <cell r="F8" t="str">
            <v>Sheridan</v>
          </cell>
          <cell r="G8" t="str">
            <v>Catherine</v>
          </cell>
          <cell r="H8" t="str">
            <v>Julia H</v>
          </cell>
          <cell r="I8" t="str">
            <v>Jessica S</v>
          </cell>
          <cell r="J8" t="str">
            <v>nil</v>
          </cell>
          <cell r="K8" t="str">
            <v>nil</v>
          </cell>
          <cell r="L8" t="str">
            <v>Jo L</v>
          </cell>
          <cell r="M8" t="str">
            <v>nil</v>
          </cell>
          <cell r="N8">
            <v>0</v>
          </cell>
          <cell r="O8" t="str">
            <v>Ashleigh</v>
          </cell>
          <cell r="P8" t="str">
            <v>nil</v>
          </cell>
          <cell r="Q8" t="str">
            <v>nil</v>
          </cell>
          <cell r="R8" t="str">
            <v>nil</v>
          </cell>
          <cell r="S8">
            <v>0</v>
          </cell>
          <cell r="T8" t="str">
            <v>Kristina J</v>
          </cell>
          <cell r="U8">
            <v>0</v>
          </cell>
          <cell r="V8" t="str">
            <v>Tuesday</v>
          </cell>
          <cell r="W8" t="str">
            <v xml:space="preserve">nil </v>
          </cell>
          <cell r="X8" t="str">
            <v>nil</v>
          </cell>
          <cell r="Y8" t="str">
            <v>nil</v>
          </cell>
          <cell r="Z8" t="str">
            <v>nil</v>
          </cell>
          <cell r="AA8" t="str">
            <v>nil</v>
          </cell>
          <cell r="AB8" t="str">
            <v>nil</v>
          </cell>
        </row>
        <row r="9">
          <cell r="A9">
            <v>42753</v>
          </cell>
          <cell r="B9" t="str">
            <v>Wednesday</v>
          </cell>
          <cell r="C9" t="str">
            <v>Viv K</v>
          </cell>
          <cell r="D9" t="str">
            <v>Eugene</v>
          </cell>
          <cell r="E9" t="str">
            <v>Hoan</v>
          </cell>
          <cell r="F9" t="str">
            <v>Sheridan</v>
          </cell>
          <cell r="G9" t="str">
            <v>Catherine</v>
          </cell>
          <cell r="H9" t="str">
            <v>Julia H</v>
          </cell>
          <cell r="I9" t="str">
            <v>Jessica S</v>
          </cell>
          <cell r="J9" t="str">
            <v>nil</v>
          </cell>
          <cell r="K9" t="str">
            <v>nil</v>
          </cell>
          <cell r="L9" t="str">
            <v>Jo L</v>
          </cell>
          <cell r="M9" t="str">
            <v>Nicholas</v>
          </cell>
          <cell r="N9">
            <v>0</v>
          </cell>
          <cell r="O9" t="str">
            <v>Ashleigh</v>
          </cell>
          <cell r="P9" t="str">
            <v>nil</v>
          </cell>
          <cell r="Q9" t="str">
            <v>nil</v>
          </cell>
          <cell r="R9" t="str">
            <v>nil</v>
          </cell>
          <cell r="S9">
            <v>0</v>
          </cell>
          <cell r="T9" t="str">
            <v>Kristina J</v>
          </cell>
          <cell r="U9">
            <v>0</v>
          </cell>
          <cell r="V9" t="str">
            <v>Wednesday</v>
          </cell>
          <cell r="W9" t="str">
            <v xml:space="preserve">nil </v>
          </cell>
          <cell r="X9" t="str">
            <v>nil</v>
          </cell>
          <cell r="Y9" t="str">
            <v>nil</v>
          </cell>
          <cell r="Z9" t="str">
            <v>nil</v>
          </cell>
          <cell r="AA9" t="str">
            <v>nil</v>
          </cell>
          <cell r="AB9" t="str">
            <v>nil</v>
          </cell>
        </row>
        <row r="10">
          <cell r="A10">
            <v>42754</v>
          </cell>
          <cell r="B10" t="str">
            <v>Thursday</v>
          </cell>
          <cell r="C10" t="str">
            <v>Viv K</v>
          </cell>
          <cell r="D10" t="str">
            <v>Eugene</v>
          </cell>
          <cell r="E10" t="str">
            <v>Nicholas</v>
          </cell>
          <cell r="F10" t="str">
            <v>Hoan</v>
          </cell>
          <cell r="G10" t="str">
            <v>Catherine</v>
          </cell>
          <cell r="H10" t="str">
            <v>Julia H</v>
          </cell>
          <cell r="I10" t="str">
            <v>Jessica S</v>
          </cell>
          <cell r="J10" t="str">
            <v>nil</v>
          </cell>
          <cell r="K10" t="str">
            <v>nil</v>
          </cell>
          <cell r="L10" t="str">
            <v>Jo L</v>
          </cell>
          <cell r="M10" t="str">
            <v>nil</v>
          </cell>
          <cell r="N10">
            <v>0</v>
          </cell>
          <cell r="O10" t="str">
            <v>Ashleigh</v>
          </cell>
          <cell r="P10" t="str">
            <v>nil</v>
          </cell>
          <cell r="Q10" t="str">
            <v>nil</v>
          </cell>
          <cell r="R10" t="str">
            <v>nil</v>
          </cell>
          <cell r="S10">
            <v>0</v>
          </cell>
          <cell r="T10" t="str">
            <v>Kristina J</v>
          </cell>
          <cell r="U10">
            <v>0</v>
          </cell>
          <cell r="V10" t="str">
            <v>Thursday</v>
          </cell>
          <cell r="W10" t="str">
            <v xml:space="preserve">nil </v>
          </cell>
          <cell r="X10" t="str">
            <v>nil</v>
          </cell>
          <cell r="Y10" t="str">
            <v>nil</v>
          </cell>
          <cell r="Z10" t="str">
            <v>nil</v>
          </cell>
          <cell r="AA10" t="str">
            <v>nil</v>
          </cell>
          <cell r="AB10" t="str">
            <v>nil</v>
          </cell>
        </row>
        <row r="11">
          <cell r="A11">
            <v>42755</v>
          </cell>
          <cell r="B11" t="str">
            <v>Friday</v>
          </cell>
          <cell r="C11" t="str">
            <v>Viv K</v>
          </cell>
          <cell r="D11" t="str">
            <v>Eugene</v>
          </cell>
          <cell r="E11" t="str">
            <v>Nicholas</v>
          </cell>
          <cell r="F11" t="str">
            <v>Hoan</v>
          </cell>
          <cell r="G11" t="str">
            <v>Catherine</v>
          </cell>
          <cell r="H11" t="str">
            <v>Closed</v>
          </cell>
          <cell r="I11" t="str">
            <v>Jessica S</v>
          </cell>
          <cell r="J11" t="str">
            <v>Eugene (pm)</v>
          </cell>
          <cell r="K11" t="str">
            <v>nil</v>
          </cell>
          <cell r="L11" t="str">
            <v>Jo L</v>
          </cell>
          <cell r="M11" t="str">
            <v>Ashleigh</v>
          </cell>
          <cell r="N11">
            <v>0</v>
          </cell>
          <cell r="O11" t="str">
            <v>blank</v>
          </cell>
          <cell r="P11" t="str">
            <v>nil</v>
          </cell>
          <cell r="Q11" t="str">
            <v>nil</v>
          </cell>
          <cell r="R11" t="str">
            <v>nil</v>
          </cell>
          <cell r="S11">
            <v>0</v>
          </cell>
          <cell r="T11" t="str">
            <v>Kristina J</v>
          </cell>
          <cell r="U11">
            <v>0</v>
          </cell>
          <cell r="V11" t="str">
            <v>Friday</v>
          </cell>
          <cell r="W11" t="str">
            <v xml:space="preserve">nil </v>
          </cell>
          <cell r="X11" t="str">
            <v>nil</v>
          </cell>
          <cell r="Y11" t="str">
            <v>nil</v>
          </cell>
          <cell r="Z11" t="str">
            <v>nil</v>
          </cell>
          <cell r="AA11" t="str">
            <v>nil</v>
          </cell>
          <cell r="AB11" t="str">
            <v>nil</v>
          </cell>
        </row>
        <row r="12">
          <cell r="A12">
            <v>42758</v>
          </cell>
          <cell r="B12" t="str">
            <v>Monday</v>
          </cell>
          <cell r="C12" t="str">
            <v>Ashleigh</v>
          </cell>
          <cell r="D12" t="str">
            <v>Eugene</v>
          </cell>
          <cell r="E12" t="str">
            <v>Nicholas</v>
          </cell>
          <cell r="F12" t="str">
            <v>VivK</v>
          </cell>
          <cell r="G12" t="str">
            <v>Catherine</v>
          </cell>
          <cell r="H12" t="str">
            <v>Julia H</v>
          </cell>
          <cell r="I12" t="str">
            <v>Jessica S</v>
          </cell>
          <cell r="J12" t="str">
            <v>nil</v>
          </cell>
          <cell r="K12" t="str">
            <v>nil</v>
          </cell>
          <cell r="L12" t="str">
            <v>nil</v>
          </cell>
          <cell r="M12" t="str">
            <v>Jo L</v>
          </cell>
          <cell r="N12">
            <v>0</v>
          </cell>
          <cell r="O12" t="str">
            <v>Hoan</v>
          </cell>
          <cell r="P12" t="str">
            <v>nil</v>
          </cell>
          <cell r="Q12" t="str">
            <v>nil</v>
          </cell>
          <cell r="R12" t="str">
            <v>nil</v>
          </cell>
          <cell r="S12">
            <v>0</v>
          </cell>
          <cell r="T12" t="str">
            <v>Kristina J</v>
          </cell>
          <cell r="U12">
            <v>0</v>
          </cell>
          <cell r="V12" t="str">
            <v>Monday</v>
          </cell>
          <cell r="W12" t="str">
            <v xml:space="preserve">nil </v>
          </cell>
          <cell r="X12" t="str">
            <v>nil</v>
          </cell>
          <cell r="Y12" t="str">
            <v>nil</v>
          </cell>
          <cell r="Z12" t="str">
            <v>nil</v>
          </cell>
          <cell r="AA12" t="str">
            <v>nil</v>
          </cell>
          <cell r="AB12" t="str">
            <v>nil</v>
          </cell>
        </row>
        <row r="13">
          <cell r="A13">
            <v>42759</v>
          </cell>
          <cell r="B13" t="str">
            <v>Tuesday</v>
          </cell>
          <cell r="C13" t="str">
            <v>Ashleigh</v>
          </cell>
          <cell r="D13" t="str">
            <v>Eugene</v>
          </cell>
          <cell r="E13" t="str">
            <v>Nicholas</v>
          </cell>
          <cell r="F13" t="str">
            <v>VivK</v>
          </cell>
          <cell r="G13" t="str">
            <v>Diana</v>
          </cell>
          <cell r="H13" t="str">
            <v>Julia H</v>
          </cell>
          <cell r="I13" t="str">
            <v>Jessica S</v>
          </cell>
          <cell r="J13" t="str">
            <v>nil</v>
          </cell>
          <cell r="K13" t="str">
            <v>nil</v>
          </cell>
          <cell r="L13" t="str">
            <v>Sheridan</v>
          </cell>
          <cell r="M13" t="str">
            <v>Jo L &amp; Catherin</v>
          </cell>
          <cell r="N13">
            <v>0</v>
          </cell>
          <cell r="O13" t="str">
            <v>Hoan</v>
          </cell>
          <cell r="P13" t="str">
            <v>nil</v>
          </cell>
          <cell r="Q13" t="str">
            <v>nil</v>
          </cell>
          <cell r="R13" t="str">
            <v>nil</v>
          </cell>
          <cell r="S13">
            <v>0</v>
          </cell>
          <cell r="T13" t="str">
            <v>Kristina J</v>
          </cell>
          <cell r="U13">
            <v>0</v>
          </cell>
          <cell r="V13" t="str">
            <v>Tuesday</v>
          </cell>
          <cell r="W13" t="str">
            <v xml:space="preserve">nil </v>
          </cell>
          <cell r="X13" t="str">
            <v>nil</v>
          </cell>
          <cell r="Y13" t="str">
            <v>nil</v>
          </cell>
          <cell r="Z13" t="str">
            <v>nil</v>
          </cell>
          <cell r="AA13" t="str">
            <v>nil</v>
          </cell>
          <cell r="AB13" t="str">
            <v>nil</v>
          </cell>
        </row>
        <row r="14">
          <cell r="A14">
            <v>42760</v>
          </cell>
          <cell r="B14" t="str">
            <v>Wednesday</v>
          </cell>
          <cell r="C14" t="str">
            <v>Ashleigh</v>
          </cell>
          <cell r="D14" t="str">
            <v>Eugene</v>
          </cell>
          <cell r="E14" t="str">
            <v>Nicholas</v>
          </cell>
          <cell r="F14" t="str">
            <v>VivK</v>
          </cell>
          <cell r="G14" t="str">
            <v>Catherine</v>
          </cell>
          <cell r="H14" t="str">
            <v>Julia H</v>
          </cell>
          <cell r="I14" t="str">
            <v>Jessica S</v>
          </cell>
          <cell r="J14" t="str">
            <v>nil</v>
          </cell>
          <cell r="K14" t="str">
            <v>nil</v>
          </cell>
          <cell r="L14" t="str">
            <v>Sheridan</v>
          </cell>
          <cell r="M14" t="str">
            <v>Jo L</v>
          </cell>
          <cell r="N14">
            <v>0</v>
          </cell>
          <cell r="O14" t="str">
            <v>Hoan</v>
          </cell>
          <cell r="P14" t="str">
            <v>nil</v>
          </cell>
          <cell r="Q14" t="str">
            <v>nil</v>
          </cell>
          <cell r="R14" t="str">
            <v>nil</v>
          </cell>
          <cell r="S14">
            <v>0</v>
          </cell>
          <cell r="T14" t="str">
            <v>Kristina J</v>
          </cell>
          <cell r="U14">
            <v>0</v>
          </cell>
          <cell r="V14" t="str">
            <v>Wednesday</v>
          </cell>
          <cell r="W14" t="str">
            <v xml:space="preserve">nil </v>
          </cell>
          <cell r="X14" t="str">
            <v>nil</v>
          </cell>
          <cell r="Y14" t="str">
            <v>nil</v>
          </cell>
          <cell r="Z14" t="str">
            <v>nil</v>
          </cell>
          <cell r="AA14" t="str">
            <v>nil</v>
          </cell>
          <cell r="AB14" t="str">
            <v>nil</v>
          </cell>
        </row>
        <row r="15">
          <cell r="A15">
            <v>42761</v>
          </cell>
          <cell r="B15" t="str">
            <v>Thursday</v>
          </cell>
          <cell r="C15" t="str">
            <v>Public Holiday</v>
          </cell>
          <cell r="D15" t="str">
            <v>Public Holiday</v>
          </cell>
          <cell r="E15" t="str">
            <v>Public Holiday</v>
          </cell>
          <cell r="F15" t="str">
            <v>Public Holiday</v>
          </cell>
          <cell r="G15" t="str">
            <v>Public Holiday</v>
          </cell>
          <cell r="H15" t="str">
            <v>Public Holiday</v>
          </cell>
          <cell r="I15" t="str">
            <v>Public Holiday</v>
          </cell>
          <cell r="J15" t="str">
            <v>public holiday</v>
          </cell>
          <cell r="K15" t="str">
            <v>Public holiday</v>
          </cell>
          <cell r="L15" t="str">
            <v>public holiday</v>
          </cell>
          <cell r="M15" t="str">
            <v>public holiday</v>
          </cell>
          <cell r="N15">
            <v>0</v>
          </cell>
          <cell r="O15" t="str">
            <v>public holiday</v>
          </cell>
          <cell r="P15" t="str">
            <v>public holiday</v>
          </cell>
          <cell r="Q15" t="str">
            <v>public holiday</v>
          </cell>
          <cell r="R15" t="str">
            <v>public holiday</v>
          </cell>
          <cell r="S15">
            <v>0</v>
          </cell>
          <cell r="T15">
            <v>0</v>
          </cell>
          <cell r="U15">
            <v>0</v>
          </cell>
          <cell r="V15" t="str">
            <v>Thursday</v>
          </cell>
          <cell r="W15" t="str">
            <v>PH</v>
          </cell>
          <cell r="X15" t="str">
            <v>PH</v>
          </cell>
          <cell r="Y15" t="str">
            <v>PH</v>
          </cell>
          <cell r="Z15" t="str">
            <v>nil</v>
          </cell>
          <cell r="AA15" t="str">
            <v>nil</v>
          </cell>
          <cell r="AB15" t="str">
            <v>nil</v>
          </cell>
        </row>
        <row r="16">
          <cell r="A16">
            <v>42762</v>
          </cell>
          <cell r="B16" t="str">
            <v>Friday</v>
          </cell>
          <cell r="C16" t="str">
            <v>Ashleigh</v>
          </cell>
          <cell r="D16" t="str">
            <v>Eugene</v>
          </cell>
          <cell r="E16" t="str">
            <v>Nicholas</v>
          </cell>
          <cell r="F16" t="str">
            <v>VivK</v>
          </cell>
          <cell r="G16" t="str">
            <v>Catherine</v>
          </cell>
          <cell r="H16" t="str">
            <v>Closed</v>
          </cell>
          <cell r="I16" t="str">
            <v>Jessica S</v>
          </cell>
          <cell r="J16" t="str">
            <v>nil</v>
          </cell>
          <cell r="K16" t="str">
            <v>nil</v>
          </cell>
          <cell r="L16" t="str">
            <v>nil</v>
          </cell>
          <cell r="M16" t="str">
            <v>Jo L</v>
          </cell>
          <cell r="N16">
            <v>0</v>
          </cell>
          <cell r="O16" t="str">
            <v>Hoan</v>
          </cell>
          <cell r="P16" t="str">
            <v>nil</v>
          </cell>
          <cell r="Q16" t="str">
            <v>nil</v>
          </cell>
          <cell r="R16" t="str">
            <v>nil</v>
          </cell>
          <cell r="S16">
            <v>0</v>
          </cell>
          <cell r="T16" t="str">
            <v>Kristina J</v>
          </cell>
          <cell r="U16">
            <v>0</v>
          </cell>
          <cell r="V16" t="str">
            <v>Friday</v>
          </cell>
          <cell r="W16" t="str">
            <v xml:space="preserve">nil </v>
          </cell>
          <cell r="X16" t="str">
            <v>nil</v>
          </cell>
          <cell r="Y16" t="str">
            <v>nil</v>
          </cell>
          <cell r="Z16" t="str">
            <v>nil</v>
          </cell>
          <cell r="AA16" t="str">
            <v>nil</v>
          </cell>
          <cell r="AB16" t="str">
            <v>nil</v>
          </cell>
        </row>
        <row r="17">
          <cell r="A17">
            <v>42765</v>
          </cell>
          <cell r="B17" t="str">
            <v>Monday</v>
          </cell>
          <cell r="C17" t="str">
            <v>Ashleigh</v>
          </cell>
          <cell r="D17" t="str">
            <v>Eugene</v>
          </cell>
          <cell r="E17" t="str">
            <v>Jo L</v>
          </cell>
          <cell r="F17" t="str">
            <v>Hoan</v>
          </cell>
          <cell r="G17" t="str">
            <v>Catherine</v>
          </cell>
          <cell r="H17" t="str">
            <v>Viv K</v>
          </cell>
          <cell r="I17" t="str">
            <v>Jessica S</v>
          </cell>
          <cell r="J17" t="str">
            <v>nil</v>
          </cell>
          <cell r="K17" t="str">
            <v>nil</v>
          </cell>
          <cell r="L17" t="str">
            <v>nil</v>
          </cell>
          <cell r="M17" t="str">
            <v>nil</v>
          </cell>
          <cell r="N17">
            <v>0</v>
          </cell>
          <cell r="O17" t="str">
            <v>nil</v>
          </cell>
          <cell r="P17" t="str">
            <v>nil</v>
          </cell>
          <cell r="Q17" t="str">
            <v>nil</v>
          </cell>
          <cell r="R17" t="str">
            <v>nil</v>
          </cell>
          <cell r="S17">
            <v>0</v>
          </cell>
          <cell r="T17" t="str">
            <v>Kristina J</v>
          </cell>
          <cell r="U17">
            <v>0</v>
          </cell>
          <cell r="V17" t="str">
            <v>Monday</v>
          </cell>
          <cell r="W17" t="str">
            <v xml:space="preserve">nil </v>
          </cell>
          <cell r="X17" t="str">
            <v>nil</v>
          </cell>
          <cell r="Y17" t="str">
            <v>nil</v>
          </cell>
          <cell r="Z17" t="str">
            <v>nil</v>
          </cell>
          <cell r="AA17" t="str">
            <v>nil</v>
          </cell>
          <cell r="AB17" t="str">
            <v>nil</v>
          </cell>
        </row>
        <row r="18">
          <cell r="A18">
            <v>42766</v>
          </cell>
          <cell r="B18" t="str">
            <v>Tuesday</v>
          </cell>
          <cell r="C18" t="str">
            <v>Ashleigh</v>
          </cell>
          <cell r="D18" t="str">
            <v>Eugene</v>
          </cell>
          <cell r="E18" t="str">
            <v>Jo L</v>
          </cell>
          <cell r="F18" t="str">
            <v>Sheridan</v>
          </cell>
          <cell r="G18" t="str">
            <v>Catherine</v>
          </cell>
          <cell r="H18" t="str">
            <v>Viv K</v>
          </cell>
          <cell r="I18" t="str">
            <v>Jessica S</v>
          </cell>
          <cell r="J18" t="str">
            <v>nil</v>
          </cell>
          <cell r="K18" t="str">
            <v>nil</v>
          </cell>
          <cell r="L18" t="str">
            <v>nil</v>
          </cell>
          <cell r="M18" t="str">
            <v>nil</v>
          </cell>
          <cell r="N18">
            <v>0</v>
          </cell>
          <cell r="O18" t="str">
            <v>nil</v>
          </cell>
          <cell r="P18" t="str">
            <v>nil</v>
          </cell>
          <cell r="Q18" t="str">
            <v>nil</v>
          </cell>
          <cell r="R18" t="str">
            <v>nil</v>
          </cell>
          <cell r="S18">
            <v>0</v>
          </cell>
          <cell r="T18" t="str">
            <v>Kristina J</v>
          </cell>
          <cell r="U18">
            <v>0</v>
          </cell>
          <cell r="V18" t="str">
            <v>Tuesday</v>
          </cell>
          <cell r="W18" t="str">
            <v>8.30am Staff</v>
          </cell>
          <cell r="X18" t="str">
            <v>nil</v>
          </cell>
          <cell r="Y18" t="str">
            <v>nil</v>
          </cell>
          <cell r="Z18" t="str">
            <v>nil</v>
          </cell>
          <cell r="AA18" t="str">
            <v>nil</v>
          </cell>
          <cell r="AB18" t="str">
            <v>nil</v>
          </cell>
        </row>
        <row r="19">
          <cell r="A19">
            <v>42767</v>
          </cell>
          <cell r="B19" t="str">
            <v>Wednesday</v>
          </cell>
          <cell r="C19" t="str">
            <v>Ashleigh</v>
          </cell>
          <cell r="D19" t="str">
            <v>Eugene</v>
          </cell>
          <cell r="E19" t="str">
            <v>Jo L</v>
          </cell>
          <cell r="F19" t="str">
            <v>Sheridan</v>
          </cell>
          <cell r="G19" t="str">
            <v>Catherine</v>
          </cell>
          <cell r="H19" t="str">
            <v>Viv K/KarinaF</v>
          </cell>
          <cell r="I19" t="str">
            <v>Jessica S</v>
          </cell>
          <cell r="J19" t="str">
            <v>nil</v>
          </cell>
          <cell r="K19" t="str">
            <v>nil</v>
          </cell>
          <cell r="L19" t="str">
            <v>nil</v>
          </cell>
          <cell r="M19" t="str">
            <v>nil</v>
          </cell>
          <cell r="N19">
            <v>0</v>
          </cell>
          <cell r="O19" t="str">
            <v>nil</v>
          </cell>
          <cell r="P19" t="str">
            <v>nil</v>
          </cell>
          <cell r="Q19" t="str">
            <v>nil</v>
          </cell>
          <cell r="R19" t="str">
            <v>nil</v>
          </cell>
          <cell r="S19">
            <v>0</v>
          </cell>
          <cell r="T19" t="str">
            <v>Kristina J</v>
          </cell>
          <cell r="U19">
            <v>0</v>
          </cell>
          <cell r="V19" t="str">
            <v>Wednesday</v>
          </cell>
          <cell r="W19" t="str">
            <v xml:space="preserve">nil </v>
          </cell>
          <cell r="X19" t="str">
            <v>nil</v>
          </cell>
          <cell r="Y19" t="str">
            <v>nil</v>
          </cell>
          <cell r="Z19" t="str">
            <v>nil</v>
          </cell>
          <cell r="AA19" t="str">
            <v>nil</v>
          </cell>
          <cell r="AB19" t="str">
            <v>nil</v>
          </cell>
        </row>
        <row r="20">
          <cell r="A20">
            <v>42768</v>
          </cell>
          <cell r="B20" t="str">
            <v>Thursday</v>
          </cell>
          <cell r="C20" t="str">
            <v>Ashleigh</v>
          </cell>
          <cell r="D20" t="str">
            <v>Eugene</v>
          </cell>
          <cell r="E20" t="str">
            <v>Nicholas</v>
          </cell>
          <cell r="F20" t="str">
            <v>Hoan</v>
          </cell>
          <cell r="G20" t="str">
            <v>Catherine</v>
          </cell>
          <cell r="H20" t="str">
            <v>Viv K</v>
          </cell>
          <cell r="I20" t="str">
            <v>Jessica S</v>
          </cell>
          <cell r="J20" t="str">
            <v>nil</v>
          </cell>
          <cell r="K20" t="str">
            <v>nil</v>
          </cell>
          <cell r="L20" t="str">
            <v>nil</v>
          </cell>
          <cell r="M20" t="str">
            <v>Jo L &amp; Kristina</v>
          </cell>
          <cell r="N20">
            <v>0</v>
          </cell>
          <cell r="O20" t="str">
            <v>nil</v>
          </cell>
          <cell r="P20" t="str">
            <v>nil</v>
          </cell>
          <cell r="Q20" t="str">
            <v>nil</v>
          </cell>
          <cell r="R20" t="str">
            <v>nil</v>
          </cell>
          <cell r="S20">
            <v>0</v>
          </cell>
          <cell r="T20">
            <v>0</v>
          </cell>
          <cell r="U20">
            <v>0</v>
          </cell>
          <cell r="V20" t="str">
            <v>Thursday</v>
          </cell>
          <cell r="W20" t="str">
            <v>1pm Clinical</v>
          </cell>
          <cell r="X20" t="str">
            <v>nil</v>
          </cell>
          <cell r="Y20" t="str">
            <v>nil</v>
          </cell>
          <cell r="Z20" t="str">
            <v>nil</v>
          </cell>
          <cell r="AA20" t="str">
            <v>nil</v>
          </cell>
          <cell r="AB20" t="str">
            <v>nil</v>
          </cell>
        </row>
        <row r="21">
          <cell r="A21">
            <v>42769</v>
          </cell>
          <cell r="B21" t="str">
            <v>Friday</v>
          </cell>
          <cell r="C21" t="str">
            <v>Ashleigh</v>
          </cell>
          <cell r="D21" t="str">
            <v>Eugene</v>
          </cell>
          <cell r="E21" t="str">
            <v>Jo L</v>
          </cell>
          <cell r="F21" t="str">
            <v>Hoan</v>
          </cell>
          <cell r="G21" t="str">
            <v>Catherine</v>
          </cell>
          <cell r="H21" t="str">
            <v>Closed</v>
          </cell>
          <cell r="I21" t="str">
            <v>Jessica S</v>
          </cell>
          <cell r="J21" t="str">
            <v>nil</v>
          </cell>
          <cell r="K21" t="str">
            <v>Nicholas, Viv K</v>
          </cell>
          <cell r="L21" t="str">
            <v>nil</v>
          </cell>
          <cell r="M21" t="str">
            <v>nil</v>
          </cell>
          <cell r="N21">
            <v>0</v>
          </cell>
          <cell r="O21" t="str">
            <v>nil</v>
          </cell>
          <cell r="P21" t="str">
            <v>nil</v>
          </cell>
          <cell r="Q21" t="str">
            <v>nil</v>
          </cell>
          <cell r="R21" t="str">
            <v>nil</v>
          </cell>
          <cell r="S21">
            <v>0</v>
          </cell>
          <cell r="T21" t="str">
            <v>Kristina J</v>
          </cell>
          <cell r="U21">
            <v>0</v>
          </cell>
          <cell r="V21" t="str">
            <v>Friday</v>
          </cell>
          <cell r="W21" t="str">
            <v xml:space="preserve">nil </v>
          </cell>
          <cell r="X21" t="str">
            <v>nil</v>
          </cell>
          <cell r="Y21" t="str">
            <v>nil</v>
          </cell>
          <cell r="Z21" t="str">
            <v>nil</v>
          </cell>
          <cell r="AA21" t="str">
            <v>nil</v>
          </cell>
          <cell r="AB21" t="str">
            <v>nil</v>
          </cell>
        </row>
        <row r="22">
          <cell r="A22">
            <v>42772</v>
          </cell>
          <cell r="B22" t="str">
            <v>Monday</v>
          </cell>
          <cell r="C22" t="str">
            <v>Ashleigh</v>
          </cell>
          <cell r="D22" t="str">
            <v>Nicholas</v>
          </cell>
          <cell r="E22" t="str">
            <v>Jo L</v>
          </cell>
          <cell r="F22" t="str">
            <v>Hoan</v>
          </cell>
          <cell r="G22" t="str">
            <v>Catherine</v>
          </cell>
          <cell r="H22" t="str">
            <v>Viv K</v>
          </cell>
          <cell r="I22" t="str">
            <v>blank</v>
          </cell>
          <cell r="J22" t="str">
            <v>Eugene</v>
          </cell>
          <cell r="K22" t="str">
            <v>nil</v>
          </cell>
          <cell r="L22" t="str">
            <v>nil</v>
          </cell>
          <cell r="M22" t="str">
            <v>Jessica S</v>
          </cell>
          <cell r="N22">
            <v>0</v>
          </cell>
          <cell r="O22" t="str">
            <v>nil</v>
          </cell>
          <cell r="P22" t="str">
            <v>nil</v>
          </cell>
          <cell r="Q22" t="str">
            <v>nil</v>
          </cell>
          <cell r="R22" t="str">
            <v>nil</v>
          </cell>
          <cell r="S22">
            <v>0</v>
          </cell>
          <cell r="T22" t="str">
            <v>Kristina J</v>
          </cell>
          <cell r="U22">
            <v>0</v>
          </cell>
          <cell r="V22" t="str">
            <v>Monday</v>
          </cell>
          <cell r="W22" t="str">
            <v xml:space="preserve">nil </v>
          </cell>
          <cell r="X22" t="str">
            <v>nil</v>
          </cell>
          <cell r="Y22" t="str">
            <v>nil</v>
          </cell>
          <cell r="Z22" t="str">
            <v>nil</v>
          </cell>
          <cell r="AA22" t="str">
            <v>nil</v>
          </cell>
          <cell r="AB22" t="str">
            <v>nil</v>
          </cell>
        </row>
        <row r="23">
          <cell r="A23">
            <v>42773</v>
          </cell>
          <cell r="B23" t="str">
            <v>Tuesday</v>
          </cell>
          <cell r="C23" t="str">
            <v>Ashleigh</v>
          </cell>
          <cell r="D23" t="str">
            <v>Nicholas</v>
          </cell>
          <cell r="E23" t="str">
            <v>Jo L</v>
          </cell>
          <cell r="F23" t="str">
            <v>Sheridan</v>
          </cell>
          <cell r="G23" t="str">
            <v>Catherine</v>
          </cell>
          <cell r="H23" t="str">
            <v>Viv K</v>
          </cell>
          <cell r="I23" t="str">
            <v>Jessica S</v>
          </cell>
          <cell r="J23" t="str">
            <v>nil</v>
          </cell>
          <cell r="K23" t="str">
            <v>nil</v>
          </cell>
          <cell r="L23" t="str">
            <v>nil</v>
          </cell>
          <cell r="M23" t="str">
            <v>Eugene</v>
          </cell>
          <cell r="N23">
            <v>0</v>
          </cell>
          <cell r="O23" t="str">
            <v>nil</v>
          </cell>
          <cell r="P23" t="str">
            <v>nil</v>
          </cell>
          <cell r="Q23" t="str">
            <v>nil</v>
          </cell>
          <cell r="R23" t="str">
            <v>nil</v>
          </cell>
          <cell r="S23">
            <v>0</v>
          </cell>
          <cell r="T23" t="str">
            <v>Kristina J</v>
          </cell>
          <cell r="U23">
            <v>0</v>
          </cell>
          <cell r="V23" t="str">
            <v>Tuesday</v>
          </cell>
          <cell r="W23" t="str">
            <v>8.30am Staff</v>
          </cell>
          <cell r="X23" t="str">
            <v>nil</v>
          </cell>
          <cell r="Y23" t="str">
            <v>nil</v>
          </cell>
          <cell r="Z23" t="str">
            <v>nil</v>
          </cell>
          <cell r="AA23" t="str">
            <v>nil</v>
          </cell>
          <cell r="AB23" t="str">
            <v>nil</v>
          </cell>
        </row>
        <row r="24">
          <cell r="A24">
            <v>42774</v>
          </cell>
          <cell r="B24" t="str">
            <v>Wednesday</v>
          </cell>
          <cell r="C24" t="str">
            <v>Ashleigh</v>
          </cell>
          <cell r="D24" t="str">
            <v>Eugene</v>
          </cell>
          <cell r="E24" t="str">
            <v>Jo L</v>
          </cell>
          <cell r="F24" t="str">
            <v>Sheridan</v>
          </cell>
          <cell r="G24" t="str">
            <v>Catherine</v>
          </cell>
          <cell r="H24" t="str">
            <v>Viv K</v>
          </cell>
          <cell r="I24" t="str">
            <v>Jessica S</v>
          </cell>
          <cell r="J24" t="str">
            <v>nil</v>
          </cell>
          <cell r="K24" t="str">
            <v>Nicholas</v>
          </cell>
          <cell r="L24" t="str">
            <v>nil</v>
          </cell>
          <cell r="M24" t="str">
            <v>nil</v>
          </cell>
          <cell r="N24">
            <v>0</v>
          </cell>
          <cell r="O24" t="str">
            <v>nil</v>
          </cell>
          <cell r="P24" t="str">
            <v>nil</v>
          </cell>
          <cell r="Q24" t="str">
            <v>nil</v>
          </cell>
          <cell r="R24" t="str">
            <v>nil</v>
          </cell>
          <cell r="S24">
            <v>0</v>
          </cell>
          <cell r="T24" t="str">
            <v>Kristina J</v>
          </cell>
          <cell r="U24">
            <v>0</v>
          </cell>
          <cell r="V24" t="str">
            <v>Wednesday</v>
          </cell>
          <cell r="W24" t="str">
            <v xml:space="preserve">nil </v>
          </cell>
          <cell r="X24" t="str">
            <v>nil</v>
          </cell>
          <cell r="Y24" t="str">
            <v>nil</v>
          </cell>
          <cell r="Z24" t="str">
            <v>nil</v>
          </cell>
          <cell r="AA24" t="str">
            <v>nil</v>
          </cell>
          <cell r="AB24" t="str">
            <v>nil</v>
          </cell>
        </row>
        <row r="25">
          <cell r="A25">
            <v>42775</v>
          </cell>
          <cell r="B25" t="str">
            <v>Thursday</v>
          </cell>
          <cell r="C25" t="str">
            <v>Ashleigh</v>
          </cell>
          <cell r="D25" t="str">
            <v>Eugene</v>
          </cell>
          <cell r="E25" t="str">
            <v>Jo L</v>
          </cell>
          <cell r="F25" t="str">
            <v>Hoan</v>
          </cell>
          <cell r="G25" t="str">
            <v>Catherine</v>
          </cell>
          <cell r="H25" t="str">
            <v>Viv K</v>
          </cell>
          <cell r="I25" t="str">
            <v>Jessica S</v>
          </cell>
          <cell r="J25" t="str">
            <v>nil</v>
          </cell>
          <cell r="K25" t="str">
            <v>Nicholas</v>
          </cell>
          <cell r="L25" t="str">
            <v>nil</v>
          </cell>
          <cell r="M25" t="str">
            <v>nil</v>
          </cell>
          <cell r="N25">
            <v>0</v>
          </cell>
          <cell r="O25" t="str">
            <v>nil</v>
          </cell>
          <cell r="P25" t="str">
            <v>nil</v>
          </cell>
          <cell r="Q25" t="str">
            <v>nil</v>
          </cell>
          <cell r="R25" t="str">
            <v>nil</v>
          </cell>
          <cell r="S25">
            <v>0</v>
          </cell>
          <cell r="T25" t="str">
            <v>Kristina J</v>
          </cell>
          <cell r="U25">
            <v>0</v>
          </cell>
          <cell r="V25" t="str">
            <v>Thursday</v>
          </cell>
          <cell r="W25" t="str">
            <v>1pm Clinical</v>
          </cell>
          <cell r="X25" t="str">
            <v>nil</v>
          </cell>
          <cell r="Y25" t="str">
            <v>nil</v>
          </cell>
          <cell r="Z25" t="str">
            <v>nil</v>
          </cell>
          <cell r="AA25" t="str">
            <v>nil</v>
          </cell>
          <cell r="AB25" t="str">
            <v>nil</v>
          </cell>
        </row>
        <row r="26">
          <cell r="A26">
            <v>42776</v>
          </cell>
          <cell r="B26" t="str">
            <v>Friday</v>
          </cell>
          <cell r="C26" t="str">
            <v>Ashleigh</v>
          </cell>
          <cell r="D26" t="str">
            <v>Viv K</v>
          </cell>
          <cell r="E26" t="str">
            <v>Jo L</v>
          </cell>
          <cell r="F26" t="str">
            <v>Hoan</v>
          </cell>
          <cell r="G26" t="str">
            <v>Catherine</v>
          </cell>
          <cell r="H26" t="str">
            <v>Closed</v>
          </cell>
          <cell r="I26" t="str">
            <v>Jessica S</v>
          </cell>
          <cell r="J26" t="str">
            <v>Eugene</v>
          </cell>
          <cell r="K26" t="str">
            <v>Nicholas</v>
          </cell>
          <cell r="L26" t="str">
            <v>nil</v>
          </cell>
          <cell r="M26" t="str">
            <v>nil</v>
          </cell>
          <cell r="N26">
            <v>0</v>
          </cell>
          <cell r="O26" t="str">
            <v>nil</v>
          </cell>
          <cell r="P26" t="str">
            <v>nil</v>
          </cell>
          <cell r="Q26" t="str">
            <v>nil</v>
          </cell>
          <cell r="R26" t="str">
            <v>nil</v>
          </cell>
          <cell r="S26">
            <v>0</v>
          </cell>
          <cell r="T26" t="str">
            <v>Kristina J</v>
          </cell>
          <cell r="U26">
            <v>0</v>
          </cell>
          <cell r="V26" t="str">
            <v>Friday</v>
          </cell>
          <cell r="W26" t="str">
            <v xml:space="preserve">nil </v>
          </cell>
          <cell r="X26" t="str">
            <v>nil</v>
          </cell>
          <cell r="Y26" t="str">
            <v>nil</v>
          </cell>
          <cell r="Z26" t="str">
            <v>nil</v>
          </cell>
          <cell r="AA26" t="str">
            <v>nil</v>
          </cell>
          <cell r="AB26" t="str">
            <v>nil</v>
          </cell>
        </row>
        <row r="27">
          <cell r="A27">
            <v>42779</v>
          </cell>
          <cell r="B27" t="str">
            <v>Monday</v>
          </cell>
          <cell r="C27" t="str">
            <v>Ashleigh</v>
          </cell>
          <cell r="D27" t="str">
            <v>Eugene</v>
          </cell>
          <cell r="E27" t="str">
            <v>Jo L</v>
          </cell>
          <cell r="F27" t="str">
            <v>Hoan</v>
          </cell>
          <cell r="G27" t="str">
            <v>Catherine</v>
          </cell>
          <cell r="H27" t="str">
            <v>Viv K</v>
          </cell>
          <cell r="I27" t="str">
            <v>Jessica S</v>
          </cell>
          <cell r="J27" t="str">
            <v>nil</v>
          </cell>
          <cell r="K27" t="str">
            <v>Nicholas</v>
          </cell>
          <cell r="L27" t="str">
            <v>nil</v>
          </cell>
          <cell r="M27" t="str">
            <v>nil</v>
          </cell>
          <cell r="N27">
            <v>0</v>
          </cell>
          <cell r="O27" t="str">
            <v>nil</v>
          </cell>
          <cell r="P27" t="str">
            <v>nil</v>
          </cell>
          <cell r="Q27" t="str">
            <v>nil</v>
          </cell>
          <cell r="R27" t="str">
            <v>nil</v>
          </cell>
          <cell r="S27">
            <v>0</v>
          </cell>
          <cell r="T27" t="str">
            <v>Kristina J</v>
          </cell>
          <cell r="U27">
            <v>0</v>
          </cell>
          <cell r="V27" t="str">
            <v>Monday</v>
          </cell>
          <cell r="W27" t="str">
            <v xml:space="preserve">nil </v>
          </cell>
          <cell r="X27" t="str">
            <v>nil</v>
          </cell>
          <cell r="Y27" t="str">
            <v>nil</v>
          </cell>
          <cell r="Z27" t="str">
            <v>nil</v>
          </cell>
          <cell r="AA27" t="str">
            <v>nil</v>
          </cell>
          <cell r="AB27" t="str">
            <v>nil</v>
          </cell>
        </row>
        <row r="28">
          <cell r="A28">
            <v>42780</v>
          </cell>
          <cell r="B28" t="str">
            <v>Tuesday</v>
          </cell>
          <cell r="C28" t="str">
            <v>Ashleigh</v>
          </cell>
          <cell r="D28" t="str">
            <v>Eugene</v>
          </cell>
          <cell r="E28" t="str">
            <v>Jo L</v>
          </cell>
          <cell r="F28" t="str">
            <v>Sheridan</v>
          </cell>
          <cell r="G28" t="str">
            <v>Catherine</v>
          </cell>
          <cell r="H28" t="str">
            <v>Viv K</v>
          </cell>
          <cell r="I28" t="str">
            <v>Jessica S</v>
          </cell>
          <cell r="J28" t="str">
            <v>nil</v>
          </cell>
          <cell r="K28" t="str">
            <v>Nicholas</v>
          </cell>
          <cell r="L28" t="str">
            <v>nil</v>
          </cell>
          <cell r="M28" t="str">
            <v>nil</v>
          </cell>
          <cell r="N28">
            <v>0</v>
          </cell>
          <cell r="O28" t="str">
            <v>nil</v>
          </cell>
          <cell r="P28" t="str">
            <v>nil</v>
          </cell>
          <cell r="Q28" t="str">
            <v>nil</v>
          </cell>
          <cell r="R28" t="str">
            <v>nil</v>
          </cell>
          <cell r="S28">
            <v>0</v>
          </cell>
          <cell r="T28" t="str">
            <v>Kristina J</v>
          </cell>
          <cell r="U28">
            <v>0</v>
          </cell>
          <cell r="V28" t="str">
            <v>Tuesday</v>
          </cell>
          <cell r="W28" t="str">
            <v>8.30am Staff</v>
          </cell>
          <cell r="X28" t="str">
            <v>nil</v>
          </cell>
          <cell r="Y28" t="str">
            <v>nil</v>
          </cell>
          <cell r="Z28" t="str">
            <v>nil</v>
          </cell>
          <cell r="AA28" t="str">
            <v>nil</v>
          </cell>
          <cell r="AB28" t="str">
            <v>nil</v>
          </cell>
        </row>
        <row r="29">
          <cell r="A29">
            <v>42781</v>
          </cell>
          <cell r="B29" t="str">
            <v>Wednesday</v>
          </cell>
          <cell r="C29" t="str">
            <v>Ashleigh</v>
          </cell>
          <cell r="D29" t="str">
            <v>Eugene</v>
          </cell>
          <cell r="E29" t="str">
            <v>Jo L</v>
          </cell>
          <cell r="F29" t="str">
            <v>Sheridan</v>
          </cell>
          <cell r="G29" t="str">
            <v>Catherine</v>
          </cell>
          <cell r="H29" t="str">
            <v>Viv K/Brooke</v>
          </cell>
          <cell r="I29" t="str">
            <v>Jessica S</v>
          </cell>
          <cell r="J29" t="str">
            <v>nil</v>
          </cell>
          <cell r="K29" t="str">
            <v>Nicholas</v>
          </cell>
          <cell r="L29" t="str">
            <v>nil</v>
          </cell>
          <cell r="M29" t="str">
            <v>nil</v>
          </cell>
          <cell r="N29">
            <v>0</v>
          </cell>
          <cell r="O29" t="str">
            <v>nil</v>
          </cell>
          <cell r="P29" t="str">
            <v>nil</v>
          </cell>
          <cell r="Q29" t="str">
            <v>nil</v>
          </cell>
          <cell r="R29" t="str">
            <v>nil</v>
          </cell>
          <cell r="S29">
            <v>0</v>
          </cell>
          <cell r="T29" t="str">
            <v>Kristina J</v>
          </cell>
          <cell r="U29">
            <v>0</v>
          </cell>
          <cell r="V29" t="str">
            <v>Wednesday</v>
          </cell>
          <cell r="W29" t="str">
            <v xml:space="preserve">nil </v>
          </cell>
          <cell r="X29" t="str">
            <v>nil</v>
          </cell>
          <cell r="Y29" t="str">
            <v>nil</v>
          </cell>
          <cell r="Z29" t="str">
            <v>nil</v>
          </cell>
          <cell r="AA29" t="str">
            <v>nil</v>
          </cell>
          <cell r="AB29" t="str">
            <v>nil</v>
          </cell>
        </row>
        <row r="30">
          <cell r="A30">
            <v>42782</v>
          </cell>
          <cell r="B30" t="str">
            <v>Thursday</v>
          </cell>
          <cell r="C30" t="str">
            <v>Ashleigh</v>
          </cell>
          <cell r="D30" t="str">
            <v>Eugene</v>
          </cell>
          <cell r="E30" t="str">
            <v>Jo L</v>
          </cell>
          <cell r="F30" t="str">
            <v>blank</v>
          </cell>
          <cell r="G30" t="str">
            <v>Catherine</v>
          </cell>
          <cell r="H30" t="str">
            <v>Viv K</v>
          </cell>
          <cell r="I30" t="str">
            <v>Jessica S</v>
          </cell>
          <cell r="J30" t="str">
            <v>nil</v>
          </cell>
          <cell r="K30" t="str">
            <v>nil</v>
          </cell>
          <cell r="L30" t="str">
            <v>nil</v>
          </cell>
          <cell r="M30" t="str">
            <v>Hoan &amp; Nicolas</v>
          </cell>
          <cell r="N30">
            <v>0</v>
          </cell>
          <cell r="O30" t="str">
            <v>nil</v>
          </cell>
          <cell r="P30" t="str">
            <v>nil</v>
          </cell>
          <cell r="Q30" t="str">
            <v>nil</v>
          </cell>
          <cell r="R30" t="str">
            <v>nil</v>
          </cell>
          <cell r="S30">
            <v>0</v>
          </cell>
          <cell r="T30" t="str">
            <v>Kristina J</v>
          </cell>
          <cell r="U30">
            <v>0</v>
          </cell>
          <cell r="V30" t="str">
            <v>Thursday</v>
          </cell>
          <cell r="W30" t="str">
            <v>1pm Clinical</v>
          </cell>
          <cell r="X30" t="str">
            <v>nil</v>
          </cell>
          <cell r="Y30" t="str">
            <v>nil</v>
          </cell>
          <cell r="Z30" t="str">
            <v>nil</v>
          </cell>
          <cell r="AA30" t="str">
            <v>nil</v>
          </cell>
          <cell r="AB30" t="str">
            <v>nil</v>
          </cell>
        </row>
        <row r="31">
          <cell r="A31">
            <v>42783</v>
          </cell>
          <cell r="B31" t="str">
            <v>Friday</v>
          </cell>
          <cell r="C31" t="str">
            <v>Ashleigh</v>
          </cell>
          <cell r="D31" t="str">
            <v>Nicholas</v>
          </cell>
          <cell r="E31" t="str">
            <v>Jo L</v>
          </cell>
          <cell r="F31" t="str">
            <v>Hoan</v>
          </cell>
          <cell r="G31" t="str">
            <v>Catherine</v>
          </cell>
          <cell r="H31" t="str">
            <v>Closed</v>
          </cell>
          <cell r="I31" t="str">
            <v>Jessica S</v>
          </cell>
          <cell r="J31" t="str">
            <v>Eugene</v>
          </cell>
          <cell r="K31" t="str">
            <v>nil</v>
          </cell>
          <cell r="L31" t="str">
            <v>nil</v>
          </cell>
          <cell r="M31" t="str">
            <v>nil</v>
          </cell>
          <cell r="N31">
            <v>0</v>
          </cell>
          <cell r="O31" t="str">
            <v>nil</v>
          </cell>
          <cell r="P31" t="str">
            <v>nil</v>
          </cell>
          <cell r="Q31" t="str">
            <v>nil</v>
          </cell>
          <cell r="R31" t="str">
            <v>nil</v>
          </cell>
          <cell r="S31">
            <v>0</v>
          </cell>
          <cell r="T31" t="str">
            <v>Kristina J</v>
          </cell>
          <cell r="U31">
            <v>0</v>
          </cell>
          <cell r="V31" t="str">
            <v>Friday</v>
          </cell>
          <cell r="W31" t="str">
            <v xml:space="preserve">nil </v>
          </cell>
          <cell r="X31" t="str">
            <v>nil</v>
          </cell>
          <cell r="Y31" t="str">
            <v>nil</v>
          </cell>
          <cell r="Z31" t="str">
            <v>nil</v>
          </cell>
          <cell r="AA31" t="str">
            <v>nil</v>
          </cell>
          <cell r="AB31" t="str">
            <v>nil</v>
          </cell>
        </row>
        <row r="32">
          <cell r="A32">
            <v>42786</v>
          </cell>
          <cell r="B32" t="str">
            <v>Monday</v>
          </cell>
          <cell r="C32" t="str">
            <v>Nicholas</v>
          </cell>
          <cell r="D32" t="str">
            <v>Eugene</v>
          </cell>
          <cell r="E32" t="str">
            <v>Jo L</v>
          </cell>
          <cell r="F32" t="str">
            <v>Hoan</v>
          </cell>
          <cell r="G32" t="str">
            <v>Catherine</v>
          </cell>
          <cell r="H32" t="str">
            <v>Viv K</v>
          </cell>
          <cell r="I32" t="str">
            <v>Jessica S</v>
          </cell>
          <cell r="J32" t="str">
            <v>nil</v>
          </cell>
          <cell r="K32" t="str">
            <v>nil</v>
          </cell>
          <cell r="L32" t="str">
            <v>nil</v>
          </cell>
          <cell r="M32" t="str">
            <v>Ashleigh</v>
          </cell>
          <cell r="N32">
            <v>0</v>
          </cell>
          <cell r="O32" t="str">
            <v>nil</v>
          </cell>
          <cell r="P32" t="str">
            <v>nil</v>
          </cell>
          <cell r="Q32" t="str">
            <v>nil</v>
          </cell>
          <cell r="R32" t="str">
            <v>nil</v>
          </cell>
          <cell r="S32">
            <v>0</v>
          </cell>
          <cell r="T32" t="str">
            <v>Kristina J</v>
          </cell>
          <cell r="U32">
            <v>0</v>
          </cell>
          <cell r="V32" t="str">
            <v>Monday</v>
          </cell>
          <cell r="W32" t="str">
            <v xml:space="preserve">nil </v>
          </cell>
          <cell r="X32" t="str">
            <v>nil</v>
          </cell>
          <cell r="Y32" t="str">
            <v>nil</v>
          </cell>
          <cell r="Z32" t="str">
            <v>nil</v>
          </cell>
          <cell r="AA32" t="str">
            <v>nil</v>
          </cell>
          <cell r="AB32" t="str">
            <v>nil</v>
          </cell>
        </row>
        <row r="33">
          <cell r="A33">
            <v>42787</v>
          </cell>
          <cell r="B33" t="str">
            <v>Tuesday</v>
          </cell>
          <cell r="C33" t="str">
            <v>Ashleigh</v>
          </cell>
          <cell r="D33" t="str">
            <v>Eugene</v>
          </cell>
          <cell r="E33" t="str">
            <v>Jo L</v>
          </cell>
          <cell r="F33" t="str">
            <v>Sheridan</v>
          </cell>
          <cell r="G33" t="str">
            <v>Catherine</v>
          </cell>
          <cell r="H33" t="str">
            <v>Viv K</v>
          </cell>
          <cell r="I33" t="str">
            <v>Jessica S</v>
          </cell>
          <cell r="J33" t="str">
            <v>nil</v>
          </cell>
          <cell r="K33" t="str">
            <v>Nicholas</v>
          </cell>
          <cell r="L33" t="str">
            <v>nil</v>
          </cell>
          <cell r="M33" t="str">
            <v>nil</v>
          </cell>
          <cell r="N33">
            <v>0</v>
          </cell>
          <cell r="O33" t="str">
            <v>nil</v>
          </cell>
          <cell r="P33" t="str">
            <v>nil</v>
          </cell>
          <cell r="Q33" t="str">
            <v>nil</v>
          </cell>
          <cell r="R33" t="str">
            <v>nil</v>
          </cell>
          <cell r="S33">
            <v>0</v>
          </cell>
          <cell r="T33" t="str">
            <v>Kristina J</v>
          </cell>
          <cell r="U33">
            <v>0</v>
          </cell>
          <cell r="V33" t="str">
            <v>Tuesday</v>
          </cell>
          <cell r="W33" t="str">
            <v>8.30am Staff</v>
          </cell>
          <cell r="X33" t="str">
            <v>nil</v>
          </cell>
          <cell r="Y33" t="str">
            <v>nil</v>
          </cell>
          <cell r="Z33" t="str">
            <v>nil</v>
          </cell>
          <cell r="AA33" t="str">
            <v>nil</v>
          </cell>
          <cell r="AB33" t="str">
            <v>nil</v>
          </cell>
        </row>
        <row r="34">
          <cell r="A34">
            <v>42788</v>
          </cell>
          <cell r="B34" t="str">
            <v>Wednesday</v>
          </cell>
          <cell r="C34" t="str">
            <v>Ashleigh</v>
          </cell>
          <cell r="D34" t="str">
            <v>Eugene</v>
          </cell>
          <cell r="E34" t="str">
            <v>Jo L</v>
          </cell>
          <cell r="F34" t="str">
            <v>Sheridan</v>
          </cell>
          <cell r="G34" t="str">
            <v>Catherine</v>
          </cell>
          <cell r="H34" t="str">
            <v>Nicholas/Carmen</v>
          </cell>
          <cell r="I34" t="str">
            <v>Jessica S</v>
          </cell>
          <cell r="J34" t="str">
            <v>nil</v>
          </cell>
          <cell r="K34" t="str">
            <v>nil</v>
          </cell>
          <cell r="L34" t="str">
            <v>nil</v>
          </cell>
          <cell r="M34" t="str">
            <v>Viv K</v>
          </cell>
          <cell r="N34">
            <v>0</v>
          </cell>
          <cell r="O34" t="str">
            <v>nil</v>
          </cell>
          <cell r="P34" t="str">
            <v>nil</v>
          </cell>
          <cell r="Q34" t="str">
            <v>nil</v>
          </cell>
          <cell r="R34" t="str">
            <v>nil</v>
          </cell>
          <cell r="S34">
            <v>0</v>
          </cell>
          <cell r="T34" t="str">
            <v>Kristina J</v>
          </cell>
          <cell r="U34">
            <v>0</v>
          </cell>
          <cell r="V34" t="str">
            <v>Wednesday</v>
          </cell>
          <cell r="W34" t="str">
            <v xml:space="preserve">nil </v>
          </cell>
          <cell r="X34" t="str">
            <v>nil</v>
          </cell>
          <cell r="Y34" t="str">
            <v>nil</v>
          </cell>
          <cell r="Z34" t="str">
            <v>nil</v>
          </cell>
          <cell r="AA34" t="str">
            <v>nil</v>
          </cell>
          <cell r="AB34" t="str">
            <v>nil</v>
          </cell>
        </row>
        <row r="35">
          <cell r="A35">
            <v>42789</v>
          </cell>
          <cell r="B35" t="str">
            <v>Thursday</v>
          </cell>
          <cell r="C35" t="str">
            <v>Ashleigh</v>
          </cell>
          <cell r="D35" t="str">
            <v>Eugene</v>
          </cell>
          <cell r="E35" t="str">
            <v>Jo L</v>
          </cell>
          <cell r="F35" t="str">
            <v>Hoan</v>
          </cell>
          <cell r="G35" t="str">
            <v>Catherine</v>
          </cell>
          <cell r="H35" t="str">
            <v>Nicholas</v>
          </cell>
          <cell r="I35" t="str">
            <v>Jessica S</v>
          </cell>
          <cell r="J35" t="str">
            <v>nil</v>
          </cell>
          <cell r="K35" t="str">
            <v>nil</v>
          </cell>
          <cell r="L35" t="str">
            <v>nil</v>
          </cell>
          <cell r="M35" t="str">
            <v>nil</v>
          </cell>
          <cell r="N35">
            <v>0</v>
          </cell>
          <cell r="O35" t="str">
            <v>nil</v>
          </cell>
          <cell r="P35" t="str">
            <v>VivK</v>
          </cell>
          <cell r="Q35" t="str">
            <v>nil</v>
          </cell>
          <cell r="R35" t="str">
            <v>nil</v>
          </cell>
          <cell r="S35">
            <v>0</v>
          </cell>
          <cell r="T35" t="str">
            <v>Kristina J</v>
          </cell>
          <cell r="U35">
            <v>0</v>
          </cell>
          <cell r="V35" t="str">
            <v>Thursday</v>
          </cell>
          <cell r="W35" t="str">
            <v>1pm Clinical</v>
          </cell>
          <cell r="X35" t="str">
            <v xml:space="preserve">2pm Seniors </v>
          </cell>
          <cell r="Y35" t="str">
            <v>nil</v>
          </cell>
          <cell r="Z35" t="str">
            <v>nil</v>
          </cell>
          <cell r="AA35" t="str">
            <v>nil</v>
          </cell>
          <cell r="AB35" t="str">
            <v>nil</v>
          </cell>
        </row>
        <row r="36">
          <cell r="A36">
            <v>42790</v>
          </cell>
          <cell r="B36" t="str">
            <v>Friday</v>
          </cell>
          <cell r="C36" t="str">
            <v>Ashleigh</v>
          </cell>
          <cell r="D36" t="str">
            <v>blank</v>
          </cell>
          <cell r="E36" t="str">
            <v>Nicholas</v>
          </cell>
          <cell r="F36" t="str">
            <v>Hoan</v>
          </cell>
          <cell r="G36" t="str">
            <v>Catherine</v>
          </cell>
          <cell r="H36" t="str">
            <v>Closed</v>
          </cell>
          <cell r="I36" t="str">
            <v>Jessica S</v>
          </cell>
          <cell r="J36" t="str">
            <v>Eugene</v>
          </cell>
          <cell r="K36" t="str">
            <v>nil</v>
          </cell>
          <cell r="L36" t="str">
            <v>nil</v>
          </cell>
          <cell r="M36" t="str">
            <v>Jo L</v>
          </cell>
          <cell r="N36">
            <v>0</v>
          </cell>
          <cell r="O36" t="str">
            <v>nil</v>
          </cell>
          <cell r="P36" t="str">
            <v>VivK</v>
          </cell>
          <cell r="Q36" t="str">
            <v>nil</v>
          </cell>
          <cell r="R36" t="str">
            <v>nil</v>
          </cell>
          <cell r="S36">
            <v>0</v>
          </cell>
          <cell r="T36" t="str">
            <v>Kristina J</v>
          </cell>
          <cell r="U36">
            <v>0</v>
          </cell>
          <cell r="V36" t="str">
            <v>Friday</v>
          </cell>
          <cell r="W36" t="str">
            <v xml:space="preserve">nil </v>
          </cell>
          <cell r="X36" t="str">
            <v>nil</v>
          </cell>
          <cell r="Y36" t="str">
            <v>nil</v>
          </cell>
          <cell r="Z36" t="str">
            <v>nil</v>
          </cell>
          <cell r="AA36" t="str">
            <v>nil</v>
          </cell>
          <cell r="AB36" t="str">
            <v>nil</v>
          </cell>
        </row>
        <row r="37">
          <cell r="A37">
            <v>42793</v>
          </cell>
          <cell r="B37" t="str">
            <v>Monday</v>
          </cell>
          <cell r="C37" t="str">
            <v>Ashleigh</v>
          </cell>
          <cell r="D37" t="str">
            <v>Eugene</v>
          </cell>
          <cell r="E37" t="str">
            <v>Jo L</v>
          </cell>
          <cell r="F37" t="str">
            <v>Hoan</v>
          </cell>
          <cell r="G37" t="str">
            <v>Catherine</v>
          </cell>
          <cell r="H37" t="str">
            <v>Viv K</v>
          </cell>
          <cell r="I37" t="str">
            <v>Jessica S</v>
          </cell>
          <cell r="J37" t="str">
            <v>nil</v>
          </cell>
          <cell r="K37" t="str">
            <v>Nicholas</v>
          </cell>
          <cell r="L37" t="str">
            <v>nil</v>
          </cell>
          <cell r="M37" t="str">
            <v>nil</v>
          </cell>
          <cell r="N37">
            <v>0</v>
          </cell>
          <cell r="O37" t="str">
            <v>nil</v>
          </cell>
          <cell r="P37" t="str">
            <v>nil</v>
          </cell>
          <cell r="Q37" t="str">
            <v>nil</v>
          </cell>
          <cell r="R37" t="str">
            <v>nil</v>
          </cell>
          <cell r="S37">
            <v>0</v>
          </cell>
          <cell r="T37" t="str">
            <v>Kristina J</v>
          </cell>
          <cell r="U37">
            <v>0</v>
          </cell>
          <cell r="V37" t="str">
            <v>Monday</v>
          </cell>
          <cell r="W37" t="str">
            <v xml:space="preserve">nil </v>
          </cell>
          <cell r="X37" t="str">
            <v>nil</v>
          </cell>
          <cell r="Y37" t="str">
            <v>nil</v>
          </cell>
          <cell r="Z37" t="str">
            <v>nil</v>
          </cell>
          <cell r="AA37" t="str">
            <v>nil</v>
          </cell>
          <cell r="AB37" t="str">
            <v>nil</v>
          </cell>
        </row>
        <row r="38">
          <cell r="A38">
            <v>42794</v>
          </cell>
          <cell r="B38" t="str">
            <v>Tuesday</v>
          </cell>
          <cell r="C38" t="str">
            <v>Ashleigh</v>
          </cell>
          <cell r="D38" t="str">
            <v>Eugene</v>
          </cell>
          <cell r="E38" t="str">
            <v>Jo L</v>
          </cell>
          <cell r="F38" t="str">
            <v>Sheridan</v>
          </cell>
          <cell r="G38" t="str">
            <v>Catherine</v>
          </cell>
          <cell r="H38" t="str">
            <v>Viv K</v>
          </cell>
          <cell r="I38" t="str">
            <v>Jessica S</v>
          </cell>
          <cell r="J38" t="str">
            <v>nil</v>
          </cell>
          <cell r="K38" t="str">
            <v>Nicholas</v>
          </cell>
          <cell r="L38" t="str">
            <v>nil</v>
          </cell>
          <cell r="M38" t="str">
            <v>Kristina J</v>
          </cell>
          <cell r="N38">
            <v>0</v>
          </cell>
          <cell r="O38" t="str">
            <v>nil</v>
          </cell>
          <cell r="P38" t="str">
            <v>nil</v>
          </cell>
          <cell r="Q38" t="str">
            <v>nil</v>
          </cell>
          <cell r="R38" t="str">
            <v>nil</v>
          </cell>
          <cell r="S38">
            <v>0</v>
          </cell>
          <cell r="T38">
            <v>0</v>
          </cell>
          <cell r="U38">
            <v>0</v>
          </cell>
          <cell r="V38" t="str">
            <v>Tuesday</v>
          </cell>
          <cell r="W38" t="str">
            <v>8.30am Staff</v>
          </cell>
          <cell r="X38" t="str">
            <v>nil</v>
          </cell>
          <cell r="Y38" t="str">
            <v>nil</v>
          </cell>
          <cell r="Z38" t="str">
            <v>nil</v>
          </cell>
          <cell r="AA38" t="str">
            <v>nil</v>
          </cell>
          <cell r="AB38" t="str">
            <v>nil</v>
          </cell>
        </row>
        <row r="39">
          <cell r="A39">
            <v>42795</v>
          </cell>
          <cell r="B39" t="str">
            <v>Wednesday</v>
          </cell>
          <cell r="C39" t="str">
            <v>Ashleigh</v>
          </cell>
          <cell r="D39" t="str">
            <v>Eugene</v>
          </cell>
          <cell r="E39" t="str">
            <v>Jo L</v>
          </cell>
          <cell r="F39" t="str">
            <v>Sheridan</v>
          </cell>
          <cell r="G39" t="str">
            <v>Catherine</v>
          </cell>
          <cell r="H39" t="str">
            <v>Viv K</v>
          </cell>
          <cell r="I39" t="str">
            <v>Nicholas</v>
          </cell>
          <cell r="J39" t="str">
            <v>nil</v>
          </cell>
          <cell r="K39" t="str">
            <v>nil</v>
          </cell>
          <cell r="L39" t="str">
            <v>nil</v>
          </cell>
          <cell r="M39" t="str">
            <v>Jessica S</v>
          </cell>
          <cell r="N39">
            <v>0</v>
          </cell>
          <cell r="O39" t="str">
            <v>nil</v>
          </cell>
          <cell r="P39" t="str">
            <v>nil</v>
          </cell>
          <cell r="Q39" t="str">
            <v>nil</v>
          </cell>
          <cell r="R39" t="str">
            <v>nil</v>
          </cell>
          <cell r="S39">
            <v>0</v>
          </cell>
          <cell r="T39" t="str">
            <v>Kristina J</v>
          </cell>
          <cell r="U39">
            <v>0</v>
          </cell>
          <cell r="V39" t="str">
            <v>Wednesday</v>
          </cell>
          <cell r="W39" t="str">
            <v xml:space="preserve">nil </v>
          </cell>
          <cell r="X39" t="str">
            <v>nil</v>
          </cell>
          <cell r="Y39" t="str">
            <v>nil</v>
          </cell>
          <cell r="Z39" t="str">
            <v>nil</v>
          </cell>
          <cell r="AA39" t="str">
            <v>nil</v>
          </cell>
          <cell r="AB39" t="str">
            <v>nil</v>
          </cell>
        </row>
        <row r="40">
          <cell r="A40">
            <v>42796</v>
          </cell>
          <cell r="B40" t="str">
            <v>Thursday</v>
          </cell>
          <cell r="C40" t="str">
            <v>Ashleigh</v>
          </cell>
          <cell r="D40" t="str">
            <v>Eugene</v>
          </cell>
          <cell r="E40" t="str">
            <v>Jo L</v>
          </cell>
          <cell r="F40" t="str">
            <v>Hoan</v>
          </cell>
          <cell r="G40" t="str">
            <v>Nicholas</v>
          </cell>
          <cell r="H40" t="str">
            <v>Viv K</v>
          </cell>
          <cell r="I40" t="str">
            <v>Jessica S</v>
          </cell>
          <cell r="J40" t="str">
            <v>nil</v>
          </cell>
          <cell r="K40" t="str">
            <v>nil</v>
          </cell>
          <cell r="L40" t="str">
            <v>nil</v>
          </cell>
          <cell r="M40" t="str">
            <v>Catherine</v>
          </cell>
          <cell r="N40">
            <v>0</v>
          </cell>
          <cell r="O40" t="str">
            <v>nil</v>
          </cell>
          <cell r="P40" t="str">
            <v>nil</v>
          </cell>
          <cell r="Q40" t="str">
            <v>nil</v>
          </cell>
          <cell r="R40" t="str">
            <v>nil</v>
          </cell>
          <cell r="S40">
            <v>0</v>
          </cell>
          <cell r="T40" t="str">
            <v>Kristina J</v>
          </cell>
          <cell r="U40">
            <v>0</v>
          </cell>
          <cell r="V40" t="str">
            <v>Thursday</v>
          </cell>
          <cell r="W40" t="str">
            <v>1pm Clinical</v>
          </cell>
          <cell r="X40" t="str">
            <v>nil</v>
          </cell>
          <cell r="Y40" t="str">
            <v>nil</v>
          </cell>
          <cell r="Z40" t="str">
            <v>nil</v>
          </cell>
          <cell r="AA40" t="str">
            <v>nil</v>
          </cell>
          <cell r="AB40" t="str">
            <v>nil</v>
          </cell>
        </row>
        <row r="41">
          <cell r="A41">
            <v>42797</v>
          </cell>
          <cell r="B41" t="str">
            <v>Friday</v>
          </cell>
          <cell r="C41" t="str">
            <v>Ashleigh</v>
          </cell>
          <cell r="D41" t="str">
            <v>Viv K</v>
          </cell>
          <cell r="E41" t="str">
            <v>Jo L</v>
          </cell>
          <cell r="F41" t="str">
            <v>Hoan</v>
          </cell>
          <cell r="G41" t="str">
            <v>Catherine</v>
          </cell>
          <cell r="H41" t="str">
            <v>Closed</v>
          </cell>
          <cell r="I41" t="str">
            <v>Jessica S</v>
          </cell>
          <cell r="J41" t="str">
            <v>nil</v>
          </cell>
          <cell r="K41" t="str">
            <v>Nicholas</v>
          </cell>
          <cell r="L41" t="str">
            <v>nil</v>
          </cell>
          <cell r="M41" t="str">
            <v>Eugene</v>
          </cell>
          <cell r="N41">
            <v>0</v>
          </cell>
          <cell r="O41" t="str">
            <v>nil</v>
          </cell>
          <cell r="P41" t="str">
            <v>nil</v>
          </cell>
          <cell r="Q41" t="str">
            <v>nil</v>
          </cell>
          <cell r="R41" t="str">
            <v>nil</v>
          </cell>
          <cell r="S41">
            <v>0</v>
          </cell>
          <cell r="T41" t="str">
            <v>Kristina J</v>
          </cell>
          <cell r="U41">
            <v>0</v>
          </cell>
          <cell r="V41" t="str">
            <v>Friday</v>
          </cell>
          <cell r="W41" t="str">
            <v xml:space="preserve">nil </v>
          </cell>
          <cell r="X41" t="str">
            <v>nil</v>
          </cell>
          <cell r="Y41" t="str">
            <v>nil</v>
          </cell>
          <cell r="Z41" t="str">
            <v>nil</v>
          </cell>
          <cell r="AA41" t="str">
            <v>nil</v>
          </cell>
          <cell r="AB41" t="str">
            <v>nil</v>
          </cell>
        </row>
        <row r="42">
          <cell r="A42">
            <v>42800</v>
          </cell>
          <cell r="B42" t="str">
            <v>Monday</v>
          </cell>
          <cell r="C42" t="str">
            <v>Ashleigh</v>
          </cell>
          <cell r="D42" t="str">
            <v>Eugene</v>
          </cell>
          <cell r="E42" t="str">
            <v>Jo L</v>
          </cell>
          <cell r="F42" t="str">
            <v>Hoan</v>
          </cell>
          <cell r="G42" t="str">
            <v>Catherine</v>
          </cell>
          <cell r="H42" t="str">
            <v>Viv K</v>
          </cell>
          <cell r="I42" t="str">
            <v>Jessica S</v>
          </cell>
          <cell r="J42" t="str">
            <v>nil</v>
          </cell>
          <cell r="K42" t="str">
            <v>Nicholas</v>
          </cell>
          <cell r="L42" t="str">
            <v>nil</v>
          </cell>
          <cell r="M42" t="str">
            <v>nil</v>
          </cell>
          <cell r="N42">
            <v>0</v>
          </cell>
          <cell r="O42" t="str">
            <v>nil</v>
          </cell>
          <cell r="P42" t="str">
            <v>nil</v>
          </cell>
          <cell r="Q42" t="str">
            <v>nil</v>
          </cell>
          <cell r="R42" t="str">
            <v>nil</v>
          </cell>
          <cell r="S42">
            <v>0</v>
          </cell>
          <cell r="T42">
            <v>0</v>
          </cell>
          <cell r="U42">
            <v>0</v>
          </cell>
          <cell r="V42" t="str">
            <v>Monday</v>
          </cell>
          <cell r="W42" t="str">
            <v xml:space="preserve">nil </v>
          </cell>
          <cell r="X42" t="str">
            <v>nil</v>
          </cell>
          <cell r="Y42" t="str">
            <v>nil</v>
          </cell>
          <cell r="Z42" t="str">
            <v>nil</v>
          </cell>
          <cell r="AA42" t="str">
            <v>nil</v>
          </cell>
          <cell r="AB42" t="str">
            <v>nil</v>
          </cell>
        </row>
        <row r="43">
          <cell r="A43">
            <v>42801</v>
          </cell>
          <cell r="B43" t="str">
            <v>Tuesday</v>
          </cell>
          <cell r="C43" t="str">
            <v>Ashleigh</v>
          </cell>
          <cell r="D43" t="str">
            <v>Eugene</v>
          </cell>
          <cell r="E43" t="str">
            <v>Jo L</v>
          </cell>
          <cell r="F43" t="str">
            <v>Sheridan</v>
          </cell>
          <cell r="G43" t="str">
            <v>Catherine</v>
          </cell>
          <cell r="H43" t="str">
            <v>Viv K</v>
          </cell>
          <cell r="I43" t="str">
            <v>Jessica S</v>
          </cell>
          <cell r="J43" t="str">
            <v>nil</v>
          </cell>
          <cell r="K43" t="str">
            <v>Nicholas</v>
          </cell>
          <cell r="L43" t="str">
            <v>nil</v>
          </cell>
          <cell r="M43" t="str">
            <v>nil</v>
          </cell>
          <cell r="N43">
            <v>0</v>
          </cell>
          <cell r="O43" t="str">
            <v>nil</v>
          </cell>
          <cell r="P43" t="str">
            <v>nil</v>
          </cell>
          <cell r="Q43" t="str">
            <v>nil</v>
          </cell>
          <cell r="R43" t="str">
            <v>nil</v>
          </cell>
          <cell r="S43">
            <v>0</v>
          </cell>
          <cell r="T43">
            <v>0</v>
          </cell>
          <cell r="U43">
            <v>0</v>
          </cell>
          <cell r="V43" t="str">
            <v>Tuesday</v>
          </cell>
          <cell r="W43" t="str">
            <v>8.30am Staff</v>
          </cell>
          <cell r="X43" t="str">
            <v>nil</v>
          </cell>
          <cell r="Y43" t="str">
            <v>nil</v>
          </cell>
          <cell r="Z43" t="str">
            <v>nil</v>
          </cell>
          <cell r="AA43" t="str">
            <v>nil</v>
          </cell>
          <cell r="AB43" t="str">
            <v>nil</v>
          </cell>
        </row>
        <row r="44">
          <cell r="A44">
            <v>42802</v>
          </cell>
          <cell r="B44" t="str">
            <v>Wednesday</v>
          </cell>
          <cell r="C44" t="str">
            <v>Ashleigh</v>
          </cell>
          <cell r="D44" t="str">
            <v>Eugene</v>
          </cell>
          <cell r="E44" t="str">
            <v>Jo L</v>
          </cell>
          <cell r="F44" t="str">
            <v>Sheridan</v>
          </cell>
          <cell r="G44" t="str">
            <v>Catherine</v>
          </cell>
          <cell r="H44" t="str">
            <v>Viv K/Tran</v>
          </cell>
          <cell r="I44" t="str">
            <v>Jessica S</v>
          </cell>
          <cell r="J44" t="str">
            <v>nil</v>
          </cell>
          <cell r="K44" t="str">
            <v>Nicholas</v>
          </cell>
          <cell r="L44" t="str">
            <v>nil</v>
          </cell>
          <cell r="M44" t="str">
            <v>nil</v>
          </cell>
          <cell r="N44">
            <v>0</v>
          </cell>
          <cell r="O44" t="str">
            <v>nil</v>
          </cell>
          <cell r="P44" t="str">
            <v>nil</v>
          </cell>
          <cell r="Q44" t="str">
            <v>nil</v>
          </cell>
          <cell r="R44" t="str">
            <v>nil</v>
          </cell>
          <cell r="S44">
            <v>0</v>
          </cell>
          <cell r="T44">
            <v>0</v>
          </cell>
          <cell r="U44">
            <v>0</v>
          </cell>
          <cell r="V44" t="str">
            <v>Wednesday</v>
          </cell>
          <cell r="W44" t="str">
            <v xml:space="preserve">1pm </v>
          </cell>
          <cell r="X44" t="str">
            <v xml:space="preserve">2pm Seniors </v>
          </cell>
          <cell r="Y44" t="str">
            <v>nil</v>
          </cell>
          <cell r="Z44" t="str">
            <v>nil</v>
          </cell>
          <cell r="AA44" t="str">
            <v>nil</v>
          </cell>
          <cell r="AB44" t="str">
            <v>nil</v>
          </cell>
        </row>
        <row r="45">
          <cell r="A45">
            <v>42803</v>
          </cell>
          <cell r="B45" t="str">
            <v>Thursday</v>
          </cell>
          <cell r="C45" t="str">
            <v>Ashleigh</v>
          </cell>
          <cell r="D45" t="str">
            <v>Eugene</v>
          </cell>
          <cell r="E45" t="str">
            <v>Jo L</v>
          </cell>
          <cell r="F45" t="str">
            <v>Kris N</v>
          </cell>
          <cell r="G45" t="str">
            <v>Catherine</v>
          </cell>
          <cell r="H45" t="str">
            <v>Viv K</v>
          </cell>
          <cell r="I45" t="str">
            <v>Jessica S</v>
          </cell>
          <cell r="J45" t="str">
            <v>nil</v>
          </cell>
          <cell r="K45" t="str">
            <v>Nicholas</v>
          </cell>
          <cell r="L45" t="str">
            <v>nil</v>
          </cell>
          <cell r="M45" t="str">
            <v>nil</v>
          </cell>
          <cell r="N45">
            <v>0</v>
          </cell>
          <cell r="O45" t="str">
            <v>nil</v>
          </cell>
          <cell r="P45" t="str">
            <v>nil</v>
          </cell>
          <cell r="Q45" t="str">
            <v>nil</v>
          </cell>
          <cell r="R45" t="str">
            <v>nil</v>
          </cell>
          <cell r="S45">
            <v>0</v>
          </cell>
          <cell r="T45">
            <v>0</v>
          </cell>
          <cell r="U45">
            <v>0</v>
          </cell>
          <cell r="V45" t="str">
            <v>Thursday</v>
          </cell>
          <cell r="W45" t="str">
            <v>1pm Clinical</v>
          </cell>
          <cell r="X45" t="str">
            <v>nil</v>
          </cell>
          <cell r="Y45" t="str">
            <v>nil</v>
          </cell>
          <cell r="Z45" t="str">
            <v>nil</v>
          </cell>
          <cell r="AA45" t="str">
            <v>nil</v>
          </cell>
          <cell r="AB45" t="str">
            <v>nil</v>
          </cell>
        </row>
        <row r="46">
          <cell r="A46">
            <v>42804</v>
          </cell>
          <cell r="B46" t="str">
            <v>Friday</v>
          </cell>
          <cell r="C46" t="str">
            <v>Ashleigh</v>
          </cell>
          <cell r="D46" t="str">
            <v>Eugene</v>
          </cell>
          <cell r="E46" t="str">
            <v>Jo L</v>
          </cell>
          <cell r="F46" t="str">
            <v>Kris N</v>
          </cell>
          <cell r="G46" t="str">
            <v>Catherine</v>
          </cell>
          <cell r="H46" t="str">
            <v>Closed</v>
          </cell>
          <cell r="I46" t="str">
            <v>Jessica S</v>
          </cell>
          <cell r="J46" t="str">
            <v>nil</v>
          </cell>
          <cell r="K46" t="str">
            <v>Nicholas/VivK</v>
          </cell>
          <cell r="L46" t="str">
            <v>nil</v>
          </cell>
          <cell r="M46" t="str">
            <v>nil</v>
          </cell>
          <cell r="N46">
            <v>0</v>
          </cell>
          <cell r="O46" t="str">
            <v>nil</v>
          </cell>
          <cell r="P46" t="str">
            <v>nil</v>
          </cell>
          <cell r="Q46" t="str">
            <v>nil</v>
          </cell>
          <cell r="R46" t="str">
            <v>nil</v>
          </cell>
          <cell r="S46">
            <v>0</v>
          </cell>
          <cell r="T46">
            <v>0</v>
          </cell>
          <cell r="U46">
            <v>0</v>
          </cell>
          <cell r="V46" t="str">
            <v>Friday</v>
          </cell>
          <cell r="W46" t="str">
            <v xml:space="preserve">nil </v>
          </cell>
          <cell r="X46" t="str">
            <v>nil</v>
          </cell>
          <cell r="Y46" t="str">
            <v>nil</v>
          </cell>
          <cell r="Z46" t="str">
            <v>nil</v>
          </cell>
          <cell r="AA46" t="str">
            <v>nil</v>
          </cell>
          <cell r="AB46" t="str">
            <v>nil</v>
          </cell>
        </row>
        <row r="47">
          <cell r="A47">
            <v>42807</v>
          </cell>
          <cell r="B47" t="str">
            <v>Monday</v>
          </cell>
          <cell r="C47" t="str">
            <v>Public Holiday</v>
          </cell>
          <cell r="D47" t="str">
            <v>Public Holiday</v>
          </cell>
          <cell r="E47" t="str">
            <v>Public Holiday</v>
          </cell>
          <cell r="F47" t="str">
            <v>Public Holiday</v>
          </cell>
          <cell r="G47" t="str">
            <v>Public Holiday</v>
          </cell>
          <cell r="H47" t="str">
            <v>Public Holiday</v>
          </cell>
          <cell r="I47" t="str">
            <v>Public Holiday</v>
          </cell>
          <cell r="J47" t="str">
            <v>public holiday</v>
          </cell>
          <cell r="K47" t="str">
            <v>Public holiday</v>
          </cell>
          <cell r="L47" t="str">
            <v>public holiday</v>
          </cell>
          <cell r="M47" t="str">
            <v>public holiday</v>
          </cell>
          <cell r="N47">
            <v>0</v>
          </cell>
          <cell r="O47" t="str">
            <v>public holiday</v>
          </cell>
          <cell r="P47" t="str">
            <v>public holiday</v>
          </cell>
          <cell r="Q47" t="str">
            <v>public holiday</v>
          </cell>
          <cell r="R47" t="str">
            <v>public holiday</v>
          </cell>
          <cell r="S47">
            <v>0</v>
          </cell>
          <cell r="T47">
            <v>0</v>
          </cell>
          <cell r="U47">
            <v>0</v>
          </cell>
          <cell r="V47" t="str">
            <v>Monday</v>
          </cell>
          <cell r="W47" t="str">
            <v>PH</v>
          </cell>
          <cell r="X47" t="str">
            <v>PH</v>
          </cell>
          <cell r="Y47" t="str">
            <v>PH</v>
          </cell>
          <cell r="Z47" t="str">
            <v>nil</v>
          </cell>
          <cell r="AA47" t="str">
            <v>nil</v>
          </cell>
          <cell r="AB47" t="str">
            <v>nil</v>
          </cell>
        </row>
        <row r="48">
          <cell r="A48">
            <v>42808</v>
          </cell>
          <cell r="B48" t="str">
            <v>Tuesday</v>
          </cell>
          <cell r="C48" t="str">
            <v>Ashleigh</v>
          </cell>
          <cell r="D48" t="str">
            <v>Eugene</v>
          </cell>
          <cell r="E48" t="str">
            <v>Jo L</v>
          </cell>
          <cell r="F48" t="str">
            <v>Sheridan</v>
          </cell>
          <cell r="G48" t="str">
            <v>Catherine</v>
          </cell>
          <cell r="H48" t="str">
            <v>Viv K</v>
          </cell>
          <cell r="I48" t="str">
            <v>Jessica S</v>
          </cell>
          <cell r="J48" t="str">
            <v>nil</v>
          </cell>
          <cell r="K48" t="str">
            <v>Nicholas</v>
          </cell>
          <cell r="L48" t="str">
            <v>nil</v>
          </cell>
          <cell r="M48" t="str">
            <v>nil</v>
          </cell>
          <cell r="N48">
            <v>0</v>
          </cell>
          <cell r="O48" t="str">
            <v>nil</v>
          </cell>
          <cell r="P48" t="str">
            <v>nil</v>
          </cell>
          <cell r="Q48" t="str">
            <v>nil</v>
          </cell>
          <cell r="R48" t="str">
            <v>nil</v>
          </cell>
          <cell r="S48">
            <v>0</v>
          </cell>
          <cell r="T48">
            <v>0</v>
          </cell>
          <cell r="U48">
            <v>0</v>
          </cell>
          <cell r="V48" t="str">
            <v>Tuesday</v>
          </cell>
          <cell r="W48" t="str">
            <v xml:space="preserve">nil </v>
          </cell>
          <cell r="X48" t="str">
            <v>nil</v>
          </cell>
          <cell r="Y48" t="str">
            <v>nil</v>
          </cell>
          <cell r="Z48" t="str">
            <v>nil</v>
          </cell>
          <cell r="AA48" t="str">
            <v>nil</v>
          </cell>
          <cell r="AB48" t="str">
            <v>nil</v>
          </cell>
        </row>
        <row r="49">
          <cell r="A49">
            <v>42809</v>
          </cell>
          <cell r="B49" t="str">
            <v>Wednesday</v>
          </cell>
          <cell r="C49" t="str">
            <v>Ashleigh</v>
          </cell>
          <cell r="D49" t="str">
            <v>Eugene</v>
          </cell>
          <cell r="E49" t="str">
            <v>Jo L</v>
          </cell>
          <cell r="F49" t="str">
            <v>Sheridan</v>
          </cell>
          <cell r="G49" t="str">
            <v>Catherine</v>
          </cell>
          <cell r="H49" t="str">
            <v>Viv K</v>
          </cell>
          <cell r="I49" t="str">
            <v>Jessica S</v>
          </cell>
          <cell r="J49" t="str">
            <v>nil</v>
          </cell>
          <cell r="K49" t="str">
            <v>nil</v>
          </cell>
          <cell r="L49" t="str">
            <v>nil</v>
          </cell>
          <cell r="M49" t="str">
            <v>Nicholas</v>
          </cell>
          <cell r="N49">
            <v>0</v>
          </cell>
          <cell r="O49" t="str">
            <v>nil</v>
          </cell>
          <cell r="P49" t="str">
            <v>nil</v>
          </cell>
          <cell r="Q49" t="str">
            <v>nil</v>
          </cell>
          <cell r="R49" t="str">
            <v>nil</v>
          </cell>
          <cell r="S49">
            <v>0</v>
          </cell>
          <cell r="T49">
            <v>0</v>
          </cell>
          <cell r="U49">
            <v>0</v>
          </cell>
          <cell r="V49" t="str">
            <v>Wednesday</v>
          </cell>
          <cell r="W49" t="str">
            <v xml:space="preserve">nil </v>
          </cell>
          <cell r="X49" t="str">
            <v>nil</v>
          </cell>
          <cell r="Y49" t="str">
            <v>nil</v>
          </cell>
          <cell r="Z49" t="str">
            <v>nil</v>
          </cell>
          <cell r="AA49" t="str">
            <v>nil</v>
          </cell>
          <cell r="AB49" t="str">
            <v>nil</v>
          </cell>
        </row>
        <row r="50">
          <cell r="A50">
            <v>42810</v>
          </cell>
          <cell r="B50" t="str">
            <v>Thursday</v>
          </cell>
          <cell r="C50" t="str">
            <v>Ashleigh</v>
          </cell>
          <cell r="D50" t="str">
            <v>Eugene</v>
          </cell>
          <cell r="E50" t="str">
            <v>Jo L</v>
          </cell>
          <cell r="F50" t="str">
            <v>Kris N</v>
          </cell>
          <cell r="G50" t="str">
            <v>Catherine</v>
          </cell>
          <cell r="H50" t="str">
            <v>Nicholas</v>
          </cell>
          <cell r="I50" t="str">
            <v>Jessica S</v>
          </cell>
          <cell r="J50" t="str">
            <v>nil</v>
          </cell>
          <cell r="K50" t="str">
            <v>Nicholas</v>
          </cell>
          <cell r="L50" t="str">
            <v>nil</v>
          </cell>
          <cell r="M50" t="str">
            <v>Ashleigh &amp; VivK</v>
          </cell>
          <cell r="N50">
            <v>0</v>
          </cell>
          <cell r="O50" t="str">
            <v>nil</v>
          </cell>
          <cell r="P50" t="str">
            <v>nil</v>
          </cell>
          <cell r="Q50" t="str">
            <v>nil</v>
          </cell>
          <cell r="R50" t="str">
            <v>nil</v>
          </cell>
          <cell r="S50">
            <v>0</v>
          </cell>
          <cell r="T50">
            <v>0</v>
          </cell>
          <cell r="U50">
            <v>0</v>
          </cell>
          <cell r="V50" t="str">
            <v>Thursday</v>
          </cell>
          <cell r="W50" t="str">
            <v>1pm Clinical</v>
          </cell>
          <cell r="X50" t="str">
            <v>nil</v>
          </cell>
          <cell r="Y50" t="str">
            <v>nil</v>
          </cell>
          <cell r="Z50" t="str">
            <v>nil</v>
          </cell>
          <cell r="AA50" t="str">
            <v>nil</v>
          </cell>
          <cell r="AB50" t="str">
            <v>nil</v>
          </cell>
        </row>
        <row r="51">
          <cell r="A51">
            <v>42811</v>
          </cell>
          <cell r="B51" t="str">
            <v>Friday</v>
          </cell>
          <cell r="C51" t="str">
            <v>Ashleigh</v>
          </cell>
          <cell r="D51" t="str">
            <v>Viv K</v>
          </cell>
          <cell r="E51" t="str">
            <v>Jo L</v>
          </cell>
          <cell r="F51" t="str">
            <v>Kris N</v>
          </cell>
          <cell r="G51" t="str">
            <v>Catherine</v>
          </cell>
          <cell r="H51" t="str">
            <v>closed</v>
          </cell>
          <cell r="I51" t="str">
            <v>Jessica S</v>
          </cell>
          <cell r="J51" t="str">
            <v>nil</v>
          </cell>
          <cell r="K51" t="str">
            <v>Nicholas</v>
          </cell>
          <cell r="L51" t="str">
            <v>nil</v>
          </cell>
          <cell r="M51" t="str">
            <v>Eugene</v>
          </cell>
          <cell r="N51">
            <v>0</v>
          </cell>
          <cell r="O51" t="str">
            <v>nil</v>
          </cell>
          <cell r="P51" t="str">
            <v>nil</v>
          </cell>
          <cell r="Q51" t="str">
            <v>nil</v>
          </cell>
          <cell r="R51" t="str">
            <v>nil</v>
          </cell>
          <cell r="S51">
            <v>0</v>
          </cell>
          <cell r="T51">
            <v>0</v>
          </cell>
          <cell r="U51">
            <v>0</v>
          </cell>
          <cell r="V51" t="str">
            <v>Friday</v>
          </cell>
          <cell r="W51" t="str">
            <v xml:space="preserve">nil </v>
          </cell>
          <cell r="X51" t="str">
            <v>nil</v>
          </cell>
          <cell r="Y51" t="str">
            <v>nil</v>
          </cell>
          <cell r="Z51" t="str">
            <v>nil</v>
          </cell>
          <cell r="AA51" t="str">
            <v>nil</v>
          </cell>
          <cell r="AB51" t="str">
            <v>nil</v>
          </cell>
        </row>
        <row r="52">
          <cell r="A52">
            <v>42814</v>
          </cell>
          <cell r="B52" t="str">
            <v>Monday</v>
          </cell>
          <cell r="C52" t="str">
            <v>Ashleigh</v>
          </cell>
          <cell r="D52" t="str">
            <v>Nicholas</v>
          </cell>
          <cell r="E52" t="str">
            <v>Jo L</v>
          </cell>
          <cell r="F52" t="str">
            <v>Kris N</v>
          </cell>
          <cell r="G52" t="str">
            <v>Catherine</v>
          </cell>
          <cell r="H52" t="str">
            <v>Viv K</v>
          </cell>
          <cell r="I52" t="str">
            <v>Jessica S</v>
          </cell>
          <cell r="J52" t="str">
            <v>Eugene</v>
          </cell>
          <cell r="K52" t="str">
            <v>nil</v>
          </cell>
          <cell r="L52" t="str">
            <v>nil</v>
          </cell>
          <cell r="M52" t="str">
            <v>nil</v>
          </cell>
          <cell r="N52">
            <v>0</v>
          </cell>
          <cell r="O52" t="str">
            <v>nil</v>
          </cell>
          <cell r="P52" t="str">
            <v>nil</v>
          </cell>
          <cell r="Q52" t="str">
            <v>nil</v>
          </cell>
          <cell r="R52" t="str">
            <v>nil</v>
          </cell>
          <cell r="S52">
            <v>0</v>
          </cell>
          <cell r="T52">
            <v>0</v>
          </cell>
          <cell r="U52">
            <v>0</v>
          </cell>
          <cell r="V52" t="str">
            <v>Monday</v>
          </cell>
          <cell r="W52" t="str">
            <v xml:space="preserve">nil </v>
          </cell>
          <cell r="X52" t="str">
            <v>nil</v>
          </cell>
          <cell r="Y52" t="str">
            <v>nil</v>
          </cell>
          <cell r="Z52" t="str">
            <v>nil</v>
          </cell>
          <cell r="AA52" t="str">
            <v>nil</v>
          </cell>
          <cell r="AB52" t="str">
            <v>nil</v>
          </cell>
        </row>
        <row r="53">
          <cell r="A53">
            <v>42815</v>
          </cell>
          <cell r="B53" t="str">
            <v>Tuesday</v>
          </cell>
          <cell r="C53" t="str">
            <v>Ashleigh</v>
          </cell>
          <cell r="D53" t="str">
            <v>Eugene</v>
          </cell>
          <cell r="E53" t="str">
            <v>Jo L</v>
          </cell>
          <cell r="F53" t="str">
            <v>Sheridan</v>
          </cell>
          <cell r="G53" t="str">
            <v>Catherine</v>
          </cell>
          <cell r="H53" t="str">
            <v>Viv K</v>
          </cell>
          <cell r="I53" t="str">
            <v>Jessica S</v>
          </cell>
          <cell r="J53" t="str">
            <v>nil</v>
          </cell>
          <cell r="K53" t="str">
            <v>Nicholas</v>
          </cell>
          <cell r="L53" t="str">
            <v>nil</v>
          </cell>
          <cell r="M53" t="str">
            <v>nil</v>
          </cell>
          <cell r="N53">
            <v>0</v>
          </cell>
          <cell r="O53" t="str">
            <v>nil</v>
          </cell>
          <cell r="P53" t="str">
            <v>nil</v>
          </cell>
          <cell r="Q53" t="str">
            <v>nil</v>
          </cell>
          <cell r="R53" t="str">
            <v>nil</v>
          </cell>
          <cell r="S53">
            <v>0</v>
          </cell>
          <cell r="T53">
            <v>0</v>
          </cell>
          <cell r="U53">
            <v>0</v>
          </cell>
          <cell r="V53" t="str">
            <v>Tuesday</v>
          </cell>
          <cell r="W53" t="str">
            <v>8.30am Staff</v>
          </cell>
          <cell r="X53" t="str">
            <v>nil</v>
          </cell>
          <cell r="Y53" t="str">
            <v>nil</v>
          </cell>
          <cell r="Z53" t="str">
            <v>nil</v>
          </cell>
          <cell r="AA53" t="str">
            <v>nil</v>
          </cell>
          <cell r="AB53" t="str">
            <v>nil</v>
          </cell>
        </row>
        <row r="54">
          <cell r="A54">
            <v>42816</v>
          </cell>
          <cell r="B54" t="str">
            <v>Wednesday</v>
          </cell>
          <cell r="C54" t="str">
            <v>Ashleigh</v>
          </cell>
          <cell r="D54" t="str">
            <v>Eugene</v>
          </cell>
          <cell r="E54" t="str">
            <v>Jo L</v>
          </cell>
          <cell r="F54" t="str">
            <v>Sheridan</v>
          </cell>
          <cell r="G54" t="str">
            <v>Catherine</v>
          </cell>
          <cell r="H54" t="str">
            <v>Viv K</v>
          </cell>
          <cell r="I54" t="str">
            <v>Jessica S</v>
          </cell>
          <cell r="J54" t="str">
            <v>nil</v>
          </cell>
          <cell r="K54" t="str">
            <v>Nicholas</v>
          </cell>
          <cell r="L54" t="str">
            <v>nil</v>
          </cell>
          <cell r="M54" t="str">
            <v>nil</v>
          </cell>
          <cell r="N54">
            <v>0</v>
          </cell>
          <cell r="O54" t="str">
            <v>nil</v>
          </cell>
          <cell r="P54" t="str">
            <v>nil</v>
          </cell>
          <cell r="Q54" t="str">
            <v>nil</v>
          </cell>
          <cell r="R54" t="str">
            <v>nil</v>
          </cell>
          <cell r="S54">
            <v>0</v>
          </cell>
          <cell r="T54">
            <v>0</v>
          </cell>
          <cell r="U54">
            <v>0</v>
          </cell>
          <cell r="V54" t="str">
            <v>Wednesday</v>
          </cell>
          <cell r="W54" t="str">
            <v xml:space="preserve">nil </v>
          </cell>
          <cell r="X54" t="str">
            <v>3pm Joint Seniors</v>
          </cell>
          <cell r="Y54" t="str">
            <v>nil</v>
          </cell>
          <cell r="Z54" t="str">
            <v>nil</v>
          </cell>
          <cell r="AA54" t="str">
            <v>nil</v>
          </cell>
          <cell r="AB54" t="str">
            <v>nil</v>
          </cell>
        </row>
        <row r="55">
          <cell r="A55">
            <v>42817</v>
          </cell>
          <cell r="B55" t="str">
            <v>Thursday</v>
          </cell>
          <cell r="C55" t="str">
            <v>Ashleigh</v>
          </cell>
          <cell r="D55" t="str">
            <v>Eugene</v>
          </cell>
          <cell r="E55" t="str">
            <v>Jo L</v>
          </cell>
          <cell r="F55" t="str">
            <v>Kris N</v>
          </cell>
          <cell r="G55" t="str">
            <v>Catherine</v>
          </cell>
          <cell r="H55" t="str">
            <v>Viv K</v>
          </cell>
          <cell r="I55" t="str">
            <v>Jessica S</v>
          </cell>
          <cell r="J55" t="str">
            <v>nil</v>
          </cell>
          <cell r="K55" t="str">
            <v>Nicholas</v>
          </cell>
          <cell r="L55" t="str">
            <v>nil</v>
          </cell>
          <cell r="M55" t="str">
            <v>nil</v>
          </cell>
          <cell r="N55">
            <v>0</v>
          </cell>
          <cell r="O55" t="str">
            <v>nil</v>
          </cell>
          <cell r="P55" t="str">
            <v>nil</v>
          </cell>
          <cell r="Q55" t="str">
            <v>nil</v>
          </cell>
          <cell r="R55" t="str">
            <v>nil</v>
          </cell>
          <cell r="S55">
            <v>0</v>
          </cell>
          <cell r="T55">
            <v>0</v>
          </cell>
          <cell r="U55">
            <v>0</v>
          </cell>
          <cell r="V55" t="str">
            <v>Thursday</v>
          </cell>
          <cell r="W55" t="str">
            <v>1pm Seniors</v>
          </cell>
          <cell r="X55" t="str">
            <v>nil</v>
          </cell>
          <cell r="Y55" t="str">
            <v>nil</v>
          </cell>
          <cell r="Z55" t="str">
            <v>nil</v>
          </cell>
          <cell r="AA55" t="str">
            <v>nil</v>
          </cell>
          <cell r="AB55" t="str">
            <v>nil</v>
          </cell>
        </row>
        <row r="56">
          <cell r="A56">
            <v>42818</v>
          </cell>
          <cell r="B56" t="str">
            <v>Friday</v>
          </cell>
          <cell r="C56" t="str">
            <v>Ashleigh</v>
          </cell>
          <cell r="D56" t="str">
            <v>Viv K</v>
          </cell>
          <cell r="E56" t="str">
            <v>Jo L</v>
          </cell>
          <cell r="F56" t="str">
            <v>Kris N</v>
          </cell>
          <cell r="G56" t="str">
            <v>Catherine</v>
          </cell>
          <cell r="H56" t="str">
            <v>Closed</v>
          </cell>
          <cell r="I56" t="str">
            <v>Jessica S</v>
          </cell>
          <cell r="J56" t="str">
            <v>Eugene</v>
          </cell>
          <cell r="K56" t="str">
            <v>Nicholas</v>
          </cell>
          <cell r="L56" t="str">
            <v>nil</v>
          </cell>
          <cell r="M56" t="str">
            <v>nil</v>
          </cell>
          <cell r="N56">
            <v>0</v>
          </cell>
          <cell r="O56" t="str">
            <v>nil</v>
          </cell>
          <cell r="P56" t="str">
            <v>nil</v>
          </cell>
          <cell r="Q56" t="str">
            <v>nil</v>
          </cell>
          <cell r="R56" t="str">
            <v>nil</v>
          </cell>
          <cell r="S56">
            <v>0</v>
          </cell>
          <cell r="T56">
            <v>0</v>
          </cell>
          <cell r="U56">
            <v>0</v>
          </cell>
          <cell r="V56" t="str">
            <v>Friday</v>
          </cell>
          <cell r="W56" t="str">
            <v xml:space="preserve">nil </v>
          </cell>
          <cell r="X56" t="str">
            <v>nil</v>
          </cell>
          <cell r="Y56" t="str">
            <v>nil</v>
          </cell>
          <cell r="Z56" t="str">
            <v>nil</v>
          </cell>
          <cell r="AA56" t="str">
            <v>nil</v>
          </cell>
          <cell r="AB56" t="str">
            <v>nil</v>
          </cell>
        </row>
        <row r="57">
          <cell r="A57">
            <v>42821</v>
          </cell>
          <cell r="B57" t="str">
            <v>Monday</v>
          </cell>
          <cell r="C57" t="str">
            <v>Ashleigh</v>
          </cell>
          <cell r="D57" t="str">
            <v>Eugene</v>
          </cell>
          <cell r="E57" t="str">
            <v>Jo L</v>
          </cell>
          <cell r="F57" t="str">
            <v>Kris N</v>
          </cell>
          <cell r="G57" t="str">
            <v>Catherine</v>
          </cell>
          <cell r="H57" t="str">
            <v>Viv K</v>
          </cell>
          <cell r="I57" t="str">
            <v>Jessica S</v>
          </cell>
          <cell r="J57" t="str">
            <v>nil</v>
          </cell>
          <cell r="K57" t="str">
            <v>Nicholas</v>
          </cell>
          <cell r="L57" t="str">
            <v>nil</v>
          </cell>
          <cell r="M57" t="str">
            <v>Kristina</v>
          </cell>
          <cell r="N57">
            <v>0</v>
          </cell>
          <cell r="O57" t="str">
            <v>nil</v>
          </cell>
          <cell r="P57" t="str">
            <v>nil</v>
          </cell>
          <cell r="Q57" t="str">
            <v>nil</v>
          </cell>
          <cell r="R57" t="str">
            <v>nil</v>
          </cell>
          <cell r="S57">
            <v>0</v>
          </cell>
          <cell r="T57">
            <v>0</v>
          </cell>
          <cell r="U57">
            <v>0</v>
          </cell>
          <cell r="V57" t="str">
            <v>Monday</v>
          </cell>
          <cell r="W57" t="str">
            <v xml:space="preserve">nil </v>
          </cell>
          <cell r="X57" t="str">
            <v>nil</v>
          </cell>
          <cell r="Y57" t="str">
            <v>nil</v>
          </cell>
          <cell r="Z57" t="str">
            <v>nil</v>
          </cell>
          <cell r="AA57" t="str">
            <v>nil</v>
          </cell>
          <cell r="AB57" t="str">
            <v>nil</v>
          </cell>
        </row>
        <row r="58">
          <cell r="A58">
            <v>42822</v>
          </cell>
          <cell r="B58" t="str">
            <v>Tuesday</v>
          </cell>
          <cell r="C58" t="str">
            <v>Ashleigh</v>
          </cell>
          <cell r="D58" t="str">
            <v>Eugene</v>
          </cell>
          <cell r="E58" t="str">
            <v>Jo L</v>
          </cell>
          <cell r="F58" t="str">
            <v>Sheridan</v>
          </cell>
          <cell r="G58" t="str">
            <v>Catherine</v>
          </cell>
          <cell r="H58" t="str">
            <v>Viv K</v>
          </cell>
          <cell r="I58" t="str">
            <v>Jessica S</v>
          </cell>
          <cell r="J58" t="str">
            <v>nil</v>
          </cell>
          <cell r="K58" t="str">
            <v>Nicholas</v>
          </cell>
          <cell r="L58" t="str">
            <v>nil</v>
          </cell>
          <cell r="M58" t="str">
            <v>nil</v>
          </cell>
          <cell r="N58">
            <v>0</v>
          </cell>
          <cell r="O58" t="str">
            <v>nil</v>
          </cell>
          <cell r="P58" t="str">
            <v>nil</v>
          </cell>
          <cell r="Q58" t="str">
            <v>nil</v>
          </cell>
          <cell r="R58" t="str">
            <v>nil</v>
          </cell>
          <cell r="S58">
            <v>0</v>
          </cell>
          <cell r="T58">
            <v>0</v>
          </cell>
          <cell r="U58">
            <v>0</v>
          </cell>
          <cell r="V58" t="str">
            <v>Tuesday</v>
          </cell>
          <cell r="W58" t="str">
            <v>8.30am Staff</v>
          </cell>
          <cell r="X58" t="str">
            <v>nil</v>
          </cell>
          <cell r="Y58" t="str">
            <v>nil</v>
          </cell>
          <cell r="Z58" t="str">
            <v>nil</v>
          </cell>
          <cell r="AA58" t="str">
            <v>nil</v>
          </cell>
          <cell r="AB58" t="str">
            <v>nil</v>
          </cell>
        </row>
        <row r="59">
          <cell r="A59">
            <v>42823</v>
          </cell>
          <cell r="B59" t="str">
            <v>Wednesday</v>
          </cell>
          <cell r="C59" t="str">
            <v>Ashleigh</v>
          </cell>
          <cell r="D59" t="str">
            <v>Eugene</v>
          </cell>
          <cell r="E59" t="str">
            <v>Jo L</v>
          </cell>
          <cell r="F59" t="str">
            <v>Sheridan</v>
          </cell>
          <cell r="G59" t="str">
            <v>Catherine</v>
          </cell>
          <cell r="H59" t="str">
            <v>Viv K/Angelene</v>
          </cell>
          <cell r="I59" t="str">
            <v>Jessica S</v>
          </cell>
          <cell r="J59" t="str">
            <v>nil</v>
          </cell>
          <cell r="K59" t="str">
            <v>Nicholas</v>
          </cell>
          <cell r="L59" t="str">
            <v>nil</v>
          </cell>
          <cell r="M59" t="str">
            <v>nil</v>
          </cell>
          <cell r="N59">
            <v>0</v>
          </cell>
          <cell r="O59" t="str">
            <v>nil</v>
          </cell>
          <cell r="P59" t="str">
            <v>nil</v>
          </cell>
          <cell r="Q59" t="str">
            <v>nil</v>
          </cell>
          <cell r="R59" t="str">
            <v>nil</v>
          </cell>
          <cell r="S59">
            <v>0</v>
          </cell>
          <cell r="T59">
            <v>0</v>
          </cell>
          <cell r="U59">
            <v>0</v>
          </cell>
          <cell r="V59" t="str">
            <v>Wednesday</v>
          </cell>
          <cell r="W59" t="str">
            <v xml:space="preserve">nil </v>
          </cell>
          <cell r="X59" t="str">
            <v>nil</v>
          </cell>
          <cell r="Y59" t="str">
            <v>nil</v>
          </cell>
          <cell r="Z59" t="str">
            <v>nil</v>
          </cell>
          <cell r="AA59" t="str">
            <v>nil</v>
          </cell>
          <cell r="AB59" t="str">
            <v>nil</v>
          </cell>
        </row>
        <row r="60">
          <cell r="A60">
            <v>42824</v>
          </cell>
          <cell r="B60" t="str">
            <v>Thursday</v>
          </cell>
          <cell r="C60" t="str">
            <v>Ashleigh</v>
          </cell>
          <cell r="D60" t="str">
            <v>Eugene</v>
          </cell>
          <cell r="E60" t="str">
            <v>Jo L</v>
          </cell>
          <cell r="F60" t="str">
            <v>Kris N</v>
          </cell>
          <cell r="G60" t="str">
            <v>Catherine</v>
          </cell>
          <cell r="H60" t="str">
            <v>Viv K</v>
          </cell>
          <cell r="I60" t="str">
            <v>Jessica S</v>
          </cell>
          <cell r="J60" t="str">
            <v>nil</v>
          </cell>
          <cell r="K60" t="str">
            <v>Nicholas</v>
          </cell>
          <cell r="L60" t="str">
            <v>nil</v>
          </cell>
          <cell r="M60" t="str">
            <v>nil</v>
          </cell>
          <cell r="N60">
            <v>0</v>
          </cell>
          <cell r="O60" t="str">
            <v>nil</v>
          </cell>
          <cell r="P60" t="str">
            <v>nil</v>
          </cell>
          <cell r="Q60" t="str">
            <v>nil</v>
          </cell>
          <cell r="R60" t="str">
            <v>nil</v>
          </cell>
          <cell r="S60">
            <v>0</v>
          </cell>
          <cell r="T60">
            <v>0</v>
          </cell>
          <cell r="U60">
            <v>0</v>
          </cell>
          <cell r="V60" t="str">
            <v>Thursday</v>
          </cell>
          <cell r="W60" t="str">
            <v>1pm Clinical</v>
          </cell>
          <cell r="X60" t="str">
            <v>nil</v>
          </cell>
          <cell r="Y60" t="str">
            <v>nil</v>
          </cell>
          <cell r="Z60" t="str">
            <v>nil</v>
          </cell>
          <cell r="AA60" t="str">
            <v>nil</v>
          </cell>
          <cell r="AB60" t="str">
            <v>nil</v>
          </cell>
        </row>
        <row r="61">
          <cell r="A61">
            <v>42825</v>
          </cell>
          <cell r="B61" t="str">
            <v>Friday</v>
          </cell>
          <cell r="C61" t="str">
            <v>Ashleigh</v>
          </cell>
          <cell r="D61" t="str">
            <v>Viv K</v>
          </cell>
          <cell r="E61" t="str">
            <v>Jo L</v>
          </cell>
          <cell r="F61" t="str">
            <v>Kris N</v>
          </cell>
          <cell r="G61" t="str">
            <v>Nicholas</v>
          </cell>
          <cell r="H61" t="str">
            <v>Closed</v>
          </cell>
          <cell r="I61" t="str">
            <v>Jessica S</v>
          </cell>
          <cell r="J61" t="str">
            <v>Eugene</v>
          </cell>
          <cell r="K61" t="str">
            <v>nil</v>
          </cell>
          <cell r="L61" t="str">
            <v>nil</v>
          </cell>
          <cell r="M61" t="str">
            <v>Catherine</v>
          </cell>
          <cell r="N61">
            <v>0</v>
          </cell>
          <cell r="O61" t="str">
            <v>nil</v>
          </cell>
          <cell r="P61" t="str">
            <v>nil</v>
          </cell>
          <cell r="Q61" t="str">
            <v>nil</v>
          </cell>
          <cell r="R61" t="str">
            <v>nil</v>
          </cell>
          <cell r="S61">
            <v>0</v>
          </cell>
          <cell r="T61">
            <v>0</v>
          </cell>
          <cell r="U61">
            <v>0</v>
          </cell>
          <cell r="V61" t="str">
            <v>Friday</v>
          </cell>
          <cell r="W61" t="str">
            <v xml:space="preserve">nil </v>
          </cell>
          <cell r="X61" t="str">
            <v>nil</v>
          </cell>
          <cell r="Y61" t="str">
            <v>nil</v>
          </cell>
          <cell r="Z61" t="str">
            <v>nil</v>
          </cell>
          <cell r="AA61" t="str">
            <v>nil</v>
          </cell>
          <cell r="AB61" t="str">
            <v>nil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EARLY DISPENSARY (8am-4.30pm)</v>
          </cell>
          <cell r="D1" t="str">
            <v>EARLY DISPENSARY (8am-4.30pm)</v>
          </cell>
          <cell r="E1" t="str">
            <v>DISPENSARY</v>
          </cell>
          <cell r="F1" t="str">
            <v xml:space="preserve"> DISPENSARY</v>
          </cell>
          <cell r="G1" t="str">
            <v xml:space="preserve"> LATE SHIFT (11.30am - 8pm)</v>
          </cell>
          <cell r="H1" t="str">
            <v xml:space="preserve"> LATE SHIFT (11.30am - 8pm)</v>
          </cell>
          <cell r="I1" t="str">
            <v>MORNING SUPPORT</v>
          </cell>
          <cell r="J1" t="str">
            <v>DISPENSARY</v>
          </cell>
          <cell r="K1" t="str">
            <v>DISPENSARY</v>
          </cell>
          <cell r="L1" t="str">
            <v>DISPENSARY</v>
          </cell>
          <cell r="M1" t="str">
            <v>DISPENSARY</v>
          </cell>
          <cell r="N1" t="str">
            <v>DISPENSARY</v>
          </cell>
          <cell r="O1" t="str">
            <v>DISPENSARY (&lt;1pm)</v>
          </cell>
          <cell r="P1" t="str">
            <v>DISPENSARY</v>
          </cell>
          <cell r="Q1" t="str">
            <v>DISPENSARY</v>
          </cell>
          <cell r="R1" t="str">
            <v>DISPENSARY IN TRAINING</v>
          </cell>
          <cell r="S1" t="str">
            <v>INTERN</v>
          </cell>
          <cell r="T1" t="str">
            <v>INTERN</v>
          </cell>
        </row>
        <row r="2">
          <cell r="C2" t="str">
            <v>Public Holiday</v>
          </cell>
          <cell r="D2" t="str">
            <v>Public Holiday</v>
          </cell>
          <cell r="E2" t="str">
            <v>Public Holiday</v>
          </cell>
          <cell r="F2" t="str">
            <v>Public Holiday</v>
          </cell>
          <cell r="G2" t="str">
            <v>Public Holiday</v>
          </cell>
          <cell r="H2" t="str">
            <v>Public Holiday</v>
          </cell>
          <cell r="I2" t="str">
            <v>Public Holiday</v>
          </cell>
          <cell r="J2" t="str">
            <v>Public Holiday</v>
          </cell>
          <cell r="K2" t="str">
            <v>Public Holiday</v>
          </cell>
          <cell r="L2" t="str">
            <v>Public Holiday</v>
          </cell>
          <cell r="M2" t="str">
            <v>Public Holiday</v>
          </cell>
          <cell r="N2" t="str">
            <v>Public Holiday</v>
          </cell>
          <cell r="O2" t="str">
            <v>Public Holiday</v>
          </cell>
          <cell r="P2" t="str">
            <v>Public Holiday</v>
          </cell>
          <cell r="Q2" t="str">
            <v>Public Holiday</v>
          </cell>
          <cell r="R2" t="str">
            <v>Public Holiday</v>
          </cell>
          <cell r="S2" t="str">
            <v>Public Holiday</v>
          </cell>
          <cell r="T2" t="str">
            <v>Public Holiday</v>
          </cell>
        </row>
        <row r="3">
          <cell r="C3" t="str">
            <v>Jeff</v>
          </cell>
          <cell r="D3" t="str">
            <v>blank</v>
          </cell>
          <cell r="E3" t="str">
            <v>Leekin</v>
          </cell>
          <cell r="F3" t="str">
            <v>blank</v>
          </cell>
          <cell r="G3" t="str">
            <v>Lois</v>
          </cell>
          <cell r="H3" t="str">
            <v>A.Chen</v>
          </cell>
          <cell r="I3" t="str">
            <v>Soty (8.45am-2.45pm)</v>
          </cell>
          <cell r="J3" t="str">
            <v>J.Hughes</v>
          </cell>
          <cell r="K3" t="str">
            <v>Fiona</v>
          </cell>
          <cell r="L3" t="str">
            <v>Patrick</v>
          </cell>
          <cell r="M3" t="str">
            <v>blank</v>
          </cell>
          <cell r="N3" t="str">
            <v>blank</v>
          </cell>
          <cell r="O3" t="str">
            <v>J.Andrews</v>
          </cell>
          <cell r="P3" t="str">
            <v>Monique</v>
          </cell>
          <cell r="Q3" t="str">
            <v>qq</v>
          </cell>
          <cell r="R3">
            <v>0</v>
          </cell>
          <cell r="S3">
            <v>0</v>
          </cell>
          <cell r="T3">
            <v>0</v>
          </cell>
        </row>
        <row r="4">
          <cell r="C4" t="str">
            <v>blank</v>
          </cell>
          <cell r="D4" t="str">
            <v>blank</v>
          </cell>
          <cell r="E4" t="str">
            <v>Leekin</v>
          </cell>
          <cell r="F4" t="str">
            <v>blank</v>
          </cell>
          <cell r="G4" t="str">
            <v>Lois</v>
          </cell>
          <cell r="H4" t="str">
            <v>A.Chen</v>
          </cell>
          <cell r="I4" t="str">
            <v>qq</v>
          </cell>
          <cell r="J4" t="str">
            <v>J.Hughes</v>
          </cell>
          <cell r="K4" t="str">
            <v>Jeff</v>
          </cell>
          <cell r="L4" t="str">
            <v>Patrick</v>
          </cell>
          <cell r="M4" t="str">
            <v>blank</v>
          </cell>
          <cell r="N4" t="str">
            <v>blank</v>
          </cell>
          <cell r="O4" t="str">
            <v>J.Andrews</v>
          </cell>
          <cell r="P4" t="str">
            <v>qq</v>
          </cell>
          <cell r="Q4" t="str">
            <v>qq</v>
          </cell>
          <cell r="R4">
            <v>0</v>
          </cell>
          <cell r="S4">
            <v>0</v>
          </cell>
          <cell r="T4">
            <v>0</v>
          </cell>
        </row>
        <row r="5">
          <cell r="C5" t="str">
            <v>Leekin</v>
          </cell>
          <cell r="D5" t="str">
            <v>blank</v>
          </cell>
          <cell r="E5" t="str">
            <v>Kathy</v>
          </cell>
          <cell r="F5" t="str">
            <v>blank</v>
          </cell>
          <cell r="G5" t="str">
            <v>Lois</v>
          </cell>
          <cell r="H5" t="str">
            <v>A.Chen</v>
          </cell>
          <cell r="I5" t="str">
            <v>Maria (8.45am-1.45pm)</v>
          </cell>
          <cell r="J5" t="str">
            <v>J.Hughes</v>
          </cell>
          <cell r="K5" t="str">
            <v>blank</v>
          </cell>
          <cell r="L5" t="str">
            <v>blank</v>
          </cell>
          <cell r="M5" t="str">
            <v>blank</v>
          </cell>
          <cell r="N5" t="str">
            <v>blank</v>
          </cell>
          <cell r="O5" t="str">
            <v>blank</v>
          </cell>
          <cell r="P5" t="str">
            <v>blank</v>
          </cell>
          <cell r="Q5" t="str">
            <v>blank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C252" t="str">
            <v>Nelson</v>
          </cell>
          <cell r="D252" t="str">
            <v>J.Hughes</v>
          </cell>
          <cell r="E252" t="str">
            <v>Leekin</v>
          </cell>
          <cell r="F252" t="str">
            <v>Rebecca</v>
          </cell>
          <cell r="G252" t="str">
            <v>L.Jedwab</v>
          </cell>
          <cell r="H252" t="str">
            <v>Sylvia</v>
          </cell>
          <cell r="I252" t="str">
            <v>Maria (8.45am-1.45pm)</v>
          </cell>
          <cell r="J252" t="str">
            <v>A.Chen</v>
          </cell>
          <cell r="K252" t="str">
            <v>David</v>
          </cell>
          <cell r="L252" t="str">
            <v>Janki</v>
          </cell>
          <cell r="M252" t="str">
            <v>Sherine</v>
          </cell>
          <cell r="N252" t="str">
            <v>JenNguyen</v>
          </cell>
          <cell r="O252" t="str">
            <v>J.Andrews</v>
          </cell>
          <cell r="P252" t="str">
            <v>QQ</v>
          </cell>
          <cell r="Q252" t="str">
            <v>qq</v>
          </cell>
          <cell r="R252" t="str">
            <v>qq</v>
          </cell>
          <cell r="S252" t="str">
            <v>Thao</v>
          </cell>
          <cell r="T252" t="str">
            <v>S.Thevalingam</v>
          </cell>
        </row>
        <row r="253">
          <cell r="C253" t="str">
            <v>Leekin</v>
          </cell>
          <cell r="D253" t="str">
            <v>Nelson</v>
          </cell>
          <cell r="E253" t="str">
            <v>Janki</v>
          </cell>
          <cell r="F253" t="str">
            <v>Rebecca</v>
          </cell>
          <cell r="G253" t="str">
            <v>L.Jedwab</v>
          </cell>
          <cell r="H253" t="str">
            <v>Sylvia</v>
          </cell>
          <cell r="I253" t="str">
            <v>Maria (8.45am-1.45pm)</v>
          </cell>
          <cell r="J253" t="str">
            <v>A.Chen</v>
          </cell>
          <cell r="K253" t="str">
            <v>David</v>
          </cell>
          <cell r="L253" t="str">
            <v>Monique</v>
          </cell>
          <cell r="M253" t="str">
            <v>Fiona</v>
          </cell>
          <cell r="N253" t="str">
            <v>JenNguyen</v>
          </cell>
          <cell r="O253" t="str">
            <v>J.Andrews</v>
          </cell>
          <cell r="P253" t="str">
            <v>QQ</v>
          </cell>
          <cell r="Q253" t="str">
            <v>qq</v>
          </cell>
          <cell r="R253" t="str">
            <v>J.Kao</v>
          </cell>
          <cell r="S253" t="str">
            <v>Thao</v>
          </cell>
          <cell r="T253" t="str">
            <v>S.Thevalingam</v>
          </cell>
        </row>
        <row r="254">
          <cell r="C254" t="str">
            <v>Jeff</v>
          </cell>
          <cell r="D254" t="str">
            <v>J.Hughes</v>
          </cell>
          <cell r="E254" t="str">
            <v>Leekin</v>
          </cell>
          <cell r="F254" t="str">
            <v>Jasmine</v>
          </cell>
          <cell r="G254" t="str">
            <v>L.Jedwab</v>
          </cell>
          <cell r="H254" t="str">
            <v>Sneha</v>
          </cell>
          <cell r="I254" t="str">
            <v>Soty (8.45am-2.45pm)</v>
          </cell>
          <cell r="J254" t="str">
            <v>A.Chen</v>
          </cell>
          <cell r="K254" t="str">
            <v>David</v>
          </cell>
          <cell r="L254" t="str">
            <v>Fiona</v>
          </cell>
          <cell r="M254" t="str">
            <v>Patrick</v>
          </cell>
          <cell r="N254" t="str">
            <v>JenNguyen</v>
          </cell>
          <cell r="O254" t="str">
            <v>J.Andrews</v>
          </cell>
          <cell r="P254" t="str">
            <v>Janki</v>
          </cell>
          <cell r="Q254" t="str">
            <v>QQ</v>
          </cell>
          <cell r="R254" t="str">
            <v>J.Kao</v>
          </cell>
          <cell r="S254" t="str">
            <v>Thao</v>
          </cell>
          <cell r="T254" t="str">
            <v>S.Thevalingam</v>
          </cell>
        </row>
        <row r="255">
          <cell r="C255" t="str">
            <v>Jasmine</v>
          </cell>
          <cell r="D255" t="str">
            <v>J.Hughes</v>
          </cell>
          <cell r="E255" t="str">
            <v>Leekin</v>
          </cell>
          <cell r="F255" t="str">
            <v>Vivienne</v>
          </cell>
          <cell r="G255" t="str">
            <v>L.Jedwab</v>
          </cell>
          <cell r="H255" t="str">
            <v>Sylvia</v>
          </cell>
          <cell r="I255" t="str">
            <v>qq</v>
          </cell>
          <cell r="J255" t="str">
            <v>A.Chen</v>
          </cell>
          <cell r="K255" t="str">
            <v>David</v>
          </cell>
          <cell r="L255" t="str">
            <v>Jeff</v>
          </cell>
          <cell r="M255" t="str">
            <v>Patrick</v>
          </cell>
          <cell r="N255" t="str">
            <v>JenNguyen</v>
          </cell>
          <cell r="O255" t="str">
            <v>J.Andrews</v>
          </cell>
          <cell r="P255" t="str">
            <v>QQ</v>
          </cell>
          <cell r="Q255" t="str">
            <v>QQ</v>
          </cell>
          <cell r="R255" t="str">
            <v>J.Kao</v>
          </cell>
          <cell r="S255" t="str">
            <v>Thao</v>
          </cell>
          <cell r="T255" t="str">
            <v>S.Thevalingam</v>
          </cell>
        </row>
        <row r="256">
          <cell r="C256" t="str">
            <v>Leekin</v>
          </cell>
          <cell r="D256" t="str">
            <v>J.Hughes</v>
          </cell>
          <cell r="E256" t="str">
            <v>Sherine</v>
          </cell>
          <cell r="F256" t="str">
            <v>Jasmine</v>
          </cell>
          <cell r="G256" t="str">
            <v>Tatyana (8.45-5.15)</v>
          </cell>
          <cell r="H256" t="str">
            <v>Sylvia</v>
          </cell>
          <cell r="I256" t="str">
            <v>Maria (8.45am-1.45pm)</v>
          </cell>
          <cell r="J256" t="str">
            <v>A.Chen</v>
          </cell>
          <cell r="K256" t="str">
            <v>David</v>
          </cell>
          <cell r="L256" t="str">
            <v>Fiona</v>
          </cell>
          <cell r="M256" t="str">
            <v>Maria</v>
          </cell>
          <cell r="N256" t="str">
            <v>JenNguyen</v>
          </cell>
          <cell r="O256" t="str">
            <v>J.Mond (8.45-1.45)</v>
          </cell>
          <cell r="P256" t="str">
            <v>Janki</v>
          </cell>
          <cell r="Q256" t="str">
            <v>Eugene</v>
          </cell>
          <cell r="R256" t="str">
            <v>J.Kao</v>
          </cell>
          <cell r="S256" t="str">
            <v>Thao</v>
          </cell>
          <cell r="T256" t="str">
            <v>QQ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oster"/>
      <sheetName val="2017_xx Calendar"/>
      <sheetName val="2017_xx Leave Roster"/>
    </sheetNames>
    <sheetDataSet>
      <sheetData sheetId="0">
        <row r="1">
          <cell r="C1" t="str">
            <v>NEPHROLOGY</v>
          </cell>
          <cell r="D1" t="str">
            <v xml:space="preserve">RENAL TRANSPLANT/ENDO SURG </v>
          </cell>
          <cell r="E1" t="str">
            <v>(8am-4.30pm) GASTRO 34 / CLINICS</v>
          </cell>
          <cell r="F1" t="str">
            <v xml:space="preserve"> GASTRO&amp;SURG helper/MENTAL HEALTH (MBU,STEPPING STONES)</v>
          </cell>
          <cell r="G1" t="str">
            <v>MENTAL HEALTH (ADPS)</v>
          </cell>
          <cell r="H1" t="str">
            <v>(8am-4.30pm) AAC</v>
          </cell>
          <cell r="I1" t="str">
            <v>(8am-4.30pm) UPPER GI / GEN SURG (including outliers) 33</v>
          </cell>
          <cell r="J1" t="str">
            <v>VASCULAR/SPECIALTY SURGERY (UROL/ GYNAE/ DENT/ ENT/ Plastics/ OPTHAL/MAX FAX)</v>
          </cell>
          <cell r="K1" t="str">
            <v>Intern</v>
          </cell>
          <cell r="L1" t="str">
            <v>Intern</v>
          </cell>
          <cell r="M1" t="str">
            <v>STEP STUDENT</v>
          </cell>
          <cell r="N1" t="str">
            <v>[PHARMACY ROLE]</v>
          </cell>
          <cell r="O1" t="str">
            <v>[PHARMACY ROLE]</v>
          </cell>
          <cell r="P1" t="str">
            <v>[PHARMACY ROLE]</v>
          </cell>
          <cell r="Q1" t="str">
            <v>[PHARMACY ROLE]</v>
          </cell>
          <cell r="R1" t="str">
            <v>[PHARMACY ROLE]</v>
          </cell>
        </row>
        <row r="2">
          <cell r="A2">
            <v>43444</v>
          </cell>
          <cell r="B2" t="str">
            <v>Monday</v>
          </cell>
          <cell r="C2" t="str">
            <v>V.Koo</v>
          </cell>
          <cell r="D2" t="str">
            <v>John</v>
          </cell>
          <cell r="E2" t="str">
            <v>K.Noble</v>
          </cell>
          <cell r="F2" t="str">
            <v>K.Fildes/Mohammed</v>
          </cell>
          <cell r="G2" t="str">
            <v>D.Dunning</v>
          </cell>
          <cell r="H2" t="str">
            <v>Bianca</v>
          </cell>
          <cell r="I2" t="str">
            <v>Clark</v>
          </cell>
          <cell r="J2" t="str">
            <v>Sylvia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</row>
        <row r="3">
          <cell r="A3">
            <v>43445</v>
          </cell>
          <cell r="B3" t="str">
            <v>Tuesday</v>
          </cell>
          <cell r="C3" t="str">
            <v>V.Koo</v>
          </cell>
          <cell r="D3" t="str">
            <v>John</v>
          </cell>
          <cell r="E3" t="str">
            <v>Sheridan</v>
          </cell>
          <cell r="F3" t="str">
            <v>Mohammed</v>
          </cell>
          <cell r="G3" t="str">
            <v>D.Dunning</v>
          </cell>
          <cell r="H3" t="str">
            <v>Bianca</v>
          </cell>
          <cell r="I3" t="str">
            <v>Clark</v>
          </cell>
          <cell r="J3" t="str">
            <v>Sylvia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A4">
            <v>43446</v>
          </cell>
          <cell r="B4" t="str">
            <v>Wednesday</v>
          </cell>
          <cell r="C4" t="str">
            <v>V.Koo</v>
          </cell>
          <cell r="D4" t="str">
            <v>John</v>
          </cell>
          <cell r="E4" t="str">
            <v>Sheridan</v>
          </cell>
          <cell r="F4" t="str">
            <v>Mohammed</v>
          </cell>
          <cell r="G4" t="str">
            <v>D.Dunning</v>
          </cell>
          <cell r="H4" t="str">
            <v>Bianca</v>
          </cell>
          <cell r="I4" t="str">
            <v>Clark</v>
          </cell>
          <cell r="J4" t="str">
            <v>Sylvia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>
            <v>43447</v>
          </cell>
          <cell r="B5" t="str">
            <v>Thursday</v>
          </cell>
          <cell r="C5" t="str">
            <v>V.Koo</v>
          </cell>
          <cell r="D5" t="str">
            <v>John</v>
          </cell>
          <cell r="E5" t="str">
            <v>K.Noble</v>
          </cell>
          <cell r="F5" t="str">
            <v>Mohammed</v>
          </cell>
          <cell r="G5" t="str">
            <v>D.Dunning</v>
          </cell>
          <cell r="H5" t="str">
            <v>Bianca</v>
          </cell>
          <cell r="I5" t="str">
            <v>Clark</v>
          </cell>
          <cell r="J5" t="str">
            <v>Sylvia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>
            <v>43448</v>
          </cell>
          <cell r="B6" t="str">
            <v>Friday</v>
          </cell>
          <cell r="C6" t="str">
            <v>V.Koo</v>
          </cell>
          <cell r="D6" t="str">
            <v>John</v>
          </cell>
          <cell r="E6" t="str">
            <v>K.Noble</v>
          </cell>
          <cell r="F6" t="str">
            <v>Mohammed</v>
          </cell>
          <cell r="G6" t="str">
            <v>D.Dunning</v>
          </cell>
          <cell r="H6" t="str">
            <v>qq</v>
          </cell>
          <cell r="I6" t="str">
            <v>Clark</v>
          </cell>
          <cell r="J6" t="str">
            <v>Sylvia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>
            <v>43451</v>
          </cell>
          <cell r="B7" t="str">
            <v>Monday</v>
          </cell>
          <cell r="C7" t="str">
            <v>V.Koo</v>
          </cell>
          <cell r="D7" t="str">
            <v>Eugene</v>
          </cell>
          <cell r="E7" t="str">
            <v>K.Noble</v>
          </cell>
          <cell r="F7" t="str">
            <v>K.Fildes</v>
          </cell>
          <cell r="G7" t="str">
            <v>D.Dunning</v>
          </cell>
          <cell r="H7" t="str">
            <v>Bianca</v>
          </cell>
          <cell r="I7" t="str">
            <v>Mohammed</v>
          </cell>
          <cell r="J7" t="str">
            <v>K.Tiong</v>
          </cell>
          <cell r="K7" t="str">
            <v>April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>
            <v>43452</v>
          </cell>
          <cell r="B8" t="str">
            <v>Tuesday</v>
          </cell>
          <cell r="C8" t="str">
            <v>V.Koo</v>
          </cell>
          <cell r="D8" t="str">
            <v>John</v>
          </cell>
          <cell r="E8" t="str">
            <v>Sheridan</v>
          </cell>
          <cell r="F8" t="str">
            <v>K.Fildes</v>
          </cell>
          <cell r="G8" t="str">
            <v>D.Dunning</v>
          </cell>
          <cell r="H8" t="str">
            <v>Bianca</v>
          </cell>
          <cell r="I8" t="str">
            <v>Clark</v>
          </cell>
          <cell r="J8" t="str">
            <v>Sherine</v>
          </cell>
          <cell r="K8" t="str">
            <v>April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>
            <v>43453</v>
          </cell>
          <cell r="B9" t="str">
            <v>Wednesday</v>
          </cell>
          <cell r="C9" t="str">
            <v>V.Koo</v>
          </cell>
          <cell r="D9" t="str">
            <v>John</v>
          </cell>
          <cell r="E9" t="str">
            <v>Sheridan</v>
          </cell>
          <cell r="F9" t="str">
            <v>K.Fildes</v>
          </cell>
          <cell r="G9" t="str">
            <v>D.Dunning</v>
          </cell>
          <cell r="H9" t="str">
            <v>Bianca</v>
          </cell>
          <cell r="I9" t="str">
            <v>Clark</v>
          </cell>
          <cell r="J9" t="str">
            <v>V.Shen</v>
          </cell>
          <cell r="K9" t="str">
            <v>April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>
            <v>43454</v>
          </cell>
          <cell r="B10" t="str">
            <v>Thursday</v>
          </cell>
          <cell r="C10" t="str">
            <v>V.Koo</v>
          </cell>
          <cell r="D10" t="str">
            <v>John</v>
          </cell>
          <cell r="E10" t="str">
            <v>K.Noble / Mohammed</v>
          </cell>
          <cell r="F10" t="str">
            <v>K.Fildes</v>
          </cell>
          <cell r="G10" t="str">
            <v>D.Dunning</v>
          </cell>
          <cell r="H10" t="str">
            <v>Bianca</v>
          </cell>
          <cell r="I10" t="str">
            <v>Clark</v>
          </cell>
          <cell r="J10" t="str">
            <v>K.Tiong</v>
          </cell>
          <cell r="K10" t="str">
            <v>April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>
            <v>43455</v>
          </cell>
          <cell r="B11" t="str">
            <v>Friday</v>
          </cell>
          <cell r="C11" t="str">
            <v>V.Koo / Stuart</v>
          </cell>
          <cell r="D11" t="str">
            <v>John</v>
          </cell>
          <cell r="E11" t="str">
            <v>K.Noble</v>
          </cell>
          <cell r="F11" t="str">
            <v>K.Fildes</v>
          </cell>
          <cell r="G11" t="str">
            <v>D.Dunning</v>
          </cell>
          <cell r="H11" t="str">
            <v>qq</v>
          </cell>
          <cell r="I11" t="str">
            <v>Clark</v>
          </cell>
          <cell r="J11" t="str">
            <v>K.Tiong</v>
          </cell>
          <cell r="K11" t="str">
            <v>April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>
            <v>43458</v>
          </cell>
          <cell r="B12" t="str">
            <v>Monday</v>
          </cell>
          <cell r="C12" t="str">
            <v>Eugene</v>
          </cell>
          <cell r="D12" t="str">
            <v>John</v>
          </cell>
          <cell r="E12" t="str">
            <v>K.Noble</v>
          </cell>
          <cell r="F12" t="str">
            <v>K.Fildes</v>
          </cell>
          <cell r="G12" t="str">
            <v>D.Dunning</v>
          </cell>
          <cell r="H12" t="str">
            <v>qq</v>
          </cell>
          <cell r="I12" t="str">
            <v>Clark</v>
          </cell>
          <cell r="J12" t="str">
            <v>Sylvia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>
            <v>43459</v>
          </cell>
          <cell r="B13" t="str">
            <v>Tuesday</v>
          </cell>
          <cell r="C13" t="str">
            <v>qq</v>
          </cell>
          <cell r="D13" t="str">
            <v>qq</v>
          </cell>
          <cell r="E13" t="str">
            <v>qq</v>
          </cell>
          <cell r="F13" t="str">
            <v>qq</v>
          </cell>
          <cell r="G13" t="str">
            <v>qq</v>
          </cell>
          <cell r="H13" t="str">
            <v>qq</v>
          </cell>
          <cell r="I13" t="str">
            <v>qq</v>
          </cell>
          <cell r="J13" t="str">
            <v>qq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>
            <v>43460</v>
          </cell>
          <cell r="B14" t="str">
            <v>Wednesday</v>
          </cell>
          <cell r="C14" t="str">
            <v>qq</v>
          </cell>
          <cell r="D14" t="str">
            <v>qq</v>
          </cell>
          <cell r="E14" t="str">
            <v>qq</v>
          </cell>
          <cell r="F14" t="str">
            <v>qq</v>
          </cell>
          <cell r="G14" t="str">
            <v>qq</v>
          </cell>
          <cell r="H14" t="str">
            <v>qq</v>
          </cell>
          <cell r="I14" t="str">
            <v>qq</v>
          </cell>
          <cell r="J14" t="str">
            <v>qq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>
            <v>43461</v>
          </cell>
          <cell r="B15" t="str">
            <v>Thursday</v>
          </cell>
          <cell r="C15" t="str">
            <v>V.Koo</v>
          </cell>
          <cell r="D15" t="str">
            <v>John</v>
          </cell>
          <cell r="E15" t="str">
            <v>K.Noble</v>
          </cell>
          <cell r="F15" t="str">
            <v>K.Fildes</v>
          </cell>
          <cell r="G15" t="str">
            <v>Eugene</v>
          </cell>
          <cell r="H15" t="str">
            <v>Bianca</v>
          </cell>
          <cell r="I15" t="str">
            <v>Clark</v>
          </cell>
          <cell r="J15" t="str">
            <v>Sylvia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>
            <v>43462</v>
          </cell>
          <cell r="B16" t="str">
            <v>Friday</v>
          </cell>
          <cell r="C16" t="str">
            <v>V.Koo</v>
          </cell>
          <cell r="D16" t="str">
            <v>John</v>
          </cell>
          <cell r="E16" t="str">
            <v>K.Noble</v>
          </cell>
          <cell r="F16" t="str">
            <v>K.Fildes</v>
          </cell>
          <cell r="G16" t="str">
            <v>Eugene</v>
          </cell>
          <cell r="H16" t="str">
            <v>qq</v>
          </cell>
          <cell r="I16" t="str">
            <v>Clark</v>
          </cell>
          <cell r="J16" t="str">
            <v>Sylvia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43465</v>
          </cell>
          <cell r="B17" t="str">
            <v>Monday</v>
          </cell>
          <cell r="C17" t="str">
            <v>V.Koo</v>
          </cell>
          <cell r="D17" t="str">
            <v>John</v>
          </cell>
          <cell r="E17" t="str">
            <v>K.Noble</v>
          </cell>
          <cell r="F17" t="str">
            <v>K.Fildes</v>
          </cell>
          <cell r="G17" t="str">
            <v>D.Dunning</v>
          </cell>
          <cell r="H17" t="str">
            <v>Bianca</v>
          </cell>
          <cell r="I17" t="str">
            <v>Clark</v>
          </cell>
          <cell r="J17" t="str">
            <v>Sylvia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>
            <v>43466</v>
          </cell>
          <cell r="B18" t="str">
            <v>Tuesday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43467</v>
          </cell>
          <cell r="B19" t="str">
            <v>Wednesday</v>
          </cell>
          <cell r="C19" t="str">
            <v>blank</v>
          </cell>
          <cell r="D19" t="str">
            <v>John</v>
          </cell>
          <cell r="E19" t="str">
            <v>Sheridan</v>
          </cell>
          <cell r="F19" t="str">
            <v>K.Fildes</v>
          </cell>
          <cell r="G19" t="str">
            <v>D.Dunning</v>
          </cell>
          <cell r="H19" t="str">
            <v>Bianca</v>
          </cell>
          <cell r="I19" t="str">
            <v>Clark</v>
          </cell>
          <cell r="J19" t="str">
            <v>Sylvia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>
            <v>43468</v>
          </cell>
          <cell r="B20" t="str">
            <v>Thursday</v>
          </cell>
          <cell r="C20" t="str">
            <v>V.Koo</v>
          </cell>
          <cell r="D20" t="str">
            <v>John</v>
          </cell>
          <cell r="E20" t="str">
            <v>Kris</v>
          </cell>
          <cell r="F20" t="str">
            <v>K.Fildes</v>
          </cell>
          <cell r="G20" t="str">
            <v>D.Dunning</v>
          </cell>
          <cell r="H20" t="str">
            <v>Bianca</v>
          </cell>
          <cell r="I20" t="str">
            <v>Clark</v>
          </cell>
          <cell r="J20" t="str">
            <v>Sylvia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>
            <v>43469</v>
          </cell>
          <cell r="B21" t="str">
            <v>Friday</v>
          </cell>
          <cell r="C21" t="str">
            <v>V.Koo</v>
          </cell>
          <cell r="D21" t="str">
            <v>John</v>
          </cell>
          <cell r="E21" t="str">
            <v>Kris</v>
          </cell>
          <cell r="F21" t="str">
            <v>K.Fildes</v>
          </cell>
          <cell r="G21" t="str">
            <v>D.Dunning</v>
          </cell>
          <cell r="H21">
            <v>0</v>
          </cell>
          <cell r="I21" t="str">
            <v>Clark</v>
          </cell>
          <cell r="J21" t="str">
            <v>Sylvia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>
            <v>43472</v>
          </cell>
          <cell r="B22" t="str">
            <v>Monday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43473</v>
          </cell>
          <cell r="B23" t="str">
            <v>Tuesday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>
            <v>43474</v>
          </cell>
          <cell r="B24" t="str">
            <v>Wednesday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>
            <v>43475</v>
          </cell>
          <cell r="B25" t="str">
            <v>Thursday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>
            <v>43476</v>
          </cell>
          <cell r="B26" t="str">
            <v>Friday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>
            <v>43479</v>
          </cell>
          <cell r="B27" t="str">
            <v>Monday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>
            <v>43480</v>
          </cell>
          <cell r="B28" t="str">
            <v>Tuesday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>
            <v>43481</v>
          </cell>
          <cell r="B29" t="str">
            <v>Wednesday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>
            <v>43482</v>
          </cell>
          <cell r="B30" t="str">
            <v>Thursday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>
            <v>43483</v>
          </cell>
          <cell r="B31" t="str">
            <v>Friday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>
            <v>43486</v>
          </cell>
          <cell r="B32" t="str">
            <v>Monday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>
            <v>43487</v>
          </cell>
          <cell r="B33" t="str">
            <v>Tuesday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>
            <v>43488</v>
          </cell>
          <cell r="B34" t="str">
            <v>Wednesday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>
            <v>43489</v>
          </cell>
          <cell r="B35" t="str">
            <v>Thursday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>
            <v>43490</v>
          </cell>
          <cell r="B36" t="str">
            <v>Friday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>
            <v>43493</v>
          </cell>
          <cell r="B37" t="str">
            <v>Monday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>
            <v>43494</v>
          </cell>
          <cell r="B38" t="str">
            <v>Tuesday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>
            <v>43495</v>
          </cell>
          <cell r="B39" t="str">
            <v>Wednesday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>
            <v>43496</v>
          </cell>
          <cell r="B40" t="str">
            <v>Thursday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>
            <v>43497</v>
          </cell>
          <cell r="B41" t="str">
            <v>Friday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>
            <v>43500</v>
          </cell>
          <cell r="B42" t="str">
            <v>Monday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>
            <v>43501</v>
          </cell>
          <cell r="B43" t="str">
            <v>Tuesday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>
            <v>43502</v>
          </cell>
          <cell r="B44" t="str">
            <v>Wednesday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>
            <v>43503</v>
          </cell>
          <cell r="B45" t="str">
            <v>Thursday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>
            <v>43504</v>
          </cell>
          <cell r="B46" t="str">
            <v>Friday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>
            <v>43507</v>
          </cell>
          <cell r="B47" t="str">
            <v>Monday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>
            <v>43508</v>
          </cell>
          <cell r="B48" t="str">
            <v>Tuesday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>
            <v>43509</v>
          </cell>
          <cell r="B49" t="str">
            <v>Wednesday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43510</v>
          </cell>
          <cell r="B50" t="str">
            <v>Thursday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43511</v>
          </cell>
          <cell r="B51" t="str">
            <v>Friday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>
            <v>43514</v>
          </cell>
          <cell r="B52" t="str">
            <v>Monday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43515</v>
          </cell>
          <cell r="B53" t="str">
            <v>Tuesday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43516</v>
          </cell>
          <cell r="B54" t="str">
            <v>Wednesday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>
            <v>43517</v>
          </cell>
          <cell r="B55" t="str">
            <v>Thursday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>
            <v>43518</v>
          </cell>
          <cell r="B56" t="str">
            <v>Friday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>
            <v>43521</v>
          </cell>
          <cell r="B57" t="str">
            <v>Monday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43522</v>
          </cell>
          <cell r="B58" t="str">
            <v>Tuesday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43523</v>
          </cell>
          <cell r="B59" t="str">
            <v>Wednesday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>
            <v>43524</v>
          </cell>
          <cell r="B60" t="str">
            <v>Thursday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>
            <v>43525</v>
          </cell>
          <cell r="B61" t="str">
            <v>Friday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>
            <v>43528</v>
          </cell>
          <cell r="B62" t="str">
            <v>Monday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>
            <v>43529</v>
          </cell>
          <cell r="B63" t="str">
            <v>Tuesday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>
            <v>43530</v>
          </cell>
          <cell r="B64" t="str">
            <v>Wednesday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>
            <v>43531</v>
          </cell>
          <cell r="B65" t="str">
            <v>Thursday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>
            <v>43532</v>
          </cell>
          <cell r="B66" t="str">
            <v>Friday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>
            <v>43535</v>
          </cell>
          <cell r="B67" t="str">
            <v>Monday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>
            <v>43536</v>
          </cell>
          <cell r="B68" t="str">
            <v>Tuesday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A69">
            <v>43537</v>
          </cell>
          <cell r="B69" t="str">
            <v>Wednesday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>
            <v>43538</v>
          </cell>
          <cell r="B70" t="str">
            <v>Thursday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>
            <v>43539</v>
          </cell>
          <cell r="B71" t="str">
            <v>Friday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>
            <v>43542</v>
          </cell>
          <cell r="B72" t="str">
            <v>Monday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>
            <v>43543</v>
          </cell>
          <cell r="B73" t="str">
            <v>Tuesday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>
            <v>43544</v>
          </cell>
          <cell r="B74" t="str">
            <v>Wednesday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>
            <v>43545</v>
          </cell>
          <cell r="B75" t="str">
            <v>Thursday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>
            <v>43546</v>
          </cell>
          <cell r="B76" t="str">
            <v>Friday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>
            <v>43549</v>
          </cell>
          <cell r="B77" t="str">
            <v>Monday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>
            <v>43550</v>
          </cell>
          <cell r="B78" t="str">
            <v>Tuesday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>
            <v>43551</v>
          </cell>
          <cell r="B79" t="str">
            <v>Wednesday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A80">
            <v>43552</v>
          </cell>
          <cell r="B80" t="str">
            <v>Thursday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>
            <v>43553</v>
          </cell>
          <cell r="B81" t="str">
            <v>Friday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>
            <v>43556</v>
          </cell>
          <cell r="B82" t="str">
            <v>Monday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>
            <v>0</v>
          </cell>
        </row>
        <row r="84">
          <cell r="B84" t="str">
            <v>Rules:</v>
          </cell>
        </row>
        <row r="85">
          <cell r="B85" t="str">
            <v>1. Type [qq] if: cell is intended to be left empty (e.g. no staff member required for a particular position on a particuar day)</v>
          </cell>
        </row>
        <row r="86">
          <cell r="B86" t="str">
            <v>2. Type [blank] if: staff member is needed but no one is avaliable from the team (e.g. staff member needed to fill a particular position on a particular day)</v>
          </cell>
        </row>
        <row r="87">
          <cell r="B87" t="str">
            <v>3. Type [public holiday]: in all cells on public holidays</v>
          </cell>
        </row>
        <row r="88">
          <cell r="B88" t="str">
            <v>4. Type [*]: to tag team leader</v>
          </cell>
        </row>
        <row r="89">
          <cell r="B89" t="str">
            <v>5. Type [c/o]: to tag clinical orientation in a particular role</v>
          </cell>
        </row>
        <row r="90">
          <cell r="B90" t="str">
            <v>6. When the 'Cover' person OR the 'Pharmacy Rotation' person is rostered to a position outside of the team, change their status to 'qq' in the respective 'Cover' or 'Pharmacy Rotation' cell</v>
          </cell>
        </row>
        <row r="91">
          <cell r="B91" t="str">
            <v>7. If a purple column is not needed: Do not delete the column, just leave the cells empty (these columns can be hidden if needed)</v>
          </cell>
        </row>
        <row r="92">
          <cell r="B92" t="str">
            <v>8. The data from this spreadsheet automatically feeds into the 'Calendar' and the 'Leave Roster'</v>
          </cell>
        </row>
        <row r="93">
          <cell r="B93" t="str">
            <v>9. The data from this spreadsheet also automatically feeds into the overall pharmacy roster (Sue Sturm roster)</v>
          </cell>
        </row>
        <row r="94">
          <cell r="B94" t="str">
            <v>10. The data from this spreadsheet also automatically feeds into the overall cover/spares roster (Sue Sturm roster)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autoPageBreaks="0"/>
  </sheetPr>
  <dimension ref="B1:X283"/>
  <sheetViews>
    <sheetView showGridLines="0" topLeftCell="A31" zoomScaleNormal="100" zoomScaleSheetLayoutView="100" workbookViewId="0">
      <selection activeCell="F180" sqref="F180"/>
    </sheetView>
  </sheetViews>
  <sheetFormatPr defaultColWidth="8.75" defaultRowHeight="16.5" x14ac:dyDescent="0.3"/>
  <cols>
    <col min="1" max="1" width="3.75" customWidth="1"/>
    <col min="2" max="2" width="18.375" bestFit="1" customWidth="1"/>
    <col min="3" max="3" width="53.375" style="15" bestFit="1" customWidth="1"/>
    <col min="4" max="4" width="2" customWidth="1"/>
    <col min="5" max="5" width="18.25" customWidth="1"/>
    <col min="6" max="8" width="17.625" customWidth="1"/>
    <col min="9" max="9" width="18.375" customWidth="1"/>
    <col min="10" max="11" width="17.625" hidden="1" customWidth="1"/>
    <col min="12" max="12" width="2.375" customWidth="1"/>
    <col min="15" max="15" width="14" bestFit="1" customWidth="1"/>
    <col min="16" max="16" width="12" customWidth="1"/>
    <col min="17" max="17" width="14" bestFit="1" customWidth="1"/>
    <col min="18" max="18" width="12" customWidth="1"/>
    <col min="19" max="19" width="14" bestFit="1" customWidth="1"/>
    <col min="20" max="20" width="12" customWidth="1"/>
    <col min="21" max="21" width="14" bestFit="1" customWidth="1"/>
    <col min="22" max="22" width="12" customWidth="1"/>
    <col min="23" max="23" width="14" bestFit="1" customWidth="1"/>
    <col min="24" max="24" width="12" customWidth="1"/>
  </cols>
  <sheetData>
    <row r="1" spans="2:24" ht="54" customHeight="1" x14ac:dyDescent="0.7">
      <c r="B1" s="31"/>
      <c r="C1" s="180" t="s">
        <v>410</v>
      </c>
      <c r="D1" s="9"/>
      <c r="E1" s="10">
        <v>2018</v>
      </c>
      <c r="F1" s="11" t="s">
        <v>492</v>
      </c>
      <c r="G1" s="9"/>
      <c r="H1" s="175"/>
      <c r="I1" s="176"/>
      <c r="J1" s="9"/>
      <c r="K1" s="12"/>
    </row>
    <row r="2" spans="2:24" ht="14.25" customHeight="1" x14ac:dyDescent="0.3">
      <c r="B2" s="32"/>
      <c r="C2" s="34"/>
      <c r="D2" s="13"/>
      <c r="E2" s="16" t="s">
        <v>0</v>
      </c>
      <c r="F2" s="24" t="s">
        <v>61</v>
      </c>
      <c r="G2" s="16" t="s">
        <v>62</v>
      </c>
      <c r="H2" s="24" t="s">
        <v>63</v>
      </c>
      <c r="I2" s="18" t="s">
        <v>64</v>
      </c>
      <c r="J2" s="27" t="e">
        <f>UPPER(TEXT(#REF!,"dddd"))</f>
        <v>#REF!</v>
      </c>
      <c r="K2" s="18" t="e">
        <f>UPPER(TEXT(#REF!,"dddd"))</f>
        <v>#REF!</v>
      </c>
      <c r="O2" s="242" t="s">
        <v>0</v>
      </c>
      <c r="P2" s="242"/>
      <c r="Q2" s="242" t="s">
        <v>61</v>
      </c>
      <c r="R2" s="242"/>
      <c r="S2" s="242" t="s">
        <v>62</v>
      </c>
      <c r="T2" s="242"/>
      <c r="U2" s="242" t="s">
        <v>63</v>
      </c>
      <c r="V2" s="242"/>
      <c r="W2" s="242" t="s">
        <v>64</v>
      </c>
      <c r="X2" s="242"/>
    </row>
    <row r="3" spans="2:24" ht="16.5" customHeight="1" x14ac:dyDescent="0.3">
      <c r="B3" s="30"/>
      <c r="C3" s="35" t="s">
        <v>6</v>
      </c>
      <c r="D3" s="21"/>
      <c r="E3" s="23">
        <v>43444</v>
      </c>
      <c r="F3" s="24">
        <f>E3+1</f>
        <v>43445</v>
      </c>
      <c r="G3" s="23">
        <f>F3+1</f>
        <v>43446</v>
      </c>
      <c r="H3" s="24">
        <f>G3+1</f>
        <v>43447</v>
      </c>
      <c r="I3" s="29">
        <f>H3+1</f>
        <v>43448</v>
      </c>
      <c r="J3" s="24"/>
      <c r="K3" s="86"/>
      <c r="O3" s="170" t="s">
        <v>87</v>
      </c>
      <c r="P3" s="170" t="s">
        <v>88</v>
      </c>
      <c r="Q3" s="170" t="s">
        <v>87</v>
      </c>
      <c r="R3" s="170" t="s">
        <v>88</v>
      </c>
      <c r="S3" s="170" t="s">
        <v>87</v>
      </c>
      <c r="T3" s="170" t="s">
        <v>88</v>
      </c>
      <c r="U3" s="170" t="s">
        <v>87</v>
      </c>
      <c r="V3" s="170" t="s">
        <v>88</v>
      </c>
      <c r="W3" s="170" t="s">
        <v>87</v>
      </c>
      <c r="X3" s="170" t="s">
        <v>88</v>
      </c>
    </row>
    <row r="4" spans="2:24" x14ac:dyDescent="0.3">
      <c r="B4" s="32"/>
      <c r="C4" s="34" t="str">
        <f>'Dispensary Team'!$C$1</f>
        <v>EARLY DISPENSARY (8am-4.30pm)</v>
      </c>
      <c r="D4" s="5"/>
      <c r="E4" s="40">
        <f>VLOOKUP(E$3,Dispensary,3,FALSE)</f>
        <v>0</v>
      </c>
      <c r="F4" s="40">
        <f>VLOOKUP(F$3,Dispensary,3,FALSE)</f>
        <v>0</v>
      </c>
      <c r="G4" s="40">
        <f>VLOOKUP(G$3,Dispensary,3,FALSE)</f>
        <v>0</v>
      </c>
      <c r="H4" s="40">
        <f>VLOOKUP(H$3,Dispensary,3,FALSE)</f>
        <v>0</v>
      </c>
      <c r="I4" s="46">
        <f>VLOOKUP(I$3,Dispensary,3,FALSE)</f>
        <v>0</v>
      </c>
      <c r="J4" s="28"/>
      <c r="K4" s="19"/>
      <c r="O4" s="173" t="s">
        <v>90</v>
      </c>
      <c r="P4" s="168" t="b">
        <f t="shared" ref="P4:P35" si="0">NOT(ISERROR(MATCH("*"&amp;O4&amp;"*",E:E,0)))</f>
        <v>1</v>
      </c>
      <c r="Q4" s="173" t="s">
        <v>90</v>
      </c>
      <c r="R4" s="168" t="b">
        <f t="shared" ref="R4:R35" si="1">NOT(ISERROR(MATCH("*"&amp;Q4&amp;"*",F:F,0)))</f>
        <v>1</v>
      </c>
      <c r="S4" s="173" t="s">
        <v>90</v>
      </c>
      <c r="T4" s="168" t="b">
        <f t="shared" ref="T4:T35" si="2">NOT(ISERROR(MATCH("*"&amp;S4&amp;"*",G:G,0)))</f>
        <v>1</v>
      </c>
      <c r="U4" s="173" t="s">
        <v>90</v>
      </c>
      <c r="V4" s="168" t="b">
        <f t="shared" ref="V4:V35" si="3">NOT(ISERROR(MATCH("*"&amp;U4&amp;"*",H:H,0)))</f>
        <v>1</v>
      </c>
      <c r="W4" s="173" t="s">
        <v>90</v>
      </c>
      <c r="X4" s="168" t="b">
        <f t="shared" ref="X4:X35" si="4">NOT(ISERROR(MATCH("*"&amp;W4&amp;"*",I:I,0)))</f>
        <v>1</v>
      </c>
    </row>
    <row r="5" spans="2:24" x14ac:dyDescent="0.3">
      <c r="B5" s="32"/>
      <c r="C5" s="34" t="str">
        <f>'Dispensary Team'!$D$1</f>
        <v>EARLY DISPENSARY (8am-4.30pm)</v>
      </c>
      <c r="D5" s="5"/>
      <c r="E5" s="40">
        <f>VLOOKUP(E$3,Dispensary,4,FALSE)</f>
        <v>0</v>
      </c>
      <c r="F5" s="40">
        <f>VLOOKUP(F$3,Dispensary,4,FALSE)</f>
        <v>0</v>
      </c>
      <c r="G5" s="40">
        <f>VLOOKUP(G$3,Dispensary,4,FALSE)</f>
        <v>0</v>
      </c>
      <c r="H5" s="40">
        <f>VLOOKUP(H$3,Dispensary,4,FALSE)</f>
        <v>0</v>
      </c>
      <c r="I5" s="46">
        <f>VLOOKUP(I$3,Dispensary,4,FALSE)</f>
        <v>0</v>
      </c>
      <c r="J5" s="28"/>
      <c r="K5" s="19"/>
      <c r="O5" s="173" t="s">
        <v>98</v>
      </c>
      <c r="P5" s="168" t="b">
        <f t="shared" si="0"/>
        <v>0</v>
      </c>
      <c r="Q5" s="173" t="s">
        <v>98</v>
      </c>
      <c r="R5" s="168" t="b">
        <f t="shared" si="1"/>
        <v>0</v>
      </c>
      <c r="S5" s="173" t="s">
        <v>98</v>
      </c>
      <c r="T5" s="168" t="b">
        <f t="shared" si="2"/>
        <v>0</v>
      </c>
      <c r="U5" s="173" t="s">
        <v>98</v>
      </c>
      <c r="V5" s="168" t="b">
        <f t="shared" si="3"/>
        <v>0</v>
      </c>
      <c r="W5" s="173"/>
      <c r="X5" s="168" t="b">
        <f t="shared" si="4"/>
        <v>1</v>
      </c>
    </row>
    <row r="6" spans="2:24" x14ac:dyDescent="0.3">
      <c r="B6" s="32"/>
      <c r="C6" s="34" t="str">
        <f>'Dispensary Team'!$E$1</f>
        <v>DISPENSARY</v>
      </c>
      <c r="D6" s="5"/>
      <c r="E6" s="40">
        <f>VLOOKUP(E$3,Dispensary,5,FALSE)</f>
        <v>0</v>
      </c>
      <c r="F6" s="40">
        <f>VLOOKUP(F$3,Dispensary,5,FALSE)</f>
        <v>0</v>
      </c>
      <c r="G6" s="40">
        <f>VLOOKUP(G$3,Dispensary,5,FALSE)</f>
        <v>0</v>
      </c>
      <c r="H6" s="40">
        <f>VLOOKUP(H$3,Dispensary,5,FALSE)</f>
        <v>0</v>
      </c>
      <c r="I6" s="46">
        <f>VLOOKUP(I$3,Dispensary,5,FALSE)</f>
        <v>0</v>
      </c>
      <c r="J6" s="28"/>
      <c r="K6" s="19"/>
      <c r="O6" s="173" t="s">
        <v>407</v>
      </c>
      <c r="P6" s="168" t="b">
        <f t="shared" si="0"/>
        <v>0</v>
      </c>
      <c r="Q6" s="173"/>
      <c r="R6" s="168" t="b">
        <f t="shared" si="1"/>
        <v>1</v>
      </c>
      <c r="S6" s="173" t="s">
        <v>407</v>
      </c>
      <c r="T6" s="168" t="b">
        <f t="shared" si="2"/>
        <v>1</v>
      </c>
      <c r="U6" s="173" t="s">
        <v>407</v>
      </c>
      <c r="V6" s="168" t="b">
        <f t="shared" si="3"/>
        <v>1</v>
      </c>
      <c r="W6" s="173"/>
      <c r="X6" s="168" t="b">
        <f t="shared" si="4"/>
        <v>1</v>
      </c>
    </row>
    <row r="7" spans="2:24" x14ac:dyDescent="0.3">
      <c r="B7" s="32"/>
      <c r="C7" s="34" t="str">
        <f>'Dispensary Team'!$F$1</f>
        <v xml:space="preserve"> DISPENSARY</v>
      </c>
      <c r="D7" s="5"/>
      <c r="E7" s="40">
        <f>VLOOKUP(E$3,Dispensary,6,FALSE)</f>
        <v>0</v>
      </c>
      <c r="F7" s="40">
        <f>VLOOKUP(F$3,Dispensary,6,FALSE)</f>
        <v>0</v>
      </c>
      <c r="G7" s="40">
        <f>VLOOKUP(G$3,Dispensary,6,FALSE)</f>
        <v>0</v>
      </c>
      <c r="H7" s="40">
        <f>VLOOKUP(H$3,Dispensary,6,FALSE)</f>
        <v>0</v>
      </c>
      <c r="I7" s="46">
        <f>VLOOKUP(I$3,Dispensary,6,FALSE)</f>
        <v>0</v>
      </c>
      <c r="J7" s="28"/>
      <c r="K7" s="19"/>
      <c r="O7" s="173" t="s">
        <v>461</v>
      </c>
      <c r="P7" s="168" t="b">
        <f t="shared" si="0"/>
        <v>0</v>
      </c>
      <c r="Q7" s="173" t="s">
        <v>461</v>
      </c>
      <c r="R7" s="168" t="b">
        <f t="shared" si="1"/>
        <v>1</v>
      </c>
      <c r="S7" s="173" t="s">
        <v>461</v>
      </c>
      <c r="T7" s="168" t="b">
        <f t="shared" si="2"/>
        <v>1</v>
      </c>
      <c r="U7" s="173" t="s">
        <v>461</v>
      </c>
      <c r="V7" s="168" t="b">
        <f t="shared" si="3"/>
        <v>1</v>
      </c>
      <c r="W7" s="173" t="s">
        <v>461</v>
      </c>
      <c r="X7" s="168" t="b">
        <f t="shared" si="4"/>
        <v>1</v>
      </c>
    </row>
    <row r="8" spans="2:24" x14ac:dyDescent="0.3">
      <c r="B8" s="32"/>
      <c r="C8" s="34" t="str">
        <f>'Dispensary Team'!$G$1</f>
        <v xml:space="preserve"> LATE SHIFT (11.30am - 8pm)</v>
      </c>
      <c r="D8" s="5"/>
      <c r="E8" s="40">
        <f>VLOOKUP(E$3,Dispensary,7,FALSE)</f>
        <v>0</v>
      </c>
      <c r="F8" s="40">
        <f>VLOOKUP(F$3,Dispensary,7,FALSE)</f>
        <v>0</v>
      </c>
      <c r="G8" s="40">
        <f>VLOOKUP(G$3,Dispensary,7,FALSE)</f>
        <v>0</v>
      </c>
      <c r="H8" s="40">
        <f>VLOOKUP(H$3,Dispensary,7,FALSE)</f>
        <v>0</v>
      </c>
      <c r="I8" s="46">
        <f>VLOOKUP(I$3,Dispensary,7,FALSE)</f>
        <v>0</v>
      </c>
      <c r="J8" s="28"/>
      <c r="K8" s="19"/>
      <c r="O8" s="173" t="s">
        <v>105</v>
      </c>
      <c r="P8" s="168" t="b">
        <f t="shared" si="0"/>
        <v>1</v>
      </c>
      <c r="Q8" s="173" t="s">
        <v>105</v>
      </c>
      <c r="R8" s="168" t="b">
        <f t="shared" si="1"/>
        <v>1</v>
      </c>
      <c r="S8" s="173"/>
      <c r="T8" s="168" t="b">
        <f t="shared" si="2"/>
        <v>1</v>
      </c>
      <c r="U8" s="173"/>
      <c r="V8" s="168" t="b">
        <f t="shared" si="3"/>
        <v>1</v>
      </c>
      <c r="W8" s="173"/>
      <c r="X8" s="168" t="b">
        <f t="shared" si="4"/>
        <v>1</v>
      </c>
    </row>
    <row r="9" spans="2:24" x14ac:dyDescent="0.3">
      <c r="B9" s="32"/>
      <c r="C9" s="34" t="str">
        <f>'Dispensary Team'!$H$1</f>
        <v xml:space="preserve"> LATE SHIFT (11.30am - 8pm)</v>
      </c>
      <c r="D9" s="5"/>
      <c r="E9" s="218">
        <f>VLOOKUP(E$3,Dispensary,8,FALSE)</f>
        <v>0</v>
      </c>
      <c r="F9" s="218">
        <f>VLOOKUP(F$3,Dispensary,8,FALSE)</f>
        <v>0</v>
      </c>
      <c r="G9" s="218">
        <f>VLOOKUP(G$3,Dispensary,8,FALSE)</f>
        <v>0</v>
      </c>
      <c r="H9" s="218">
        <f>VLOOKUP(H$3,Dispensary,8,FALSE)</f>
        <v>0</v>
      </c>
      <c r="I9" s="218">
        <f>VLOOKUP(I$3,Dispensary,8,FALSE)</f>
        <v>0</v>
      </c>
      <c r="J9" s="28"/>
      <c r="K9" s="19"/>
      <c r="O9" s="173" t="s">
        <v>107</v>
      </c>
      <c r="P9" s="168" t="b">
        <f t="shared" si="0"/>
        <v>1</v>
      </c>
      <c r="Q9" s="173" t="s">
        <v>107</v>
      </c>
      <c r="R9" s="168" t="b">
        <f t="shared" si="1"/>
        <v>1</v>
      </c>
      <c r="S9" s="173" t="s">
        <v>107</v>
      </c>
      <c r="T9" s="168" t="b">
        <f t="shared" si="2"/>
        <v>1</v>
      </c>
      <c r="U9" s="173" t="s">
        <v>107</v>
      </c>
      <c r="V9" s="168" t="b">
        <f t="shared" si="3"/>
        <v>1</v>
      </c>
      <c r="W9" s="173" t="s">
        <v>107</v>
      </c>
      <c r="X9" s="168" t="b">
        <f t="shared" si="4"/>
        <v>1</v>
      </c>
    </row>
    <row r="10" spans="2:24" x14ac:dyDescent="0.3">
      <c r="B10" s="32"/>
      <c r="C10" s="34" t="str">
        <f>'Dispensary Team'!$I$1</f>
        <v>MORNING SUPPORT</v>
      </c>
      <c r="D10" s="5"/>
      <c r="E10" s="41">
        <f>VLOOKUP(E$3,Dispensary,9,FALSE)</f>
        <v>0</v>
      </c>
      <c r="F10" s="41">
        <f>VLOOKUP(F$3,Dispensary,9,FALSE)</f>
        <v>0</v>
      </c>
      <c r="G10" s="41">
        <f>VLOOKUP(G$3,Dispensary,9,FALSE)</f>
        <v>0</v>
      </c>
      <c r="H10" s="41">
        <f>VLOOKUP(H$3,Dispensary,9,FALSE)</f>
        <v>0</v>
      </c>
      <c r="I10" s="73">
        <f>VLOOKUP(I$3,Dispensary,9,FALSE)</f>
        <v>0</v>
      </c>
      <c r="J10" s="28"/>
      <c r="K10" s="19"/>
      <c r="O10" s="173"/>
      <c r="P10" s="168" t="b">
        <f t="shared" si="0"/>
        <v>1</v>
      </c>
      <c r="Q10" s="173"/>
      <c r="R10" s="168" t="b">
        <f t="shared" si="1"/>
        <v>1</v>
      </c>
      <c r="S10" s="173" t="s">
        <v>482</v>
      </c>
      <c r="T10" s="168" t="b">
        <f t="shared" si="2"/>
        <v>0</v>
      </c>
      <c r="U10" s="173" t="s">
        <v>482</v>
      </c>
      <c r="V10" s="168" t="b">
        <f t="shared" si="3"/>
        <v>0</v>
      </c>
      <c r="W10" s="173" t="s">
        <v>482</v>
      </c>
      <c r="X10" s="168" t="b">
        <f t="shared" si="4"/>
        <v>0</v>
      </c>
    </row>
    <row r="11" spans="2:24" x14ac:dyDescent="0.3">
      <c r="B11" s="32"/>
      <c r="C11" s="34" t="str">
        <f>'Dispensary Team'!$J$1</f>
        <v>DISPENSARY</v>
      </c>
      <c r="D11" s="5"/>
      <c r="E11" s="40">
        <f>VLOOKUP(E$3,Dispensary,10,FALSE)</f>
        <v>0</v>
      </c>
      <c r="F11" s="40">
        <f>VLOOKUP(F$3,Dispensary,10,FALSE)</f>
        <v>0</v>
      </c>
      <c r="G11" s="40">
        <f>VLOOKUP(G$3,Dispensary,10,FALSE)</f>
        <v>0</v>
      </c>
      <c r="H11" s="40">
        <f>VLOOKUP(H$3,Dispensary,10,FALSE)</f>
        <v>0</v>
      </c>
      <c r="I11" s="46">
        <f>VLOOKUP(I$3,Dispensary,10,FALSE)</f>
        <v>0</v>
      </c>
      <c r="J11" s="28"/>
      <c r="K11" s="19"/>
      <c r="O11" s="173" t="s">
        <v>112</v>
      </c>
      <c r="P11" s="168" t="b">
        <f t="shared" si="0"/>
        <v>1</v>
      </c>
      <c r="Q11" s="173" t="s">
        <v>112</v>
      </c>
      <c r="R11" s="168" t="b">
        <f t="shared" si="1"/>
        <v>1</v>
      </c>
      <c r="S11" s="173" t="s">
        <v>112</v>
      </c>
      <c r="T11" s="168" t="b">
        <f t="shared" si="2"/>
        <v>1</v>
      </c>
      <c r="U11" s="173" t="s">
        <v>112</v>
      </c>
      <c r="V11" s="168" t="b">
        <f t="shared" si="3"/>
        <v>1</v>
      </c>
      <c r="W11" s="173" t="s">
        <v>112</v>
      </c>
      <c r="X11" s="168" t="b">
        <f t="shared" si="4"/>
        <v>1</v>
      </c>
    </row>
    <row r="12" spans="2:24" x14ac:dyDescent="0.3">
      <c r="B12" s="32"/>
      <c r="C12" s="34" t="str">
        <f>'Dispensary Team'!$K$1</f>
        <v>DISPENSARY</v>
      </c>
      <c r="D12" s="5"/>
      <c r="E12" s="40">
        <f>VLOOKUP(E$3,Dispensary,11,FALSE)</f>
        <v>0</v>
      </c>
      <c r="F12" s="40">
        <f>VLOOKUP(F$3,Dispensary,11,FALSE)</f>
        <v>0</v>
      </c>
      <c r="G12" s="40">
        <f>VLOOKUP(G$3,Dispensary,11,FALSE)</f>
        <v>0</v>
      </c>
      <c r="H12" s="40">
        <f>VLOOKUP(H$3,Dispensary,11,FALSE)</f>
        <v>0</v>
      </c>
      <c r="I12" s="46">
        <f>VLOOKUP(I$3,Dispensary,11,FALSE)</f>
        <v>0</v>
      </c>
      <c r="J12" s="28"/>
      <c r="K12" s="19"/>
      <c r="O12" s="173" t="s">
        <v>452</v>
      </c>
      <c r="P12" s="168" t="b">
        <f t="shared" si="0"/>
        <v>1</v>
      </c>
      <c r="Q12" s="173"/>
      <c r="R12" s="168" t="b">
        <f t="shared" si="1"/>
        <v>1</v>
      </c>
      <c r="S12" s="173"/>
      <c r="T12" s="168" t="b">
        <f t="shared" si="2"/>
        <v>1</v>
      </c>
      <c r="U12" s="173"/>
      <c r="V12" s="168" t="b">
        <f t="shared" si="3"/>
        <v>1</v>
      </c>
      <c r="W12" s="173"/>
      <c r="X12" s="168" t="b">
        <f t="shared" si="4"/>
        <v>1</v>
      </c>
    </row>
    <row r="13" spans="2:24" x14ac:dyDescent="0.3">
      <c r="B13" s="32"/>
      <c r="C13" s="34" t="str">
        <f>'Dispensary Team'!$L$1</f>
        <v>DISPENSARY</v>
      </c>
      <c r="D13" s="5"/>
      <c r="E13" s="40">
        <f>VLOOKUP(E$3,Dispensary,12,FALSE)</f>
        <v>0</v>
      </c>
      <c r="F13" s="40">
        <f>VLOOKUP(F$3,Dispensary,12,FALSE)</f>
        <v>0</v>
      </c>
      <c r="G13" s="40">
        <f>VLOOKUP(G$3,Dispensary,12,FALSE)</f>
        <v>0</v>
      </c>
      <c r="H13" s="40">
        <f>VLOOKUP(H$3,Dispensary,12,FALSE)</f>
        <v>0</v>
      </c>
      <c r="I13" s="46">
        <f>VLOOKUP(I$3,Dispensary,12,FALSE)</f>
        <v>0</v>
      </c>
      <c r="J13" s="28"/>
      <c r="K13" s="19"/>
      <c r="O13" s="173"/>
      <c r="P13" s="168" t="b">
        <f t="shared" si="0"/>
        <v>1</v>
      </c>
      <c r="Q13" s="173" t="s">
        <v>262</v>
      </c>
      <c r="R13" s="168" t="b">
        <f t="shared" si="1"/>
        <v>1</v>
      </c>
      <c r="S13" s="173"/>
      <c r="T13" s="168" t="b">
        <f t="shared" si="2"/>
        <v>1</v>
      </c>
      <c r="U13" s="173" t="s">
        <v>262</v>
      </c>
      <c r="V13" s="168" t="b">
        <f t="shared" si="3"/>
        <v>1</v>
      </c>
      <c r="W13" s="173"/>
      <c r="X13" s="168" t="b">
        <f t="shared" si="4"/>
        <v>1</v>
      </c>
    </row>
    <row r="14" spans="2:24" x14ac:dyDescent="0.3">
      <c r="B14" s="32"/>
      <c r="C14" s="34" t="str">
        <f>'Dispensary Team'!$M$1</f>
        <v>DISPENSARY</v>
      </c>
      <c r="D14" s="5"/>
      <c r="E14" s="40">
        <f>VLOOKUP(E$3,Dispensary,13,FALSE)</f>
        <v>0</v>
      </c>
      <c r="F14" s="40">
        <f>VLOOKUP(F$3,Dispensary,13,FALSE)</f>
        <v>0</v>
      </c>
      <c r="G14" s="40">
        <f>VLOOKUP(G$3,Dispensary,13,FALSE)</f>
        <v>0</v>
      </c>
      <c r="H14" s="40">
        <f>VLOOKUP(H$3,Dispensary,13,FALSE)</f>
        <v>0</v>
      </c>
      <c r="I14" s="46">
        <f>VLOOKUP(I$3,Dispensary,13,FALSE)</f>
        <v>0</v>
      </c>
      <c r="J14" s="28"/>
      <c r="K14" s="19"/>
      <c r="O14" s="173" t="s">
        <v>120</v>
      </c>
      <c r="P14" s="168" t="b">
        <f t="shared" si="0"/>
        <v>0</v>
      </c>
      <c r="Q14" s="173" t="s">
        <v>120</v>
      </c>
      <c r="R14" s="168" t="b">
        <f t="shared" si="1"/>
        <v>0</v>
      </c>
      <c r="S14" s="173" t="s">
        <v>120</v>
      </c>
      <c r="T14" s="168" t="b">
        <f t="shared" si="2"/>
        <v>0</v>
      </c>
      <c r="U14" s="173" t="s">
        <v>120</v>
      </c>
      <c r="V14" s="168" t="b">
        <f t="shared" si="3"/>
        <v>0</v>
      </c>
      <c r="W14" s="173" t="s">
        <v>120</v>
      </c>
      <c r="X14" s="168" t="b">
        <f t="shared" si="4"/>
        <v>0</v>
      </c>
    </row>
    <row r="15" spans="2:24" x14ac:dyDescent="0.3">
      <c r="B15" s="32"/>
      <c r="C15" s="34" t="str">
        <f>'Dispensary Team'!$N$1</f>
        <v>DISPENSARY</v>
      </c>
      <c r="D15" s="5"/>
      <c r="E15" s="40">
        <f>VLOOKUP(E$3,Dispensary,14,FALSE)</f>
        <v>0</v>
      </c>
      <c r="F15" s="40">
        <f>VLOOKUP(F$3,Dispensary,14,FALSE)</f>
        <v>0</v>
      </c>
      <c r="G15" s="40">
        <f>VLOOKUP(G$3,Dispensary,14,FALSE)</f>
        <v>0</v>
      </c>
      <c r="H15" s="40">
        <f>VLOOKUP(H$3,Dispensary,14,FALSE)</f>
        <v>0</v>
      </c>
      <c r="I15" s="46">
        <f>VLOOKUP(I$3,Dispensary,14,FALSE)</f>
        <v>0</v>
      </c>
      <c r="J15" s="28"/>
      <c r="K15" s="19"/>
      <c r="O15" s="174" t="s">
        <v>127</v>
      </c>
      <c r="P15" s="168" t="b">
        <f t="shared" si="0"/>
        <v>0</v>
      </c>
      <c r="Q15" s="174"/>
      <c r="R15" s="168" t="b">
        <f t="shared" si="1"/>
        <v>1</v>
      </c>
      <c r="S15" s="174" t="s">
        <v>127</v>
      </c>
      <c r="T15" s="168" t="b">
        <f t="shared" si="2"/>
        <v>1</v>
      </c>
      <c r="U15" s="174" t="s">
        <v>127</v>
      </c>
      <c r="V15" s="168" t="b">
        <f t="shared" si="3"/>
        <v>1</v>
      </c>
      <c r="W15" s="174"/>
      <c r="X15" s="168" t="b">
        <f t="shared" si="4"/>
        <v>1</v>
      </c>
    </row>
    <row r="16" spans="2:24" x14ac:dyDescent="0.3">
      <c r="B16" s="32"/>
      <c r="C16" s="34" t="str">
        <f>'Dispensary Team'!$O$1</f>
        <v>DISPENSARY (&lt;1pm)</v>
      </c>
      <c r="D16" s="5"/>
      <c r="E16" s="40">
        <f>VLOOKUP(E$3,Dispensary,15,FALSE)</f>
        <v>0</v>
      </c>
      <c r="F16" s="40">
        <f>VLOOKUP(F$3,Dispensary,15,FALSE)</f>
        <v>0</v>
      </c>
      <c r="G16" s="40">
        <f>VLOOKUP(G$3,Dispensary,15,FALSE)</f>
        <v>0</v>
      </c>
      <c r="H16" s="40">
        <f>VLOOKUP(H$3,Dispensary,15,FALSE)</f>
        <v>0</v>
      </c>
      <c r="I16" s="46">
        <f>VLOOKUP(I$3,Dispensary,15,FALSE)</f>
        <v>0</v>
      </c>
      <c r="J16" s="28"/>
      <c r="K16" s="19"/>
      <c r="O16" s="173" t="s">
        <v>124</v>
      </c>
      <c r="P16" s="168" t="b">
        <f t="shared" si="0"/>
        <v>0</v>
      </c>
      <c r="Q16" s="173" t="s">
        <v>124</v>
      </c>
      <c r="R16" s="168" t="b">
        <f t="shared" si="1"/>
        <v>0</v>
      </c>
      <c r="S16" s="173" t="s">
        <v>124</v>
      </c>
      <c r="T16" s="168" t="b">
        <f t="shared" si="2"/>
        <v>0</v>
      </c>
      <c r="U16" s="173" t="s">
        <v>124</v>
      </c>
      <c r="V16" s="168" t="b">
        <f t="shared" si="3"/>
        <v>0</v>
      </c>
      <c r="W16" s="173" t="s">
        <v>124</v>
      </c>
      <c r="X16" s="168" t="b">
        <f t="shared" si="4"/>
        <v>0</v>
      </c>
    </row>
    <row r="17" spans="2:24" x14ac:dyDescent="0.3">
      <c r="B17" s="32"/>
      <c r="C17" s="34" t="str">
        <f>'Dispensary Team'!$P$1</f>
        <v>DISPENSARY</v>
      </c>
      <c r="D17" s="5"/>
      <c r="E17" s="40">
        <f>VLOOKUP(E$3,Dispensary,16,FALSE)</f>
        <v>0</v>
      </c>
      <c r="F17" s="40">
        <f>VLOOKUP(F$3,Dispensary,16,FALSE)</f>
        <v>0</v>
      </c>
      <c r="G17" s="40">
        <f>VLOOKUP(G$3,Dispensary,16,FALSE)</f>
        <v>0</v>
      </c>
      <c r="H17" s="40">
        <f>VLOOKUP(H$3,Dispensary,16,FALSE)</f>
        <v>0</v>
      </c>
      <c r="I17" s="46">
        <f>VLOOKUP(I$3,Dispensary,16,FALSE)</f>
        <v>0</v>
      </c>
      <c r="J17" s="28"/>
      <c r="K17" s="19"/>
      <c r="O17" s="173" t="s">
        <v>125</v>
      </c>
      <c r="P17" s="168" t="b">
        <f t="shared" si="0"/>
        <v>0</v>
      </c>
      <c r="Q17" s="173" t="s">
        <v>125</v>
      </c>
      <c r="R17" s="168" t="b">
        <f t="shared" si="1"/>
        <v>0</v>
      </c>
      <c r="S17" s="173" t="s">
        <v>125</v>
      </c>
      <c r="T17" s="168" t="b">
        <f t="shared" si="2"/>
        <v>0</v>
      </c>
      <c r="U17" s="173" t="s">
        <v>125</v>
      </c>
      <c r="V17" s="168" t="b">
        <f t="shared" si="3"/>
        <v>0</v>
      </c>
      <c r="W17" s="173" t="s">
        <v>125</v>
      </c>
      <c r="X17" s="168" t="b">
        <f t="shared" si="4"/>
        <v>0</v>
      </c>
    </row>
    <row r="18" spans="2:24" x14ac:dyDescent="0.3">
      <c r="B18" s="32"/>
      <c r="C18" s="34" t="str">
        <f>'Dispensary Team'!$Q$1</f>
        <v>DISPENSARY</v>
      </c>
      <c r="D18" s="5"/>
      <c r="E18" s="40">
        <f>VLOOKUP(E$3,Dispensary,17,FALSE)</f>
        <v>0</v>
      </c>
      <c r="F18" s="40">
        <f>VLOOKUP(F$3,Dispensary,17,FALSE)</f>
        <v>0</v>
      </c>
      <c r="G18" s="40">
        <f>VLOOKUP(G$3,Dispensary,17,FALSE)</f>
        <v>0</v>
      </c>
      <c r="H18" s="40">
        <f>VLOOKUP(H$3,Dispensary,17,FALSE)</f>
        <v>0</v>
      </c>
      <c r="I18" s="46">
        <f>VLOOKUP(I$3,Dispensary,17,FALSE)</f>
        <v>0</v>
      </c>
      <c r="J18" s="28"/>
      <c r="K18" s="19"/>
      <c r="O18" s="174" t="s">
        <v>137</v>
      </c>
      <c r="P18" s="168" t="b">
        <f t="shared" si="0"/>
        <v>0</v>
      </c>
      <c r="Q18" s="174"/>
      <c r="R18" s="168" t="b">
        <f t="shared" si="1"/>
        <v>1</v>
      </c>
      <c r="S18" s="174"/>
      <c r="T18" s="168" t="b">
        <f t="shared" si="2"/>
        <v>1</v>
      </c>
      <c r="U18" s="174"/>
      <c r="V18" s="168" t="b">
        <f t="shared" si="3"/>
        <v>1</v>
      </c>
      <c r="W18" s="174" t="s">
        <v>137</v>
      </c>
      <c r="X18" s="168" t="b">
        <f t="shared" si="4"/>
        <v>1</v>
      </c>
    </row>
    <row r="19" spans="2:24" x14ac:dyDescent="0.3">
      <c r="B19" s="32"/>
      <c r="C19" s="34" t="str">
        <f>'Dispensary Team'!$R$1</f>
        <v>DISPENSARY IN TRAINING</v>
      </c>
      <c r="D19" s="5"/>
      <c r="E19" s="40">
        <f>VLOOKUP(E$3,Dispensary,18,FALSE)</f>
        <v>0</v>
      </c>
      <c r="F19" s="40">
        <f>VLOOKUP(F$3,Dispensary,18,FALSE)</f>
        <v>0</v>
      </c>
      <c r="G19" s="40">
        <f>VLOOKUP(G$3,Dispensary,18,FALSE)</f>
        <v>0</v>
      </c>
      <c r="H19" s="40">
        <f>VLOOKUP(H$3,Dispensary,18,FALSE)</f>
        <v>0</v>
      </c>
      <c r="I19" s="46">
        <f>VLOOKUP(I$3,Dispensary,18,FALSE)</f>
        <v>0</v>
      </c>
      <c r="J19" s="28"/>
      <c r="K19" s="19"/>
      <c r="O19" s="173" t="s">
        <v>130</v>
      </c>
      <c r="P19" s="168" t="b">
        <f t="shared" si="0"/>
        <v>1</v>
      </c>
      <c r="Q19" s="173" t="s">
        <v>130</v>
      </c>
      <c r="R19" s="168" t="b">
        <f t="shared" si="1"/>
        <v>1</v>
      </c>
      <c r="S19" s="173" t="s">
        <v>130</v>
      </c>
      <c r="T19" s="168" t="b">
        <f t="shared" si="2"/>
        <v>1</v>
      </c>
      <c r="U19" s="173" t="s">
        <v>130</v>
      </c>
      <c r="V19" s="168" t="b">
        <f t="shared" si="3"/>
        <v>0</v>
      </c>
      <c r="W19" s="173" t="s">
        <v>130</v>
      </c>
      <c r="X19" s="168" t="b">
        <f t="shared" si="4"/>
        <v>0</v>
      </c>
    </row>
    <row r="20" spans="2:24" x14ac:dyDescent="0.3">
      <c r="B20" s="32"/>
      <c r="C20" s="34" t="str">
        <f>'Dispensary Team'!$S$1</f>
        <v>INTERN</v>
      </c>
      <c r="D20" s="5"/>
      <c r="E20" s="40">
        <f>VLOOKUP(E$3,Dispensary,19,FALSE)</f>
        <v>0</v>
      </c>
      <c r="F20" s="40">
        <f>VLOOKUP(F$3,Dispensary,19,FALSE)</f>
        <v>0</v>
      </c>
      <c r="G20" s="40">
        <f>VLOOKUP(G$3,Dispensary,19,FALSE)</f>
        <v>0</v>
      </c>
      <c r="H20" s="40">
        <f>VLOOKUP(H$3,Dispensary,19,FALSE)</f>
        <v>0</v>
      </c>
      <c r="I20" s="46">
        <f>VLOOKUP(I$3,Dispensary,19,FALSE)</f>
        <v>0</v>
      </c>
      <c r="J20" s="28"/>
      <c r="K20" s="19"/>
      <c r="O20" s="173" t="s">
        <v>133</v>
      </c>
      <c r="P20" s="168" t="b">
        <f t="shared" si="0"/>
        <v>1</v>
      </c>
      <c r="Q20" s="173" t="s">
        <v>133</v>
      </c>
      <c r="R20" s="168" t="b">
        <f t="shared" si="1"/>
        <v>1</v>
      </c>
      <c r="S20" s="173" t="s">
        <v>133</v>
      </c>
      <c r="T20" s="168" t="b">
        <f t="shared" si="2"/>
        <v>1</v>
      </c>
      <c r="U20" s="173" t="s">
        <v>133</v>
      </c>
      <c r="V20" s="168" t="b">
        <f t="shared" si="3"/>
        <v>1</v>
      </c>
      <c r="W20" s="173" t="s">
        <v>133</v>
      </c>
      <c r="X20" s="168" t="b">
        <f t="shared" si="4"/>
        <v>1</v>
      </c>
    </row>
    <row r="21" spans="2:24" x14ac:dyDescent="0.3">
      <c r="B21" s="32"/>
      <c r="C21" s="215" t="str">
        <f>'Dispensary Team'!$T$1</f>
        <v>INTERN</v>
      </c>
      <c r="D21" s="5"/>
      <c r="E21" s="40">
        <f>VLOOKUP(E$3,Dispensary,20,FALSE)</f>
        <v>0</v>
      </c>
      <c r="F21" s="40">
        <f>VLOOKUP(F$3,Dispensary,20,FALSE)</f>
        <v>0</v>
      </c>
      <c r="G21" s="40">
        <f>VLOOKUP(G$3,Dispensary,20,FALSE)</f>
        <v>0</v>
      </c>
      <c r="H21" s="40">
        <f>VLOOKUP(H$3,Dispensary,20,FALSE)</f>
        <v>0</v>
      </c>
      <c r="I21" s="46">
        <f>VLOOKUP(I$3,Dispensary,20,FALSE)</f>
        <v>0</v>
      </c>
      <c r="J21" s="28"/>
      <c r="K21" s="19"/>
      <c r="O21" s="173"/>
      <c r="P21" s="168" t="b">
        <f t="shared" si="0"/>
        <v>1</v>
      </c>
      <c r="Q21" s="173"/>
      <c r="R21" s="168" t="b">
        <f t="shared" si="1"/>
        <v>1</v>
      </c>
      <c r="S21" s="173" t="s">
        <v>135</v>
      </c>
      <c r="T21" s="168" t="b">
        <f t="shared" si="2"/>
        <v>1</v>
      </c>
      <c r="U21" s="173"/>
      <c r="V21" s="168" t="b">
        <f t="shared" si="3"/>
        <v>1</v>
      </c>
      <c r="W21" s="173" t="s">
        <v>135</v>
      </c>
      <c r="X21" s="168" t="b">
        <f t="shared" si="4"/>
        <v>1</v>
      </c>
    </row>
    <row r="22" spans="2:24" x14ac:dyDescent="0.3">
      <c r="B22" s="37"/>
      <c r="C22" s="38" t="s">
        <v>7</v>
      </c>
      <c r="D22" s="20"/>
      <c r="E22" s="43"/>
      <c r="F22" s="43"/>
      <c r="G22" s="43"/>
      <c r="H22" s="43"/>
      <c r="I22" s="44"/>
      <c r="J22" s="28"/>
      <c r="K22" s="19"/>
      <c r="O22" s="173" t="s">
        <v>457</v>
      </c>
      <c r="P22" s="168" t="b">
        <f t="shared" si="0"/>
        <v>1</v>
      </c>
      <c r="Q22" s="173" t="s">
        <v>457</v>
      </c>
      <c r="R22" s="168" t="b">
        <f t="shared" si="1"/>
        <v>1</v>
      </c>
      <c r="S22" s="173" t="s">
        <v>457</v>
      </c>
      <c r="T22" s="168" t="b">
        <f t="shared" si="2"/>
        <v>1</v>
      </c>
      <c r="U22" s="173" t="s">
        <v>457</v>
      </c>
      <c r="V22" s="168" t="b">
        <f t="shared" si="3"/>
        <v>1</v>
      </c>
      <c r="W22" s="173" t="s">
        <v>457</v>
      </c>
      <c r="X22" s="168" t="b">
        <f t="shared" si="4"/>
        <v>1</v>
      </c>
    </row>
    <row r="23" spans="2:24" x14ac:dyDescent="0.3">
      <c r="B23" s="83" t="s">
        <v>459</v>
      </c>
      <c r="C23" s="34" t="str">
        <f>'Critical Care Team'!C1</f>
        <v>ICU</v>
      </c>
      <c r="D23" s="5"/>
      <c r="E23" s="40" t="str">
        <f>VLOOKUP(E$3,criticalcare,3,FALSE)</f>
        <v>Tin</v>
      </c>
      <c r="F23" s="40" t="str">
        <f>VLOOKUP(F$3,criticalcare,3,FALSE)</f>
        <v>Tin</v>
      </c>
      <c r="G23" s="40" t="str">
        <f>VLOOKUP(G$3,criticalcare,3,FALSE)</f>
        <v>Tin</v>
      </c>
      <c r="H23" s="40" t="str">
        <f>VLOOKUP(H$3,criticalcare,3,FALSE)</f>
        <v>Tin</v>
      </c>
      <c r="I23" s="46" t="str">
        <f>VLOOKUP(I$3,criticalcare,3,FALSE)</f>
        <v>Tin</v>
      </c>
      <c r="J23" s="28"/>
      <c r="K23" s="19"/>
      <c r="O23" s="173" t="s">
        <v>447</v>
      </c>
      <c r="P23" s="168" t="b">
        <f t="shared" si="0"/>
        <v>1</v>
      </c>
      <c r="Q23" s="173" t="s">
        <v>447</v>
      </c>
      <c r="R23" s="168" t="b">
        <f t="shared" si="1"/>
        <v>1</v>
      </c>
      <c r="S23" s="173" t="s">
        <v>447</v>
      </c>
      <c r="T23" s="168" t="b">
        <f t="shared" si="2"/>
        <v>1</v>
      </c>
      <c r="U23" s="173" t="s">
        <v>447</v>
      </c>
      <c r="V23" s="168" t="b">
        <f t="shared" si="3"/>
        <v>1</v>
      </c>
      <c r="W23" s="173" t="s">
        <v>447</v>
      </c>
      <c r="X23" s="168" t="b">
        <f t="shared" si="4"/>
        <v>1</v>
      </c>
    </row>
    <row r="24" spans="2:24" x14ac:dyDescent="0.3">
      <c r="B24" s="83" t="s">
        <v>26</v>
      </c>
      <c r="C24" s="34" t="str">
        <f>'Critical Care Team'!D1</f>
        <v>ICU / CARDIOLOGY</v>
      </c>
      <c r="D24" s="5"/>
      <c r="E24" s="40" t="str">
        <f>VLOOKUP(E$3,criticalcare,4,FALSE)</f>
        <v>Nicholas</v>
      </c>
      <c r="F24" s="40" t="str">
        <f>VLOOKUP(F$3,criticalcare,4,FALSE)</f>
        <v>Nicholas</v>
      </c>
      <c r="G24" s="40" t="str">
        <f>VLOOKUP(G$3,criticalcare,4,FALSE)</f>
        <v>Nicholas</v>
      </c>
      <c r="H24" s="40" t="str">
        <f>VLOOKUP(H$3,criticalcare,4,FALSE)</f>
        <v>Nicholas</v>
      </c>
      <c r="I24" s="46" t="str">
        <f>VLOOKUP(I$3,criticalcare,4,FALSE)</f>
        <v>Nicholas</v>
      </c>
      <c r="J24" s="28"/>
      <c r="K24" s="19"/>
      <c r="O24" s="173" t="s">
        <v>462</v>
      </c>
      <c r="P24" s="168" t="b">
        <f t="shared" si="0"/>
        <v>1</v>
      </c>
      <c r="Q24" s="173" t="s">
        <v>462</v>
      </c>
      <c r="R24" s="168" t="b">
        <f t="shared" si="1"/>
        <v>1</v>
      </c>
      <c r="S24" s="173" t="s">
        <v>462</v>
      </c>
      <c r="T24" s="168" t="b">
        <f t="shared" si="2"/>
        <v>1</v>
      </c>
      <c r="U24" s="173" t="s">
        <v>462</v>
      </c>
      <c r="V24" s="168" t="b">
        <f t="shared" si="3"/>
        <v>0</v>
      </c>
      <c r="W24" s="173" t="s">
        <v>462</v>
      </c>
      <c r="X24" s="168" t="b">
        <f t="shared" si="4"/>
        <v>1</v>
      </c>
    </row>
    <row r="25" spans="2:24" x14ac:dyDescent="0.3">
      <c r="B25" s="83" t="s">
        <v>27</v>
      </c>
      <c r="C25" s="34" t="str">
        <f>'Critical Care Team'!E1</f>
        <v>(8am-4.30pm) CARDIOLOGY</v>
      </c>
      <c r="D25" s="5"/>
      <c r="E25" s="40" t="str">
        <f>VLOOKUP(E$3,criticalcare,5,FALSE)</f>
        <v>Aseel</v>
      </c>
      <c r="F25" s="40" t="str">
        <f>VLOOKUP(F$3,criticalcare,5,FALSE)</f>
        <v>Aseel/Nelson</v>
      </c>
      <c r="G25" s="40" t="str">
        <f>VLOOKUP(G$3,criticalcare,5,FALSE)</f>
        <v>Aseel</v>
      </c>
      <c r="H25" s="40" t="str">
        <f>VLOOKUP(H$3,criticalcare,5,FALSE)</f>
        <v>Aseel</v>
      </c>
      <c r="I25" s="46" t="str">
        <f>VLOOKUP(I$3,criticalcare,5,FALSE)</f>
        <v>Aseel</v>
      </c>
      <c r="J25" s="28"/>
      <c r="K25" s="19"/>
      <c r="O25" s="173" t="s">
        <v>470</v>
      </c>
      <c r="P25" s="168" t="b">
        <f t="shared" si="0"/>
        <v>1</v>
      </c>
      <c r="Q25" s="173" t="s">
        <v>470</v>
      </c>
      <c r="R25" s="168" t="b">
        <f t="shared" si="1"/>
        <v>1</v>
      </c>
      <c r="S25" s="173" t="s">
        <v>470</v>
      </c>
      <c r="T25" s="168" t="b">
        <f t="shared" si="2"/>
        <v>1</v>
      </c>
      <c r="U25" s="173" t="s">
        <v>470</v>
      </c>
      <c r="V25" s="168" t="b">
        <f t="shared" si="3"/>
        <v>1</v>
      </c>
      <c r="W25" s="173" t="s">
        <v>470</v>
      </c>
      <c r="X25" s="168" t="b">
        <f t="shared" si="4"/>
        <v>1</v>
      </c>
    </row>
    <row r="26" spans="2:24" x14ac:dyDescent="0.3">
      <c r="B26" s="83" t="s">
        <v>22</v>
      </c>
      <c r="C26" s="34" t="str">
        <f>'Critical Care Team'!F1</f>
        <v xml:space="preserve">(8am-4.30pm) CTS </v>
      </c>
      <c r="D26" s="5"/>
      <c r="E26" s="40" t="str">
        <f>VLOOKUP(E$3,criticalcare,6,FALSE)</f>
        <v>Stuart</v>
      </c>
      <c r="F26" s="40" t="str">
        <f>VLOOKUP(F$3,criticalcare,6,FALSE)</f>
        <v>Stuart</v>
      </c>
      <c r="G26" s="40" t="str">
        <f>VLOOKUP(G$3,criticalcare,6,FALSE)</f>
        <v>Stuart</v>
      </c>
      <c r="H26" s="40" t="str">
        <f>VLOOKUP(H$3,criticalcare,6,FALSE)</f>
        <v>Stuart</v>
      </c>
      <c r="I26" s="46" t="str">
        <f>VLOOKUP(I$3,criticalcare,6,FALSE)</f>
        <v>Stuart</v>
      </c>
      <c r="J26" s="28"/>
      <c r="K26" s="19"/>
      <c r="O26" s="173"/>
      <c r="P26" s="168" t="b">
        <f t="shared" si="0"/>
        <v>1</v>
      </c>
      <c r="Q26" s="173"/>
      <c r="R26" s="168" t="b">
        <f t="shared" si="1"/>
        <v>1</v>
      </c>
      <c r="S26" s="173" t="s">
        <v>273</v>
      </c>
      <c r="T26" s="168" t="b">
        <f t="shared" si="2"/>
        <v>0</v>
      </c>
      <c r="U26" s="173" t="s">
        <v>273</v>
      </c>
      <c r="V26" s="168" t="b">
        <f t="shared" si="3"/>
        <v>0</v>
      </c>
      <c r="W26" s="173"/>
      <c r="X26" s="168" t="b">
        <f t="shared" si="4"/>
        <v>1</v>
      </c>
    </row>
    <row r="27" spans="2:24" x14ac:dyDescent="0.3">
      <c r="B27" s="83" t="s">
        <v>23</v>
      </c>
      <c r="C27" s="34" t="str">
        <f>'Critical Care Team'!G1</f>
        <v>(8am-4.30pm) EMERGENCY</v>
      </c>
      <c r="D27" s="5"/>
      <c r="E27" s="40" t="str">
        <f>VLOOKUP(E$3,criticalcare,7,FALSE)</f>
        <v>Ashleigh</v>
      </c>
      <c r="F27" s="40" t="str">
        <f>VLOOKUP(F$3,criticalcare,7,FALSE)</f>
        <v>Ashleigh</v>
      </c>
      <c r="G27" s="40" t="str">
        <f>VLOOKUP(G$3,criticalcare,7,FALSE)</f>
        <v>Ashleigh</v>
      </c>
      <c r="H27" s="40" t="str">
        <f>VLOOKUP(H$3,criticalcare,7,FALSE)</f>
        <v>Ashleigh</v>
      </c>
      <c r="I27" s="46" t="str">
        <f>VLOOKUP(I$3,criticalcare,7,FALSE)</f>
        <v>Ashleigh</v>
      </c>
      <c r="J27" s="28"/>
      <c r="K27" s="19"/>
      <c r="O27" s="173"/>
      <c r="P27" s="168" t="b">
        <f t="shared" si="0"/>
        <v>1</v>
      </c>
      <c r="Q27" s="173"/>
      <c r="R27" s="168" t="b">
        <f t="shared" si="1"/>
        <v>1</v>
      </c>
      <c r="S27" s="173" t="s">
        <v>429</v>
      </c>
      <c r="T27" s="168" t="b">
        <f t="shared" si="2"/>
        <v>0</v>
      </c>
      <c r="U27" s="173" t="s">
        <v>429</v>
      </c>
      <c r="V27" s="168" t="b">
        <f t="shared" si="3"/>
        <v>0</v>
      </c>
      <c r="W27" s="173"/>
      <c r="X27" s="168" t="b">
        <f t="shared" si="4"/>
        <v>1</v>
      </c>
    </row>
    <row r="28" spans="2:24" x14ac:dyDescent="0.3">
      <c r="B28" s="83" t="s">
        <v>24</v>
      </c>
      <c r="C28" s="34" t="str">
        <f>'Critical Care Team'!H$1</f>
        <v>EMERGENCY / DISPENSARY</v>
      </c>
      <c r="D28" s="5"/>
      <c r="E28" s="40" t="str">
        <f>VLOOKUP(E$3,criticalcare,8,FALSE)</f>
        <v>M.Phung</v>
      </c>
      <c r="F28" s="40" t="str">
        <f>VLOOKUP(F$3,criticalcare,8,FALSE)</f>
        <v>M.Phung</v>
      </c>
      <c r="G28" s="40" t="str">
        <f>VLOOKUP(G$3,criticalcare,8,FALSE)</f>
        <v>M.Phung</v>
      </c>
      <c r="H28" s="40" t="str">
        <f>VLOOKUP(H$3,criticalcare,8,FALSE)</f>
        <v>M.Phung</v>
      </c>
      <c r="I28" s="46" t="str">
        <f>VLOOKUP(I$3,criticalcare,8,FALSE)</f>
        <v>M.Phung</v>
      </c>
      <c r="J28" s="28"/>
      <c r="K28" s="19"/>
      <c r="O28" s="173" t="s">
        <v>146</v>
      </c>
      <c r="P28" s="168" t="b">
        <f t="shared" si="0"/>
        <v>1</v>
      </c>
      <c r="Q28" s="173" t="s">
        <v>146</v>
      </c>
      <c r="R28" s="168" t="b">
        <f t="shared" si="1"/>
        <v>1</v>
      </c>
      <c r="S28" s="173" t="s">
        <v>146</v>
      </c>
      <c r="T28" s="168" t="b">
        <f t="shared" si="2"/>
        <v>1</v>
      </c>
      <c r="U28" s="173" t="s">
        <v>146</v>
      </c>
      <c r="V28" s="168" t="b">
        <f t="shared" si="3"/>
        <v>1</v>
      </c>
      <c r="W28" s="173" t="s">
        <v>146</v>
      </c>
      <c r="X28" s="168" t="b">
        <f t="shared" si="4"/>
        <v>1</v>
      </c>
    </row>
    <row r="29" spans="2:24" x14ac:dyDescent="0.3">
      <c r="B29" s="83" t="s">
        <v>35</v>
      </c>
      <c r="C29" s="34" t="str">
        <f>'Critical Care Team'!I$1</f>
        <v>ICU / CARDIOLOGY</v>
      </c>
      <c r="D29" s="5"/>
      <c r="E29" s="40">
        <f>VLOOKUP(E$3,criticalcare,9,FALSE)</f>
        <v>0</v>
      </c>
      <c r="F29" s="40">
        <f>VLOOKUP(F$3,criticalcare,9,FALSE)</f>
        <v>0</v>
      </c>
      <c r="G29" s="40">
        <f>VLOOKUP(G$3,criticalcare,9,FALSE)</f>
        <v>0</v>
      </c>
      <c r="H29" s="40">
        <f>VLOOKUP(H$3,criticalcare,9,FALSE)</f>
        <v>0</v>
      </c>
      <c r="I29" s="46">
        <f>VLOOKUP(I$3,criticalcare,9,FALSE)</f>
        <v>0</v>
      </c>
      <c r="J29" s="28"/>
      <c r="K29" s="19"/>
      <c r="O29" s="173" t="s">
        <v>149</v>
      </c>
      <c r="P29" s="168" t="b">
        <f t="shared" si="0"/>
        <v>1</v>
      </c>
      <c r="Q29" s="173" t="s">
        <v>149</v>
      </c>
      <c r="R29" s="168" t="b">
        <f t="shared" si="1"/>
        <v>1</v>
      </c>
      <c r="S29" s="173" t="s">
        <v>149</v>
      </c>
      <c r="T29" s="168" t="b">
        <f t="shared" si="2"/>
        <v>1</v>
      </c>
      <c r="U29" s="173" t="s">
        <v>149</v>
      </c>
      <c r="V29" s="168" t="b">
        <f t="shared" si="3"/>
        <v>1</v>
      </c>
      <c r="W29" s="173" t="s">
        <v>149</v>
      </c>
      <c r="X29" s="168" t="b">
        <f t="shared" si="4"/>
        <v>1</v>
      </c>
    </row>
    <row r="30" spans="2:24" x14ac:dyDescent="0.3">
      <c r="B30" s="83"/>
      <c r="C30" s="34" t="str">
        <f>'Critical Care Team'!J$1</f>
        <v>Resident assessment</v>
      </c>
      <c r="D30" s="5"/>
      <c r="E30" s="40" t="str">
        <f>VLOOKUP(E$3,criticalcare,10,FALSE)</f>
        <v>qq</v>
      </c>
      <c r="F30" s="40" t="str">
        <f>VLOOKUP(F$3,criticalcare,10,FALSE)</f>
        <v>qq</v>
      </c>
      <c r="G30" s="40" t="str">
        <f>VLOOKUP(G$3,criticalcare,10,FALSE)</f>
        <v>qq</v>
      </c>
      <c r="H30" s="40" t="str">
        <f>VLOOKUP(H$3,criticalcare,10,FALSE)</f>
        <v>qq</v>
      </c>
      <c r="I30" s="46" t="str">
        <f>VLOOKUP(I$3,criticalcare,10,FALSE)</f>
        <v>qq</v>
      </c>
      <c r="J30" s="28"/>
      <c r="K30" s="19"/>
      <c r="O30" s="173" t="s">
        <v>151</v>
      </c>
      <c r="P30" s="168" t="b">
        <f t="shared" si="0"/>
        <v>1</v>
      </c>
      <c r="Q30" s="173" t="s">
        <v>151</v>
      </c>
      <c r="R30" s="168" t="b">
        <f t="shared" si="1"/>
        <v>1</v>
      </c>
      <c r="S30" s="173" t="s">
        <v>151</v>
      </c>
      <c r="T30" s="168" t="b">
        <f t="shared" si="2"/>
        <v>0</v>
      </c>
      <c r="U30" s="173" t="s">
        <v>151</v>
      </c>
      <c r="V30" s="168" t="b">
        <f t="shared" si="3"/>
        <v>1</v>
      </c>
      <c r="W30" s="173" t="s">
        <v>151</v>
      </c>
      <c r="X30" s="168" t="b">
        <f t="shared" si="4"/>
        <v>1</v>
      </c>
    </row>
    <row r="31" spans="2:24" x14ac:dyDescent="0.3">
      <c r="B31" s="83"/>
      <c r="C31" s="34" t="str">
        <f>'Critical Care Team'!K$1</f>
        <v>INTERN</v>
      </c>
      <c r="D31" s="5"/>
      <c r="E31" s="40" t="str">
        <f>VLOOKUP(E$3,criticalcare,11,FALSE)</f>
        <v>April (Cardiology)</v>
      </c>
      <c r="F31" s="40" t="str">
        <f>VLOOKUP(F$3,criticalcare,11,FALSE)</f>
        <v>April (Cardiology)</v>
      </c>
      <c r="G31" s="40" t="str">
        <f>VLOOKUP(G$3,criticalcare,11,FALSE)</f>
        <v>April (Cardiology)</v>
      </c>
      <c r="H31" s="40" t="str">
        <f>VLOOKUP(H$3,criticalcare,11,FALSE)</f>
        <v>April (Cardiology)</v>
      </c>
      <c r="I31" s="46" t="str">
        <f>VLOOKUP(I$3,criticalcare,11,FALSE)</f>
        <v>April (Cardiology)</v>
      </c>
      <c r="J31" s="28"/>
      <c r="K31" s="19"/>
      <c r="O31" s="173" t="s">
        <v>153</v>
      </c>
      <c r="P31" s="168" t="b">
        <f t="shared" si="0"/>
        <v>1</v>
      </c>
      <c r="Q31" s="173"/>
      <c r="R31" s="168" t="b">
        <f t="shared" si="1"/>
        <v>1</v>
      </c>
      <c r="S31" s="173" t="s">
        <v>153</v>
      </c>
      <c r="T31" s="168" t="b">
        <f t="shared" si="2"/>
        <v>1</v>
      </c>
      <c r="U31" s="173" t="s">
        <v>153</v>
      </c>
      <c r="V31" s="168" t="b">
        <f t="shared" si="3"/>
        <v>1</v>
      </c>
      <c r="W31" s="173"/>
      <c r="X31" s="168" t="b">
        <f t="shared" si="4"/>
        <v>1</v>
      </c>
    </row>
    <row r="32" spans="2:24" x14ac:dyDescent="0.3">
      <c r="B32" s="83"/>
      <c r="C32" s="34" t="str">
        <f>'Critical Care Team'!L$1</f>
        <v>CTS Training</v>
      </c>
      <c r="D32" s="5"/>
      <c r="E32" s="40">
        <f>VLOOKUP(E$3,criticalcare,12,FALSE)</f>
        <v>0</v>
      </c>
      <c r="F32" s="40">
        <f>VLOOKUP(F$3,criticalcare,12,FALSE)</f>
        <v>0</v>
      </c>
      <c r="G32" s="40">
        <f>VLOOKUP(G$3,criticalcare,12,FALSE)</f>
        <v>0</v>
      </c>
      <c r="H32" s="40">
        <f>VLOOKUP(H$3,criticalcare,12,FALSE)</f>
        <v>0</v>
      </c>
      <c r="I32" s="46">
        <f>VLOOKUP(I$3,criticalcare,12,FALSE)</f>
        <v>0</v>
      </c>
      <c r="J32" s="28"/>
      <c r="K32" s="19"/>
      <c r="O32" s="173" t="s">
        <v>155</v>
      </c>
      <c r="P32" s="168" t="b">
        <f t="shared" si="0"/>
        <v>0</v>
      </c>
      <c r="Q32" s="173" t="s">
        <v>155</v>
      </c>
      <c r="R32" s="168" t="b">
        <f t="shared" si="1"/>
        <v>1</v>
      </c>
      <c r="S32" s="173" t="s">
        <v>155</v>
      </c>
      <c r="T32" s="168" t="b">
        <f t="shared" si="2"/>
        <v>1</v>
      </c>
      <c r="U32" s="173" t="s">
        <v>155</v>
      </c>
      <c r="V32" s="168" t="b">
        <f t="shared" si="3"/>
        <v>1</v>
      </c>
      <c r="W32" s="173" t="s">
        <v>155</v>
      </c>
      <c r="X32" s="168" t="b">
        <f t="shared" si="4"/>
        <v>1</v>
      </c>
    </row>
    <row r="33" spans="2:24" x14ac:dyDescent="0.3">
      <c r="B33" s="83"/>
      <c r="C33" s="34" t="str">
        <f>'Critical Care Team'!M$1</f>
        <v>STUDENT/INTERN</v>
      </c>
      <c r="D33" s="5"/>
      <c r="E33" s="40">
        <f>VLOOKUP(E$3,criticalcare,13,FALSE)</f>
        <v>0</v>
      </c>
      <c r="F33" s="40">
        <f>VLOOKUP(F$3,criticalcare,13,FALSE)</f>
        <v>0</v>
      </c>
      <c r="G33" s="40">
        <f>VLOOKUP(G$3,criticalcare,13,FALSE)</f>
        <v>0</v>
      </c>
      <c r="H33" s="40">
        <f>VLOOKUP(H$3,criticalcare,13,FALSE)</f>
        <v>0</v>
      </c>
      <c r="I33" s="46">
        <f>VLOOKUP(I$3,criticalcare,13,FALSE)</f>
        <v>0</v>
      </c>
      <c r="J33" s="28"/>
      <c r="K33" s="19"/>
      <c r="O33" s="173" t="s">
        <v>437</v>
      </c>
      <c r="P33" s="168" t="b">
        <f t="shared" si="0"/>
        <v>0</v>
      </c>
      <c r="Q33" s="173" t="s">
        <v>437</v>
      </c>
      <c r="R33" s="168" t="b">
        <f t="shared" si="1"/>
        <v>0</v>
      </c>
      <c r="S33" s="173" t="s">
        <v>437</v>
      </c>
      <c r="T33" s="168" t="b">
        <f t="shared" si="2"/>
        <v>0</v>
      </c>
      <c r="U33" s="173" t="s">
        <v>437</v>
      </c>
      <c r="V33" s="168" t="b">
        <f t="shared" si="3"/>
        <v>0</v>
      </c>
      <c r="W33" s="173" t="s">
        <v>437</v>
      </c>
      <c r="X33" s="168" t="b">
        <f t="shared" si="4"/>
        <v>0</v>
      </c>
    </row>
    <row r="34" spans="2:24" x14ac:dyDescent="0.3">
      <c r="B34" s="83"/>
      <c r="C34" s="34" t="str">
        <f>'Critical Care Team'!N$1</f>
        <v>ED Training</v>
      </c>
      <c r="D34" s="5"/>
      <c r="E34" s="40">
        <f>VLOOKUP(E$3,criticalcare,14,FALSE)</f>
        <v>0</v>
      </c>
      <c r="F34" s="40">
        <f>VLOOKUP(F$3,criticalcare,14,FALSE)</f>
        <v>0</v>
      </c>
      <c r="G34" s="40">
        <f>VLOOKUP(G$3,criticalcare,14,FALSE)</f>
        <v>0</v>
      </c>
      <c r="H34" s="40">
        <f>VLOOKUP(H$3,criticalcare,14,FALSE)</f>
        <v>0</v>
      </c>
      <c r="I34" s="46">
        <f>VLOOKUP(I$3,criticalcare,14,FALSE)</f>
        <v>0</v>
      </c>
      <c r="J34" s="28"/>
      <c r="K34" s="19"/>
      <c r="O34" s="173" t="s">
        <v>159</v>
      </c>
      <c r="P34" s="168" t="b">
        <f t="shared" si="0"/>
        <v>0</v>
      </c>
      <c r="Q34" s="173" t="s">
        <v>159</v>
      </c>
      <c r="R34" s="168" t="b">
        <f t="shared" si="1"/>
        <v>0</v>
      </c>
      <c r="S34" s="173" t="s">
        <v>159</v>
      </c>
      <c r="T34" s="168" t="b">
        <f t="shared" si="2"/>
        <v>0</v>
      </c>
      <c r="U34" s="173" t="s">
        <v>159</v>
      </c>
      <c r="V34" s="168" t="b">
        <f t="shared" si="3"/>
        <v>0</v>
      </c>
      <c r="W34" s="173" t="s">
        <v>159</v>
      </c>
      <c r="X34" s="168" t="b">
        <f t="shared" si="4"/>
        <v>0</v>
      </c>
    </row>
    <row r="35" spans="2:24" x14ac:dyDescent="0.3">
      <c r="B35" s="83"/>
      <c r="C35" s="34" t="str">
        <f>'Critical Care Team'!O$1</f>
        <v>[PHARMACY ROLE]</v>
      </c>
      <c r="D35" s="5"/>
      <c r="E35" s="40">
        <f>VLOOKUP(E$3,criticalcare,15,FALSE)</f>
        <v>0</v>
      </c>
      <c r="F35" s="40">
        <f>VLOOKUP(F$3,criticalcare,15,FALSE)</f>
        <v>0</v>
      </c>
      <c r="G35" s="40">
        <f>VLOOKUP(G$3,criticalcare,15,FALSE)</f>
        <v>0</v>
      </c>
      <c r="H35" s="40">
        <f>VLOOKUP(H$3,criticalcare,15,FALSE)</f>
        <v>0</v>
      </c>
      <c r="I35" s="46">
        <f>VLOOKUP(I$3,criticalcare,15,FALSE)</f>
        <v>0</v>
      </c>
      <c r="J35" s="28"/>
      <c r="K35" s="19"/>
      <c r="O35" s="173" t="s">
        <v>390</v>
      </c>
      <c r="P35" s="168" t="b">
        <f t="shared" si="0"/>
        <v>1</v>
      </c>
      <c r="Q35" s="173" t="s">
        <v>390</v>
      </c>
      <c r="R35" s="168" t="b">
        <f t="shared" si="1"/>
        <v>0</v>
      </c>
      <c r="S35" s="173" t="s">
        <v>390</v>
      </c>
      <c r="T35" s="168" t="b">
        <f t="shared" si="2"/>
        <v>0</v>
      </c>
      <c r="U35" s="173" t="s">
        <v>390</v>
      </c>
      <c r="V35" s="168" t="b">
        <f t="shared" si="3"/>
        <v>0</v>
      </c>
      <c r="W35" s="173" t="s">
        <v>390</v>
      </c>
      <c r="X35" s="168" t="b">
        <f t="shared" si="4"/>
        <v>0</v>
      </c>
    </row>
    <row r="36" spans="2:24" x14ac:dyDescent="0.3">
      <c r="B36" s="83"/>
      <c r="C36" s="34" t="str">
        <f>'Critical Care Team'!P$1</f>
        <v>[PHARMACY ROLE]</v>
      </c>
      <c r="D36" s="5"/>
      <c r="E36" s="40">
        <f>VLOOKUP(E$3,criticalcare,16,FALSE)</f>
        <v>0</v>
      </c>
      <c r="F36" s="40">
        <f>VLOOKUP(F$3,criticalcare,16,FALSE)</f>
        <v>0</v>
      </c>
      <c r="G36" s="40">
        <f>VLOOKUP(G$3,criticalcare,16,FALSE)</f>
        <v>0</v>
      </c>
      <c r="H36" s="40">
        <f>VLOOKUP(H$3,criticalcare,16,FALSE)</f>
        <v>0</v>
      </c>
      <c r="I36" s="46">
        <f>VLOOKUP(I$3,criticalcare,16,FALSE)</f>
        <v>0</v>
      </c>
      <c r="J36" s="28"/>
      <c r="K36" s="19"/>
      <c r="O36" s="173" t="s">
        <v>456</v>
      </c>
      <c r="P36" s="168" t="b">
        <f t="shared" ref="P36:P67" si="5">NOT(ISERROR(MATCH("*"&amp;O36&amp;"*",E:E,0)))</f>
        <v>0</v>
      </c>
      <c r="Q36" s="173" t="s">
        <v>456</v>
      </c>
      <c r="R36" s="168" t="b">
        <f t="shared" ref="R36:R67" si="6">NOT(ISERROR(MATCH("*"&amp;Q36&amp;"*",F:F,0)))</f>
        <v>0</v>
      </c>
      <c r="S36" s="173" t="s">
        <v>456</v>
      </c>
      <c r="T36" s="168" t="b">
        <f t="shared" ref="T36:T67" si="7">NOT(ISERROR(MATCH("*"&amp;S36&amp;"*",G:G,0)))</f>
        <v>0</v>
      </c>
      <c r="U36" s="173" t="s">
        <v>456</v>
      </c>
      <c r="V36" s="168" t="b">
        <f t="shared" ref="V36:V67" si="8">NOT(ISERROR(MATCH("*"&amp;U36&amp;"*",H:H,0)))</f>
        <v>0</v>
      </c>
      <c r="W36" s="173" t="s">
        <v>456</v>
      </c>
      <c r="X36" s="168" t="b">
        <f t="shared" ref="X36:X67" si="9">NOT(ISERROR(MATCH("*"&amp;W36&amp;"*",I:I,0)))</f>
        <v>0</v>
      </c>
    </row>
    <row r="37" spans="2:24" x14ac:dyDescent="0.3">
      <c r="B37" s="83"/>
      <c r="C37" s="34" t="str">
        <f>'Critical Care Team'!Q$1</f>
        <v>[PHARMACY ROLE]</v>
      </c>
      <c r="D37" s="5"/>
      <c r="E37" s="40">
        <f>VLOOKUP(E$3,criticalcare,17,FALSE)</f>
        <v>0</v>
      </c>
      <c r="F37" s="40">
        <f>VLOOKUP(F$3,criticalcare,17,FALSE)</f>
        <v>0</v>
      </c>
      <c r="G37" s="40">
        <f>VLOOKUP(G$3,criticalcare,17,FALSE)</f>
        <v>0</v>
      </c>
      <c r="H37" s="40">
        <f>VLOOKUP(H$3,criticalcare,17,FALSE)</f>
        <v>0</v>
      </c>
      <c r="I37" s="46">
        <f>VLOOKUP(I$3,criticalcare,17,FALSE)</f>
        <v>0</v>
      </c>
      <c r="J37" s="28"/>
      <c r="K37" s="19"/>
      <c r="O37" s="173" t="s">
        <v>188</v>
      </c>
      <c r="P37" s="168" t="b">
        <f t="shared" si="5"/>
        <v>1</v>
      </c>
      <c r="Q37" s="173" t="s">
        <v>188</v>
      </c>
      <c r="R37" s="168" t="b">
        <f t="shared" si="6"/>
        <v>1</v>
      </c>
      <c r="S37" s="173"/>
      <c r="T37" s="168" t="b">
        <f t="shared" si="7"/>
        <v>1</v>
      </c>
      <c r="U37" s="173"/>
      <c r="V37" s="168" t="b">
        <f t="shared" si="8"/>
        <v>1</v>
      </c>
      <c r="W37" s="173" t="s">
        <v>188</v>
      </c>
      <c r="X37" s="168" t="b">
        <f t="shared" si="9"/>
        <v>1</v>
      </c>
    </row>
    <row r="38" spans="2:24" x14ac:dyDescent="0.3">
      <c r="B38" s="83"/>
      <c r="C38" s="34" t="str">
        <f>'Critical Care Team'!R$1</f>
        <v>[PHARMACY ROLE]</v>
      </c>
      <c r="D38" s="5"/>
      <c r="E38" s="40">
        <f>VLOOKUP(E$3,criticalcare,18,FALSE)</f>
        <v>0</v>
      </c>
      <c r="F38" s="40">
        <f>VLOOKUP(F$3,criticalcare,18,FALSE)</f>
        <v>0</v>
      </c>
      <c r="G38" s="40">
        <f>VLOOKUP(G$3,criticalcare,18,FALSE)</f>
        <v>0</v>
      </c>
      <c r="H38" s="40">
        <f>VLOOKUP(H$3,criticalcare,18,FALSE)</f>
        <v>0</v>
      </c>
      <c r="I38" s="46">
        <f>VLOOKUP(I$3,criticalcare,18,FALSE)</f>
        <v>0</v>
      </c>
      <c r="J38" s="28"/>
      <c r="K38" s="19"/>
      <c r="O38" s="173"/>
      <c r="P38" s="168" t="b">
        <f t="shared" si="5"/>
        <v>1</v>
      </c>
      <c r="Q38" s="173"/>
      <c r="R38" s="168" t="b">
        <f t="shared" si="6"/>
        <v>1</v>
      </c>
      <c r="S38" s="173" t="s">
        <v>173</v>
      </c>
      <c r="T38" s="168" t="b">
        <f t="shared" si="7"/>
        <v>0</v>
      </c>
      <c r="U38" s="173"/>
      <c r="V38" s="168" t="b">
        <f t="shared" si="8"/>
        <v>1</v>
      </c>
      <c r="W38" s="173" t="s">
        <v>173</v>
      </c>
      <c r="X38" s="168" t="b">
        <f t="shared" si="9"/>
        <v>0</v>
      </c>
    </row>
    <row r="39" spans="2:24" x14ac:dyDescent="0.3">
      <c r="B39" s="83"/>
      <c r="C39" s="34" t="str">
        <f>'Critical Care Team'!S$1</f>
        <v>[PHARMACY ROLE]</v>
      </c>
      <c r="D39" s="5"/>
      <c r="E39" s="40">
        <f>VLOOKUP(E$3,criticalcare,19,FALSE)</f>
        <v>0</v>
      </c>
      <c r="F39" s="40">
        <f>VLOOKUP(F$3,criticalcare,19,FALSE)</f>
        <v>0</v>
      </c>
      <c r="G39" s="40">
        <f>VLOOKUP(G$3,criticalcare,19,FALSE)</f>
        <v>0</v>
      </c>
      <c r="H39" s="40">
        <f>VLOOKUP(H$3,criticalcare,19,FALSE)</f>
        <v>0</v>
      </c>
      <c r="I39" s="46">
        <f>VLOOKUP(I$3,criticalcare,19,FALSE)</f>
        <v>0</v>
      </c>
      <c r="J39" s="28"/>
      <c r="K39" s="19"/>
      <c r="O39" s="173"/>
      <c r="P39" s="168" t="b">
        <f t="shared" si="5"/>
        <v>1</v>
      </c>
      <c r="Q39" s="173"/>
      <c r="R39" s="168" t="b">
        <f t="shared" si="6"/>
        <v>1</v>
      </c>
      <c r="S39" s="173"/>
      <c r="T39" s="168" t="b">
        <f t="shared" si="7"/>
        <v>1</v>
      </c>
      <c r="U39" s="173"/>
      <c r="V39" s="168" t="b">
        <f t="shared" si="8"/>
        <v>1</v>
      </c>
      <c r="W39" s="173"/>
      <c r="X39" s="168" t="b">
        <f t="shared" si="9"/>
        <v>1</v>
      </c>
    </row>
    <row r="40" spans="2:24" x14ac:dyDescent="0.3">
      <c r="B40" s="83"/>
      <c r="C40" s="34" t="str">
        <f>'Critical Care Team'!T$1</f>
        <v>[PHARMACY ROLE]</v>
      </c>
      <c r="D40" s="5"/>
      <c r="E40" s="40">
        <f>VLOOKUP(E$3,criticalcare,20,FALSE)</f>
        <v>0</v>
      </c>
      <c r="F40" s="40">
        <f>VLOOKUP(F$3,criticalcare,20,FALSE)</f>
        <v>0</v>
      </c>
      <c r="G40" s="40">
        <f>VLOOKUP(G$3,criticalcare,20,FALSE)</f>
        <v>0</v>
      </c>
      <c r="H40" s="40">
        <f>VLOOKUP(H$3,criticalcare,20,FALSE)</f>
        <v>0</v>
      </c>
      <c r="I40" s="46">
        <f>VLOOKUP(I$3,criticalcare,20,FALSE)</f>
        <v>0</v>
      </c>
      <c r="J40" s="28"/>
      <c r="K40" s="19"/>
      <c r="O40" s="173"/>
      <c r="P40" s="168" t="b">
        <f t="shared" si="5"/>
        <v>1</v>
      </c>
      <c r="Q40" s="173" t="s">
        <v>430</v>
      </c>
      <c r="R40" s="168" t="b">
        <f t="shared" si="6"/>
        <v>1</v>
      </c>
      <c r="S40" s="173" t="s">
        <v>430</v>
      </c>
      <c r="T40" s="168" t="b">
        <f t="shared" si="7"/>
        <v>1</v>
      </c>
      <c r="U40" s="173"/>
      <c r="V40" s="168" t="b">
        <f t="shared" si="8"/>
        <v>1</v>
      </c>
      <c r="W40" s="173"/>
      <c r="X40" s="168" t="b">
        <f t="shared" si="9"/>
        <v>1</v>
      </c>
    </row>
    <row r="41" spans="2:24" x14ac:dyDescent="0.3">
      <c r="B41" s="76"/>
      <c r="C41" s="77" t="s">
        <v>8</v>
      </c>
      <c r="D41" s="20"/>
      <c r="E41" s="43"/>
      <c r="F41" s="43"/>
      <c r="G41" s="43"/>
      <c r="H41" s="43"/>
      <c r="I41" s="44"/>
      <c r="J41" s="28"/>
      <c r="K41" s="19"/>
      <c r="O41" s="174"/>
      <c r="P41" s="168" t="b">
        <f t="shared" si="5"/>
        <v>1</v>
      </c>
      <c r="Q41" s="174" t="s">
        <v>276</v>
      </c>
      <c r="R41" s="168" t="b">
        <f t="shared" si="6"/>
        <v>0</v>
      </c>
      <c r="S41" s="174" t="s">
        <v>276</v>
      </c>
      <c r="T41" s="168" t="b">
        <f t="shared" si="7"/>
        <v>0</v>
      </c>
      <c r="U41" s="174"/>
      <c r="V41" s="168" t="b">
        <f t="shared" si="8"/>
        <v>1</v>
      </c>
      <c r="W41" s="174"/>
      <c r="X41" s="168" t="b">
        <f t="shared" si="9"/>
        <v>1</v>
      </c>
    </row>
    <row r="42" spans="2:24" x14ac:dyDescent="0.3">
      <c r="B42" s="83" t="s">
        <v>29</v>
      </c>
      <c r="C42" s="34" t="str">
        <f>'Digestive Neph Team'!C$1</f>
        <v>NEPHROLOGY</v>
      </c>
      <c r="D42" s="5"/>
      <c r="E42" s="40" t="str">
        <f>VLOOKUP(E$3,Digestive,3,FALSE)</f>
        <v>V.Koo</v>
      </c>
      <c r="F42" s="40" t="str">
        <f>VLOOKUP(F$3,Digestive,3,FALSE)</f>
        <v>V.Koo</v>
      </c>
      <c r="G42" s="40" t="str">
        <f>VLOOKUP(G$3,Digestive,3,FALSE)</f>
        <v>V.Koo</v>
      </c>
      <c r="H42" s="40" t="str">
        <f>VLOOKUP(H$3,Digestive,3,FALSE)</f>
        <v>V.Koo</v>
      </c>
      <c r="I42" s="46" t="str">
        <f>VLOOKUP(I$3,Digestive,3,FALSE)</f>
        <v>V.Koo</v>
      </c>
      <c r="J42" s="28"/>
      <c r="K42" s="19"/>
      <c r="O42" s="173" t="s">
        <v>277</v>
      </c>
      <c r="P42" s="168" t="b">
        <f t="shared" si="5"/>
        <v>0</v>
      </c>
      <c r="Q42" s="173"/>
      <c r="R42" s="168" t="b">
        <f t="shared" si="6"/>
        <v>1</v>
      </c>
      <c r="S42" s="173" t="s">
        <v>277</v>
      </c>
      <c r="T42" s="168" t="b">
        <f t="shared" si="7"/>
        <v>0</v>
      </c>
      <c r="U42" s="173"/>
      <c r="V42" s="168" t="b">
        <f t="shared" si="8"/>
        <v>1</v>
      </c>
      <c r="W42" s="173" t="s">
        <v>277</v>
      </c>
      <c r="X42" s="168" t="b">
        <f t="shared" si="9"/>
        <v>0</v>
      </c>
    </row>
    <row r="43" spans="2:24" x14ac:dyDescent="0.3">
      <c r="B43" s="83" t="s">
        <v>30</v>
      </c>
      <c r="C43" s="34" t="str">
        <f>'Digestive Neph Team'!D$1</f>
        <v xml:space="preserve">RENAL TRANSPLANT/ENDO SURG </v>
      </c>
      <c r="D43" s="5"/>
      <c r="E43" s="40" t="str">
        <f>VLOOKUP(E$3,Digestive,4,FALSE)</f>
        <v>John</v>
      </c>
      <c r="F43" s="40" t="str">
        <f>VLOOKUP(F$3,Digestive,4,FALSE)</f>
        <v>John</v>
      </c>
      <c r="G43" s="40" t="str">
        <f>VLOOKUP(G$3,Digestive,4,FALSE)</f>
        <v>John</v>
      </c>
      <c r="H43" s="40" t="str">
        <f>VLOOKUP(H$3,Digestive,4,FALSE)</f>
        <v>John</v>
      </c>
      <c r="I43" s="46" t="str">
        <f>VLOOKUP(I$3,Digestive,4,FALSE)</f>
        <v>John</v>
      </c>
      <c r="J43" s="28"/>
      <c r="K43" s="19"/>
      <c r="O43" s="173"/>
      <c r="P43" s="168" t="b">
        <f t="shared" si="5"/>
        <v>1</v>
      </c>
      <c r="Q43" s="173" t="s">
        <v>278</v>
      </c>
      <c r="R43" s="168" t="b">
        <f t="shared" si="6"/>
        <v>1</v>
      </c>
      <c r="S43" s="173" t="s">
        <v>278</v>
      </c>
      <c r="T43" s="168" t="b">
        <f t="shared" si="7"/>
        <v>1</v>
      </c>
      <c r="U43" s="173" t="s">
        <v>278</v>
      </c>
      <c r="V43" s="168" t="b">
        <f t="shared" si="8"/>
        <v>1</v>
      </c>
      <c r="W43" s="173"/>
      <c r="X43" s="168" t="b">
        <f t="shared" si="9"/>
        <v>1</v>
      </c>
    </row>
    <row r="44" spans="2:24" x14ac:dyDescent="0.3">
      <c r="B44" s="83" t="s">
        <v>33</v>
      </c>
      <c r="C44" s="34" t="str">
        <f>'Digestive Neph Team'!E$1</f>
        <v>(8am-4.30pm) GASTRO 34 / CLINICS</v>
      </c>
      <c r="D44" s="5"/>
      <c r="E44" s="40" t="str">
        <f>VLOOKUP(E$3,Digestive,5,FALSE)</f>
        <v>K.Noble</v>
      </c>
      <c r="F44" s="40" t="str">
        <f>VLOOKUP(F$3,Digestive,5,FALSE)</f>
        <v>Sheridan</v>
      </c>
      <c r="G44" s="40" t="str">
        <f>VLOOKUP(G$3,Digestive,5,FALSE)</f>
        <v>Sheridan</v>
      </c>
      <c r="H44" s="40" t="str">
        <f>VLOOKUP(H$3,Digestive,5,FALSE)</f>
        <v>K.Noble</v>
      </c>
      <c r="I44" s="46" t="str">
        <f>VLOOKUP(I$3,Digestive,5,FALSE)</f>
        <v>K.Noble</v>
      </c>
      <c r="J44" s="28"/>
      <c r="K44" s="19"/>
      <c r="O44" s="173" t="s">
        <v>468</v>
      </c>
      <c r="P44" s="168" t="b">
        <f t="shared" si="5"/>
        <v>0</v>
      </c>
      <c r="Q44" s="173" t="s">
        <v>468</v>
      </c>
      <c r="R44" s="168" t="b">
        <f t="shared" si="6"/>
        <v>0</v>
      </c>
      <c r="S44" s="173" t="s">
        <v>468</v>
      </c>
      <c r="T44" s="168" t="b">
        <f t="shared" si="7"/>
        <v>0</v>
      </c>
      <c r="U44" s="173" t="s">
        <v>468</v>
      </c>
      <c r="V44" s="168" t="b">
        <f t="shared" si="8"/>
        <v>0</v>
      </c>
      <c r="W44" s="173" t="s">
        <v>468</v>
      </c>
      <c r="X44" s="168" t="b">
        <f t="shared" si="9"/>
        <v>0</v>
      </c>
    </row>
    <row r="45" spans="2:24" x14ac:dyDescent="0.3">
      <c r="B45" s="83" t="s">
        <v>34</v>
      </c>
      <c r="C45" s="34" t="str">
        <f>'Digestive Neph Team'!F$1</f>
        <v xml:space="preserve"> GASTRO&amp;SURG helper/MENTAL HEALTH (MBU,STEPPING STONES)</v>
      </c>
      <c r="D45" s="5"/>
      <c r="E45" s="40" t="str">
        <f>VLOOKUP(E$3,Digestive,6,FALSE)</f>
        <v>K.Fildes/Mohammed</v>
      </c>
      <c r="F45" s="40" t="str">
        <f>VLOOKUP(F$3,Digestive,6,FALSE)</f>
        <v>Mohammed</v>
      </c>
      <c r="G45" s="40" t="str">
        <f>VLOOKUP(G$3,Digestive,6,FALSE)</f>
        <v>Mohammed</v>
      </c>
      <c r="H45" s="40" t="str">
        <f>VLOOKUP(H$3,Digestive,6,FALSE)</f>
        <v>Mohammed</v>
      </c>
      <c r="I45" s="46" t="str">
        <f>VLOOKUP(I$3,Digestive,6,FALSE)</f>
        <v>Mohammed</v>
      </c>
      <c r="J45" s="28"/>
      <c r="K45" s="19"/>
      <c r="O45" s="173"/>
      <c r="P45" s="168" t="b">
        <f t="shared" si="5"/>
        <v>1</v>
      </c>
      <c r="Q45" s="173"/>
      <c r="R45" s="168" t="b">
        <f t="shared" si="6"/>
        <v>1</v>
      </c>
      <c r="S45" s="173"/>
      <c r="T45" s="168" t="b">
        <f t="shared" si="7"/>
        <v>1</v>
      </c>
      <c r="U45" s="173"/>
      <c r="V45" s="168" t="b">
        <f t="shared" si="8"/>
        <v>1</v>
      </c>
      <c r="W45" s="173"/>
      <c r="X45" s="168" t="b">
        <f t="shared" si="9"/>
        <v>1</v>
      </c>
    </row>
    <row r="46" spans="2:24" x14ac:dyDescent="0.3">
      <c r="B46" s="83" t="s">
        <v>28</v>
      </c>
      <c r="C46" s="34" t="str">
        <f>'Digestive Neph Team'!G$1</f>
        <v>MENTAL HEALTH (ADPS)</v>
      </c>
      <c r="D46" s="5"/>
      <c r="E46" s="40" t="str">
        <f>VLOOKUP(E$3,Digestive,7,FALSE)</f>
        <v>D.Dunning</v>
      </c>
      <c r="F46" s="40" t="str">
        <f>VLOOKUP(F$3,Digestive,7,FALSE)</f>
        <v>D.Dunning</v>
      </c>
      <c r="G46" s="40" t="str">
        <f>VLOOKUP(G$3,Digestive,7,FALSE)</f>
        <v>D.Dunning</v>
      </c>
      <c r="H46" s="40" t="str">
        <f>VLOOKUP(H$3,Digestive,7,FALSE)</f>
        <v>D.Dunning</v>
      </c>
      <c r="I46" s="46" t="str">
        <f>VLOOKUP(I$3,Digestive,7,FALSE)</f>
        <v>D.Dunning</v>
      </c>
      <c r="J46" s="28"/>
      <c r="K46" s="19"/>
      <c r="O46" s="173" t="s">
        <v>186</v>
      </c>
      <c r="P46" s="168" t="b">
        <f t="shared" si="5"/>
        <v>0</v>
      </c>
      <c r="Q46" s="173" t="s">
        <v>186</v>
      </c>
      <c r="R46" s="168" t="b">
        <f t="shared" si="6"/>
        <v>0</v>
      </c>
      <c r="S46" s="173" t="s">
        <v>186</v>
      </c>
      <c r="T46" s="168" t="b">
        <f t="shared" si="7"/>
        <v>0</v>
      </c>
      <c r="U46" s="173" t="s">
        <v>186</v>
      </c>
      <c r="V46" s="168" t="b">
        <f t="shared" si="8"/>
        <v>0</v>
      </c>
      <c r="W46" s="173" t="s">
        <v>186</v>
      </c>
      <c r="X46" s="168" t="b">
        <f t="shared" si="9"/>
        <v>0</v>
      </c>
    </row>
    <row r="47" spans="2:24" x14ac:dyDescent="0.3">
      <c r="B47" s="83">
        <v>49073</v>
      </c>
      <c r="C47" s="34" t="str">
        <f>'Digestive Neph Team'!H$1</f>
        <v>(8am-4.30pm) AAC</v>
      </c>
      <c r="D47" s="5"/>
      <c r="E47" s="40" t="str">
        <f>VLOOKUP(E$3,Digestive,8,FALSE)</f>
        <v>Bianca</v>
      </c>
      <c r="F47" s="40" t="str">
        <f>VLOOKUP(F$3,Digestive,8,FALSE)</f>
        <v>Bianca</v>
      </c>
      <c r="G47" s="40" t="str">
        <f>VLOOKUP(G$3,Digestive,8,FALSE)</f>
        <v>Bianca</v>
      </c>
      <c r="H47" s="40" t="str">
        <f>VLOOKUP(H$3,Digestive,8,FALSE)</f>
        <v>Bianca</v>
      </c>
      <c r="I47" s="46" t="str">
        <f>VLOOKUP(I$3,Digestive,8,FALSE)</f>
        <v>qq</v>
      </c>
      <c r="J47" s="28"/>
      <c r="K47" s="19"/>
      <c r="O47" s="173" t="s">
        <v>474</v>
      </c>
      <c r="P47" s="168" t="b">
        <f t="shared" si="5"/>
        <v>1</v>
      </c>
      <c r="Q47" s="173" t="s">
        <v>474</v>
      </c>
      <c r="R47" s="168" t="b">
        <f t="shared" si="6"/>
        <v>1</v>
      </c>
      <c r="S47" s="173" t="s">
        <v>474</v>
      </c>
      <c r="T47" s="168" t="b">
        <f t="shared" si="7"/>
        <v>1</v>
      </c>
      <c r="U47" s="173" t="s">
        <v>474</v>
      </c>
      <c r="V47" s="168" t="b">
        <f t="shared" si="8"/>
        <v>1</v>
      </c>
      <c r="W47" s="173" t="s">
        <v>474</v>
      </c>
      <c r="X47" s="168" t="b">
        <f t="shared" si="9"/>
        <v>1</v>
      </c>
    </row>
    <row r="48" spans="2:24" x14ac:dyDescent="0.3">
      <c r="B48" s="83" t="s">
        <v>25</v>
      </c>
      <c r="C48" s="34" t="str">
        <f>'Digestive Neph Team'!I$1</f>
        <v>(8am-4.30pm) UPPER GI / GEN SURG (including outliers) 33</v>
      </c>
      <c r="D48" s="5"/>
      <c r="E48" s="40" t="str">
        <f>VLOOKUP(E$3,Digestive,9,FALSE)</f>
        <v>Clark</v>
      </c>
      <c r="F48" s="40" t="str">
        <f>VLOOKUP(F$3,Digestive,9,FALSE)</f>
        <v>Clark</v>
      </c>
      <c r="G48" s="40" t="str">
        <f>VLOOKUP(G$3,Digestive,9,FALSE)</f>
        <v>Clark</v>
      </c>
      <c r="H48" s="40" t="str">
        <f>VLOOKUP(H$3,Digestive,9,FALSE)</f>
        <v>Clark</v>
      </c>
      <c r="I48" s="46" t="str">
        <f>VLOOKUP(I$3,Digestive,9,FALSE)</f>
        <v>Clark</v>
      </c>
      <c r="J48" s="28"/>
      <c r="K48" s="19"/>
      <c r="O48" s="173" t="s">
        <v>409</v>
      </c>
      <c r="P48" s="168" t="b">
        <f t="shared" si="5"/>
        <v>1</v>
      </c>
      <c r="Q48" s="173"/>
      <c r="R48" s="168" t="b">
        <f t="shared" si="6"/>
        <v>1</v>
      </c>
      <c r="S48" s="173"/>
      <c r="T48" s="168" t="b">
        <f t="shared" si="7"/>
        <v>1</v>
      </c>
      <c r="U48" s="173" t="s">
        <v>409</v>
      </c>
      <c r="V48" s="168" t="b">
        <f t="shared" si="8"/>
        <v>1</v>
      </c>
      <c r="W48" s="173"/>
      <c r="X48" s="168" t="b">
        <f t="shared" si="9"/>
        <v>1</v>
      </c>
    </row>
    <row r="49" spans="2:24" x14ac:dyDescent="0.3">
      <c r="B49" s="83"/>
      <c r="C49" s="34" t="str">
        <f>'Digestive Neph Team'!J$1</f>
        <v>VASCULAR/SPECIALTY SURGERY (UROL/ GYNAE/ DENT/ ENT/ Plastics/ OPTHAL/MAX FAX)</v>
      </c>
      <c r="D49" s="5"/>
      <c r="E49" s="40" t="str">
        <f>VLOOKUP(E$3,Digestive,10,FALSE)</f>
        <v>Sylvia</v>
      </c>
      <c r="F49" s="40" t="str">
        <f>VLOOKUP(F$3,Digestive,10,FALSE)</f>
        <v>Sylvia</v>
      </c>
      <c r="G49" s="40" t="str">
        <f>VLOOKUP(G$3,Digestive,10,FALSE)</f>
        <v>Sylvia</v>
      </c>
      <c r="H49" s="40" t="str">
        <f>VLOOKUP(H$3,Digestive,10,FALSE)</f>
        <v>Sylvia</v>
      </c>
      <c r="I49" s="46" t="str">
        <f>VLOOKUP(I$3,Digestive,10,FALSE)</f>
        <v>Sylvia</v>
      </c>
      <c r="J49" s="28"/>
      <c r="K49" s="19"/>
      <c r="O49" s="173" t="s">
        <v>193</v>
      </c>
      <c r="P49" s="168" t="b">
        <f t="shared" si="5"/>
        <v>1</v>
      </c>
      <c r="Q49" s="173" t="s">
        <v>193</v>
      </c>
      <c r="R49" s="168" t="b">
        <f t="shared" si="6"/>
        <v>1</v>
      </c>
      <c r="S49" s="173" t="s">
        <v>193</v>
      </c>
      <c r="T49" s="168" t="b">
        <f t="shared" si="7"/>
        <v>1</v>
      </c>
      <c r="U49" s="173" t="s">
        <v>193</v>
      </c>
      <c r="V49" s="168" t="b">
        <f t="shared" si="8"/>
        <v>1</v>
      </c>
      <c r="W49" s="173" t="s">
        <v>193</v>
      </c>
      <c r="X49" s="168" t="b">
        <f t="shared" si="9"/>
        <v>1</v>
      </c>
    </row>
    <row r="50" spans="2:24" x14ac:dyDescent="0.3">
      <c r="B50" s="83"/>
      <c r="C50" s="34" t="str">
        <f>'Digestive Neph Team'!K$1</f>
        <v>Intern</v>
      </c>
      <c r="D50" s="5"/>
      <c r="E50" s="40">
        <f>VLOOKUP(E$3,Digestive,11,FALSE)</f>
        <v>0</v>
      </c>
      <c r="F50" s="40">
        <f>VLOOKUP(F$3,Digestive,11,FALSE)</f>
        <v>0</v>
      </c>
      <c r="G50" s="40">
        <f>VLOOKUP(G$3,Digestive,11,FALSE)</f>
        <v>0</v>
      </c>
      <c r="H50" s="40">
        <f>VLOOKUP(H$3,Digestive,11,FALSE)</f>
        <v>0</v>
      </c>
      <c r="I50" s="46">
        <f>VLOOKUP(I$3,Digestive,11,FALSE)</f>
        <v>0</v>
      </c>
      <c r="J50" s="28"/>
      <c r="K50" s="19"/>
      <c r="O50" s="173" t="s">
        <v>195</v>
      </c>
      <c r="P50" s="168" t="b">
        <f t="shared" si="5"/>
        <v>0</v>
      </c>
      <c r="Q50" s="173" t="s">
        <v>195</v>
      </c>
      <c r="R50" s="168" t="b">
        <f t="shared" si="6"/>
        <v>0</v>
      </c>
      <c r="S50" s="173" t="s">
        <v>195</v>
      </c>
      <c r="T50" s="168" t="b">
        <f t="shared" si="7"/>
        <v>0</v>
      </c>
      <c r="U50" s="173" t="s">
        <v>195</v>
      </c>
      <c r="V50" s="168" t="b">
        <f t="shared" si="8"/>
        <v>0</v>
      </c>
      <c r="W50" s="173" t="s">
        <v>195</v>
      </c>
      <c r="X50" s="168" t="b">
        <f t="shared" si="9"/>
        <v>0</v>
      </c>
    </row>
    <row r="51" spans="2:24" x14ac:dyDescent="0.3">
      <c r="B51" s="83"/>
      <c r="C51" s="34" t="str">
        <f>'Digestive Neph Team'!L$1</f>
        <v>Intern</v>
      </c>
      <c r="D51" s="5"/>
      <c r="E51" s="40">
        <f>VLOOKUP(E$3,Digestive,12,FALSE)</f>
        <v>0</v>
      </c>
      <c r="F51" s="40">
        <f>VLOOKUP(F$3,Digestive,12,FALSE)</f>
        <v>0</v>
      </c>
      <c r="G51" s="40">
        <f>VLOOKUP(G$3,Digestive,12,FALSE)</f>
        <v>0</v>
      </c>
      <c r="H51" s="40">
        <f>VLOOKUP(H$3,Digestive,12,FALSE)</f>
        <v>0</v>
      </c>
      <c r="I51" s="46">
        <f>VLOOKUP(I$3,Digestive,12,FALSE)</f>
        <v>0</v>
      </c>
      <c r="J51" s="28"/>
      <c r="K51" s="19"/>
      <c r="O51" s="173" t="s">
        <v>281</v>
      </c>
      <c r="P51" s="168" t="b">
        <f t="shared" si="5"/>
        <v>0</v>
      </c>
      <c r="Q51" s="173" t="s">
        <v>281</v>
      </c>
      <c r="R51" s="168" t="b">
        <f t="shared" si="6"/>
        <v>0</v>
      </c>
      <c r="S51" s="173"/>
      <c r="T51" s="168" t="b">
        <f t="shared" si="7"/>
        <v>1</v>
      </c>
      <c r="U51" s="173"/>
      <c r="V51" s="168" t="b">
        <f t="shared" si="8"/>
        <v>1</v>
      </c>
      <c r="W51" s="173" t="s">
        <v>281</v>
      </c>
      <c r="X51" s="168" t="b">
        <f t="shared" si="9"/>
        <v>0</v>
      </c>
    </row>
    <row r="52" spans="2:24" x14ac:dyDescent="0.3">
      <c r="B52" s="83"/>
      <c r="C52" s="34" t="e">
        <f>'Digestive Neph Team'!#REF!</f>
        <v>#REF!</v>
      </c>
      <c r="D52" s="5"/>
      <c r="E52" s="40">
        <f>VLOOKUP(E$3,Digestive,13,FALSE)</f>
        <v>0</v>
      </c>
      <c r="F52" s="40">
        <f>VLOOKUP(F$3,Digestive,13,FALSE)</f>
        <v>0</v>
      </c>
      <c r="G52" s="40">
        <f>VLOOKUP(G$3,Digestive,13,FALSE)</f>
        <v>0</v>
      </c>
      <c r="H52" s="40">
        <f>VLOOKUP(H$3,Digestive,13,FALSE)</f>
        <v>0</v>
      </c>
      <c r="I52" s="46">
        <f>VLOOKUP(I$3,Digestive,13,FALSE)</f>
        <v>0</v>
      </c>
      <c r="J52" s="28"/>
      <c r="K52" s="19"/>
      <c r="O52" s="173" t="s">
        <v>200</v>
      </c>
      <c r="P52" s="168" t="b">
        <f t="shared" si="5"/>
        <v>1</v>
      </c>
      <c r="Q52" s="173" t="s">
        <v>200</v>
      </c>
      <c r="R52" s="168" t="b">
        <f t="shared" si="6"/>
        <v>1</v>
      </c>
      <c r="S52" s="173" t="s">
        <v>200</v>
      </c>
      <c r="T52" s="168" t="b">
        <f t="shared" si="7"/>
        <v>1</v>
      </c>
      <c r="U52" s="173" t="s">
        <v>200</v>
      </c>
      <c r="V52" s="168" t="b">
        <f t="shared" si="8"/>
        <v>1</v>
      </c>
      <c r="W52" s="173" t="s">
        <v>200</v>
      </c>
      <c r="X52" s="168" t="b">
        <f t="shared" si="9"/>
        <v>1</v>
      </c>
    </row>
    <row r="53" spans="2:24" x14ac:dyDescent="0.3">
      <c r="B53" s="83"/>
      <c r="C53" s="34" t="e">
        <f>'Digestive Neph Team'!#REF!</f>
        <v>#REF!</v>
      </c>
      <c r="D53" s="5"/>
      <c r="E53" s="40">
        <f>VLOOKUP(E$3,Digestive,14,FALSE)</f>
        <v>0</v>
      </c>
      <c r="F53" s="40">
        <f>VLOOKUP(F$3,Digestive,14,FALSE)</f>
        <v>0</v>
      </c>
      <c r="G53" s="40">
        <f>VLOOKUP(G$3,Digestive,14,FALSE)</f>
        <v>0</v>
      </c>
      <c r="H53" s="40">
        <f>VLOOKUP(H$3,Digestive,14,FALSE)</f>
        <v>0</v>
      </c>
      <c r="I53" s="46">
        <f>VLOOKUP(I$3,Digestive,14,FALSE)</f>
        <v>0</v>
      </c>
      <c r="J53" s="28"/>
      <c r="K53" s="19"/>
      <c r="O53" s="173" t="s">
        <v>202</v>
      </c>
      <c r="P53" s="168" t="b">
        <f t="shared" si="5"/>
        <v>0</v>
      </c>
      <c r="Q53" s="173" t="s">
        <v>202</v>
      </c>
      <c r="R53" s="168" t="b">
        <f t="shared" si="6"/>
        <v>0</v>
      </c>
      <c r="S53" s="173" t="s">
        <v>202</v>
      </c>
      <c r="T53" s="168" t="b">
        <f t="shared" si="7"/>
        <v>0</v>
      </c>
      <c r="U53" s="173" t="s">
        <v>202</v>
      </c>
      <c r="V53" s="168" t="b">
        <f t="shared" si="8"/>
        <v>0</v>
      </c>
      <c r="W53" s="173" t="s">
        <v>202</v>
      </c>
      <c r="X53" s="168" t="b">
        <f t="shared" si="9"/>
        <v>0</v>
      </c>
    </row>
    <row r="54" spans="2:24" x14ac:dyDescent="0.3">
      <c r="B54" s="83"/>
      <c r="C54" s="34" t="e">
        <f>'Digestive Neph Team'!#REF!</f>
        <v>#REF!</v>
      </c>
      <c r="D54" s="5"/>
      <c r="E54" s="40">
        <f>VLOOKUP(E$3,Digestive,15,FALSE)</f>
        <v>0</v>
      </c>
      <c r="F54" s="40">
        <f>VLOOKUP(F$3,Digestive,15,FALSE)</f>
        <v>0</v>
      </c>
      <c r="G54" s="40">
        <f>VLOOKUP(G$3,Digestive,15,FALSE)</f>
        <v>0</v>
      </c>
      <c r="H54" s="40">
        <f>VLOOKUP(H$3,Digestive,15,FALSE)</f>
        <v>0</v>
      </c>
      <c r="I54" s="46">
        <f>VLOOKUP(I$3,Digestive,15,FALSE)</f>
        <v>0</v>
      </c>
      <c r="J54" s="28"/>
      <c r="K54" s="19"/>
      <c r="O54" s="173" t="s">
        <v>204</v>
      </c>
      <c r="P54" s="168" t="b">
        <f t="shared" si="5"/>
        <v>0</v>
      </c>
      <c r="Q54" s="173" t="s">
        <v>204</v>
      </c>
      <c r="R54" s="168" t="b">
        <f t="shared" si="6"/>
        <v>0</v>
      </c>
      <c r="S54" s="173" t="s">
        <v>204</v>
      </c>
      <c r="T54" s="168" t="b">
        <f t="shared" si="7"/>
        <v>0</v>
      </c>
      <c r="U54" s="173" t="s">
        <v>204</v>
      </c>
      <c r="V54" s="168" t="b">
        <f t="shared" si="8"/>
        <v>0</v>
      </c>
      <c r="W54" s="173" t="s">
        <v>204</v>
      </c>
      <c r="X54" s="168" t="b">
        <f t="shared" si="9"/>
        <v>0</v>
      </c>
    </row>
    <row r="55" spans="2:24" x14ac:dyDescent="0.3">
      <c r="B55" s="83"/>
      <c r="C55" s="34" t="e">
        <f>'Digestive Neph Team'!#REF!</f>
        <v>#REF!</v>
      </c>
      <c r="D55" s="5"/>
      <c r="E55" s="40">
        <f>VLOOKUP(E$3,Digestive,16,FALSE)</f>
        <v>0</v>
      </c>
      <c r="F55" s="40">
        <f>VLOOKUP(F$3,Digestive,16,FALSE)</f>
        <v>0</v>
      </c>
      <c r="G55" s="40">
        <f>VLOOKUP(G$3,Digestive,16,FALSE)</f>
        <v>0</v>
      </c>
      <c r="H55" s="40">
        <f>VLOOKUP(H$3,Digestive,16,FALSE)</f>
        <v>0</v>
      </c>
      <c r="I55" s="46">
        <f>VLOOKUP(I$3,Digestive,16,FALSE)</f>
        <v>0</v>
      </c>
      <c r="J55" s="28"/>
      <c r="K55" s="19"/>
      <c r="O55" s="173" t="s">
        <v>207</v>
      </c>
      <c r="P55" s="168" t="b">
        <f t="shared" si="5"/>
        <v>0</v>
      </c>
      <c r="Q55" s="173" t="s">
        <v>207</v>
      </c>
      <c r="R55" s="168" t="b">
        <f t="shared" si="6"/>
        <v>0</v>
      </c>
      <c r="S55" s="173" t="s">
        <v>207</v>
      </c>
      <c r="T55" s="168" t="b">
        <f t="shared" si="7"/>
        <v>0</v>
      </c>
      <c r="U55" s="173" t="s">
        <v>207</v>
      </c>
      <c r="V55" s="168" t="b">
        <f t="shared" si="8"/>
        <v>0</v>
      </c>
      <c r="W55" s="173" t="s">
        <v>207</v>
      </c>
      <c r="X55" s="168" t="b">
        <f t="shared" si="9"/>
        <v>0</v>
      </c>
    </row>
    <row r="56" spans="2:24" x14ac:dyDescent="0.3">
      <c r="B56" s="83"/>
      <c r="C56" s="34" t="e">
        <f>'Digestive Neph Team'!#REF!</f>
        <v>#REF!</v>
      </c>
      <c r="D56" s="5"/>
      <c r="E56" s="40">
        <f>VLOOKUP(E$3,Digestive,17,FALSE)</f>
        <v>0</v>
      </c>
      <c r="F56" s="40">
        <f>VLOOKUP(F$3,Digestive,17,FALSE)</f>
        <v>0</v>
      </c>
      <c r="G56" s="40">
        <f>VLOOKUP(G$3,Digestive,17,FALSE)</f>
        <v>0</v>
      </c>
      <c r="H56" s="40">
        <f>VLOOKUP(H$3,Digestive,17,FALSE)</f>
        <v>0</v>
      </c>
      <c r="I56" s="46">
        <f>VLOOKUP(I$3,Digestive,17,FALSE)</f>
        <v>0</v>
      </c>
      <c r="J56" s="28"/>
      <c r="K56" s="19"/>
      <c r="O56" s="173" t="s">
        <v>380</v>
      </c>
      <c r="P56" s="168" t="b">
        <f t="shared" si="5"/>
        <v>0</v>
      </c>
      <c r="Q56" s="173" t="s">
        <v>380</v>
      </c>
      <c r="R56" s="168" t="b">
        <f t="shared" si="6"/>
        <v>0</v>
      </c>
      <c r="S56" s="173" t="s">
        <v>380</v>
      </c>
      <c r="T56" s="168" t="b">
        <f t="shared" si="7"/>
        <v>0</v>
      </c>
      <c r="U56" s="173" t="s">
        <v>380</v>
      </c>
      <c r="V56" s="168" t="b">
        <f t="shared" si="8"/>
        <v>0</v>
      </c>
      <c r="W56" s="173" t="s">
        <v>380</v>
      </c>
      <c r="X56" s="168" t="b">
        <f t="shared" si="9"/>
        <v>0</v>
      </c>
    </row>
    <row r="57" spans="2:24" x14ac:dyDescent="0.3">
      <c r="B57" s="83"/>
      <c r="C57" s="34" t="e">
        <f>'Digestive Neph Team'!#REF!</f>
        <v>#REF!</v>
      </c>
      <c r="D57" s="5"/>
      <c r="E57" s="40">
        <f>VLOOKUP(E$3,Digestive,18,FALSE)</f>
        <v>0</v>
      </c>
      <c r="F57" s="40">
        <f>VLOOKUP(F$3,Digestive,18,FALSE)</f>
        <v>0</v>
      </c>
      <c r="G57" s="40">
        <f>VLOOKUP(G$3,Digestive,18,FALSE)</f>
        <v>0</v>
      </c>
      <c r="H57" s="40">
        <f>VLOOKUP(H$3,Digestive,18,FALSE)</f>
        <v>0</v>
      </c>
      <c r="I57" s="46">
        <f>VLOOKUP(I$3,Digestive,18,FALSE)</f>
        <v>0</v>
      </c>
      <c r="J57" s="28"/>
      <c r="K57" s="19"/>
      <c r="O57" s="173" t="s">
        <v>211</v>
      </c>
      <c r="P57" s="168" t="b">
        <f t="shared" si="5"/>
        <v>0</v>
      </c>
      <c r="Q57" s="173" t="s">
        <v>211</v>
      </c>
      <c r="R57" s="168" t="b">
        <f t="shared" si="6"/>
        <v>0</v>
      </c>
      <c r="S57" s="173" t="s">
        <v>211</v>
      </c>
      <c r="T57" s="168" t="b">
        <f t="shared" si="7"/>
        <v>0</v>
      </c>
      <c r="U57" s="173" t="s">
        <v>211</v>
      </c>
      <c r="V57" s="168" t="b">
        <f t="shared" si="8"/>
        <v>0</v>
      </c>
      <c r="W57" s="173" t="s">
        <v>211</v>
      </c>
      <c r="X57" s="168" t="b">
        <f t="shared" si="9"/>
        <v>0</v>
      </c>
    </row>
    <row r="58" spans="2:24" x14ac:dyDescent="0.3">
      <c r="B58" s="83"/>
      <c r="C58" s="34" t="e">
        <f>'Digestive Neph Team'!#REF!</f>
        <v>#REF!</v>
      </c>
      <c r="D58" s="5"/>
      <c r="E58" s="40">
        <f>VLOOKUP(E$3,Digestive,19,FALSE)</f>
        <v>0</v>
      </c>
      <c r="F58" s="40">
        <f>VLOOKUP(F$3,Digestive,19,FALSE)</f>
        <v>0</v>
      </c>
      <c r="G58" s="40">
        <f>VLOOKUP(G$3,Digestive,19,FALSE)</f>
        <v>0</v>
      </c>
      <c r="H58" s="40">
        <f>VLOOKUP(H$3,Digestive,19,FALSE)</f>
        <v>0</v>
      </c>
      <c r="I58" s="46">
        <f>VLOOKUP(I$3,Digestive,19,FALSE)</f>
        <v>0</v>
      </c>
      <c r="J58" s="28"/>
      <c r="K58" s="19"/>
      <c r="O58" s="173" t="s">
        <v>476</v>
      </c>
      <c r="P58" s="168" t="b">
        <f t="shared" si="5"/>
        <v>1</v>
      </c>
      <c r="Q58" s="173" t="s">
        <v>476</v>
      </c>
      <c r="R58" s="168" t="b">
        <f t="shared" si="6"/>
        <v>1</v>
      </c>
      <c r="S58" s="173" t="s">
        <v>476</v>
      </c>
      <c r="T58" s="168" t="b">
        <f t="shared" si="7"/>
        <v>1</v>
      </c>
      <c r="U58" s="173" t="s">
        <v>476</v>
      </c>
      <c r="V58" s="168" t="b">
        <f t="shared" si="8"/>
        <v>1</v>
      </c>
      <c r="W58" s="173" t="s">
        <v>476</v>
      </c>
      <c r="X58" s="168" t="b">
        <f t="shared" si="9"/>
        <v>1</v>
      </c>
    </row>
    <row r="59" spans="2:24" x14ac:dyDescent="0.3">
      <c r="B59" s="83"/>
      <c r="C59" s="34" t="e">
        <f>'Digestive Neph Team'!#REF!</f>
        <v>#REF!</v>
      </c>
      <c r="D59" s="5"/>
      <c r="E59" s="40">
        <f>VLOOKUP(E$3,Digestive,20,FALSE)</f>
        <v>0</v>
      </c>
      <c r="F59" s="40">
        <f>VLOOKUP(F$3,Digestive,20,FALSE)</f>
        <v>0</v>
      </c>
      <c r="G59" s="40">
        <f>VLOOKUP(G$3,Digestive,20,FALSE)</f>
        <v>0</v>
      </c>
      <c r="H59" s="40">
        <f>VLOOKUP(H$3,Digestive,20,FALSE)</f>
        <v>0</v>
      </c>
      <c r="I59" s="46">
        <f>VLOOKUP(I$3,Digestive,20,FALSE)</f>
        <v>0</v>
      </c>
      <c r="J59" s="28"/>
      <c r="K59" s="19"/>
      <c r="O59" s="173" t="s">
        <v>216</v>
      </c>
      <c r="P59" s="168" t="b">
        <f t="shared" si="5"/>
        <v>0</v>
      </c>
      <c r="Q59" s="173" t="s">
        <v>216</v>
      </c>
      <c r="R59" s="168" t="b">
        <f t="shared" si="6"/>
        <v>0</v>
      </c>
      <c r="S59" s="173" t="s">
        <v>216</v>
      </c>
      <c r="T59" s="168" t="b">
        <f t="shared" si="7"/>
        <v>0</v>
      </c>
      <c r="U59" s="173" t="s">
        <v>216</v>
      </c>
      <c r="V59" s="168" t="b">
        <f t="shared" si="8"/>
        <v>0</v>
      </c>
      <c r="W59" s="173" t="s">
        <v>216</v>
      </c>
      <c r="X59" s="168" t="b">
        <f t="shared" si="9"/>
        <v>0</v>
      </c>
    </row>
    <row r="60" spans="2:24" x14ac:dyDescent="0.3">
      <c r="B60" s="59"/>
      <c r="C60" s="65" t="s">
        <v>9</v>
      </c>
      <c r="D60" s="20"/>
      <c r="E60" s="43"/>
      <c r="F60" s="43"/>
      <c r="G60" s="43"/>
      <c r="H60" s="43"/>
      <c r="I60" s="44"/>
      <c r="J60" s="28"/>
      <c r="K60" s="19"/>
      <c r="O60" s="173" t="s">
        <v>217</v>
      </c>
      <c r="P60" s="168" t="b">
        <f t="shared" si="5"/>
        <v>1</v>
      </c>
      <c r="Q60" s="173" t="s">
        <v>217</v>
      </c>
      <c r="R60" s="168" t="b">
        <f t="shared" si="6"/>
        <v>1</v>
      </c>
      <c r="S60" s="173" t="s">
        <v>217</v>
      </c>
      <c r="T60" s="168" t="b">
        <f t="shared" si="7"/>
        <v>0</v>
      </c>
      <c r="U60" s="173" t="s">
        <v>217</v>
      </c>
      <c r="V60" s="168" t="b">
        <f t="shared" si="8"/>
        <v>1</v>
      </c>
      <c r="W60" s="173" t="s">
        <v>217</v>
      </c>
      <c r="X60" s="168" t="b">
        <f t="shared" si="9"/>
        <v>1</v>
      </c>
    </row>
    <row r="61" spans="2:24" s="26" customFormat="1" x14ac:dyDescent="0.3">
      <c r="B61" s="85" t="s">
        <v>36</v>
      </c>
      <c r="C61" s="82" t="str">
        <f>'General Med Team'!C1</f>
        <v xml:space="preserve">(8am-4.30pm)  42 ECHO </v>
      </c>
      <c r="D61" s="54"/>
      <c r="E61" s="40" t="str">
        <f>VLOOKUP(E$3,Generalmed,3,FALSE)</f>
        <v>J.Do</v>
      </c>
      <c r="F61" s="40" t="str">
        <f>VLOOKUP(F$3,Generalmed,3,FALSE)</f>
        <v>J.Do</v>
      </c>
      <c r="G61" s="40" t="str">
        <f>VLOOKUP(G$3,Generalmed,3,FALSE)</f>
        <v>J.Do</v>
      </c>
      <c r="H61" s="40" t="str">
        <f>VLOOKUP(H$3,Generalmed,3,FALSE)</f>
        <v>J.Do</v>
      </c>
      <c r="I61" s="46" t="str">
        <f>VLOOKUP(I$3,Generalmed,3,FALSE)</f>
        <v>J.Do</v>
      </c>
      <c r="J61" s="28"/>
      <c r="K61" s="19"/>
      <c r="O61" s="173" t="s">
        <v>471</v>
      </c>
      <c r="P61" s="168" t="b">
        <f t="shared" si="5"/>
        <v>0</v>
      </c>
      <c r="Q61" s="173" t="s">
        <v>471</v>
      </c>
      <c r="R61" s="168" t="b">
        <f t="shared" si="6"/>
        <v>1</v>
      </c>
      <c r="S61" s="173" t="s">
        <v>471</v>
      </c>
      <c r="T61" s="168" t="b">
        <f t="shared" si="7"/>
        <v>1</v>
      </c>
      <c r="U61" s="173" t="s">
        <v>471</v>
      </c>
      <c r="V61" s="168" t="b">
        <f t="shared" si="8"/>
        <v>1</v>
      </c>
      <c r="W61" s="173" t="s">
        <v>471</v>
      </c>
      <c r="X61" s="168" t="b">
        <f t="shared" si="9"/>
        <v>1</v>
      </c>
    </row>
    <row r="62" spans="2:24" x14ac:dyDescent="0.3">
      <c r="B62" s="83" t="s">
        <v>38</v>
      </c>
      <c r="C62" s="34" t="str">
        <f>'General Med Team'!$D$1</f>
        <v>(8am-4.30pm) 42 DELTA (+outliers)</v>
      </c>
      <c r="D62" s="5"/>
      <c r="E62" s="40" t="str">
        <f>VLOOKUP(E$3,Generalmed,4,FALSE)</f>
        <v>Arthur</v>
      </c>
      <c r="F62" s="40" t="str">
        <f>VLOOKUP(F$3,Generalmed,4,FALSE)</f>
        <v>Arthur</v>
      </c>
      <c r="G62" s="40" t="str">
        <f>VLOOKUP(G$3,Generalmed,4,FALSE)</f>
        <v>K.Tiong</v>
      </c>
      <c r="H62" s="40" t="str">
        <f>VLOOKUP(H$3,Generalmed,4,FALSE)</f>
        <v>Arthur</v>
      </c>
      <c r="I62" s="46" t="str">
        <f>VLOOKUP(I$3,Generalmed,4,FALSE)</f>
        <v>Arthur</v>
      </c>
      <c r="J62" s="28"/>
      <c r="K62" s="19"/>
      <c r="O62" s="173" t="s">
        <v>114</v>
      </c>
      <c r="P62" s="168" t="b">
        <f t="shared" si="5"/>
        <v>0</v>
      </c>
      <c r="Q62" s="173" t="s">
        <v>114</v>
      </c>
      <c r="R62" s="168" t="b">
        <f t="shared" si="6"/>
        <v>0</v>
      </c>
      <c r="S62" s="173" t="s">
        <v>114</v>
      </c>
      <c r="T62" s="168" t="b">
        <f t="shared" si="7"/>
        <v>0</v>
      </c>
      <c r="U62" s="173" t="s">
        <v>114</v>
      </c>
      <c r="V62" s="168" t="b">
        <f t="shared" si="8"/>
        <v>0</v>
      </c>
      <c r="W62" s="173" t="s">
        <v>114</v>
      </c>
      <c r="X62" s="168" t="b">
        <f t="shared" si="9"/>
        <v>0</v>
      </c>
    </row>
    <row r="63" spans="2:24" x14ac:dyDescent="0.3">
      <c r="B63" s="83" t="s">
        <v>37</v>
      </c>
      <c r="C63" s="34" t="str">
        <f>'General Med Team'!$E$1</f>
        <v>(8am-4.30pm) 41 BRAVO</v>
      </c>
      <c r="D63" s="5"/>
      <c r="E63" s="40" t="str">
        <f>VLOOKUP(E$3,Generalmed,5,FALSE)</f>
        <v>Karishma</v>
      </c>
      <c r="F63" s="40" t="str">
        <f>VLOOKUP(F$3,Generalmed,5,FALSE)</f>
        <v>Karishma</v>
      </c>
      <c r="G63" s="40" t="str">
        <f>VLOOKUP(G$3,Generalmed,5,FALSE)</f>
        <v>Karishma</v>
      </c>
      <c r="H63" s="40" t="str">
        <f>VLOOKUP(H$3,Generalmed,5,FALSE)</f>
        <v>Karishma</v>
      </c>
      <c r="I63" s="46" t="str">
        <f>VLOOKUP(I$3,Generalmed,5,FALSE)</f>
        <v>Karishma</v>
      </c>
      <c r="J63" s="28"/>
      <c r="K63" s="19"/>
      <c r="O63" s="173" t="s">
        <v>222</v>
      </c>
      <c r="P63" s="168" t="b">
        <f t="shared" si="5"/>
        <v>0</v>
      </c>
      <c r="Q63" s="173" t="s">
        <v>222</v>
      </c>
      <c r="R63" s="168" t="b">
        <f t="shared" si="6"/>
        <v>0</v>
      </c>
      <c r="S63" s="173" t="s">
        <v>222</v>
      </c>
      <c r="T63" s="168" t="b">
        <f t="shared" si="7"/>
        <v>0</v>
      </c>
      <c r="U63" s="173" t="s">
        <v>222</v>
      </c>
      <c r="V63" s="168" t="b">
        <f t="shared" si="8"/>
        <v>0</v>
      </c>
      <c r="W63" s="173" t="s">
        <v>222</v>
      </c>
      <c r="X63" s="168" t="b">
        <f t="shared" si="9"/>
        <v>0</v>
      </c>
    </row>
    <row r="64" spans="2:24" x14ac:dyDescent="0.3">
      <c r="B64" s="83" t="s">
        <v>43</v>
      </c>
      <c r="C64" s="34" t="str">
        <f>'General Med Team'!$F$1</f>
        <v>(8am-4.30pm) 41 ALPHA (+outliers)</v>
      </c>
      <c r="D64" s="5"/>
      <c r="E64" s="40" t="str">
        <f>VLOOKUP(E$3,Generalmed,6,FALSE)</f>
        <v>S.McPhee</v>
      </c>
      <c r="F64" s="40" t="str">
        <f>VLOOKUP(F$3,Generalmed,6,FALSE)</f>
        <v>S.McPhee</v>
      </c>
      <c r="G64" s="40" t="str">
        <f>VLOOKUP(G$3,Generalmed,6,FALSE)</f>
        <v>S.McPhee/JenNguyen</v>
      </c>
      <c r="H64" s="40" t="str">
        <f>VLOOKUP(H$3,Generalmed,6,FALSE)</f>
        <v>Jasenka</v>
      </c>
      <c r="I64" s="46" t="str">
        <f>VLOOKUP(I$3,Generalmed,6,FALSE)</f>
        <v>S.McPhee</v>
      </c>
      <c r="J64" s="28"/>
      <c r="K64" s="19"/>
      <c r="O64" s="173" t="s">
        <v>434</v>
      </c>
      <c r="P64" s="168" t="b">
        <f t="shared" si="5"/>
        <v>1</v>
      </c>
      <c r="Q64" s="173" t="s">
        <v>434</v>
      </c>
      <c r="R64" s="168" t="b">
        <f t="shared" si="6"/>
        <v>1</v>
      </c>
      <c r="S64" s="173" t="s">
        <v>434</v>
      </c>
      <c r="T64" s="168" t="b">
        <f t="shared" si="7"/>
        <v>1</v>
      </c>
      <c r="U64" s="173" t="s">
        <v>434</v>
      </c>
      <c r="V64" s="168" t="b">
        <f t="shared" si="8"/>
        <v>1</v>
      </c>
      <c r="W64" s="173" t="s">
        <v>434</v>
      </c>
      <c r="X64" s="168" t="b">
        <f t="shared" si="9"/>
        <v>0</v>
      </c>
    </row>
    <row r="65" spans="2:24" x14ac:dyDescent="0.3">
      <c r="B65" s="83" t="s">
        <v>44</v>
      </c>
      <c r="C65" s="34" t="str">
        <f>'General Med Team'!$G$1</f>
        <v>(8am-4.30pm) ADMISSIONS</v>
      </c>
      <c r="D65" s="5"/>
      <c r="E65" s="40" t="str">
        <f>VLOOKUP(E$3,Generalmed,7,FALSE)</f>
        <v>Jasenka</v>
      </c>
      <c r="F65" s="40" t="str">
        <f>VLOOKUP(F$3,Generalmed,7,FALSE)</f>
        <v>J.Parkinson</v>
      </c>
      <c r="G65" s="40" t="str">
        <f>VLOOKUP(G$3,Generalmed,7,FALSE)</f>
        <v>Paree</v>
      </c>
      <c r="H65" s="40" t="str">
        <f>VLOOKUP(H$3,Generalmed,7,FALSE)</f>
        <v>J.Parkinson/JenNguyen</v>
      </c>
      <c r="I65" s="46" t="str">
        <f>VLOOKUP(I$3,Generalmed,7,FALSE)</f>
        <v>Jasenka</v>
      </c>
      <c r="J65" s="28"/>
      <c r="K65" s="19"/>
      <c r="O65" s="173"/>
      <c r="P65" s="168" t="b">
        <f t="shared" si="5"/>
        <v>1</v>
      </c>
      <c r="Q65" s="173"/>
      <c r="R65" s="168" t="b">
        <f t="shared" si="6"/>
        <v>1</v>
      </c>
      <c r="S65" s="173"/>
      <c r="T65" s="168" t="b">
        <f t="shared" si="7"/>
        <v>1</v>
      </c>
      <c r="U65" s="173"/>
      <c r="V65" s="168" t="b">
        <f t="shared" si="8"/>
        <v>1</v>
      </c>
      <c r="W65" s="173"/>
      <c r="X65" s="168" t="b">
        <f t="shared" si="9"/>
        <v>1</v>
      </c>
    </row>
    <row r="66" spans="2:24" x14ac:dyDescent="0.3">
      <c r="B66" s="83" t="s">
        <v>45</v>
      </c>
      <c r="C66" s="34" t="str">
        <f>'General Med Team'!$H$1</f>
        <v>(8am-4.30pm) ADMISSIONS/ DISCHARGE SUPPORT</v>
      </c>
      <c r="D66" s="5"/>
      <c r="E66" s="40" t="str">
        <f>VLOOKUP(E$3,Generalmed,8,FALSE)</f>
        <v>Janki</v>
      </c>
      <c r="F66" s="40" t="str">
        <f>VLOOKUP(F$3,Generalmed,8,FALSE)</f>
        <v>Jasenka</v>
      </c>
      <c r="G66" s="40" t="str">
        <f>VLOOKUP(G$3,Generalmed,8,FALSE)</f>
        <v>Janki</v>
      </c>
      <c r="H66" s="40" t="str">
        <f>VLOOKUP(H$3,Generalmed,8,FALSE)</f>
        <v>Janki</v>
      </c>
      <c r="I66" s="46" t="str">
        <f>VLOOKUP(I$3,Generalmed,8,FALSE)</f>
        <v>Janki</v>
      </c>
      <c r="J66" s="28"/>
      <c r="K66" s="19"/>
      <c r="O66" s="173" t="s">
        <v>228</v>
      </c>
      <c r="P66" s="168" t="b">
        <f t="shared" si="5"/>
        <v>0</v>
      </c>
      <c r="Q66" s="173" t="s">
        <v>228</v>
      </c>
      <c r="R66" s="168" t="b">
        <f t="shared" si="6"/>
        <v>0</v>
      </c>
      <c r="S66" s="173" t="s">
        <v>228</v>
      </c>
      <c r="T66" s="168" t="b">
        <f t="shared" si="7"/>
        <v>0</v>
      </c>
      <c r="U66" s="173" t="s">
        <v>228</v>
      </c>
      <c r="V66" s="168" t="b">
        <f t="shared" si="8"/>
        <v>0</v>
      </c>
      <c r="W66" s="173" t="s">
        <v>228</v>
      </c>
      <c r="X66" s="168" t="b">
        <f t="shared" si="9"/>
        <v>0</v>
      </c>
    </row>
    <row r="67" spans="2:24" x14ac:dyDescent="0.3">
      <c r="B67" s="83" t="s">
        <v>46</v>
      </c>
      <c r="C67" s="34" t="str">
        <f>'General Med Team'!$I$1</f>
        <v>(11.30am-8pm) LATE</v>
      </c>
      <c r="D67" s="5"/>
      <c r="E67" s="40" t="str">
        <f>VLOOKUP(E$3,Generalmed,9,FALSE)</f>
        <v>Tatyana</v>
      </c>
      <c r="F67" s="40" t="str">
        <f>VLOOKUP(F$3,Generalmed,9,FALSE)</f>
        <v>Tatyana</v>
      </c>
      <c r="G67" s="40" t="str">
        <f>VLOOKUP(G$3,Generalmed,9,FALSE)</f>
        <v>Jasenka</v>
      </c>
      <c r="H67" s="40" t="str">
        <f>VLOOKUP(H$3,Generalmed,9,FALSE)</f>
        <v>Tatyana</v>
      </c>
      <c r="I67" s="46" t="str">
        <f>VLOOKUP(I$3,Generalmed,9,FALSE)</f>
        <v>Tatyana</v>
      </c>
      <c r="J67" s="28"/>
      <c r="K67" s="19"/>
      <c r="O67" s="173"/>
      <c r="P67" s="168" t="b">
        <f t="shared" si="5"/>
        <v>1</v>
      </c>
      <c r="Q67" s="173"/>
      <c r="R67" s="168" t="b">
        <f t="shared" si="6"/>
        <v>1</v>
      </c>
      <c r="S67" s="173" t="s">
        <v>230</v>
      </c>
      <c r="T67" s="168" t="b">
        <f t="shared" si="7"/>
        <v>0</v>
      </c>
      <c r="U67" s="173" t="s">
        <v>230</v>
      </c>
      <c r="V67" s="168" t="b">
        <f t="shared" si="8"/>
        <v>0</v>
      </c>
      <c r="W67" s="173"/>
      <c r="X67" s="168" t="b">
        <f t="shared" si="9"/>
        <v>1</v>
      </c>
    </row>
    <row r="68" spans="2:24" x14ac:dyDescent="0.3">
      <c r="B68" s="83"/>
      <c r="C68" s="34" t="str">
        <f>'General Med Team'!$J$1</f>
        <v>STEP STUDENT</v>
      </c>
      <c r="D68" s="5"/>
      <c r="E68" s="40">
        <f>VLOOKUP(E$3,Generalmed,10,FALSE)</f>
        <v>0</v>
      </c>
      <c r="F68" s="40">
        <f>VLOOKUP(F$3,Generalmed,10,FALSE)</f>
        <v>0</v>
      </c>
      <c r="G68" s="40">
        <f>VLOOKUP(G$3,Generalmed,10,FALSE)</f>
        <v>0</v>
      </c>
      <c r="H68" s="40">
        <f>VLOOKUP(H$3,Generalmed,10,FALSE)</f>
        <v>0</v>
      </c>
      <c r="I68" s="46">
        <f>VLOOKUP(I$3,Generalmed,10,FALSE)</f>
        <v>0</v>
      </c>
      <c r="J68" s="28"/>
      <c r="K68" s="19"/>
      <c r="O68" s="173" t="s">
        <v>283</v>
      </c>
      <c r="P68" s="168" t="b">
        <f t="shared" ref="P68:P99" si="10">NOT(ISERROR(MATCH("*"&amp;O68&amp;"*",E:E,0)))</f>
        <v>1</v>
      </c>
      <c r="Q68" s="173"/>
      <c r="R68" s="168" t="b">
        <f t="shared" ref="R68:R99" si="11">NOT(ISERROR(MATCH("*"&amp;Q68&amp;"*",F:F,0)))</f>
        <v>1</v>
      </c>
      <c r="S68" s="173"/>
      <c r="T68" s="168" t="b">
        <f t="shared" ref="T68:T99" si="12">NOT(ISERROR(MATCH("*"&amp;S68&amp;"*",G:G,0)))</f>
        <v>1</v>
      </c>
      <c r="U68" s="173"/>
      <c r="V68" s="168" t="b">
        <f t="shared" ref="V68:V99" si="13">NOT(ISERROR(MATCH("*"&amp;U68&amp;"*",H:H,0)))</f>
        <v>1</v>
      </c>
      <c r="W68" s="173" t="s">
        <v>283</v>
      </c>
      <c r="X68" s="168" t="b">
        <f t="shared" ref="X68:X99" si="14">NOT(ISERROR(MATCH("*"&amp;W68&amp;"*",I:I,0)))</f>
        <v>1</v>
      </c>
    </row>
    <row r="69" spans="2:24" x14ac:dyDescent="0.3">
      <c r="B69" s="83"/>
      <c r="C69" s="34" t="str">
        <f>'General Med Team'!$K$1</f>
        <v>STEP STUDENT</v>
      </c>
      <c r="D69" s="5"/>
      <c r="E69" s="40">
        <f>VLOOKUP(E$3,Generalmed,11,FALSE)</f>
        <v>0</v>
      </c>
      <c r="F69" s="40">
        <f>VLOOKUP(F$3,Generalmed,11,FALSE)</f>
        <v>0</v>
      </c>
      <c r="G69" s="40">
        <f>VLOOKUP(G$3,Generalmed,11,FALSE)</f>
        <v>0</v>
      </c>
      <c r="H69" s="40">
        <f>VLOOKUP(H$3,Generalmed,11,FALSE)</f>
        <v>0</v>
      </c>
      <c r="I69" s="46">
        <f>VLOOKUP(I$3,Generalmed,11,FALSE)</f>
        <v>0</v>
      </c>
      <c r="J69" s="28"/>
      <c r="K69" s="19"/>
      <c r="O69" s="173" t="s">
        <v>235</v>
      </c>
      <c r="P69" s="168" t="b">
        <f t="shared" si="10"/>
        <v>1</v>
      </c>
      <c r="Q69" s="173" t="s">
        <v>235</v>
      </c>
      <c r="R69" s="168" t="b">
        <f t="shared" si="11"/>
        <v>1</v>
      </c>
      <c r="S69" s="173" t="s">
        <v>235</v>
      </c>
      <c r="T69" s="168" t="b">
        <f t="shared" si="12"/>
        <v>1</v>
      </c>
      <c r="U69" s="173"/>
      <c r="V69" s="168" t="b">
        <f t="shared" si="13"/>
        <v>1</v>
      </c>
      <c r="W69" s="173" t="s">
        <v>235</v>
      </c>
      <c r="X69" s="168" t="b">
        <f t="shared" si="14"/>
        <v>1</v>
      </c>
    </row>
    <row r="70" spans="2:24" x14ac:dyDescent="0.3">
      <c r="B70" s="83"/>
      <c r="C70" s="34" t="str">
        <f>'General Med Team'!$L$1</f>
        <v>STUDENT</v>
      </c>
      <c r="D70" s="5"/>
      <c r="E70" s="40">
        <f>VLOOKUP(E$3,Generalmed,12,FALSE)</f>
        <v>0</v>
      </c>
      <c r="F70" s="40">
        <f>VLOOKUP(F$3,Generalmed,12,FALSE)</f>
        <v>0</v>
      </c>
      <c r="G70" s="40">
        <f>VLOOKUP(G$3,Generalmed,12,FALSE)</f>
        <v>0</v>
      </c>
      <c r="H70" s="40">
        <f>VLOOKUP(H$3,Generalmed,12,FALSE)</f>
        <v>0</v>
      </c>
      <c r="I70" s="46">
        <f>VLOOKUP(I$3,Generalmed,12,FALSE)</f>
        <v>0</v>
      </c>
      <c r="J70" s="28"/>
      <c r="K70" s="19"/>
      <c r="O70" s="173" t="s">
        <v>237</v>
      </c>
      <c r="P70" s="168" t="b">
        <f t="shared" si="10"/>
        <v>1</v>
      </c>
      <c r="Q70" s="173" t="s">
        <v>237</v>
      </c>
      <c r="R70" s="168" t="b">
        <f t="shared" si="11"/>
        <v>1</v>
      </c>
      <c r="S70" s="173" t="s">
        <v>237</v>
      </c>
      <c r="T70" s="168" t="b">
        <f t="shared" si="12"/>
        <v>1</v>
      </c>
      <c r="U70" s="173" t="s">
        <v>237</v>
      </c>
      <c r="V70" s="168" t="b">
        <f t="shared" si="13"/>
        <v>0</v>
      </c>
      <c r="W70" s="173" t="s">
        <v>237</v>
      </c>
      <c r="X70" s="168" t="b">
        <f t="shared" si="14"/>
        <v>1</v>
      </c>
    </row>
    <row r="71" spans="2:24" x14ac:dyDescent="0.3">
      <c r="B71" s="83"/>
      <c r="C71" s="34" t="str">
        <f>'General Med Team'!$M$1</f>
        <v>STUDENT</v>
      </c>
      <c r="D71" s="5"/>
      <c r="E71" s="40">
        <f>VLOOKUP(E$3,Generalmed,13,FALSE)</f>
        <v>0</v>
      </c>
      <c r="F71" s="40">
        <f>VLOOKUP(F$3,Generalmed,13,FALSE)</f>
        <v>0</v>
      </c>
      <c r="G71" s="40">
        <f>VLOOKUP(G$3,Generalmed,13,FALSE)</f>
        <v>0</v>
      </c>
      <c r="H71" s="40">
        <f>VLOOKUP(H$3,Generalmed,13,FALSE)</f>
        <v>0</v>
      </c>
      <c r="I71" s="46">
        <f>VLOOKUP(I$3,Generalmed,13,FALSE)</f>
        <v>0</v>
      </c>
      <c r="J71" s="28"/>
      <c r="K71" s="19"/>
      <c r="O71" s="173" t="s">
        <v>427</v>
      </c>
      <c r="P71" s="168" t="b">
        <f t="shared" si="10"/>
        <v>0</v>
      </c>
      <c r="Q71" s="173" t="s">
        <v>427</v>
      </c>
      <c r="R71" s="168" t="b">
        <f t="shared" si="11"/>
        <v>0</v>
      </c>
      <c r="S71" s="173"/>
      <c r="T71" s="168" t="b">
        <f t="shared" si="12"/>
        <v>1</v>
      </c>
      <c r="U71" s="173" t="s">
        <v>427</v>
      </c>
      <c r="V71" s="168" t="b">
        <f t="shared" si="13"/>
        <v>0</v>
      </c>
      <c r="W71" s="173"/>
      <c r="X71" s="168" t="b">
        <f t="shared" si="14"/>
        <v>1</v>
      </c>
    </row>
    <row r="72" spans="2:24" x14ac:dyDescent="0.3">
      <c r="B72" s="83"/>
      <c r="C72" s="34">
        <f>'General Med Team'!$N$1</f>
        <v>0</v>
      </c>
      <c r="D72" s="5"/>
      <c r="E72" s="40">
        <f>VLOOKUP(E$3,Generalmed,14,FALSE)</f>
        <v>0</v>
      </c>
      <c r="F72" s="40">
        <f>VLOOKUP(F$3,Generalmed,14,FALSE)</f>
        <v>0</v>
      </c>
      <c r="G72" s="40">
        <f>VLOOKUP(G$3,Generalmed,14,FALSE)</f>
        <v>0</v>
      </c>
      <c r="H72" s="40">
        <f>VLOOKUP(H$3,Generalmed,14,FALSE)</f>
        <v>0</v>
      </c>
      <c r="I72" s="46">
        <f>VLOOKUP(I$3,Generalmed,14,FALSE)</f>
        <v>0</v>
      </c>
      <c r="J72" s="28"/>
      <c r="K72" s="19"/>
      <c r="O72" s="174" t="s">
        <v>466</v>
      </c>
      <c r="P72" s="168" t="b">
        <f t="shared" si="10"/>
        <v>1</v>
      </c>
      <c r="Q72" s="174" t="s">
        <v>466</v>
      </c>
      <c r="R72" s="168" t="b">
        <f t="shared" si="11"/>
        <v>1</v>
      </c>
      <c r="S72" s="174" t="s">
        <v>466</v>
      </c>
      <c r="T72" s="168" t="b">
        <f t="shared" si="12"/>
        <v>1</v>
      </c>
      <c r="U72" s="174" t="s">
        <v>466</v>
      </c>
      <c r="V72" s="168" t="b">
        <f t="shared" si="13"/>
        <v>1</v>
      </c>
      <c r="W72" s="174" t="s">
        <v>466</v>
      </c>
      <c r="X72" s="168" t="b">
        <f t="shared" si="14"/>
        <v>0</v>
      </c>
    </row>
    <row r="73" spans="2:24" x14ac:dyDescent="0.3">
      <c r="B73" s="83"/>
      <c r="C73" s="34">
        <f>'General Med Team'!$O$1</f>
        <v>0</v>
      </c>
      <c r="D73" s="5"/>
      <c r="E73" s="40">
        <f>VLOOKUP(E$3,Generalmed,15,FALSE)</f>
        <v>0</v>
      </c>
      <c r="F73" s="40">
        <f>VLOOKUP(F$3,Generalmed,15,FALSE)</f>
        <v>0</v>
      </c>
      <c r="G73" s="40">
        <f>VLOOKUP(G$3,Generalmed,15,FALSE)</f>
        <v>0</v>
      </c>
      <c r="H73" s="40">
        <f>VLOOKUP(H$3,Generalmed,15,FALSE)</f>
        <v>0</v>
      </c>
      <c r="I73" s="46">
        <f>VLOOKUP(I$3,Generalmed,15,FALSE)</f>
        <v>0</v>
      </c>
      <c r="J73" s="28"/>
      <c r="K73" s="19"/>
      <c r="O73" s="174" t="s">
        <v>245</v>
      </c>
      <c r="P73" s="168" t="b">
        <f t="shared" si="10"/>
        <v>0</v>
      </c>
      <c r="Q73" s="174"/>
      <c r="R73" s="168" t="b">
        <f t="shared" si="11"/>
        <v>1</v>
      </c>
      <c r="S73" s="174" t="s">
        <v>433</v>
      </c>
      <c r="T73" s="168" t="b">
        <f t="shared" si="12"/>
        <v>0</v>
      </c>
      <c r="U73" s="174" t="s">
        <v>433</v>
      </c>
      <c r="V73" s="168" t="b">
        <f t="shared" si="13"/>
        <v>0</v>
      </c>
      <c r="W73" s="174"/>
      <c r="X73" s="168" t="b">
        <f t="shared" si="14"/>
        <v>1</v>
      </c>
    </row>
    <row r="74" spans="2:24" x14ac:dyDescent="0.3">
      <c r="B74" s="83"/>
      <c r="C74" s="34">
        <f>'General Med Team'!$P$1</f>
        <v>0</v>
      </c>
      <c r="D74" s="5"/>
      <c r="E74" s="40">
        <f>VLOOKUP(E$3,Generalmed,16,FALSE)</f>
        <v>0</v>
      </c>
      <c r="F74" s="40">
        <f>VLOOKUP(F$3,Generalmed,16,FALSE)</f>
        <v>0</v>
      </c>
      <c r="G74" s="40">
        <f>VLOOKUP(G$3,Generalmed,16,FALSE)</f>
        <v>0</v>
      </c>
      <c r="H74" s="40">
        <f>VLOOKUP(H$3,Generalmed,16,FALSE)</f>
        <v>0</v>
      </c>
      <c r="I74" s="46">
        <f>VLOOKUP(I$3,Generalmed,16,FALSE)</f>
        <v>0</v>
      </c>
      <c r="J74" s="28"/>
      <c r="K74" s="19"/>
      <c r="O74" s="173" t="s">
        <v>246</v>
      </c>
      <c r="P74" s="168" t="b">
        <f t="shared" si="10"/>
        <v>0</v>
      </c>
      <c r="Q74" s="173" t="s">
        <v>246</v>
      </c>
      <c r="R74" s="168" t="b">
        <f t="shared" si="11"/>
        <v>1</v>
      </c>
      <c r="S74" s="173" t="s">
        <v>246</v>
      </c>
      <c r="T74" s="168" t="b">
        <f t="shared" si="12"/>
        <v>1</v>
      </c>
      <c r="U74" s="173" t="s">
        <v>246</v>
      </c>
      <c r="V74" s="168" t="b">
        <f t="shared" si="13"/>
        <v>0</v>
      </c>
      <c r="W74" s="173" t="s">
        <v>246</v>
      </c>
      <c r="X74" s="168" t="b">
        <f t="shared" si="14"/>
        <v>1</v>
      </c>
    </row>
    <row r="75" spans="2:24" x14ac:dyDescent="0.3">
      <c r="B75" s="83"/>
      <c r="C75" s="34">
        <f>'General Med Team'!$Q$1</f>
        <v>0</v>
      </c>
      <c r="D75" s="5"/>
      <c r="E75" s="40">
        <f>VLOOKUP(E$3,Generalmed,17,FALSE)</f>
        <v>0</v>
      </c>
      <c r="F75" s="40">
        <f>VLOOKUP(F$3,Generalmed,17,FALSE)</f>
        <v>0</v>
      </c>
      <c r="G75" s="40">
        <f>VLOOKUP(G$3,Generalmed,17,FALSE)</f>
        <v>0</v>
      </c>
      <c r="H75" s="40">
        <f>VLOOKUP(H$3,Generalmed,17,FALSE)</f>
        <v>0</v>
      </c>
      <c r="I75" s="46">
        <f>VLOOKUP(I$3,Generalmed,17,FALSE)</f>
        <v>0</v>
      </c>
      <c r="J75" s="28"/>
      <c r="K75" s="19"/>
      <c r="O75" s="174" t="s">
        <v>248</v>
      </c>
      <c r="P75" s="168" t="b">
        <f t="shared" si="10"/>
        <v>0</v>
      </c>
      <c r="Q75" s="174" t="s">
        <v>248</v>
      </c>
      <c r="R75" s="168" t="b">
        <f t="shared" si="11"/>
        <v>0</v>
      </c>
      <c r="S75" s="174" t="s">
        <v>248</v>
      </c>
      <c r="T75" s="168" t="b">
        <f t="shared" si="12"/>
        <v>0</v>
      </c>
      <c r="U75" s="174" t="s">
        <v>248</v>
      </c>
      <c r="V75" s="168" t="b">
        <f t="shared" si="13"/>
        <v>0</v>
      </c>
      <c r="W75" s="174" t="s">
        <v>248</v>
      </c>
      <c r="X75" s="168" t="b">
        <f t="shared" si="14"/>
        <v>0</v>
      </c>
    </row>
    <row r="76" spans="2:24" x14ac:dyDescent="0.3">
      <c r="B76" s="83"/>
      <c r="C76" s="34">
        <f>'General Med Team'!$R$1</f>
        <v>0</v>
      </c>
      <c r="D76" s="5"/>
      <c r="E76" s="40">
        <f>VLOOKUP(E$3,Generalmed,18,FALSE)</f>
        <v>0</v>
      </c>
      <c r="F76" s="40">
        <f>VLOOKUP(F$3,Generalmed,18,FALSE)</f>
        <v>0</v>
      </c>
      <c r="G76" s="40">
        <f>VLOOKUP(G$3,Generalmed,18,FALSE)</f>
        <v>0</v>
      </c>
      <c r="H76" s="40">
        <f>VLOOKUP(H$3,Generalmed,18,FALSE)</f>
        <v>0</v>
      </c>
      <c r="I76" s="46">
        <f>VLOOKUP(I$3,Generalmed,18,FALSE)</f>
        <v>0</v>
      </c>
      <c r="J76" s="28"/>
      <c r="K76" s="19"/>
      <c r="O76" s="174" t="s">
        <v>249</v>
      </c>
      <c r="P76" s="168" t="b">
        <f t="shared" si="10"/>
        <v>1</v>
      </c>
      <c r="Q76" s="174" t="s">
        <v>249</v>
      </c>
      <c r="R76" s="168" t="b">
        <f t="shared" si="11"/>
        <v>1</v>
      </c>
      <c r="S76" s="174" t="s">
        <v>249</v>
      </c>
      <c r="T76" s="168" t="b">
        <f t="shared" si="12"/>
        <v>1</v>
      </c>
      <c r="U76" s="174" t="s">
        <v>249</v>
      </c>
      <c r="V76" s="168" t="b">
        <f t="shared" si="13"/>
        <v>1</v>
      </c>
      <c r="W76" s="174" t="s">
        <v>249</v>
      </c>
      <c r="X76" s="168" t="b">
        <f t="shared" si="14"/>
        <v>1</v>
      </c>
    </row>
    <row r="77" spans="2:24" x14ac:dyDescent="0.3">
      <c r="B77" s="83"/>
      <c r="C77" s="34">
        <f>'General Med Team'!$S$1</f>
        <v>0</v>
      </c>
      <c r="D77" s="5"/>
      <c r="E77" s="40">
        <f>VLOOKUP(E$3,Generalmed,19,FALSE)</f>
        <v>0</v>
      </c>
      <c r="F77" s="40">
        <f>VLOOKUP(F$3,Generalmed,19,FALSE)</f>
        <v>0</v>
      </c>
      <c r="G77" s="40">
        <f>VLOOKUP(G$3,Generalmed,19,FALSE)</f>
        <v>0</v>
      </c>
      <c r="H77" s="40">
        <f>VLOOKUP(H$3,Generalmed,19,FALSE)</f>
        <v>0</v>
      </c>
      <c r="I77" s="46">
        <f>VLOOKUP(I$3,Generalmed,19,FALSE)</f>
        <v>0</v>
      </c>
      <c r="J77" s="28"/>
      <c r="K77" s="19"/>
      <c r="O77" s="173" t="s">
        <v>250</v>
      </c>
      <c r="P77" s="168" t="b">
        <f t="shared" si="10"/>
        <v>0</v>
      </c>
      <c r="Q77" s="173" t="s">
        <v>250</v>
      </c>
      <c r="R77" s="168" t="b">
        <f t="shared" si="11"/>
        <v>0</v>
      </c>
      <c r="S77" s="173" t="s">
        <v>250</v>
      </c>
      <c r="T77" s="168" t="b">
        <f t="shared" si="12"/>
        <v>0</v>
      </c>
      <c r="U77" s="173" t="s">
        <v>250</v>
      </c>
      <c r="V77" s="168" t="b">
        <f t="shared" si="13"/>
        <v>0</v>
      </c>
      <c r="W77" s="173" t="s">
        <v>250</v>
      </c>
      <c r="X77" s="168" t="b">
        <f t="shared" si="14"/>
        <v>0</v>
      </c>
    </row>
    <row r="78" spans="2:24" x14ac:dyDescent="0.3">
      <c r="B78" s="83"/>
      <c r="C78" s="34">
        <f>'General Med Team'!$T$1</f>
        <v>0</v>
      </c>
      <c r="D78" s="5"/>
      <c r="E78" s="40">
        <f>VLOOKUP(E$3,Generalmed,20,FALSE)</f>
        <v>0</v>
      </c>
      <c r="F78" s="40">
        <f>VLOOKUP(F$3,Generalmed,20,FALSE)</f>
        <v>0</v>
      </c>
      <c r="G78" s="40">
        <f>VLOOKUP(G$3,Generalmed,20,FALSE)</f>
        <v>0</v>
      </c>
      <c r="H78" s="40">
        <f>VLOOKUP(H$3,Generalmed,20,FALSE)</f>
        <v>0</v>
      </c>
      <c r="I78" s="46">
        <f>VLOOKUP(I$3,Generalmed,20,FALSE)</f>
        <v>0</v>
      </c>
      <c r="J78" s="28"/>
      <c r="K78" s="19"/>
      <c r="O78" s="174" t="s">
        <v>477</v>
      </c>
      <c r="P78" s="168" t="b">
        <f t="shared" si="10"/>
        <v>1</v>
      </c>
      <c r="Q78" s="174" t="s">
        <v>477</v>
      </c>
      <c r="R78" s="168" t="b">
        <f t="shared" si="11"/>
        <v>1</v>
      </c>
      <c r="S78" s="174" t="s">
        <v>477</v>
      </c>
      <c r="T78" s="168" t="b">
        <f t="shared" si="12"/>
        <v>0</v>
      </c>
      <c r="U78" s="174" t="s">
        <v>477</v>
      </c>
      <c r="V78" s="168" t="b">
        <f t="shared" si="13"/>
        <v>1</v>
      </c>
      <c r="W78" s="174" t="s">
        <v>477</v>
      </c>
      <c r="X78" s="168" t="b">
        <f t="shared" si="14"/>
        <v>1</v>
      </c>
    </row>
    <row r="79" spans="2:24" x14ac:dyDescent="0.3">
      <c r="B79" s="60"/>
      <c r="C79" s="66" t="s">
        <v>10</v>
      </c>
      <c r="D79" s="20"/>
      <c r="E79" s="43"/>
      <c r="F79" s="43"/>
      <c r="G79" s="43"/>
      <c r="H79" s="43"/>
      <c r="I79" s="44"/>
      <c r="J79" s="28"/>
      <c r="K79" s="19"/>
      <c r="O79" s="173" t="s">
        <v>254</v>
      </c>
      <c r="P79" s="168" t="b">
        <f t="shared" si="10"/>
        <v>1</v>
      </c>
      <c r="Q79" s="173"/>
      <c r="R79" s="168" t="b">
        <f t="shared" si="11"/>
        <v>1</v>
      </c>
      <c r="S79" s="173"/>
      <c r="T79" s="168" t="b">
        <f t="shared" si="12"/>
        <v>1</v>
      </c>
      <c r="U79" s="173" t="s">
        <v>254</v>
      </c>
      <c r="V79" s="168" t="b">
        <f t="shared" si="13"/>
        <v>1</v>
      </c>
      <c r="W79" s="173" t="s">
        <v>254</v>
      </c>
      <c r="X79" s="168" t="b">
        <f t="shared" si="14"/>
        <v>1</v>
      </c>
    </row>
    <row r="80" spans="2:24" x14ac:dyDescent="0.3">
      <c r="B80" s="83" t="s">
        <v>16</v>
      </c>
      <c r="C80" s="34" t="str">
        <f>'Special Med Team'!$C$1</f>
        <v>RHEUM / ENDO / DERM (RhEnDe)</v>
      </c>
      <c r="D80" s="5"/>
      <c r="E80" s="40">
        <f>VLOOKUP(E$3,specialmedicine,3,FALSE)</f>
        <v>0</v>
      </c>
      <c r="F80" s="40" t="str">
        <f>VLOOKUP(F$3,specialmedicine,3,FALSE)</f>
        <v>A.Alex</v>
      </c>
      <c r="G80" s="40" t="str">
        <f>VLOOKUP(G$3,specialmedicine,3,FALSE)</f>
        <v>Silvana</v>
      </c>
      <c r="H80" s="40" t="str">
        <f>VLOOKUP(H$3,specialmedicine,3,FALSE)</f>
        <v>Silvana&lt;11.30am</v>
      </c>
      <c r="I80" s="46" t="str">
        <f>VLOOKUP(I$3,specialmedicine,3,FALSE)</f>
        <v>Natalie</v>
      </c>
      <c r="J80" s="28"/>
      <c r="K80" s="19"/>
      <c r="O80" s="173" t="s">
        <v>256</v>
      </c>
      <c r="P80" s="168" t="b">
        <f t="shared" si="10"/>
        <v>0</v>
      </c>
      <c r="Q80" s="173"/>
      <c r="R80" s="168" t="b">
        <f t="shared" si="11"/>
        <v>1</v>
      </c>
      <c r="S80" s="173"/>
      <c r="T80" s="168" t="b">
        <f t="shared" si="12"/>
        <v>1</v>
      </c>
      <c r="U80" s="173" t="s">
        <v>256</v>
      </c>
      <c r="V80" s="168" t="b">
        <f t="shared" si="13"/>
        <v>0</v>
      </c>
      <c r="W80" s="173" t="s">
        <v>256</v>
      </c>
      <c r="X80" s="168" t="b">
        <f t="shared" si="14"/>
        <v>0</v>
      </c>
    </row>
    <row r="81" spans="2:24" x14ac:dyDescent="0.3">
      <c r="B81" s="83"/>
      <c r="C81" s="34" t="str">
        <f>'Special Med Team'!$D$1</f>
        <v>RhEnDe Services</v>
      </c>
      <c r="D81" s="5"/>
      <c r="E81" s="40">
        <f>VLOOKUP(E$3,specialmedicine,4,FALSE)</f>
        <v>0</v>
      </c>
      <c r="F81" s="40" t="str">
        <f>VLOOKUP(F$3,specialmedicine,4,FALSE)</f>
        <v>&gt;2pm A.Alex (SLE clinic)</v>
      </c>
      <c r="G81" s="40" t="str">
        <f>VLOOKUP(G$3,specialmedicine,4,FALSE)</f>
        <v>&lt;12pm Silvana (RA clinic)</v>
      </c>
      <c r="H81" s="40" t="str">
        <f>VLOOKUP(H$3,specialmedicine,4,FALSE)</f>
        <v>Diana (compassionate) &gt;11.30am</v>
      </c>
      <c r="I81" s="46" t="str">
        <f>VLOOKUP(I$3,specialmedicine,4,FALSE)</f>
        <v xml:space="preserve">&gt;2pm Natalie (DERM clinic) </v>
      </c>
      <c r="J81" s="28"/>
      <c r="K81" s="19"/>
      <c r="O81" s="173" t="s">
        <v>284</v>
      </c>
      <c r="P81" s="168" t="b">
        <f t="shared" si="10"/>
        <v>0</v>
      </c>
      <c r="Q81" s="173" t="s">
        <v>284</v>
      </c>
      <c r="R81" s="168" t="b">
        <f t="shared" si="11"/>
        <v>0</v>
      </c>
      <c r="S81" s="173"/>
      <c r="T81" s="168" t="b">
        <f t="shared" si="12"/>
        <v>1</v>
      </c>
      <c r="U81" s="173"/>
      <c r="V81" s="168" t="b">
        <f t="shared" si="13"/>
        <v>1</v>
      </c>
      <c r="W81" s="173" t="s">
        <v>284</v>
      </c>
      <c r="X81" s="168" t="b">
        <f t="shared" si="14"/>
        <v>0</v>
      </c>
    </row>
    <row r="82" spans="2:24" x14ac:dyDescent="0.3">
      <c r="B82" s="83" t="s">
        <v>15</v>
      </c>
      <c r="C82" s="34" t="str">
        <f>'Special Med Team'!$E$1</f>
        <v>HAEM WHITE</v>
      </c>
      <c r="D82" s="5"/>
      <c r="E82" s="40">
        <f>VLOOKUP(E$3,specialmedicine,5,FALSE)</f>
        <v>0</v>
      </c>
      <c r="F82" s="40" t="str">
        <f>VLOOKUP(F$3,specialmedicine,5,FALSE)</f>
        <v>M.Lu</v>
      </c>
      <c r="G82" s="40" t="str">
        <f>VLOOKUP(G$3,specialmedicine,5,FALSE)</f>
        <v>Phil</v>
      </c>
      <c r="H82" s="40" t="str">
        <f>VLOOKUP(H$3,specialmedicine,5,FALSE)</f>
        <v>Phil</v>
      </c>
      <c r="I82" s="46" t="str">
        <f>VLOOKUP(I$3,specialmedicine,5,FALSE)</f>
        <v>Golriz</v>
      </c>
      <c r="J82" s="28"/>
      <c r="K82" s="19"/>
      <c r="O82" s="173" t="s">
        <v>285</v>
      </c>
      <c r="P82" s="168" t="b">
        <f t="shared" si="10"/>
        <v>0</v>
      </c>
      <c r="Q82" s="173"/>
      <c r="R82" s="168" t="b">
        <f t="shared" si="11"/>
        <v>1</v>
      </c>
      <c r="S82" s="173"/>
      <c r="T82" s="168" t="b">
        <f t="shared" si="12"/>
        <v>1</v>
      </c>
      <c r="U82" s="173" t="s">
        <v>285</v>
      </c>
      <c r="V82" s="168" t="b">
        <f t="shared" si="13"/>
        <v>0</v>
      </c>
      <c r="W82" s="173"/>
      <c r="X82" s="168" t="b">
        <f t="shared" si="14"/>
        <v>1</v>
      </c>
    </row>
    <row r="83" spans="2:24" x14ac:dyDescent="0.3">
      <c r="B83" s="83" t="s">
        <v>14</v>
      </c>
      <c r="C83" s="34" t="str">
        <f>'Special Med Team'!$F$1</f>
        <v>HAEM RED</v>
      </c>
      <c r="D83" s="5"/>
      <c r="E83" s="40">
        <f>VLOOKUP(E$3,specialmedicine,6,FALSE)</f>
        <v>0</v>
      </c>
      <c r="F83" s="40" t="str">
        <f>VLOOKUP(F$3,specialmedicine,6,FALSE)</f>
        <v>Sam</v>
      </c>
      <c r="G83" s="40" t="str">
        <f>VLOOKUP(G$3,specialmedicine,6,FALSE)</f>
        <v>Sam</v>
      </c>
      <c r="H83" s="40" t="str">
        <f>VLOOKUP(H$3,specialmedicine,6,FALSE)</f>
        <v>M.Lu</v>
      </c>
      <c r="I83" s="46" t="str">
        <f>VLOOKUP(I$3,specialmedicine,6,FALSE)</f>
        <v>Sam</v>
      </c>
      <c r="J83" s="28"/>
      <c r="K83" s="19"/>
      <c r="O83" s="173" t="s">
        <v>426</v>
      </c>
      <c r="P83" s="168" t="b">
        <f t="shared" si="10"/>
        <v>1</v>
      </c>
      <c r="Q83" s="173" t="s">
        <v>426</v>
      </c>
      <c r="R83" s="168" t="b">
        <f t="shared" si="11"/>
        <v>1</v>
      </c>
      <c r="S83" s="173" t="s">
        <v>426</v>
      </c>
      <c r="T83" s="168" t="b">
        <f t="shared" si="12"/>
        <v>1</v>
      </c>
      <c r="U83" s="173" t="s">
        <v>426</v>
      </c>
      <c r="V83" s="168" t="b">
        <f t="shared" si="13"/>
        <v>1</v>
      </c>
      <c r="W83" s="173" t="s">
        <v>426</v>
      </c>
      <c r="X83" s="168" t="b">
        <f t="shared" si="14"/>
        <v>1</v>
      </c>
    </row>
    <row r="84" spans="2:24" x14ac:dyDescent="0.3">
      <c r="B84" s="83" t="s">
        <v>12</v>
      </c>
      <c r="C84" s="34" t="str">
        <f>'Special Med Team'!$G$1</f>
        <v>NEURO/STROKE</v>
      </c>
      <c r="D84" s="5"/>
      <c r="E84" s="40">
        <f>VLOOKUP(E$3,specialmedicine,7,FALSE)</f>
        <v>0</v>
      </c>
      <c r="F84" s="40" t="str">
        <f>VLOOKUP(F$3,specialmedicine,7,FALSE)</f>
        <v>Stephanie</v>
      </c>
      <c r="G84" s="40" t="str">
        <f>VLOOKUP(G$3,specialmedicine,7,FALSE)</f>
        <v>Stephanie</v>
      </c>
      <c r="H84" s="40" t="str">
        <f>VLOOKUP(H$3,specialmedicine,7,FALSE)</f>
        <v>Stephanie</v>
      </c>
      <c r="I84" s="46" t="str">
        <f>VLOOKUP(I$3,specialmedicine,7,FALSE)</f>
        <v>Stephanie</v>
      </c>
      <c r="J84" s="28"/>
      <c r="K84" s="19"/>
      <c r="O84" s="173" t="s">
        <v>408</v>
      </c>
      <c r="P84" s="168" t="b">
        <f t="shared" si="10"/>
        <v>0</v>
      </c>
      <c r="Q84" s="173" t="s">
        <v>408</v>
      </c>
      <c r="R84" s="168" t="b">
        <f t="shared" si="11"/>
        <v>0</v>
      </c>
      <c r="S84" s="173" t="s">
        <v>408</v>
      </c>
      <c r="T84" s="168" t="b">
        <f t="shared" si="12"/>
        <v>0</v>
      </c>
      <c r="U84" s="173" t="s">
        <v>408</v>
      </c>
      <c r="V84" s="168" t="b">
        <f t="shared" si="13"/>
        <v>0</v>
      </c>
      <c r="W84" s="173" t="s">
        <v>408</v>
      </c>
      <c r="X84" s="168" t="b">
        <f t="shared" si="14"/>
        <v>0</v>
      </c>
    </row>
    <row r="85" spans="2:24" x14ac:dyDescent="0.3">
      <c r="B85" s="83" t="s">
        <v>13</v>
      </c>
      <c r="C85" s="34" t="str">
        <f>'Special Med Team'!$H$1</f>
        <v>NEUROSURG</v>
      </c>
      <c r="D85" s="5"/>
      <c r="E85" s="40">
        <f>VLOOKUP(E$3,specialmedicine,8,FALSE)</f>
        <v>0</v>
      </c>
      <c r="F85" s="40" t="str">
        <f>VLOOKUP(F$3,specialmedicine,8,FALSE)</f>
        <v>A.Tran</v>
      </c>
      <c r="G85" s="40" t="str">
        <f>VLOOKUP(G$3,specialmedicine,8,FALSE)</f>
        <v>Kelly</v>
      </c>
      <c r="H85" s="40" t="str">
        <f>VLOOKUP(H$3,specialmedicine,8,FALSE)</f>
        <v>Kelly</v>
      </c>
      <c r="I85" s="46" t="str">
        <f>VLOOKUP(I$3,specialmedicine,8,FALSE)</f>
        <v>A.Alex</v>
      </c>
      <c r="J85" s="28"/>
      <c r="K85" s="19"/>
      <c r="O85" s="173"/>
      <c r="P85" s="168" t="b">
        <f t="shared" si="10"/>
        <v>1</v>
      </c>
      <c r="Q85" s="173"/>
      <c r="R85" s="168" t="b">
        <f t="shared" si="11"/>
        <v>1</v>
      </c>
      <c r="S85" s="173"/>
      <c r="T85" s="168" t="b">
        <f t="shared" si="12"/>
        <v>1</v>
      </c>
      <c r="U85" s="173"/>
      <c r="V85" s="168" t="b">
        <f t="shared" si="13"/>
        <v>1</v>
      </c>
      <c r="W85" s="173"/>
      <c r="X85" s="168" t="b">
        <f t="shared" si="14"/>
        <v>1</v>
      </c>
    </row>
    <row r="86" spans="2:24" hidden="1" x14ac:dyDescent="0.3">
      <c r="B86" s="87" t="s">
        <v>17</v>
      </c>
      <c r="C86" s="88">
        <f>'Special Med Team'!$I$1</f>
        <v>0</v>
      </c>
      <c r="D86" s="5"/>
      <c r="E86" s="212">
        <f>VLOOKUP(E$3,specialmedicine,9,FALSE)</f>
        <v>0</v>
      </c>
      <c r="F86" s="177">
        <f>VLOOKUP(F$3,specialmedicine,9,FALSE)</f>
        <v>0</v>
      </c>
      <c r="G86" s="40">
        <f>VLOOKUP(G$3,specialmedicine,9,FALSE)</f>
        <v>0</v>
      </c>
      <c r="H86" s="40">
        <f>VLOOKUP(H$3,specialmedicine,9,FALSE)</f>
        <v>0</v>
      </c>
      <c r="I86" s="178">
        <f>VLOOKUP(I$3,specialmedicine,9,FALSE)</f>
        <v>0</v>
      </c>
      <c r="J86" s="28"/>
      <c r="K86" s="19"/>
      <c r="O86" s="174" t="s">
        <v>268</v>
      </c>
      <c r="P86" s="168" t="b">
        <f t="shared" si="10"/>
        <v>1</v>
      </c>
      <c r="Q86" s="174" t="s">
        <v>268</v>
      </c>
      <c r="R86" s="168" t="b">
        <f t="shared" si="11"/>
        <v>1</v>
      </c>
      <c r="S86" s="174" t="s">
        <v>268</v>
      </c>
      <c r="T86" s="168" t="b">
        <f t="shared" si="12"/>
        <v>1</v>
      </c>
      <c r="U86" s="174" t="s">
        <v>268</v>
      </c>
      <c r="V86" s="168" t="b">
        <f t="shared" si="13"/>
        <v>1</v>
      </c>
      <c r="W86" s="174" t="s">
        <v>268</v>
      </c>
      <c r="X86" s="168" t="b">
        <f t="shared" si="14"/>
        <v>1</v>
      </c>
    </row>
    <row r="87" spans="2:24" x14ac:dyDescent="0.3">
      <c r="B87" s="93" t="s">
        <v>17</v>
      </c>
      <c r="C87" s="94" t="str">
        <f>'Special Med Team'!$J$1</f>
        <v>ID / IMMUNO / PALL CARE (8.30-5)</v>
      </c>
      <c r="D87" s="117"/>
      <c r="E87" s="40">
        <f>VLOOKUP(E$3,specialmedicine,10,FALSE)</f>
        <v>0</v>
      </c>
      <c r="F87" s="40" t="str">
        <f>VLOOKUP(F$3,specialmedicine,10,FALSE)</f>
        <v>Noor</v>
      </c>
      <c r="G87" s="95" t="str">
        <f>VLOOKUP(G$3,specialmedicine,10,FALSE)</f>
        <v>A.Alex</v>
      </c>
      <c r="H87" s="40" t="str">
        <f>VLOOKUP(H$3,specialmedicine,10,FALSE)</f>
        <v>Noor</v>
      </c>
      <c r="I87" s="40" t="str">
        <f>VLOOKUP(I$3,specialmedicine,10,FALSE)</f>
        <v>Noor</v>
      </c>
      <c r="J87" s="28"/>
      <c r="K87" s="19"/>
      <c r="O87" s="174"/>
      <c r="P87" s="168" t="b">
        <f t="shared" si="10"/>
        <v>1</v>
      </c>
      <c r="Q87" s="174"/>
      <c r="R87" s="168" t="b">
        <f t="shared" si="11"/>
        <v>1</v>
      </c>
      <c r="S87" s="174" t="s">
        <v>286</v>
      </c>
      <c r="T87" s="168" t="b">
        <f t="shared" si="12"/>
        <v>1</v>
      </c>
      <c r="U87" s="174" t="s">
        <v>286</v>
      </c>
      <c r="V87" s="168" t="b">
        <f t="shared" si="13"/>
        <v>1</v>
      </c>
      <c r="W87" s="174"/>
      <c r="X87" s="168" t="b">
        <f t="shared" si="14"/>
        <v>1</v>
      </c>
    </row>
    <row r="88" spans="2:24" ht="22.5" x14ac:dyDescent="0.3">
      <c r="B88" s="93"/>
      <c r="C88" s="94" t="str">
        <f>'Special Med Team'!$K$1</f>
        <v>TB / HIV SERVICES</v>
      </c>
      <c r="D88" s="117"/>
      <c r="E88" s="40">
        <f>VLOOKUP(E$3,specialmedicine,11,FALSE)</f>
        <v>0</v>
      </c>
      <c r="F88" s="95" t="str">
        <f>VLOOKUP(F$3,specialmedicine,11,FALSE)</f>
        <v>qq</v>
      </c>
      <c r="G88" s="95" t="str">
        <f>VLOOKUP(G$3,specialmedicine,11,FALSE)</f>
        <v>Huda (TB clinic &amp; prep)</v>
      </c>
      <c r="H88" s="119" t="str">
        <f>VLOOKUP(H$3,specialmedicine,11,FALSE)</f>
        <v>qq</v>
      </c>
      <c r="I88" s="134" t="str">
        <f>VLOOKUP(I$3,specialmedicine,11,FALSE)</f>
        <v>Stav (HIV clinic &amp; prep)&lt;1pm</v>
      </c>
      <c r="J88" s="28"/>
      <c r="K88" s="19"/>
      <c r="O88" s="174"/>
      <c r="P88" s="168" t="b">
        <f t="shared" si="10"/>
        <v>1</v>
      </c>
      <c r="Q88" s="174" t="s">
        <v>287</v>
      </c>
      <c r="R88" s="168" t="b">
        <f t="shared" si="11"/>
        <v>0</v>
      </c>
      <c r="S88" s="174" t="s">
        <v>287</v>
      </c>
      <c r="T88" s="168" t="b">
        <f t="shared" si="12"/>
        <v>0</v>
      </c>
      <c r="U88" s="174"/>
      <c r="V88" s="168" t="b">
        <f t="shared" si="13"/>
        <v>1</v>
      </c>
      <c r="W88" s="174" t="s">
        <v>287</v>
      </c>
      <c r="X88" s="168" t="b">
        <f t="shared" si="14"/>
        <v>0</v>
      </c>
    </row>
    <row r="89" spans="2:24" x14ac:dyDescent="0.3">
      <c r="B89" s="93" t="s">
        <v>11</v>
      </c>
      <c r="C89" s="94" t="str">
        <f>'Special Med Team'!$L$1</f>
        <v>RESP/CF</v>
      </c>
      <c r="D89" s="117"/>
      <c r="E89" s="40">
        <f>VLOOKUP(E$3,specialmedicine,12,FALSE)</f>
        <v>0</v>
      </c>
      <c r="F89" s="40" t="str">
        <f>VLOOKUP(F$3,specialmedicine,12,FALSE)</f>
        <v>Meng</v>
      </c>
      <c r="G89" s="40" t="str">
        <f>VLOOKUP(G$3,specialmedicine,12,FALSE)</f>
        <v>Meng</v>
      </c>
      <c r="H89" s="40" t="str">
        <f>VLOOKUP(H$3,specialmedicine,12,FALSE)</f>
        <v>Meng</v>
      </c>
      <c r="I89" s="46" t="str">
        <f>VLOOKUP(I$3,specialmedicine,12,FALSE)</f>
        <v>Meng</v>
      </c>
      <c r="J89" s="28"/>
      <c r="K89" s="19"/>
      <c r="O89" s="173" t="s">
        <v>288</v>
      </c>
      <c r="P89" s="168" t="b">
        <f t="shared" si="10"/>
        <v>0</v>
      </c>
      <c r="Q89" s="173" t="s">
        <v>288</v>
      </c>
      <c r="R89" s="168" t="b">
        <f t="shared" si="11"/>
        <v>0</v>
      </c>
      <c r="S89" s="173" t="s">
        <v>288</v>
      </c>
      <c r="T89" s="168" t="b">
        <f t="shared" si="12"/>
        <v>0</v>
      </c>
      <c r="U89" s="173" t="s">
        <v>288</v>
      </c>
      <c r="V89" s="168" t="b">
        <f t="shared" si="13"/>
        <v>0</v>
      </c>
      <c r="W89" s="173" t="s">
        <v>288</v>
      </c>
      <c r="X89" s="168" t="b">
        <f t="shared" si="14"/>
        <v>0</v>
      </c>
    </row>
    <row r="90" spans="2:24" x14ac:dyDescent="0.3">
      <c r="B90" s="93"/>
      <c r="C90" s="94" t="str">
        <f>'Special Med Team'!$M$1</f>
        <v>STEP2 STUDENT</v>
      </c>
      <c r="D90" s="117"/>
      <c r="E90" s="40">
        <f>VLOOKUP(E$3,specialmedicine,13,FALSE)</f>
        <v>0</v>
      </c>
      <c r="F90" s="40">
        <f>VLOOKUP(F$3,specialmedicine,13,FALSE)</f>
        <v>0</v>
      </c>
      <c r="G90" s="40">
        <f>VLOOKUP(G$3,specialmedicine,13,FALSE)</f>
        <v>0</v>
      </c>
      <c r="H90" s="40">
        <f>VLOOKUP(H$3,specialmedicine,13,FALSE)</f>
        <v>0</v>
      </c>
      <c r="I90" s="46">
        <f>VLOOKUP(I$3,specialmedicine,13,FALSE)</f>
        <v>0</v>
      </c>
      <c r="J90" s="28"/>
      <c r="K90" s="19"/>
      <c r="O90" s="174"/>
      <c r="P90" s="168" t="b">
        <f t="shared" si="10"/>
        <v>1</v>
      </c>
      <c r="Q90" s="174"/>
      <c r="R90" s="168" t="b">
        <f t="shared" si="11"/>
        <v>1</v>
      </c>
      <c r="S90" s="174" t="s">
        <v>401</v>
      </c>
      <c r="T90" s="168" t="b">
        <f t="shared" si="12"/>
        <v>1</v>
      </c>
      <c r="U90" s="174" t="s">
        <v>401</v>
      </c>
      <c r="V90" s="168" t="b">
        <f t="shared" si="13"/>
        <v>1</v>
      </c>
      <c r="W90" s="174"/>
      <c r="X90" s="168" t="b">
        <f t="shared" si="14"/>
        <v>1</v>
      </c>
    </row>
    <row r="91" spans="2:24" x14ac:dyDescent="0.3">
      <c r="B91" s="93"/>
      <c r="C91" s="94" t="str">
        <f>'Special Med Team'!$N$1</f>
        <v>Intern</v>
      </c>
      <c r="D91" s="117"/>
      <c r="E91" s="40">
        <f>VLOOKUP(E$3,specialmedicine,14,FALSE)</f>
        <v>0</v>
      </c>
      <c r="F91" s="40">
        <f>VLOOKUP(F$3,specialmedicine,14,FALSE)</f>
        <v>0</v>
      </c>
      <c r="G91" s="40">
        <f>VLOOKUP(G$3,specialmedicine,14,FALSE)</f>
        <v>0</v>
      </c>
      <c r="H91" s="40">
        <f>VLOOKUP(H$3,specialmedicine,14,FALSE)</f>
        <v>0</v>
      </c>
      <c r="I91" s="46">
        <f>VLOOKUP(I$3,specialmedicine,14,FALSE)</f>
        <v>0</v>
      </c>
      <c r="J91" s="28"/>
      <c r="K91" s="19"/>
      <c r="O91" s="173" t="s">
        <v>292</v>
      </c>
      <c r="P91" s="168" t="b">
        <f t="shared" si="10"/>
        <v>1</v>
      </c>
      <c r="Q91" s="173" t="s">
        <v>292</v>
      </c>
      <c r="R91" s="168" t="b">
        <f t="shared" si="11"/>
        <v>1</v>
      </c>
      <c r="S91" s="173" t="s">
        <v>292</v>
      </c>
      <c r="T91" s="168" t="b">
        <f t="shared" si="12"/>
        <v>1</v>
      </c>
      <c r="U91" s="173" t="s">
        <v>292</v>
      </c>
      <c r="V91" s="168" t="b">
        <f t="shared" si="13"/>
        <v>0</v>
      </c>
      <c r="W91" s="173" t="s">
        <v>292</v>
      </c>
      <c r="X91" s="168" t="b">
        <f t="shared" si="14"/>
        <v>1</v>
      </c>
    </row>
    <row r="92" spans="2:24" x14ac:dyDescent="0.3">
      <c r="B92" s="93"/>
      <c r="C92" s="94" t="str">
        <f>'Special Med Team'!$O$1</f>
        <v>NEURO / STROKE H/OVER</v>
      </c>
      <c r="D92" s="117"/>
      <c r="E92" s="40">
        <f>VLOOKUP(E$3,specialmedicine,15,FALSE)</f>
        <v>0</v>
      </c>
      <c r="F92" s="40">
        <f>VLOOKUP(F$3,specialmedicine,15,FALSE)</f>
        <v>0</v>
      </c>
      <c r="G92" s="40">
        <f>VLOOKUP(G$3,specialmedicine,15,FALSE)</f>
        <v>0</v>
      </c>
      <c r="H92" s="40">
        <f>VLOOKUP(H$3,specialmedicine,15,FALSE)</f>
        <v>0</v>
      </c>
      <c r="I92" s="46">
        <f>VLOOKUP(I$3,specialmedicine,15,FALSE)</f>
        <v>0</v>
      </c>
      <c r="J92" s="28"/>
      <c r="K92" s="19"/>
      <c r="O92" s="173" t="s">
        <v>448</v>
      </c>
      <c r="P92" s="168" t="b">
        <f t="shared" si="10"/>
        <v>1</v>
      </c>
      <c r="Q92" s="173" t="s">
        <v>448</v>
      </c>
      <c r="R92" s="168" t="b">
        <f t="shared" si="11"/>
        <v>1</v>
      </c>
      <c r="S92" s="173"/>
      <c r="T92" s="168" t="b">
        <f t="shared" si="12"/>
        <v>1</v>
      </c>
      <c r="U92" s="173" t="s">
        <v>448</v>
      </c>
      <c r="V92" s="168" t="b">
        <f t="shared" si="13"/>
        <v>1</v>
      </c>
      <c r="W92" s="173" t="s">
        <v>448</v>
      </c>
      <c r="X92" s="168" t="b">
        <f t="shared" si="14"/>
        <v>1</v>
      </c>
    </row>
    <row r="93" spans="2:24" x14ac:dyDescent="0.3">
      <c r="B93" s="93"/>
      <c r="C93" s="94" t="str">
        <f>'Special Med Team'!$P$1</f>
        <v>ID / PALL CARE H/OVER</v>
      </c>
      <c r="D93" s="117"/>
      <c r="E93" s="40">
        <f>VLOOKUP(E$3,specialmedicine,16,FALSE)</f>
        <v>0</v>
      </c>
      <c r="F93" s="40">
        <f>VLOOKUP(F$3,specialmedicine,16,FALSE)</f>
        <v>0</v>
      </c>
      <c r="G93" s="40">
        <f>VLOOKUP(G$3,specialmedicine,16,FALSE)</f>
        <v>0</v>
      </c>
      <c r="H93" s="40">
        <f>VLOOKUP(H$3,specialmedicine,16,FALSE)</f>
        <v>0</v>
      </c>
      <c r="I93" s="46">
        <f>VLOOKUP(I$3,specialmedicine,16,FALSE)</f>
        <v>0</v>
      </c>
      <c r="J93" s="28"/>
      <c r="K93" s="19"/>
      <c r="O93" s="173" t="s">
        <v>296</v>
      </c>
      <c r="P93" s="168" t="b">
        <f t="shared" si="10"/>
        <v>1</v>
      </c>
      <c r="Q93" s="173" t="s">
        <v>296</v>
      </c>
      <c r="R93" s="168" t="b">
        <f t="shared" si="11"/>
        <v>1</v>
      </c>
      <c r="S93" s="173" t="s">
        <v>296</v>
      </c>
      <c r="T93" s="168" t="b">
        <f t="shared" si="12"/>
        <v>1</v>
      </c>
      <c r="U93" s="173" t="s">
        <v>296</v>
      </c>
      <c r="V93" s="168" t="b">
        <f t="shared" si="13"/>
        <v>1</v>
      </c>
      <c r="W93" s="173" t="s">
        <v>296</v>
      </c>
      <c r="X93" s="168" t="b">
        <f t="shared" si="14"/>
        <v>1</v>
      </c>
    </row>
    <row r="94" spans="2:24" x14ac:dyDescent="0.3">
      <c r="B94" s="93"/>
      <c r="C94" s="94" t="str">
        <f>'Special Med Team'!$Q$1</f>
        <v>RhEnDe H/OVER</v>
      </c>
      <c r="D94" s="117"/>
      <c r="E94" s="40">
        <f>VLOOKUP(E$3,specialmedicine,17,FALSE)</f>
        <v>0</v>
      </c>
      <c r="F94" s="40">
        <f>VLOOKUP(F$3,specialmedicine,17,FALSE)</f>
        <v>0</v>
      </c>
      <c r="G94" s="40">
        <f>VLOOKUP(G$3,specialmedicine,17,FALSE)</f>
        <v>0</v>
      </c>
      <c r="H94" s="40">
        <f>VLOOKUP(H$3,specialmedicine,17,FALSE)</f>
        <v>0</v>
      </c>
      <c r="I94" s="46">
        <f>VLOOKUP(I$3,specialmedicine,17,FALSE)</f>
        <v>0</v>
      </c>
      <c r="J94" s="28"/>
      <c r="K94" s="19"/>
      <c r="O94" s="174" t="s">
        <v>298</v>
      </c>
      <c r="P94" s="168" t="b">
        <f t="shared" si="10"/>
        <v>1</v>
      </c>
      <c r="Q94" s="174" t="s">
        <v>298</v>
      </c>
      <c r="R94" s="168" t="b">
        <f t="shared" si="11"/>
        <v>1</v>
      </c>
      <c r="S94" s="174" t="s">
        <v>298</v>
      </c>
      <c r="T94" s="168" t="b">
        <f t="shared" si="12"/>
        <v>1</v>
      </c>
      <c r="U94" s="174" t="s">
        <v>298</v>
      </c>
      <c r="V94" s="168" t="b">
        <f t="shared" si="13"/>
        <v>1</v>
      </c>
      <c r="W94" s="174" t="s">
        <v>298</v>
      </c>
      <c r="X94" s="168" t="b">
        <f t="shared" si="14"/>
        <v>1</v>
      </c>
    </row>
    <row r="95" spans="2:24" x14ac:dyDescent="0.3">
      <c r="B95" s="93"/>
      <c r="C95" s="94" t="str">
        <f>'Special Med Team'!$R$1</f>
        <v>STUDENTS</v>
      </c>
      <c r="D95" s="117"/>
      <c r="E95" s="40">
        <f>VLOOKUP(E$3,specialmedicine,18,FALSE)</f>
        <v>0</v>
      </c>
      <c r="F95" s="40">
        <f>VLOOKUP(F$3,specialmedicine,18,FALSE)</f>
        <v>0</v>
      </c>
      <c r="G95" s="40">
        <f>VLOOKUP(G$3,specialmedicine,18,FALSE)</f>
        <v>0</v>
      </c>
      <c r="H95" s="40">
        <f>VLOOKUP(H$3,specialmedicine,18,FALSE)</f>
        <v>0</v>
      </c>
      <c r="I95" s="46">
        <f>VLOOKUP(I$3,specialmedicine,18,FALSE)</f>
        <v>0</v>
      </c>
      <c r="J95" s="28"/>
      <c r="K95" s="19"/>
      <c r="O95" s="174" t="s">
        <v>402</v>
      </c>
      <c r="P95" s="168" t="b">
        <f t="shared" si="10"/>
        <v>1</v>
      </c>
      <c r="Q95" s="174" t="s">
        <v>402</v>
      </c>
      <c r="R95" s="168" t="b">
        <f t="shared" si="11"/>
        <v>1</v>
      </c>
      <c r="S95" s="174"/>
      <c r="T95" s="168" t="b">
        <f t="shared" si="12"/>
        <v>1</v>
      </c>
      <c r="U95" s="174" t="s">
        <v>402</v>
      </c>
      <c r="V95" s="168" t="b">
        <f t="shared" si="13"/>
        <v>1</v>
      </c>
      <c r="W95" s="174"/>
      <c r="X95" s="168" t="b">
        <f t="shared" si="14"/>
        <v>1</v>
      </c>
    </row>
    <row r="96" spans="2:24" x14ac:dyDescent="0.3">
      <c r="B96" s="93"/>
      <c r="C96" s="94" t="str">
        <f>'Special Med Team'!$S$1</f>
        <v>STUDENT</v>
      </c>
      <c r="D96" s="117"/>
      <c r="E96" s="40">
        <f>VLOOKUP(E$3,specialmedicine,19,FALSE)</f>
        <v>0</v>
      </c>
      <c r="F96" s="40">
        <f>VLOOKUP(F$3,specialmedicine,19,FALSE)</f>
        <v>0</v>
      </c>
      <c r="G96" s="40">
        <f>VLOOKUP(G$3,specialmedicine,19,FALSE)</f>
        <v>0</v>
      </c>
      <c r="H96" s="40">
        <f>VLOOKUP(H$3,specialmedicine,19,FALSE)</f>
        <v>0</v>
      </c>
      <c r="I96" s="46">
        <f>VLOOKUP(I$3,specialmedicine,19,FALSE)</f>
        <v>0</v>
      </c>
      <c r="J96" s="28"/>
      <c r="K96" s="19"/>
      <c r="O96" s="173" t="s">
        <v>302</v>
      </c>
      <c r="P96" s="168" t="b">
        <f t="shared" si="10"/>
        <v>1</v>
      </c>
      <c r="Q96" s="173" t="s">
        <v>302</v>
      </c>
      <c r="R96" s="168" t="b">
        <f t="shared" si="11"/>
        <v>1</v>
      </c>
      <c r="S96" s="173" t="s">
        <v>302</v>
      </c>
      <c r="T96" s="168" t="b">
        <f t="shared" si="12"/>
        <v>1</v>
      </c>
      <c r="U96" s="173"/>
      <c r="V96" s="168" t="b">
        <f t="shared" si="13"/>
        <v>1</v>
      </c>
      <c r="W96" s="173" t="s">
        <v>302</v>
      </c>
      <c r="X96" s="168" t="b">
        <f t="shared" si="14"/>
        <v>1</v>
      </c>
    </row>
    <row r="97" spans="2:24" x14ac:dyDescent="0.3">
      <c r="B97" s="93"/>
      <c r="C97" s="81" t="str">
        <f>'Special Med Team'!$T$1</f>
        <v>PROTOCOLS</v>
      </c>
      <c r="D97" s="80"/>
      <c r="E97" s="64">
        <f>VLOOKUP(E$3,specialmedicine,20,FALSE)</f>
        <v>0</v>
      </c>
      <c r="F97" s="64" t="str">
        <f>VLOOKUP(F$3,specialmedicine,20,FALSE)</f>
        <v>qq</v>
      </c>
      <c r="G97" s="64" t="str">
        <f>VLOOKUP(G$3,specialmedicine,20,FALSE)</f>
        <v>qq</v>
      </c>
      <c r="H97" s="64" t="str">
        <f>VLOOKUP(H$3,specialmedicine,20,FALSE)</f>
        <v>qq</v>
      </c>
      <c r="I97" s="70" t="str">
        <f>VLOOKUP(I$3,specialmedicine,20,FALSE)</f>
        <v>qq</v>
      </c>
      <c r="J97" s="28"/>
      <c r="K97" s="19"/>
      <c r="O97" s="173"/>
      <c r="P97" s="168" t="b">
        <f t="shared" si="10"/>
        <v>1</v>
      </c>
      <c r="Q97" s="173" t="s">
        <v>318</v>
      </c>
      <c r="R97" s="168" t="b">
        <f t="shared" si="11"/>
        <v>1</v>
      </c>
      <c r="S97" s="173" t="s">
        <v>318</v>
      </c>
      <c r="T97" s="168" t="b">
        <f t="shared" si="12"/>
        <v>1</v>
      </c>
      <c r="U97" s="173"/>
      <c r="V97" s="168" t="b">
        <f t="shared" si="13"/>
        <v>1</v>
      </c>
      <c r="W97" s="173"/>
      <c r="X97" s="168" t="b">
        <f t="shared" si="14"/>
        <v>1</v>
      </c>
    </row>
    <row r="98" spans="2:24" x14ac:dyDescent="0.3">
      <c r="B98" s="68"/>
      <c r="C98" s="67" t="s">
        <v>18</v>
      </c>
      <c r="D98" s="5"/>
      <c r="E98" s="40"/>
      <c r="F98" s="45"/>
      <c r="G98" s="40"/>
      <c r="H98" s="40"/>
      <c r="I98" s="46"/>
      <c r="J98" s="28"/>
      <c r="K98" s="19"/>
      <c r="O98" s="173" t="s">
        <v>306</v>
      </c>
      <c r="P98" s="168" t="b">
        <f t="shared" si="10"/>
        <v>1</v>
      </c>
      <c r="Q98" s="173" t="s">
        <v>306</v>
      </c>
      <c r="R98" s="168" t="b">
        <f t="shared" si="11"/>
        <v>1</v>
      </c>
      <c r="S98" s="173" t="s">
        <v>306</v>
      </c>
      <c r="T98" s="168" t="b">
        <f t="shared" si="12"/>
        <v>1</v>
      </c>
      <c r="U98" s="173" t="s">
        <v>306</v>
      </c>
      <c r="V98" s="168" t="b">
        <f t="shared" si="13"/>
        <v>1</v>
      </c>
      <c r="W98" s="173" t="s">
        <v>306</v>
      </c>
      <c r="X98" s="168" t="b">
        <f t="shared" si="14"/>
        <v>1</v>
      </c>
    </row>
    <row r="99" spans="2:24" x14ac:dyDescent="0.3">
      <c r="B99" s="83" t="s">
        <v>47</v>
      </c>
      <c r="C99" s="34" t="str">
        <f>'Jessie BAU MHTRP'!$C$1</f>
        <v>31 NORTH</v>
      </c>
      <c r="D99" s="5"/>
      <c r="E99" s="40">
        <f>VLOOKUP(E$3,jessie,3,FALSE)</f>
        <v>0</v>
      </c>
      <c r="F99" s="40">
        <f>VLOOKUP(F$3,jessie,3,FALSE)</f>
        <v>0</v>
      </c>
      <c r="G99" s="40">
        <f>VLOOKUP(G$3,jessie,3,FALSE)</f>
        <v>0</v>
      </c>
      <c r="H99" s="40">
        <f>VLOOKUP(H$3,jessie,3,FALSE)</f>
        <v>0</v>
      </c>
      <c r="I99" s="46">
        <f>VLOOKUP(I$3,jessie,3,FALSE)</f>
        <v>0</v>
      </c>
      <c r="J99" s="28"/>
      <c r="K99" s="19"/>
      <c r="O99" s="173" t="s">
        <v>307</v>
      </c>
      <c r="P99" s="168" t="b">
        <f t="shared" si="10"/>
        <v>0</v>
      </c>
      <c r="Q99" s="173" t="s">
        <v>307</v>
      </c>
      <c r="R99" s="168" t="b">
        <f t="shared" si="11"/>
        <v>1</v>
      </c>
      <c r="S99" s="173" t="s">
        <v>307</v>
      </c>
      <c r="T99" s="168" t="b">
        <f t="shared" si="12"/>
        <v>0</v>
      </c>
      <c r="U99" s="173" t="s">
        <v>307</v>
      </c>
      <c r="V99" s="168" t="b">
        <f t="shared" si="13"/>
        <v>1</v>
      </c>
      <c r="W99" s="173" t="s">
        <v>307</v>
      </c>
      <c r="X99" s="168" t="b">
        <f t="shared" si="14"/>
        <v>1</v>
      </c>
    </row>
    <row r="100" spans="2:24" x14ac:dyDescent="0.3">
      <c r="B100" s="83" t="s">
        <v>48</v>
      </c>
      <c r="C100" s="34" t="str">
        <f>'Jessie BAU MHTRP'!$D$1</f>
        <v>31 SOUTH</v>
      </c>
      <c r="D100" s="5"/>
      <c r="E100" s="40">
        <f>VLOOKUP(E$3,jessie,4,FALSE)</f>
        <v>0</v>
      </c>
      <c r="F100" s="40">
        <f>VLOOKUP(F$3,jessie,4,FALSE)</f>
        <v>0</v>
      </c>
      <c r="G100" s="40">
        <f>VLOOKUP(G$3,jessie,4,FALSE)</f>
        <v>0</v>
      </c>
      <c r="H100" s="40">
        <f>VLOOKUP(H$3,jessie,4,FALSE)</f>
        <v>0</v>
      </c>
      <c r="I100" s="46">
        <f>VLOOKUP(I$3,jessie,4,FALSE)</f>
        <v>0</v>
      </c>
      <c r="J100" s="28"/>
      <c r="K100" s="19"/>
      <c r="O100" s="173" t="s">
        <v>475</v>
      </c>
      <c r="P100" s="168" t="b">
        <f t="shared" ref="P100:P131" si="15">NOT(ISERROR(MATCH("*"&amp;O100&amp;"*",E:E,0)))</f>
        <v>0</v>
      </c>
      <c r="Q100" s="173" t="s">
        <v>475</v>
      </c>
      <c r="R100" s="168" t="b">
        <f t="shared" ref="R100:R131" si="16">NOT(ISERROR(MATCH("*"&amp;Q100&amp;"*",F:F,0)))</f>
        <v>0</v>
      </c>
      <c r="S100" s="173" t="s">
        <v>475</v>
      </c>
      <c r="T100" s="168" t="b">
        <f t="shared" ref="T100:T131" si="17">NOT(ISERROR(MATCH("*"&amp;S100&amp;"*",G:G,0)))</f>
        <v>1</v>
      </c>
      <c r="U100" s="173" t="s">
        <v>475</v>
      </c>
      <c r="V100" s="168" t="b">
        <f t="shared" ref="V100:V131" si="18">NOT(ISERROR(MATCH("*"&amp;U100&amp;"*",H:H,0)))</f>
        <v>0</v>
      </c>
      <c r="W100" s="173" t="s">
        <v>475</v>
      </c>
      <c r="X100" s="168" t="b">
        <f t="shared" ref="X100:X131" si="19">NOT(ISERROR(MATCH("*"&amp;W100&amp;"*",I:I,0)))</f>
        <v>0</v>
      </c>
    </row>
    <row r="101" spans="2:24" x14ac:dyDescent="0.3">
      <c r="B101" s="83" t="s">
        <v>49</v>
      </c>
      <c r="C101" s="34" t="str">
        <f>'Jessie BAU MHTRP'!$E$1</f>
        <v>51 NORTH &amp; SOUTH</v>
      </c>
      <c r="D101" s="5"/>
      <c r="E101" s="40">
        <f>VLOOKUP(E$3,jessie,5,FALSE)</f>
        <v>0</v>
      </c>
      <c r="F101" s="40">
        <f>VLOOKUP(F$3,jessie,5,FALSE)</f>
        <v>0</v>
      </c>
      <c r="G101" s="40">
        <f>VLOOKUP(G$3,jessie,5,FALSE)</f>
        <v>0</v>
      </c>
      <c r="H101" s="40">
        <f>VLOOKUP(H$3,jessie,5,FALSE)</f>
        <v>0</v>
      </c>
      <c r="I101" s="46">
        <f>VLOOKUP(I$3,jessie,5,FALSE)</f>
        <v>0</v>
      </c>
      <c r="J101" s="28"/>
      <c r="K101" s="19"/>
      <c r="O101" s="173" t="s">
        <v>403</v>
      </c>
      <c r="P101" s="168" t="b">
        <f t="shared" si="15"/>
        <v>1</v>
      </c>
      <c r="Q101" s="173" t="s">
        <v>403</v>
      </c>
      <c r="R101" s="168" t="b">
        <f t="shared" si="16"/>
        <v>1</v>
      </c>
      <c r="S101" s="173"/>
      <c r="T101" s="168" t="b">
        <f t="shared" si="17"/>
        <v>1</v>
      </c>
      <c r="U101" s="173" t="s">
        <v>403</v>
      </c>
      <c r="V101" s="168" t="b">
        <f t="shared" si="18"/>
        <v>1</v>
      </c>
      <c r="W101" s="173"/>
      <c r="X101" s="168" t="b">
        <f t="shared" si="19"/>
        <v>1</v>
      </c>
    </row>
    <row r="102" spans="2:24" x14ac:dyDescent="0.3">
      <c r="B102" s="83" t="s">
        <v>52</v>
      </c>
      <c r="C102" s="34" t="str">
        <f>'Jessie BAU MHTRP'!$F$1</f>
        <v>BAU</v>
      </c>
      <c r="D102" s="5"/>
      <c r="E102" s="40">
        <f>VLOOKUP(E$3,jessie,6,FALSE)</f>
        <v>0</v>
      </c>
      <c r="F102" s="40">
        <f>VLOOKUP(F$3,jessie,6,FALSE)</f>
        <v>0</v>
      </c>
      <c r="G102" s="40">
        <f>VLOOKUP(G$3,jessie,6,FALSE)</f>
        <v>0</v>
      </c>
      <c r="H102" s="40">
        <f>VLOOKUP(H$3,jessie,6,FALSE)</f>
        <v>0</v>
      </c>
      <c r="I102" s="46">
        <f>VLOOKUP(I$3,jessie,6,FALSE)</f>
        <v>0</v>
      </c>
      <c r="J102" s="28"/>
      <c r="K102" s="19"/>
      <c r="O102" s="173" t="s">
        <v>268</v>
      </c>
      <c r="P102" s="168" t="b">
        <f t="shared" si="15"/>
        <v>1</v>
      </c>
      <c r="Q102" s="173" t="s">
        <v>268</v>
      </c>
      <c r="R102" s="168" t="b">
        <f t="shared" si="16"/>
        <v>1</v>
      </c>
      <c r="S102" s="173" t="s">
        <v>268</v>
      </c>
      <c r="T102" s="168" t="b">
        <f t="shared" si="17"/>
        <v>1</v>
      </c>
      <c r="U102" s="173" t="s">
        <v>268</v>
      </c>
      <c r="V102" s="168" t="b">
        <f t="shared" si="18"/>
        <v>1</v>
      </c>
      <c r="W102" s="173" t="s">
        <v>268</v>
      </c>
      <c r="X102" s="168" t="b">
        <f t="shared" si="19"/>
        <v>1</v>
      </c>
    </row>
    <row r="103" spans="2:24" x14ac:dyDescent="0.3">
      <c r="B103" s="83" t="s">
        <v>51</v>
      </c>
      <c r="C103" s="34" t="str">
        <f>'Jessie BAU MHTRP'!$G$1</f>
        <v>BAU</v>
      </c>
      <c r="D103" s="5"/>
      <c r="E103" s="40">
        <f>VLOOKUP(E$3,jessie,7,FALSE)</f>
        <v>0</v>
      </c>
      <c r="F103" s="40">
        <f>VLOOKUP(F$3,jessie,7,FALSE)</f>
        <v>0</v>
      </c>
      <c r="G103" s="40">
        <f>VLOOKUP(G$3,jessie,7,FALSE)</f>
        <v>0</v>
      </c>
      <c r="H103" s="40">
        <f>VLOOKUP(H$3,jessie,7,FALSE)</f>
        <v>0</v>
      </c>
      <c r="I103" s="46">
        <f>VLOOKUP(I$3,jessie,7,FALSE)</f>
        <v>0</v>
      </c>
      <c r="J103" s="28"/>
      <c r="K103" s="19"/>
      <c r="O103" s="173" t="s">
        <v>315</v>
      </c>
      <c r="P103" s="168" t="b">
        <f t="shared" si="15"/>
        <v>1</v>
      </c>
      <c r="Q103" s="173" t="s">
        <v>315</v>
      </c>
      <c r="R103" s="168" t="b">
        <f t="shared" si="16"/>
        <v>1</v>
      </c>
      <c r="S103" s="173" t="s">
        <v>315</v>
      </c>
      <c r="T103" s="168" t="b">
        <f t="shared" si="17"/>
        <v>1</v>
      </c>
      <c r="U103" s="173" t="s">
        <v>315</v>
      </c>
      <c r="V103" s="168" t="b">
        <f t="shared" si="18"/>
        <v>0</v>
      </c>
      <c r="W103" s="173" t="s">
        <v>315</v>
      </c>
      <c r="X103" s="168" t="b">
        <f t="shared" si="19"/>
        <v>1</v>
      </c>
    </row>
    <row r="104" spans="2:24" x14ac:dyDescent="0.3">
      <c r="B104" s="83"/>
      <c r="C104" s="34" t="str">
        <f>'Jessie BAU MHTRP'!$H$1</f>
        <v>BAU/PBS training</v>
      </c>
      <c r="D104" s="5"/>
      <c r="E104" s="40">
        <f>VLOOKUP(E$3,jessie,8,FALSE)</f>
        <v>0</v>
      </c>
      <c r="F104" s="40">
        <f>VLOOKUP(F$3,jessie,8,FALSE)</f>
        <v>0</v>
      </c>
      <c r="G104" s="40">
        <f>VLOOKUP(G$3,jessie,8,FALSE)</f>
        <v>0</v>
      </c>
      <c r="H104" s="40">
        <f>VLOOKUP(H$3,jessie,8,FALSE)</f>
        <v>0</v>
      </c>
      <c r="I104" s="46">
        <f>VLOOKUP(I$3,jessie,8,FALSE)</f>
        <v>0</v>
      </c>
      <c r="J104" s="28"/>
      <c r="K104" s="19"/>
      <c r="O104" s="173" t="s">
        <v>317</v>
      </c>
      <c r="P104" s="168" t="b">
        <f t="shared" si="15"/>
        <v>0</v>
      </c>
      <c r="Q104" s="173" t="s">
        <v>317</v>
      </c>
      <c r="R104" s="168" t="b">
        <f t="shared" si="16"/>
        <v>1</v>
      </c>
      <c r="S104" s="173" t="s">
        <v>317</v>
      </c>
      <c r="T104" s="168" t="b">
        <f t="shared" si="17"/>
        <v>1</v>
      </c>
      <c r="U104" s="173" t="s">
        <v>317</v>
      </c>
      <c r="V104" s="168" t="b">
        <f t="shared" si="18"/>
        <v>0</v>
      </c>
      <c r="W104" s="173" t="s">
        <v>317</v>
      </c>
      <c r="X104" s="168" t="b">
        <f t="shared" si="19"/>
        <v>1</v>
      </c>
    </row>
    <row r="105" spans="2:24" x14ac:dyDescent="0.3">
      <c r="B105" s="83" t="s">
        <v>50</v>
      </c>
      <c r="C105" s="34" t="str">
        <f>'Jessie BAU MHTRP'!$I$1</f>
        <v>e-PRESCRIBING LEAD</v>
      </c>
      <c r="D105" s="5"/>
      <c r="E105" s="40">
        <f>VLOOKUP(E$3,jessie,9,FALSE)</f>
        <v>0</v>
      </c>
      <c r="F105" s="40">
        <f>VLOOKUP(F$3,jessie,9,FALSE)</f>
        <v>0</v>
      </c>
      <c r="G105" s="40">
        <f>VLOOKUP(G$3,jessie,9,FALSE)</f>
        <v>0</v>
      </c>
      <c r="H105" s="40">
        <f>VLOOKUP(H$3,jessie,9,FALSE)</f>
        <v>0</v>
      </c>
      <c r="I105" s="46">
        <f>VLOOKUP(I$3,jessie,9,FALSE)</f>
        <v>0</v>
      </c>
      <c r="J105" s="28"/>
      <c r="K105" s="19"/>
      <c r="O105" s="173" t="s">
        <v>319</v>
      </c>
      <c r="P105" s="168" t="b">
        <f t="shared" si="15"/>
        <v>1</v>
      </c>
      <c r="Q105" s="173" t="s">
        <v>319</v>
      </c>
      <c r="R105" s="168" t="b">
        <f t="shared" si="16"/>
        <v>0</v>
      </c>
      <c r="S105" s="173" t="s">
        <v>319</v>
      </c>
      <c r="T105" s="168" t="b">
        <f t="shared" si="17"/>
        <v>0</v>
      </c>
      <c r="U105" s="173" t="s">
        <v>319</v>
      </c>
      <c r="V105" s="168" t="b">
        <f t="shared" si="18"/>
        <v>1</v>
      </c>
      <c r="W105" s="173" t="s">
        <v>319</v>
      </c>
      <c r="X105" s="168" t="b">
        <f t="shared" si="19"/>
        <v>1</v>
      </c>
    </row>
    <row r="106" spans="2:24" x14ac:dyDescent="0.3">
      <c r="B106" s="83"/>
      <c r="C106" s="34" t="str">
        <f>'Jessie BAU MHTRP'!$J$1</f>
        <v>SIR JOHN MONASH</v>
      </c>
      <c r="D106" s="5"/>
      <c r="E106" s="40">
        <f>VLOOKUP(E$3,jessie,10,FALSE)</f>
        <v>0</v>
      </c>
      <c r="F106" s="40">
        <f>VLOOKUP(F$3,jessie,10,FALSE)</f>
        <v>0</v>
      </c>
      <c r="G106" s="40">
        <f>VLOOKUP(G$3,jessie,10,FALSE)</f>
        <v>0</v>
      </c>
      <c r="H106" s="40">
        <f>VLOOKUP(H$3,jessie,10,FALSE)</f>
        <v>0</v>
      </c>
      <c r="I106" s="46">
        <f>VLOOKUP(I$3,jessie,10,FALSE)</f>
        <v>0</v>
      </c>
      <c r="J106" s="28"/>
      <c r="K106" s="19"/>
      <c r="O106" s="173" t="s">
        <v>321</v>
      </c>
      <c r="P106" s="168" t="b">
        <f t="shared" si="15"/>
        <v>0</v>
      </c>
      <c r="Q106" s="173" t="s">
        <v>321</v>
      </c>
      <c r="R106" s="168" t="b">
        <f t="shared" si="16"/>
        <v>0</v>
      </c>
      <c r="S106" s="173" t="s">
        <v>321</v>
      </c>
      <c r="T106" s="168" t="b">
        <f t="shared" si="17"/>
        <v>0</v>
      </c>
      <c r="U106" s="173" t="s">
        <v>321</v>
      </c>
      <c r="V106" s="168" t="b">
        <f t="shared" si="18"/>
        <v>1</v>
      </c>
      <c r="W106" s="173" t="s">
        <v>321</v>
      </c>
      <c r="X106" s="168" t="b">
        <f t="shared" si="19"/>
        <v>0</v>
      </c>
    </row>
    <row r="107" spans="2:24" x14ac:dyDescent="0.3">
      <c r="B107" s="83"/>
      <c r="C107" s="34" t="str">
        <f>'Jessie BAU MHTRP'!$K$1</f>
        <v>MHTRP MANAGER</v>
      </c>
      <c r="D107" s="5"/>
      <c r="E107" s="40">
        <f>VLOOKUP(E$3,jessie,11,FALSE)</f>
        <v>0</v>
      </c>
      <c r="F107" s="40">
        <f>VLOOKUP(F$3,jessie,11,FALSE)</f>
        <v>0</v>
      </c>
      <c r="G107" s="40">
        <f>VLOOKUP(G$3,jessie,11,FALSE)</f>
        <v>0</v>
      </c>
      <c r="H107" s="40">
        <f>VLOOKUP(H$3,jessie,11,FALSE)</f>
        <v>0</v>
      </c>
      <c r="I107" s="46">
        <f>VLOOKUP(I$3,jessie,11,FALSE)</f>
        <v>0</v>
      </c>
      <c r="J107" s="28"/>
      <c r="K107" s="19"/>
      <c r="O107" s="173" t="s">
        <v>458</v>
      </c>
      <c r="P107" s="168" t="b">
        <f t="shared" si="15"/>
        <v>1</v>
      </c>
      <c r="Q107" s="173" t="s">
        <v>458</v>
      </c>
      <c r="R107" s="168" t="b">
        <f t="shared" si="16"/>
        <v>1</v>
      </c>
      <c r="S107" s="173" t="s">
        <v>458</v>
      </c>
      <c r="T107" s="168" t="b">
        <f t="shared" si="17"/>
        <v>1</v>
      </c>
      <c r="U107" s="173" t="s">
        <v>458</v>
      </c>
      <c r="V107" s="168" t="b">
        <f t="shared" si="18"/>
        <v>1</v>
      </c>
      <c r="W107" s="173" t="s">
        <v>458</v>
      </c>
      <c r="X107" s="168" t="b">
        <f t="shared" si="19"/>
        <v>1</v>
      </c>
    </row>
    <row r="108" spans="2:24" x14ac:dyDescent="0.3">
      <c r="B108" s="83"/>
      <c r="C108" s="34" t="str">
        <f>'Jessie BAU MHTRP'!$L$1</f>
        <v>MHTRP</v>
      </c>
      <c r="D108" s="5"/>
      <c r="E108" s="40">
        <f>VLOOKUP(E$3,jessie,12,FALSE)</f>
        <v>0</v>
      </c>
      <c r="F108" s="40">
        <f>VLOOKUP(F$3,jessie,12,FALSE)</f>
        <v>0</v>
      </c>
      <c r="G108" s="40">
        <f>VLOOKUP(G$3,jessie,12,FALSE)</f>
        <v>0</v>
      </c>
      <c r="H108" s="40">
        <f>VLOOKUP(H$3,jessie,12,FALSE)</f>
        <v>0</v>
      </c>
      <c r="I108" s="46">
        <f>VLOOKUP(I$3,jessie,12,FALSE)</f>
        <v>0</v>
      </c>
      <c r="J108" s="28"/>
      <c r="K108" s="19"/>
      <c r="O108" s="173"/>
      <c r="P108" s="168" t="b">
        <f t="shared" si="15"/>
        <v>1</v>
      </c>
      <c r="Q108" s="173"/>
      <c r="R108" s="168" t="b">
        <f t="shared" si="16"/>
        <v>1</v>
      </c>
      <c r="S108" s="173"/>
      <c r="T108" s="168" t="b">
        <f t="shared" si="17"/>
        <v>1</v>
      </c>
      <c r="U108" s="173"/>
      <c r="V108" s="168" t="b">
        <f t="shared" si="18"/>
        <v>1</v>
      </c>
      <c r="W108" s="173" t="s">
        <v>479</v>
      </c>
      <c r="X108" s="168" t="b">
        <f t="shared" si="19"/>
        <v>0</v>
      </c>
    </row>
    <row r="109" spans="2:24" x14ac:dyDescent="0.3">
      <c r="B109" s="83"/>
      <c r="C109" s="34" t="str">
        <f>'Jessie BAU MHTRP'!$M$1</f>
        <v>MHTRP</v>
      </c>
      <c r="D109" s="5"/>
      <c r="E109" s="40">
        <f>VLOOKUP(E$3,jessie,13,FALSE)</f>
        <v>0</v>
      </c>
      <c r="F109" s="40">
        <f>VLOOKUP(F$3,jessie,13,FALSE)</f>
        <v>0</v>
      </c>
      <c r="G109" s="40">
        <f>VLOOKUP(G$3,jessie,13,FALSE)</f>
        <v>0</v>
      </c>
      <c r="H109" s="40">
        <f>VLOOKUP(H$3,jessie,13,FALSE)</f>
        <v>0</v>
      </c>
      <c r="I109" s="46">
        <f>VLOOKUP(I$3,jessie,13,FALSE)</f>
        <v>0</v>
      </c>
      <c r="J109" s="28"/>
      <c r="K109" s="19"/>
      <c r="O109" s="173" t="s">
        <v>435</v>
      </c>
      <c r="P109" s="168" t="b">
        <f t="shared" si="15"/>
        <v>1</v>
      </c>
      <c r="Q109" s="173" t="s">
        <v>435</v>
      </c>
      <c r="R109" s="168" t="b">
        <f t="shared" si="16"/>
        <v>1</v>
      </c>
      <c r="S109" s="173" t="s">
        <v>435</v>
      </c>
      <c r="T109" s="168" t="b">
        <f t="shared" si="17"/>
        <v>1</v>
      </c>
      <c r="U109" s="173" t="s">
        <v>435</v>
      </c>
      <c r="V109" s="168" t="b">
        <f t="shared" si="18"/>
        <v>1</v>
      </c>
      <c r="W109" s="173" t="s">
        <v>435</v>
      </c>
      <c r="X109" s="168" t="b">
        <f t="shared" si="19"/>
        <v>1</v>
      </c>
    </row>
    <row r="110" spans="2:24" x14ac:dyDescent="0.3">
      <c r="B110" s="83"/>
      <c r="C110" s="34" t="str">
        <f>'Jessie BAU MHTRP'!$N$1</f>
        <v>MHTRP</v>
      </c>
      <c r="D110" s="5"/>
      <c r="E110" s="40">
        <f>VLOOKUP(E$3,jessie,14,FALSE)</f>
        <v>0</v>
      </c>
      <c r="F110" s="40">
        <f>VLOOKUP(F$3,jessie,14,FALSE)</f>
        <v>0</v>
      </c>
      <c r="G110" s="40">
        <f>VLOOKUP(G$3,jessie,14,FALSE)</f>
        <v>0</v>
      </c>
      <c r="H110" s="40">
        <f>VLOOKUP(H$3,jessie,14,FALSE)</f>
        <v>0</v>
      </c>
      <c r="I110" s="46">
        <f>VLOOKUP(I$3,jessie,14,FALSE)</f>
        <v>0</v>
      </c>
      <c r="J110" s="28"/>
      <c r="K110" s="19"/>
      <c r="O110" s="173" t="s">
        <v>480</v>
      </c>
      <c r="P110" s="168" t="b">
        <f t="shared" si="15"/>
        <v>0</v>
      </c>
      <c r="Q110" s="173" t="s">
        <v>480</v>
      </c>
      <c r="R110" s="168" t="b">
        <f t="shared" si="16"/>
        <v>0</v>
      </c>
      <c r="S110" s="173" t="s">
        <v>480</v>
      </c>
      <c r="T110" s="168" t="b">
        <f t="shared" si="17"/>
        <v>1</v>
      </c>
      <c r="U110" s="173" t="s">
        <v>480</v>
      </c>
      <c r="V110" s="168" t="b">
        <f t="shared" si="18"/>
        <v>1</v>
      </c>
      <c r="W110" s="173" t="s">
        <v>480</v>
      </c>
      <c r="X110" s="168" t="b">
        <f t="shared" si="19"/>
        <v>0</v>
      </c>
    </row>
    <row r="111" spans="2:24" x14ac:dyDescent="0.3">
      <c r="B111" s="83"/>
      <c r="C111" s="34" t="str">
        <f>'Jessie BAU MHTRP'!$O$1</f>
        <v>MHTRP TECH</v>
      </c>
      <c r="D111" s="5"/>
      <c r="E111" s="40">
        <f>VLOOKUP(E$3,jessie,15,FALSE)</f>
        <v>0</v>
      </c>
      <c r="F111" s="40">
        <f>VLOOKUP(F$3,jessie,15,FALSE)</f>
        <v>0</v>
      </c>
      <c r="G111" s="40">
        <f>VLOOKUP(G$3,jessie,15,FALSE)</f>
        <v>0</v>
      </c>
      <c r="H111" s="40">
        <f>VLOOKUP(H$3,jessie,15,FALSE)</f>
        <v>0</v>
      </c>
      <c r="I111" s="46">
        <f>VLOOKUP(I$3,jessie,15,FALSE)</f>
        <v>0</v>
      </c>
      <c r="J111" s="28"/>
      <c r="K111" s="19"/>
      <c r="O111" s="173" t="s">
        <v>465</v>
      </c>
      <c r="P111" s="168" t="b">
        <f t="shared" si="15"/>
        <v>1</v>
      </c>
      <c r="Q111" s="173" t="s">
        <v>465</v>
      </c>
      <c r="R111" s="168" t="b">
        <f t="shared" si="16"/>
        <v>1</v>
      </c>
      <c r="S111" s="173"/>
      <c r="T111" s="168" t="b">
        <f t="shared" si="17"/>
        <v>1</v>
      </c>
      <c r="U111" s="173"/>
      <c r="V111" s="168" t="b">
        <f t="shared" si="18"/>
        <v>1</v>
      </c>
      <c r="W111" s="173" t="s">
        <v>465</v>
      </c>
      <c r="X111" s="168" t="b">
        <f t="shared" si="19"/>
        <v>1</v>
      </c>
    </row>
    <row r="112" spans="2:24" x14ac:dyDescent="0.3">
      <c r="B112" s="83"/>
      <c r="C112" s="34" t="str">
        <f>'Jessie BAU MHTRP'!$P$1</f>
        <v>[PHARMACY ROLE]</v>
      </c>
      <c r="D112" s="5"/>
      <c r="E112" s="40">
        <f>VLOOKUP(E$3,jessie,16,FALSE)</f>
        <v>0</v>
      </c>
      <c r="F112" s="40">
        <f>VLOOKUP(F$3,jessie,16,FALSE)</f>
        <v>0</v>
      </c>
      <c r="G112" s="40">
        <f>VLOOKUP(G$3,jessie,16,FALSE)</f>
        <v>0</v>
      </c>
      <c r="H112" s="40">
        <f>VLOOKUP(H$3,jessie,16,FALSE)</f>
        <v>0</v>
      </c>
      <c r="I112" s="46">
        <f>VLOOKUP(I$3,jessie,16,FALSE)</f>
        <v>0</v>
      </c>
      <c r="J112" s="28"/>
      <c r="K112" s="19"/>
      <c r="O112" s="173" t="s">
        <v>334</v>
      </c>
      <c r="P112" s="168" t="b">
        <f t="shared" si="15"/>
        <v>1</v>
      </c>
      <c r="Q112" s="173"/>
      <c r="R112" s="168" t="b">
        <f t="shared" si="16"/>
        <v>1</v>
      </c>
      <c r="S112" s="173" t="s">
        <v>334</v>
      </c>
      <c r="T112" s="168" t="b">
        <f t="shared" si="17"/>
        <v>1</v>
      </c>
      <c r="U112" s="173" t="s">
        <v>334</v>
      </c>
      <c r="V112" s="168" t="b">
        <f t="shared" si="18"/>
        <v>1</v>
      </c>
      <c r="W112" s="173" t="s">
        <v>334</v>
      </c>
      <c r="X112" s="168" t="b">
        <f t="shared" si="19"/>
        <v>1</v>
      </c>
    </row>
    <row r="113" spans="2:24" x14ac:dyDescent="0.3">
      <c r="B113" s="83"/>
      <c r="C113" s="34" t="str">
        <f>'Jessie BAU MHTRP'!$Q$1</f>
        <v>[PHARMACY ROLE]</v>
      </c>
      <c r="D113" s="5"/>
      <c r="E113" s="40">
        <f>VLOOKUP(E$3,jessie,17,FALSE)</f>
        <v>0</v>
      </c>
      <c r="F113" s="40">
        <f>VLOOKUP(F$3,jessie,17,FALSE)</f>
        <v>0</v>
      </c>
      <c r="G113" s="40">
        <f>VLOOKUP(G$3,jessie,17,FALSE)</f>
        <v>0</v>
      </c>
      <c r="H113" s="40">
        <f>VLOOKUP(H$3,jessie,17,FALSE)</f>
        <v>0</v>
      </c>
      <c r="I113" s="46">
        <f>VLOOKUP(I$3,jessie,17,FALSE)</f>
        <v>0</v>
      </c>
      <c r="J113" s="28"/>
      <c r="K113" s="19"/>
      <c r="O113" s="173" t="s">
        <v>404</v>
      </c>
      <c r="P113" s="168" t="b">
        <f t="shared" si="15"/>
        <v>0</v>
      </c>
      <c r="Q113" s="173" t="s">
        <v>404</v>
      </c>
      <c r="R113" s="168" t="b">
        <f t="shared" si="16"/>
        <v>0</v>
      </c>
      <c r="S113" s="173" t="s">
        <v>404</v>
      </c>
      <c r="T113" s="168" t="b">
        <f t="shared" si="17"/>
        <v>0</v>
      </c>
      <c r="U113" s="173" t="s">
        <v>404</v>
      </c>
      <c r="V113" s="168" t="b">
        <f t="shared" si="18"/>
        <v>0</v>
      </c>
      <c r="W113" s="173" t="s">
        <v>404</v>
      </c>
      <c r="X113" s="168" t="b">
        <f t="shared" si="19"/>
        <v>0</v>
      </c>
    </row>
    <row r="114" spans="2:24" x14ac:dyDescent="0.3">
      <c r="B114" s="83"/>
      <c r="C114" s="34" t="str">
        <f>'Jessie BAU MHTRP'!$R$1</f>
        <v>[PHARMACY ROLE]</v>
      </c>
      <c r="D114" s="5"/>
      <c r="E114" s="40">
        <f>VLOOKUP(E$3,jessie,18,FALSE)</f>
        <v>0</v>
      </c>
      <c r="F114" s="40">
        <f>VLOOKUP(F$3,jessie,18,FALSE)</f>
        <v>0</v>
      </c>
      <c r="G114" s="40">
        <f>VLOOKUP(G$3,jessie,18,FALSE)</f>
        <v>0</v>
      </c>
      <c r="H114" s="40">
        <f>VLOOKUP(H$3,jessie,18,FALSE)</f>
        <v>0</v>
      </c>
      <c r="I114" s="46">
        <f>VLOOKUP(I$3,jessie,18,FALSE)</f>
        <v>0</v>
      </c>
      <c r="J114" s="28"/>
      <c r="K114" s="19"/>
      <c r="O114" s="173" t="s">
        <v>481</v>
      </c>
      <c r="P114" s="168" t="b">
        <f t="shared" si="15"/>
        <v>0</v>
      </c>
      <c r="Q114" s="173" t="s">
        <v>481</v>
      </c>
      <c r="R114" s="168" t="b">
        <f t="shared" si="16"/>
        <v>1</v>
      </c>
      <c r="S114" s="173" t="s">
        <v>481</v>
      </c>
      <c r="T114" s="168" t="b">
        <f t="shared" si="17"/>
        <v>0</v>
      </c>
      <c r="U114" s="173" t="s">
        <v>481</v>
      </c>
      <c r="V114" s="168" t="b">
        <f t="shared" si="18"/>
        <v>0</v>
      </c>
      <c r="W114" s="173" t="s">
        <v>481</v>
      </c>
      <c r="X114" s="168" t="b">
        <f t="shared" si="19"/>
        <v>0</v>
      </c>
    </row>
    <row r="115" spans="2:24" x14ac:dyDescent="0.3">
      <c r="B115" s="83"/>
      <c r="C115" s="34" t="str">
        <f>'Jessie BAU MHTRP'!$S$1</f>
        <v>[PHARMACY ROLE]</v>
      </c>
      <c r="D115" s="5"/>
      <c r="E115" s="40">
        <f>VLOOKUP(E$3,jessie,19,FALSE)</f>
        <v>0</v>
      </c>
      <c r="F115" s="40">
        <f>VLOOKUP(F$3,jessie,19,FALSE)</f>
        <v>0</v>
      </c>
      <c r="G115" s="40">
        <f>VLOOKUP(G$3,jessie,19,FALSE)</f>
        <v>0</v>
      </c>
      <c r="H115" s="40">
        <f>VLOOKUP(H$3,jessie,19,FALSE)</f>
        <v>0</v>
      </c>
      <c r="I115" s="46">
        <f>VLOOKUP(I$3,jessie,19,FALSE)</f>
        <v>0</v>
      </c>
      <c r="J115" s="28"/>
      <c r="K115" s="19"/>
      <c r="O115" s="173" t="s">
        <v>338</v>
      </c>
      <c r="P115" s="168" t="b">
        <f t="shared" si="15"/>
        <v>0</v>
      </c>
      <c r="Q115" s="173" t="s">
        <v>338</v>
      </c>
      <c r="R115" s="168" t="b">
        <f t="shared" si="16"/>
        <v>0</v>
      </c>
      <c r="S115" s="173"/>
      <c r="T115" s="168" t="b">
        <f t="shared" si="17"/>
        <v>1</v>
      </c>
      <c r="U115" s="173"/>
      <c r="V115" s="168" t="b">
        <f t="shared" si="18"/>
        <v>1</v>
      </c>
      <c r="W115" s="173" t="s">
        <v>338</v>
      </c>
      <c r="X115" s="168" t="b">
        <f t="shared" si="19"/>
        <v>0</v>
      </c>
    </row>
    <row r="116" spans="2:24" x14ac:dyDescent="0.3">
      <c r="B116" s="84"/>
      <c r="C116" s="62" t="str">
        <f>'Jessie BAU MHTRP'!$T$1</f>
        <v>[PHARMACY ROLE]</v>
      </c>
      <c r="D116" s="63"/>
      <c r="E116" s="64">
        <f>VLOOKUP(E$3,jessie,20,FALSE)</f>
        <v>0</v>
      </c>
      <c r="F116" s="64">
        <f>VLOOKUP(F$3,jessie,20,FALSE)</f>
        <v>0</v>
      </c>
      <c r="G116" s="64">
        <f>VLOOKUP(G$3,jessie,20,FALSE)</f>
        <v>0</v>
      </c>
      <c r="H116" s="64">
        <f>VLOOKUP(H$3,jessie,20,FALSE)</f>
        <v>0</v>
      </c>
      <c r="I116" s="70">
        <f>VLOOKUP(I$3,jessie,20,FALSE)</f>
        <v>0</v>
      </c>
      <c r="J116" s="28"/>
      <c r="K116" s="19"/>
      <c r="O116" s="173"/>
      <c r="P116" s="168" t="b">
        <f t="shared" si="15"/>
        <v>1</v>
      </c>
      <c r="Q116" s="173"/>
      <c r="R116" s="168" t="b">
        <f t="shared" si="16"/>
        <v>1</v>
      </c>
      <c r="S116" s="173"/>
      <c r="T116" s="168" t="b">
        <f t="shared" si="17"/>
        <v>1</v>
      </c>
      <c r="U116" s="173"/>
      <c r="V116" s="168" t="b">
        <f t="shared" si="18"/>
        <v>1</v>
      </c>
      <c r="W116" s="173"/>
      <c r="X116" s="168" t="b">
        <f t="shared" si="19"/>
        <v>1</v>
      </c>
    </row>
    <row r="117" spans="2:24" x14ac:dyDescent="0.3">
      <c r="B117" s="74"/>
      <c r="C117" s="75" t="s">
        <v>19</v>
      </c>
      <c r="D117" s="5"/>
      <c r="E117" s="40"/>
      <c r="F117" s="40"/>
      <c r="G117" s="40"/>
      <c r="H117" s="40"/>
      <c r="I117" s="46"/>
      <c r="J117" s="28"/>
      <c r="K117" s="19"/>
      <c r="O117" s="173"/>
      <c r="P117" s="168" t="b">
        <f t="shared" si="15"/>
        <v>1</v>
      </c>
      <c r="Q117" s="173"/>
      <c r="R117" s="168" t="b">
        <f t="shared" si="16"/>
        <v>1</v>
      </c>
      <c r="S117" s="173"/>
      <c r="T117" s="168" t="b">
        <f t="shared" si="17"/>
        <v>1</v>
      </c>
      <c r="U117" s="173"/>
      <c r="V117" s="168" t="b">
        <f t="shared" si="18"/>
        <v>1</v>
      </c>
      <c r="W117" s="173"/>
      <c r="X117" s="168" t="b">
        <f t="shared" si="19"/>
        <v>1</v>
      </c>
    </row>
    <row r="118" spans="2:24" x14ac:dyDescent="0.3">
      <c r="B118" s="32"/>
      <c r="C118" s="34" t="str">
        <f>'Aseptic Team'!C$3</f>
        <v>PRODUCT RELEASE MANAGER</v>
      </c>
      <c r="D118" s="5"/>
      <c r="E118" s="40">
        <f>VLOOKUP(E$3,aseptic,3,FALSE)</f>
        <v>0</v>
      </c>
      <c r="F118" s="40">
        <f>VLOOKUP(F$3,aseptic,3,FALSE)</f>
        <v>0</v>
      </c>
      <c r="G118" s="40">
        <f>VLOOKUP(G$3,aseptic,3,FALSE)</f>
        <v>0</v>
      </c>
      <c r="H118" s="40">
        <f>VLOOKUP(H$3,aseptic,3,FALSE)</f>
        <v>0</v>
      </c>
      <c r="I118" s="46">
        <f>VLOOKUP(I$3,aseptic,3,FALSE)</f>
        <v>0</v>
      </c>
      <c r="J118" s="28"/>
      <c r="K118" s="19"/>
      <c r="O118" s="173" t="s">
        <v>347</v>
      </c>
      <c r="P118" s="168" t="b">
        <f t="shared" si="15"/>
        <v>0</v>
      </c>
      <c r="Q118" s="173" t="s">
        <v>347</v>
      </c>
      <c r="R118" s="168" t="b">
        <f t="shared" si="16"/>
        <v>1</v>
      </c>
      <c r="S118" s="173" t="s">
        <v>347</v>
      </c>
      <c r="T118" s="168" t="b">
        <f t="shared" si="17"/>
        <v>0</v>
      </c>
      <c r="U118" s="173" t="s">
        <v>347</v>
      </c>
      <c r="V118" s="168" t="b">
        <f t="shared" si="18"/>
        <v>1</v>
      </c>
      <c r="W118" s="173" t="s">
        <v>347</v>
      </c>
      <c r="X118" s="168" t="b">
        <f t="shared" si="19"/>
        <v>1</v>
      </c>
    </row>
    <row r="119" spans="2:24" x14ac:dyDescent="0.3">
      <c r="B119" s="32"/>
      <c r="C119" s="34" t="str">
        <f>'Aseptic Team'!D$3</f>
        <v>PRODUCT RELEASE</v>
      </c>
      <c r="D119" s="5"/>
      <c r="E119" s="40">
        <f>VLOOKUP(E$3,aseptic,4,FALSE)</f>
        <v>0</v>
      </c>
      <c r="F119" s="40">
        <f>VLOOKUP(F$3,aseptic,4,FALSE)</f>
        <v>0</v>
      </c>
      <c r="G119" s="40">
        <f>VLOOKUP(G$3,aseptic,4,FALSE)</f>
        <v>0</v>
      </c>
      <c r="H119" s="40">
        <f>VLOOKUP(H$3,aseptic,4,FALSE)</f>
        <v>0</v>
      </c>
      <c r="I119" s="46">
        <f>VLOOKUP(I$3,aseptic,4,FALSE)</f>
        <v>0</v>
      </c>
      <c r="J119" s="28"/>
      <c r="K119" s="19"/>
      <c r="O119" s="173"/>
      <c r="P119" s="168" t="b">
        <f t="shared" si="15"/>
        <v>1</v>
      </c>
      <c r="Q119" s="173"/>
      <c r="R119" s="168" t="b">
        <f t="shared" si="16"/>
        <v>1</v>
      </c>
      <c r="S119" s="173"/>
      <c r="T119" s="168" t="b">
        <f t="shared" si="17"/>
        <v>1</v>
      </c>
      <c r="U119" s="173"/>
      <c r="V119" s="168" t="b">
        <f t="shared" si="18"/>
        <v>1</v>
      </c>
      <c r="W119" s="173"/>
      <c r="X119" s="168" t="b">
        <f t="shared" si="19"/>
        <v>1</v>
      </c>
    </row>
    <row r="120" spans="2:24" x14ac:dyDescent="0.3">
      <c r="B120" s="32"/>
      <c r="C120" s="34" t="str">
        <f>'Aseptic Team'!E$3</f>
        <v>CHEMO</v>
      </c>
      <c r="D120" s="5"/>
      <c r="E120" s="40">
        <f>VLOOKUP(E$3,aseptic,5,FALSE)</f>
        <v>0</v>
      </c>
      <c r="F120" s="40">
        <f>VLOOKUP(F$3,aseptic,5,FALSE)</f>
        <v>0</v>
      </c>
      <c r="G120" s="40">
        <f>VLOOKUP(G$3,aseptic,5,FALSE)</f>
        <v>0</v>
      </c>
      <c r="H120" s="40">
        <f>VLOOKUP(H$3,aseptic,5,FALSE)</f>
        <v>0</v>
      </c>
      <c r="I120" s="46">
        <f>VLOOKUP(I$3,aseptic,5,FALSE)</f>
        <v>0</v>
      </c>
      <c r="J120" s="28"/>
      <c r="K120" s="19"/>
      <c r="O120" s="173"/>
      <c r="P120" s="168" t="b">
        <f t="shared" si="15"/>
        <v>1</v>
      </c>
      <c r="Q120" s="173"/>
      <c r="R120" s="168" t="b">
        <f t="shared" si="16"/>
        <v>1</v>
      </c>
      <c r="S120" s="173" t="s">
        <v>405</v>
      </c>
      <c r="T120" s="168" t="b">
        <f t="shared" si="17"/>
        <v>0</v>
      </c>
      <c r="U120" s="173"/>
      <c r="V120" s="168" t="b">
        <f t="shared" si="18"/>
        <v>1</v>
      </c>
      <c r="W120" s="173"/>
      <c r="X120" s="168" t="b">
        <f t="shared" si="19"/>
        <v>1</v>
      </c>
    </row>
    <row r="121" spans="2:24" x14ac:dyDescent="0.3">
      <c r="B121" s="32"/>
      <c r="C121" s="34" t="str">
        <f>'Aseptic Team'!F$3</f>
        <v>ASEPTIC PREP LEAD</v>
      </c>
      <c r="D121" s="5"/>
      <c r="E121" s="40">
        <f>VLOOKUP(E$3,aseptic,6,FALSE)</f>
        <v>0</v>
      </c>
      <c r="F121" s="40">
        <f>VLOOKUP(F$3,aseptic,6,FALSE)</f>
        <v>0</v>
      </c>
      <c r="G121" s="40">
        <f>VLOOKUP(G$3,aseptic,6,FALSE)</f>
        <v>0</v>
      </c>
      <c r="H121" s="40">
        <f>VLOOKUP(H$3,aseptic,6,FALSE)</f>
        <v>0</v>
      </c>
      <c r="I121" s="46">
        <f>VLOOKUP(I$3,aseptic,6,FALSE)</f>
        <v>0</v>
      </c>
      <c r="J121" s="28"/>
      <c r="K121" s="19"/>
      <c r="O121" s="173" t="s">
        <v>352</v>
      </c>
      <c r="P121" s="168" t="b">
        <f t="shared" si="15"/>
        <v>1</v>
      </c>
      <c r="Q121" s="173" t="s">
        <v>352</v>
      </c>
      <c r="R121" s="168" t="b">
        <f t="shared" si="16"/>
        <v>1</v>
      </c>
      <c r="S121" s="173" t="s">
        <v>352</v>
      </c>
      <c r="T121" s="168" t="b">
        <f t="shared" si="17"/>
        <v>1</v>
      </c>
      <c r="U121" s="173" t="s">
        <v>352</v>
      </c>
      <c r="V121" s="168" t="b">
        <f t="shared" si="18"/>
        <v>1</v>
      </c>
      <c r="W121" s="173" t="s">
        <v>352</v>
      </c>
      <c r="X121" s="168" t="b">
        <f t="shared" si="19"/>
        <v>1</v>
      </c>
    </row>
    <row r="122" spans="2:24" x14ac:dyDescent="0.3">
      <c r="B122" s="32"/>
      <c r="C122" s="34" t="str">
        <f>'Aseptic Team'!G$3</f>
        <v>ASEPTIC PREP</v>
      </c>
      <c r="D122" s="5"/>
      <c r="E122" s="40">
        <f>VLOOKUP(E$3,aseptic,7,FALSE)</f>
        <v>0</v>
      </c>
      <c r="F122" s="40">
        <f>VLOOKUP(F$3,aseptic,7,FALSE)</f>
        <v>0</v>
      </c>
      <c r="G122" s="40">
        <f>VLOOKUP(G$3,aseptic,7,FALSE)</f>
        <v>0</v>
      </c>
      <c r="H122" s="40">
        <f>VLOOKUP(H$3,aseptic,7,FALSE)</f>
        <v>0</v>
      </c>
      <c r="I122" s="46">
        <f>VLOOKUP(I$3,aseptic,7,FALSE)</f>
        <v>0</v>
      </c>
      <c r="J122" s="28"/>
      <c r="K122" s="19"/>
      <c r="O122" s="173" t="s">
        <v>355</v>
      </c>
      <c r="P122" s="168" t="b">
        <f t="shared" si="15"/>
        <v>0</v>
      </c>
      <c r="Q122" s="173" t="s">
        <v>355</v>
      </c>
      <c r="R122" s="168" t="b">
        <f t="shared" si="16"/>
        <v>0</v>
      </c>
      <c r="S122" s="173" t="s">
        <v>355</v>
      </c>
      <c r="T122" s="168" t="b">
        <f t="shared" si="17"/>
        <v>0</v>
      </c>
      <c r="U122" s="173" t="s">
        <v>355</v>
      </c>
      <c r="V122" s="168" t="b">
        <f t="shared" si="18"/>
        <v>0</v>
      </c>
      <c r="W122" s="173" t="s">
        <v>355</v>
      </c>
      <c r="X122" s="168" t="b">
        <f t="shared" si="19"/>
        <v>0</v>
      </c>
    </row>
    <row r="123" spans="2:24" x14ac:dyDescent="0.3">
      <c r="B123" s="32"/>
      <c r="C123" s="34" t="str">
        <f>'Aseptic Team'!H$3</f>
        <v>ASEPTIC PREP</v>
      </c>
      <c r="D123" s="5"/>
      <c r="E123" s="40">
        <f>VLOOKUP(E$3,aseptic,8,FALSE)</f>
        <v>0</v>
      </c>
      <c r="F123" s="40">
        <f>VLOOKUP(F$3,aseptic,8,FALSE)</f>
        <v>0</v>
      </c>
      <c r="G123" s="40">
        <f>VLOOKUP(G$3,aseptic,8,FALSE)</f>
        <v>0</v>
      </c>
      <c r="H123" s="40">
        <f>VLOOKUP(H$3,aseptic,8,FALSE)</f>
        <v>0</v>
      </c>
      <c r="I123" s="46">
        <f>VLOOKUP(I$3,aseptic,8,FALSE)</f>
        <v>0</v>
      </c>
      <c r="J123" s="28"/>
      <c r="K123" s="19"/>
      <c r="O123" s="173" t="s">
        <v>467</v>
      </c>
      <c r="P123" s="168" t="b">
        <f t="shared" si="15"/>
        <v>0</v>
      </c>
      <c r="Q123" s="173" t="s">
        <v>467</v>
      </c>
      <c r="R123" s="168" t="b">
        <f t="shared" si="16"/>
        <v>0</v>
      </c>
      <c r="S123" s="173" t="s">
        <v>467</v>
      </c>
      <c r="T123" s="168" t="b">
        <f t="shared" si="17"/>
        <v>0</v>
      </c>
      <c r="U123" s="173"/>
      <c r="V123" s="168" t="b">
        <f t="shared" si="18"/>
        <v>1</v>
      </c>
      <c r="W123" s="173" t="s">
        <v>467</v>
      </c>
      <c r="X123" s="168" t="b">
        <f t="shared" si="19"/>
        <v>0</v>
      </c>
    </row>
    <row r="124" spans="2:24" x14ac:dyDescent="0.3">
      <c r="B124" s="32"/>
      <c r="C124" s="34" t="str">
        <f>'Aseptic Team'!I$3</f>
        <v>ASEPTIC PREP (1.15-5.15) / IP SUPPORT (8.45-12.45)</v>
      </c>
      <c r="D124" s="5"/>
      <c r="E124" s="40">
        <f>VLOOKUP(E$3,aseptic,9,FALSE)</f>
        <v>0</v>
      </c>
      <c r="F124" s="40">
        <f>VLOOKUP(F$3,aseptic,9,FALSE)</f>
        <v>0</v>
      </c>
      <c r="G124" s="40">
        <f>VLOOKUP(G$3,aseptic,9,FALSE)</f>
        <v>0</v>
      </c>
      <c r="H124" s="40">
        <f>VLOOKUP(H$3,aseptic,9,FALSE)</f>
        <v>0</v>
      </c>
      <c r="I124" s="46">
        <f>VLOOKUP(I$3,aseptic,9,FALSE)</f>
        <v>0</v>
      </c>
      <c r="J124" s="28"/>
      <c r="K124" s="19"/>
      <c r="O124" s="173" t="s">
        <v>359</v>
      </c>
      <c r="P124" s="168" t="b">
        <f t="shared" si="15"/>
        <v>1</v>
      </c>
      <c r="Q124" s="173" t="s">
        <v>359</v>
      </c>
      <c r="R124" s="168" t="b">
        <f t="shared" si="16"/>
        <v>1</v>
      </c>
      <c r="S124" s="173" t="s">
        <v>359</v>
      </c>
      <c r="T124" s="168" t="b">
        <f t="shared" si="17"/>
        <v>1</v>
      </c>
      <c r="U124" s="173" t="s">
        <v>359</v>
      </c>
      <c r="V124" s="168" t="b">
        <f t="shared" si="18"/>
        <v>1</v>
      </c>
      <c r="W124" s="173" t="s">
        <v>359</v>
      </c>
      <c r="X124" s="168" t="b">
        <f t="shared" si="19"/>
        <v>1</v>
      </c>
    </row>
    <row r="125" spans="2:24" x14ac:dyDescent="0.3">
      <c r="B125" s="32"/>
      <c r="C125" s="34" t="str">
        <f>'Aseptic Team'!J$3</f>
        <v>ASEPTIC TRAINING SUPPORT</v>
      </c>
      <c r="D125" s="5"/>
      <c r="E125" s="40">
        <f>VLOOKUP(E$3,aseptic,10,FALSE)</f>
        <v>0</v>
      </c>
      <c r="F125" s="40">
        <f>VLOOKUP(F$3,aseptic,10,FALSE)</f>
        <v>0</v>
      </c>
      <c r="G125" s="40">
        <f>VLOOKUP(G$3,aseptic,10,FALSE)</f>
        <v>0</v>
      </c>
      <c r="H125" s="40">
        <f>VLOOKUP(H$3,aseptic,10,FALSE)</f>
        <v>0</v>
      </c>
      <c r="I125" s="46">
        <f>VLOOKUP(I$3,aseptic,10,FALSE)</f>
        <v>0</v>
      </c>
      <c r="J125" s="28"/>
      <c r="K125" s="19"/>
      <c r="O125" s="173" t="s">
        <v>361</v>
      </c>
      <c r="P125" s="168" t="b">
        <f t="shared" si="15"/>
        <v>0</v>
      </c>
      <c r="Q125" s="173" t="s">
        <v>361</v>
      </c>
      <c r="R125" s="168" t="b">
        <f t="shared" si="16"/>
        <v>0</v>
      </c>
      <c r="S125" s="173" t="s">
        <v>361</v>
      </c>
      <c r="T125" s="168" t="b">
        <f t="shared" si="17"/>
        <v>0</v>
      </c>
      <c r="U125" s="173" t="s">
        <v>361</v>
      </c>
      <c r="V125" s="168" t="b">
        <f t="shared" si="18"/>
        <v>0</v>
      </c>
      <c r="W125" s="173" t="s">
        <v>361</v>
      </c>
      <c r="X125" s="168" t="b">
        <f t="shared" si="19"/>
        <v>0</v>
      </c>
    </row>
    <row r="126" spans="2:24" x14ac:dyDescent="0.3">
      <c r="B126" s="32"/>
      <c r="C126" s="34" t="str">
        <f>'Aseptic Team'!K$3</f>
        <v>INTERN</v>
      </c>
      <c r="D126" s="5"/>
      <c r="E126" s="40">
        <f>VLOOKUP(E$3,aseptic,11,FALSE)</f>
        <v>0</v>
      </c>
      <c r="F126" s="40">
        <f>VLOOKUP(F$3,aseptic,11,FALSE)</f>
        <v>0</v>
      </c>
      <c r="G126" s="40">
        <f>VLOOKUP(G$3,aseptic,11,FALSE)</f>
        <v>0</v>
      </c>
      <c r="H126" s="40">
        <f>VLOOKUP(H$3,aseptic,11,FALSE)</f>
        <v>0</v>
      </c>
      <c r="I126" s="46">
        <f>VLOOKUP(I$3,aseptic,11,FALSE)</f>
        <v>0</v>
      </c>
      <c r="J126" s="28"/>
      <c r="K126" s="19"/>
      <c r="O126" s="173" t="s">
        <v>442</v>
      </c>
      <c r="P126" s="168" t="b">
        <f t="shared" si="15"/>
        <v>1</v>
      </c>
      <c r="Q126" s="173" t="s">
        <v>442</v>
      </c>
      <c r="R126" s="168" t="b">
        <f t="shared" si="16"/>
        <v>1</v>
      </c>
      <c r="S126" s="173" t="s">
        <v>442</v>
      </c>
      <c r="T126" s="168" t="b">
        <f t="shared" si="17"/>
        <v>1</v>
      </c>
      <c r="U126" s="173" t="s">
        <v>442</v>
      </c>
      <c r="V126" s="168" t="b">
        <f t="shared" si="18"/>
        <v>1</v>
      </c>
      <c r="W126" s="173" t="s">
        <v>442</v>
      </c>
      <c r="X126" s="168" t="b">
        <f t="shared" si="19"/>
        <v>1</v>
      </c>
    </row>
    <row r="127" spans="2:24" x14ac:dyDescent="0.3">
      <c r="B127" s="32"/>
      <c r="C127" s="34" t="str">
        <f>'Aseptic Team'!L$3</f>
        <v>ASEPTIC PREP - DANDENONG HOSPITAL</v>
      </c>
      <c r="D127" s="5"/>
      <c r="E127" s="40">
        <f>VLOOKUP(E$3,aseptic,12,FALSE)</f>
        <v>0</v>
      </c>
      <c r="F127" s="40">
        <f>VLOOKUP(F$3,aseptic,12,FALSE)</f>
        <v>0</v>
      </c>
      <c r="G127" s="40">
        <f>VLOOKUP(G$3,aseptic,12,FALSE)</f>
        <v>0</v>
      </c>
      <c r="H127" s="40">
        <f>VLOOKUP(H$3,aseptic,12,FALSE)</f>
        <v>0</v>
      </c>
      <c r="I127" s="46">
        <f>VLOOKUP(I$3,aseptic,12,FALSE)</f>
        <v>0</v>
      </c>
      <c r="J127" s="28"/>
      <c r="K127" s="19"/>
      <c r="O127" s="174" t="s">
        <v>365</v>
      </c>
      <c r="P127" s="168" t="b">
        <f t="shared" si="15"/>
        <v>0</v>
      </c>
      <c r="Q127" s="174" t="s">
        <v>365</v>
      </c>
      <c r="R127" s="168" t="b">
        <f t="shared" si="16"/>
        <v>1</v>
      </c>
      <c r="S127" s="174" t="s">
        <v>365</v>
      </c>
      <c r="T127" s="168" t="b">
        <f t="shared" si="17"/>
        <v>1</v>
      </c>
      <c r="U127" s="174" t="s">
        <v>365</v>
      </c>
      <c r="V127" s="168" t="b">
        <f t="shared" si="18"/>
        <v>1</v>
      </c>
      <c r="W127" s="174" t="s">
        <v>365</v>
      </c>
      <c r="X127" s="168" t="b">
        <f t="shared" si="19"/>
        <v>1</v>
      </c>
    </row>
    <row r="128" spans="2:24" x14ac:dyDescent="0.3">
      <c r="B128" s="32"/>
      <c r="C128" s="34" t="str">
        <f>'Aseptic Team'!M$3</f>
        <v>PRODUCT RELEASE - MOORABBIN HOSPITAL</v>
      </c>
      <c r="D128" s="5"/>
      <c r="E128" s="40">
        <f>VLOOKUP(E$3,aseptic,13,FALSE)</f>
        <v>0</v>
      </c>
      <c r="F128" s="40">
        <f>VLOOKUP(F$3,aseptic,13,FALSE)</f>
        <v>0</v>
      </c>
      <c r="G128" s="40">
        <f>VLOOKUP(G$3,aseptic,13,FALSE)</f>
        <v>0</v>
      </c>
      <c r="H128" s="40">
        <f>VLOOKUP(H$3,aseptic,13,FALSE)</f>
        <v>0</v>
      </c>
      <c r="I128" s="46">
        <f>VLOOKUP(I$3,aseptic,13,FALSE)</f>
        <v>0</v>
      </c>
      <c r="J128" s="28"/>
      <c r="K128" s="19"/>
      <c r="O128" s="173"/>
      <c r="P128" s="168" t="b">
        <f t="shared" si="15"/>
        <v>1</v>
      </c>
      <c r="Q128" s="173"/>
      <c r="R128" s="168" t="b">
        <f t="shared" si="16"/>
        <v>1</v>
      </c>
      <c r="S128" s="173"/>
      <c r="T128" s="168" t="b">
        <f t="shared" si="17"/>
        <v>1</v>
      </c>
      <c r="U128" s="173"/>
      <c r="V128" s="168" t="b">
        <f t="shared" si="18"/>
        <v>1</v>
      </c>
      <c r="W128" s="173"/>
      <c r="X128" s="168" t="b">
        <f t="shared" si="19"/>
        <v>1</v>
      </c>
    </row>
    <row r="129" spans="2:24" x14ac:dyDescent="0.3">
      <c r="B129" s="32"/>
      <c r="C129" s="34" t="str">
        <f>'Aseptic Team'!N$3</f>
        <v>(8.45am - 12.45pm) IP SUPPORT</v>
      </c>
      <c r="D129" s="5"/>
      <c r="E129" s="40">
        <f>VLOOKUP(E$3,aseptic,14,FALSE)</f>
        <v>0</v>
      </c>
      <c r="F129" s="40">
        <f>VLOOKUP(F$3,aseptic,14,FALSE)</f>
        <v>0</v>
      </c>
      <c r="G129" s="40">
        <f>VLOOKUP(G$3,aseptic,14,FALSE)</f>
        <v>0</v>
      </c>
      <c r="H129" s="40">
        <f>VLOOKUP(H$3,aseptic,14,FALSE)</f>
        <v>0</v>
      </c>
      <c r="I129" s="46">
        <f>VLOOKUP(I$3,aseptic,14,FALSE)</f>
        <v>0</v>
      </c>
      <c r="J129" s="28"/>
      <c r="K129" s="19"/>
      <c r="O129" s="173" t="s">
        <v>369</v>
      </c>
      <c r="P129" s="168" t="b">
        <f t="shared" si="15"/>
        <v>0</v>
      </c>
      <c r="Q129" s="173" t="s">
        <v>369</v>
      </c>
      <c r="R129" s="168" t="b">
        <f t="shared" si="16"/>
        <v>0</v>
      </c>
      <c r="S129" s="173" t="s">
        <v>369</v>
      </c>
      <c r="T129" s="168" t="b">
        <f t="shared" si="17"/>
        <v>0</v>
      </c>
      <c r="U129" s="173" t="s">
        <v>369</v>
      </c>
      <c r="V129" s="168" t="b">
        <f t="shared" si="18"/>
        <v>0</v>
      </c>
      <c r="W129" s="173" t="s">
        <v>369</v>
      </c>
      <c r="X129" s="168" t="b">
        <f t="shared" si="19"/>
        <v>0</v>
      </c>
    </row>
    <row r="130" spans="2:24" x14ac:dyDescent="0.3">
      <c r="B130" s="32"/>
      <c r="C130" s="34" t="str">
        <f>'Aseptic Team'!O$3</f>
        <v>[PHARMACY ROLE]</v>
      </c>
      <c r="D130" s="5"/>
      <c r="E130" s="40">
        <f>VLOOKUP(E$3,aseptic,15,FALSE)</f>
        <v>0</v>
      </c>
      <c r="F130" s="40">
        <f>VLOOKUP(F$3,aseptic,15,FALSE)</f>
        <v>0</v>
      </c>
      <c r="G130" s="40">
        <f>VLOOKUP(G$3,aseptic,15,FALSE)</f>
        <v>0</v>
      </c>
      <c r="H130" s="40">
        <f>VLOOKUP(H$3,aseptic,15,FALSE)</f>
        <v>0</v>
      </c>
      <c r="I130" s="46">
        <f>VLOOKUP(I$3,aseptic,15,FALSE)</f>
        <v>0</v>
      </c>
      <c r="J130" s="28"/>
      <c r="K130" s="19"/>
      <c r="O130" s="179"/>
      <c r="P130" s="168" t="b">
        <f t="shared" si="15"/>
        <v>1</v>
      </c>
      <c r="Q130" s="179"/>
      <c r="R130" s="168" t="b">
        <f t="shared" si="16"/>
        <v>1</v>
      </c>
      <c r="S130" s="179" t="s">
        <v>371</v>
      </c>
      <c r="T130" s="168" t="b">
        <f t="shared" si="17"/>
        <v>1</v>
      </c>
      <c r="U130" s="179" t="s">
        <v>371</v>
      </c>
      <c r="V130" s="168" t="b">
        <f t="shared" si="18"/>
        <v>1</v>
      </c>
      <c r="W130" s="179" t="s">
        <v>371</v>
      </c>
      <c r="X130" s="168" t="b">
        <f t="shared" si="19"/>
        <v>1</v>
      </c>
    </row>
    <row r="131" spans="2:24" x14ac:dyDescent="0.3">
      <c r="B131" s="32"/>
      <c r="C131" s="34" t="str">
        <f>'Aseptic Team'!P$3</f>
        <v>[PHARMACY ROLE]</v>
      </c>
      <c r="D131" s="5"/>
      <c r="E131" s="40">
        <f>VLOOKUP(E$3,aseptic,16,FALSE)</f>
        <v>0</v>
      </c>
      <c r="F131" s="40">
        <f>VLOOKUP(F$3,aseptic,16,FALSE)</f>
        <v>0</v>
      </c>
      <c r="G131" s="40">
        <f>VLOOKUP(G$3,aseptic,16,FALSE)</f>
        <v>0</v>
      </c>
      <c r="H131" s="40">
        <f>VLOOKUP(H$3,aseptic,16,FALSE)</f>
        <v>0</v>
      </c>
      <c r="I131" s="46">
        <f>VLOOKUP(I$3,aseptic,16,FALSE)</f>
        <v>0</v>
      </c>
      <c r="J131" s="28"/>
      <c r="K131" s="19"/>
      <c r="O131" s="179"/>
      <c r="P131" s="168" t="b">
        <f t="shared" si="15"/>
        <v>1</v>
      </c>
      <c r="Q131" s="179" t="s">
        <v>406</v>
      </c>
      <c r="R131" s="168" t="b">
        <f t="shared" si="16"/>
        <v>0</v>
      </c>
      <c r="S131" s="179"/>
      <c r="T131" s="168" t="b">
        <f t="shared" si="17"/>
        <v>1</v>
      </c>
      <c r="U131" s="179" t="s">
        <v>406</v>
      </c>
      <c r="V131" s="168" t="b">
        <f t="shared" si="18"/>
        <v>0</v>
      </c>
      <c r="W131" s="179"/>
      <c r="X131" s="168" t="b">
        <f t="shared" si="19"/>
        <v>1</v>
      </c>
    </row>
    <row r="132" spans="2:24" x14ac:dyDescent="0.3">
      <c r="B132" s="32"/>
      <c r="C132" s="34" t="str">
        <f>'Aseptic Team'!Q$3</f>
        <v>[PHARMACY ROLE]</v>
      </c>
      <c r="D132" s="5"/>
      <c r="E132" s="40">
        <f>VLOOKUP(E$3,aseptic,17,FALSE)</f>
        <v>0</v>
      </c>
      <c r="F132" s="40">
        <f>VLOOKUP(F$3,aseptic,17,FALSE)</f>
        <v>0</v>
      </c>
      <c r="G132" s="40">
        <f>VLOOKUP(G$3,aseptic,17,FALSE)</f>
        <v>0</v>
      </c>
      <c r="H132" s="40">
        <f>VLOOKUP(H$3,aseptic,17,FALSE)</f>
        <v>0</v>
      </c>
      <c r="I132" s="46">
        <f>VLOOKUP(I$3,aseptic,17,FALSE)</f>
        <v>0</v>
      </c>
      <c r="J132" s="28"/>
      <c r="K132" s="19"/>
      <c r="O132" s="179" t="s">
        <v>483</v>
      </c>
      <c r="P132" s="168" t="b">
        <f t="shared" ref="P132:P163" si="20">NOT(ISERROR(MATCH("*"&amp;O132&amp;"*",E:E,0)))</f>
        <v>0</v>
      </c>
      <c r="Q132" s="179" t="s">
        <v>483</v>
      </c>
      <c r="R132" s="168" t="b">
        <f t="shared" ref="R132:R163" si="21">NOT(ISERROR(MATCH("*"&amp;Q132&amp;"*",F:F,0)))</f>
        <v>0</v>
      </c>
      <c r="S132" s="179" t="s">
        <v>483</v>
      </c>
      <c r="T132" s="168" t="b">
        <f t="shared" ref="T132:T163" si="22">NOT(ISERROR(MATCH("*"&amp;S132&amp;"*",G:G,0)))</f>
        <v>0</v>
      </c>
      <c r="U132" s="179" t="s">
        <v>483</v>
      </c>
      <c r="V132" s="168" t="b">
        <f t="shared" ref="V132:V163" si="23">NOT(ISERROR(MATCH("*"&amp;U132&amp;"*",H:H,0)))</f>
        <v>0</v>
      </c>
      <c r="W132" s="179" t="s">
        <v>483</v>
      </c>
      <c r="X132" s="168" t="b">
        <f t="shared" ref="X132:X163" si="24">NOT(ISERROR(MATCH("*"&amp;W132&amp;"*",I:I,0)))</f>
        <v>0</v>
      </c>
    </row>
    <row r="133" spans="2:24" x14ac:dyDescent="0.3">
      <c r="B133" s="32"/>
      <c r="C133" s="34" t="str">
        <f>'Aseptic Team'!R$3</f>
        <v>[PHARMACY ROLE]</v>
      </c>
      <c r="D133" s="5"/>
      <c r="E133" s="40">
        <f>VLOOKUP(E$3,aseptic,18,FALSE)</f>
        <v>0</v>
      </c>
      <c r="F133" s="40">
        <f>VLOOKUP(F$3,aseptic,18,FALSE)</f>
        <v>0</v>
      </c>
      <c r="G133" s="40">
        <f>VLOOKUP(G$3,aseptic,18,FALSE)</f>
        <v>0</v>
      </c>
      <c r="H133" s="40">
        <f>VLOOKUP(H$3,aseptic,18,FALSE)</f>
        <v>0</v>
      </c>
      <c r="I133" s="46">
        <f>VLOOKUP(I$3,aseptic,18,FALSE)</f>
        <v>0</v>
      </c>
      <c r="J133" s="28"/>
      <c r="K133" s="19"/>
      <c r="O133" s="179" t="s">
        <v>375</v>
      </c>
      <c r="P133" s="168" t="b">
        <f t="shared" si="20"/>
        <v>1</v>
      </c>
      <c r="Q133" s="179" t="s">
        <v>375</v>
      </c>
      <c r="R133" s="168" t="b">
        <f t="shared" si="21"/>
        <v>1</v>
      </c>
      <c r="S133" s="179" t="s">
        <v>375</v>
      </c>
      <c r="T133" s="168" t="b">
        <f t="shared" si="22"/>
        <v>1</v>
      </c>
      <c r="U133" s="179" t="s">
        <v>375</v>
      </c>
      <c r="V133" s="168" t="b">
        <f t="shared" si="23"/>
        <v>1</v>
      </c>
      <c r="W133" s="179" t="s">
        <v>375</v>
      </c>
      <c r="X133" s="168" t="b">
        <f t="shared" si="24"/>
        <v>0</v>
      </c>
    </row>
    <row r="134" spans="2:24" x14ac:dyDescent="0.3">
      <c r="B134" s="32"/>
      <c r="C134" s="34" t="str">
        <f>'Aseptic Team'!S$3</f>
        <v>[PHARMACY ROLE]</v>
      </c>
      <c r="D134" s="5"/>
      <c r="E134" s="40">
        <f>VLOOKUP(E$3,aseptic,19,FALSE)</f>
        <v>0</v>
      </c>
      <c r="F134" s="40">
        <f>VLOOKUP(F$3,aseptic,19,FALSE)</f>
        <v>0</v>
      </c>
      <c r="G134" s="40">
        <f>VLOOKUP(G$3,aseptic,19,FALSE)</f>
        <v>0</v>
      </c>
      <c r="H134" s="40">
        <f>VLOOKUP(H$3,aseptic,19,FALSE)</f>
        <v>0</v>
      </c>
      <c r="I134" s="46">
        <f>VLOOKUP(I$3,aseptic,19,FALSE)</f>
        <v>0</v>
      </c>
      <c r="J134" s="28"/>
      <c r="K134" s="19"/>
      <c r="O134" s="179" t="s">
        <v>439</v>
      </c>
      <c r="P134" s="168" t="b">
        <f t="shared" si="20"/>
        <v>0</v>
      </c>
      <c r="Q134" s="179" t="s">
        <v>439</v>
      </c>
      <c r="R134" s="168" t="b">
        <f t="shared" si="21"/>
        <v>0</v>
      </c>
      <c r="S134" s="179" t="s">
        <v>439</v>
      </c>
      <c r="T134" s="168" t="b">
        <f t="shared" si="22"/>
        <v>0</v>
      </c>
      <c r="U134" s="179" t="s">
        <v>439</v>
      </c>
      <c r="V134" s="168" t="b">
        <f t="shared" si="23"/>
        <v>0</v>
      </c>
      <c r="W134" s="179" t="s">
        <v>439</v>
      </c>
      <c r="X134" s="168" t="b">
        <f t="shared" si="24"/>
        <v>0</v>
      </c>
    </row>
    <row r="135" spans="2:24" x14ac:dyDescent="0.3">
      <c r="B135" s="32"/>
      <c r="C135" s="34" t="str">
        <f>'Aseptic Team'!T$3</f>
        <v>[PHARMACY ROLE]</v>
      </c>
      <c r="D135" s="5"/>
      <c r="E135" s="40">
        <f>VLOOKUP(E$3,aseptic,20,FALSE)</f>
        <v>0</v>
      </c>
      <c r="F135" s="40">
        <f>VLOOKUP(F$3,aseptic,20,FALSE)</f>
        <v>0</v>
      </c>
      <c r="G135" s="40">
        <f>VLOOKUP(G$3,aseptic,20,FALSE)</f>
        <v>0</v>
      </c>
      <c r="H135" s="40">
        <f>VLOOKUP(H$3,aseptic,20,FALSE)</f>
        <v>0</v>
      </c>
      <c r="I135" s="46">
        <f>VLOOKUP(I$3,aseptic,20,FALSE)</f>
        <v>0</v>
      </c>
      <c r="J135" s="28"/>
      <c r="K135" s="19"/>
      <c r="O135" s="179" t="s">
        <v>398</v>
      </c>
      <c r="P135" s="168" t="b">
        <f t="shared" si="20"/>
        <v>1</v>
      </c>
      <c r="Q135" s="179" t="s">
        <v>398</v>
      </c>
      <c r="R135" s="168" t="b">
        <f t="shared" si="21"/>
        <v>1</v>
      </c>
      <c r="S135" s="179" t="s">
        <v>398</v>
      </c>
      <c r="T135" s="168" t="b">
        <f t="shared" si="22"/>
        <v>1</v>
      </c>
      <c r="U135" s="179" t="s">
        <v>398</v>
      </c>
      <c r="V135" s="168" t="b">
        <f t="shared" si="23"/>
        <v>1</v>
      </c>
      <c r="W135" s="179" t="s">
        <v>398</v>
      </c>
      <c r="X135" s="168" t="b">
        <f t="shared" si="24"/>
        <v>1</v>
      </c>
    </row>
    <row r="136" spans="2:24" x14ac:dyDescent="0.3">
      <c r="B136" s="121"/>
      <c r="C136" s="211" t="s">
        <v>20</v>
      </c>
      <c r="D136" s="20"/>
      <c r="E136" s="43"/>
      <c r="F136" s="113"/>
      <c r="G136" s="43"/>
      <c r="H136" s="43"/>
      <c r="I136" s="44"/>
      <c r="J136" s="28"/>
      <c r="K136" s="19"/>
      <c r="O136" s="179" t="s">
        <v>412</v>
      </c>
      <c r="P136" s="168" t="b">
        <f t="shared" si="20"/>
        <v>0</v>
      </c>
      <c r="Q136" s="179" t="s">
        <v>412</v>
      </c>
      <c r="R136" s="168" t="b">
        <f t="shared" si="21"/>
        <v>0</v>
      </c>
      <c r="S136" s="179" t="s">
        <v>412</v>
      </c>
      <c r="T136" s="168" t="b">
        <f t="shared" si="22"/>
        <v>0</v>
      </c>
      <c r="U136" s="179" t="s">
        <v>412</v>
      </c>
      <c r="V136" s="168" t="b">
        <f t="shared" si="23"/>
        <v>0</v>
      </c>
      <c r="W136" s="179" t="s">
        <v>412</v>
      </c>
      <c r="X136" s="168" t="b">
        <f t="shared" si="24"/>
        <v>0</v>
      </c>
    </row>
    <row r="137" spans="2:24" x14ac:dyDescent="0.3">
      <c r="B137" s="83"/>
      <c r="C137" s="34" t="str">
        <f>'Med Info Inpatients HOMR'!$C$1</f>
        <v>MED INFO</v>
      </c>
      <c r="D137" s="5"/>
      <c r="E137" s="40">
        <f>VLOOKUP(E$3,medinfo,3,FALSE)</f>
        <v>0</v>
      </c>
      <c r="F137" s="40">
        <f>VLOOKUP(F$3,medinfo,3,FALSE)</f>
        <v>0</v>
      </c>
      <c r="G137" s="40">
        <f>VLOOKUP(G$3,medinfo,3,FALSE)</f>
        <v>0</v>
      </c>
      <c r="H137" s="40">
        <f>VLOOKUP(H$3,medinfo,3,FALSE)</f>
        <v>0</v>
      </c>
      <c r="I137" s="46">
        <f>VLOOKUP(I$3,medinfo,3,FALSE)</f>
        <v>0</v>
      </c>
      <c r="J137" s="28"/>
      <c r="K137" s="19"/>
      <c r="O137" s="179" t="s">
        <v>413</v>
      </c>
      <c r="P137" s="168" t="b">
        <f t="shared" si="20"/>
        <v>1</v>
      </c>
      <c r="Q137" s="179" t="s">
        <v>413</v>
      </c>
      <c r="R137" s="168" t="b">
        <f t="shared" si="21"/>
        <v>1</v>
      </c>
      <c r="S137" s="179" t="s">
        <v>413</v>
      </c>
      <c r="T137" s="168" t="b">
        <f t="shared" si="22"/>
        <v>1</v>
      </c>
      <c r="U137" s="179" t="s">
        <v>413</v>
      </c>
      <c r="V137" s="168" t="b">
        <f t="shared" si="23"/>
        <v>1</v>
      </c>
      <c r="W137" s="179" t="s">
        <v>413</v>
      </c>
      <c r="X137" s="168" t="b">
        <f t="shared" si="24"/>
        <v>1</v>
      </c>
    </row>
    <row r="138" spans="2:24" x14ac:dyDescent="0.3">
      <c r="B138" s="83"/>
      <c r="C138" s="34" t="str">
        <f>'Med Info Inpatients HOMR'!$D$1</f>
        <v>MED INFO INTERN</v>
      </c>
      <c r="D138" s="5"/>
      <c r="E138" s="40">
        <f>VLOOKUP(E$3,medinfo,4,FALSE)</f>
        <v>0</v>
      </c>
      <c r="F138" s="40">
        <f>VLOOKUP(F$3,medinfo,4,FALSE)</f>
        <v>0</v>
      </c>
      <c r="G138" s="40">
        <f>VLOOKUP(G$3,medinfo,4,FALSE)</f>
        <v>0</v>
      </c>
      <c r="H138" s="40">
        <f>VLOOKUP(H$3,medinfo,4,FALSE)</f>
        <v>0</v>
      </c>
      <c r="I138" s="46">
        <f>VLOOKUP(I$3,medinfo,4,FALSE)</f>
        <v>0</v>
      </c>
      <c r="J138" s="28"/>
      <c r="K138" s="19"/>
      <c r="O138" s="179"/>
      <c r="P138" s="168" t="b">
        <f t="shared" si="20"/>
        <v>1</v>
      </c>
      <c r="Q138" s="179"/>
      <c r="R138" s="168" t="b">
        <f t="shared" si="21"/>
        <v>1</v>
      </c>
      <c r="S138" s="179"/>
      <c r="T138" s="168" t="b">
        <f t="shared" si="22"/>
        <v>1</v>
      </c>
      <c r="U138" s="179"/>
      <c r="V138" s="168" t="b">
        <f t="shared" si="23"/>
        <v>1</v>
      </c>
      <c r="W138" s="179"/>
      <c r="X138" s="168" t="b">
        <f t="shared" si="24"/>
        <v>1</v>
      </c>
    </row>
    <row r="139" spans="2:24" x14ac:dyDescent="0.3">
      <c r="B139" s="83"/>
      <c r="C139" s="34" t="str">
        <f>'Med Info Inpatients HOMR'!$E$1</f>
        <v>MED INFO TRAINING</v>
      </c>
      <c r="D139" s="5"/>
      <c r="E139" s="40">
        <f>VLOOKUP(E$3,medinfo,5,FALSE)</f>
        <v>0</v>
      </c>
      <c r="F139" s="40">
        <f>VLOOKUP(F$3,medinfo,5,FALSE)</f>
        <v>0</v>
      </c>
      <c r="G139" s="40">
        <f>VLOOKUP(G$3,medinfo,5,FALSE)</f>
        <v>0</v>
      </c>
      <c r="H139" s="40">
        <f>VLOOKUP(H$3,medinfo,5,FALSE)</f>
        <v>0</v>
      </c>
      <c r="I139" s="46">
        <f>VLOOKUP(I$3,medinfo,5,FALSE)</f>
        <v>0</v>
      </c>
      <c r="J139" s="28"/>
      <c r="K139" s="19"/>
      <c r="O139" s="179" t="s">
        <v>414</v>
      </c>
      <c r="P139" s="168" t="b">
        <f t="shared" si="20"/>
        <v>0</v>
      </c>
      <c r="Q139" s="179" t="s">
        <v>414</v>
      </c>
      <c r="R139" s="168" t="b">
        <f t="shared" si="21"/>
        <v>1</v>
      </c>
      <c r="S139" s="179" t="s">
        <v>414</v>
      </c>
      <c r="T139" s="168" t="b">
        <f t="shared" si="22"/>
        <v>1</v>
      </c>
      <c r="U139" s="179" t="s">
        <v>414</v>
      </c>
      <c r="V139" s="168" t="b">
        <f t="shared" si="23"/>
        <v>1</v>
      </c>
      <c r="W139" s="179" t="s">
        <v>414</v>
      </c>
      <c r="X139" s="168" t="b">
        <f t="shared" si="24"/>
        <v>1</v>
      </c>
    </row>
    <row r="140" spans="2:24" x14ac:dyDescent="0.3">
      <c r="B140" s="83"/>
      <c r="C140" s="34" t="str">
        <f>'Med Info Inpatients HOMR'!$F$1</f>
        <v>INPATIENTS</v>
      </c>
      <c r="D140" s="5"/>
      <c r="E140" s="40">
        <f>VLOOKUP(E$3,medinfo,6,FALSE)</f>
        <v>0</v>
      </c>
      <c r="F140" s="40">
        <f>VLOOKUP(F$3,medinfo,6,FALSE)</f>
        <v>0</v>
      </c>
      <c r="G140" s="40">
        <f>VLOOKUP(G$3,medinfo,6,FALSE)</f>
        <v>0</v>
      </c>
      <c r="H140" s="40">
        <f>VLOOKUP(H$3,medinfo,6,FALSE)</f>
        <v>0</v>
      </c>
      <c r="I140" s="46">
        <f>VLOOKUP(I$3,medinfo,6,FALSE)</f>
        <v>0</v>
      </c>
      <c r="J140" s="28"/>
      <c r="K140" s="19"/>
      <c r="O140" s="179" t="s">
        <v>417</v>
      </c>
      <c r="P140" s="168" t="b">
        <f t="shared" si="20"/>
        <v>0</v>
      </c>
      <c r="Q140" s="179" t="s">
        <v>417</v>
      </c>
      <c r="R140" s="168" t="b">
        <f t="shared" si="21"/>
        <v>0</v>
      </c>
      <c r="S140" s="179"/>
      <c r="T140" s="168" t="b">
        <f t="shared" si="22"/>
        <v>1</v>
      </c>
      <c r="U140" s="179"/>
      <c r="V140" s="168" t="b">
        <f t="shared" si="23"/>
        <v>1</v>
      </c>
      <c r="W140" s="179"/>
      <c r="X140" s="168" t="b">
        <f t="shared" si="24"/>
        <v>1</v>
      </c>
    </row>
    <row r="141" spans="2:24" x14ac:dyDescent="0.3">
      <c r="B141" s="83"/>
      <c r="C141" s="34" t="str">
        <f>'Med Info Inpatients HOMR'!$G$1</f>
        <v>INPATIENTS</v>
      </c>
      <c r="D141" s="5"/>
      <c r="E141" s="40">
        <f>VLOOKUP(E$3,medinfo,7,FALSE)</f>
        <v>0</v>
      </c>
      <c r="F141" s="40">
        <f>VLOOKUP(F$3,medinfo,7,FALSE)</f>
        <v>0</v>
      </c>
      <c r="G141" s="40">
        <f>VLOOKUP(G$3,medinfo,7,FALSE)</f>
        <v>0</v>
      </c>
      <c r="H141" s="40">
        <f>VLOOKUP(H$3,medinfo,7,FALSE)</f>
        <v>0</v>
      </c>
      <c r="I141" s="46">
        <f>VLOOKUP(I$3,medinfo,7,FALSE)</f>
        <v>0</v>
      </c>
      <c r="J141" s="28"/>
      <c r="K141" s="19"/>
      <c r="O141" s="179" t="s">
        <v>478</v>
      </c>
      <c r="P141" s="168" t="b">
        <f t="shared" si="20"/>
        <v>1</v>
      </c>
      <c r="Q141" s="179" t="s">
        <v>478</v>
      </c>
      <c r="R141" s="168" t="b">
        <f t="shared" si="21"/>
        <v>0</v>
      </c>
      <c r="S141" s="179" t="s">
        <v>478</v>
      </c>
      <c r="T141" s="168" t="b">
        <f t="shared" si="22"/>
        <v>1</v>
      </c>
      <c r="U141" s="179" t="s">
        <v>478</v>
      </c>
      <c r="V141" s="168" t="b">
        <f t="shared" si="23"/>
        <v>1</v>
      </c>
      <c r="W141" s="179" t="s">
        <v>478</v>
      </c>
      <c r="X141" s="168" t="b">
        <f t="shared" si="24"/>
        <v>1</v>
      </c>
    </row>
    <row r="142" spans="2:24" x14ac:dyDescent="0.3">
      <c r="B142" s="83"/>
      <c r="C142" s="34" t="str">
        <f>'Med Info Inpatients HOMR'!$H$1</f>
        <v>INPATIENTS</v>
      </c>
      <c r="D142" s="5"/>
      <c r="E142" s="40">
        <f>VLOOKUP(E$3,medinfo,8,FALSE)</f>
        <v>0</v>
      </c>
      <c r="F142" s="40">
        <f>VLOOKUP(F$3,medinfo,8,FALSE)</f>
        <v>0</v>
      </c>
      <c r="G142" s="40">
        <f>VLOOKUP(G$3,medinfo,8,FALSE)</f>
        <v>0</v>
      </c>
      <c r="H142" s="40">
        <f>VLOOKUP(H$3,medinfo,8,FALSE)</f>
        <v>0</v>
      </c>
      <c r="I142" s="46">
        <f>VLOOKUP(I$3,medinfo,8,FALSE)</f>
        <v>0</v>
      </c>
      <c r="J142" s="28"/>
      <c r="K142" s="19"/>
      <c r="O142" s="179" t="s">
        <v>400</v>
      </c>
      <c r="P142" s="168" t="b">
        <f t="shared" si="20"/>
        <v>1</v>
      </c>
      <c r="Q142" s="179" t="s">
        <v>400</v>
      </c>
      <c r="R142" s="168" t="b">
        <f t="shared" si="21"/>
        <v>1</v>
      </c>
      <c r="S142" s="179" t="s">
        <v>400</v>
      </c>
      <c r="T142" s="168" t="b">
        <f t="shared" si="22"/>
        <v>1</v>
      </c>
      <c r="U142" s="179" t="s">
        <v>400</v>
      </c>
      <c r="V142" s="168" t="b">
        <f t="shared" si="23"/>
        <v>1</v>
      </c>
      <c r="W142" s="179" t="s">
        <v>400</v>
      </c>
      <c r="X142" s="168" t="b">
        <f t="shared" si="24"/>
        <v>1</v>
      </c>
    </row>
    <row r="143" spans="2:24" x14ac:dyDescent="0.3">
      <c r="B143" s="83"/>
      <c r="C143" s="34" t="str">
        <f>'Med Info Inpatients HOMR'!$I$1</f>
        <v>INPATIENT INTERN</v>
      </c>
      <c r="D143" s="5"/>
      <c r="E143" s="40">
        <f>VLOOKUP(E$3,medinfo,9,FALSE)</f>
        <v>0</v>
      </c>
      <c r="F143" s="40">
        <f>VLOOKUP(F$3,medinfo,9,FALSE)</f>
        <v>0</v>
      </c>
      <c r="G143" s="40">
        <f>VLOOKUP(G$3,medinfo,9,FALSE)</f>
        <v>0</v>
      </c>
      <c r="H143" s="40">
        <f>VLOOKUP(H$3,medinfo,9,FALSE)</f>
        <v>0</v>
      </c>
      <c r="I143" s="46">
        <f>VLOOKUP(I$3,medinfo,9,FALSE)</f>
        <v>0</v>
      </c>
      <c r="J143" s="28"/>
      <c r="K143" s="19"/>
      <c r="O143" s="168" t="s">
        <v>428</v>
      </c>
      <c r="P143" s="168" t="b">
        <f t="shared" si="20"/>
        <v>0</v>
      </c>
      <c r="Q143" s="168" t="s">
        <v>428</v>
      </c>
      <c r="R143" s="168" t="b">
        <f t="shared" si="21"/>
        <v>0</v>
      </c>
      <c r="S143" s="168" t="s">
        <v>428</v>
      </c>
      <c r="T143" s="168" t="b">
        <f t="shared" si="22"/>
        <v>0</v>
      </c>
      <c r="U143" s="168" t="s">
        <v>428</v>
      </c>
      <c r="V143" s="168" t="b">
        <f t="shared" si="23"/>
        <v>0</v>
      </c>
      <c r="W143" s="168" t="s">
        <v>428</v>
      </c>
      <c r="X143" s="168" t="b">
        <f t="shared" si="24"/>
        <v>0</v>
      </c>
    </row>
    <row r="144" spans="2:24" x14ac:dyDescent="0.3">
      <c r="B144" s="83"/>
      <c r="C144" s="34" t="str">
        <f>'Med Info Inpatients HOMR'!$J$1</f>
        <v>INPATIENT INTERN</v>
      </c>
      <c r="D144" s="5"/>
      <c r="E144" s="40">
        <f>VLOOKUP(E$3,medinfo,10,FALSE)</f>
        <v>0</v>
      </c>
      <c r="F144" s="40">
        <f>VLOOKUP(F$3,medinfo,10,FALSE)</f>
        <v>0</v>
      </c>
      <c r="G144" s="40">
        <f>VLOOKUP(G$3,medinfo,10,FALSE)</f>
        <v>0</v>
      </c>
      <c r="H144" s="40">
        <f>VLOOKUP(H$3,medinfo,10,FALSE)</f>
        <v>0</v>
      </c>
      <c r="I144" s="46">
        <f>VLOOKUP(I$3,medinfo,10,FALSE)</f>
        <v>0</v>
      </c>
      <c r="J144" s="28"/>
      <c r="K144" s="19"/>
      <c r="O144" s="168" t="s">
        <v>432</v>
      </c>
      <c r="P144" s="168" t="b">
        <f t="shared" si="20"/>
        <v>0</v>
      </c>
      <c r="Q144" s="168" t="s">
        <v>432</v>
      </c>
      <c r="R144" s="168" t="b">
        <f t="shared" si="21"/>
        <v>0</v>
      </c>
      <c r="S144" s="168" t="s">
        <v>432</v>
      </c>
      <c r="T144" s="168" t="b">
        <f t="shared" si="22"/>
        <v>0</v>
      </c>
      <c r="U144" s="168" t="s">
        <v>432</v>
      </c>
      <c r="V144" s="168" t="b">
        <f t="shared" si="23"/>
        <v>0</v>
      </c>
      <c r="W144" s="168" t="s">
        <v>432</v>
      </c>
      <c r="X144" s="168" t="b">
        <f t="shared" si="24"/>
        <v>0</v>
      </c>
    </row>
    <row r="145" spans="2:24" x14ac:dyDescent="0.3">
      <c r="B145" s="83" t="s">
        <v>54</v>
      </c>
      <c r="C145" s="34" t="str">
        <f>'Med Info Inpatients HOMR'!$K$1</f>
        <v>(8am-4.30pm) HOMR / CDC CLINIC</v>
      </c>
      <c r="D145" s="5"/>
      <c r="E145" s="40">
        <f>VLOOKUP(E$3,medinfo,11,FALSE)</f>
        <v>0</v>
      </c>
      <c r="F145" s="40">
        <f>VLOOKUP(F$3,medinfo,11,FALSE)</f>
        <v>0</v>
      </c>
      <c r="G145" s="40">
        <f>VLOOKUP(G$3,medinfo,11,FALSE)</f>
        <v>0</v>
      </c>
      <c r="H145" s="40">
        <f>VLOOKUP(H$3,medinfo,11,FALSE)</f>
        <v>0</v>
      </c>
      <c r="I145" s="46">
        <f>VLOOKUP(I$3,medinfo,11,FALSE)</f>
        <v>0</v>
      </c>
      <c r="J145" s="28"/>
      <c r="K145" s="19"/>
      <c r="O145" s="168" t="s">
        <v>454</v>
      </c>
      <c r="P145" s="168" t="b">
        <f t="shared" si="20"/>
        <v>0</v>
      </c>
      <c r="Q145" s="168" t="s">
        <v>454</v>
      </c>
      <c r="R145" s="168" t="b">
        <f t="shared" si="21"/>
        <v>0</v>
      </c>
      <c r="S145" s="168" t="s">
        <v>454</v>
      </c>
      <c r="T145" s="168" t="b">
        <f t="shared" si="22"/>
        <v>0</v>
      </c>
      <c r="U145" s="168" t="s">
        <v>454</v>
      </c>
      <c r="V145" s="168" t="b">
        <f t="shared" si="23"/>
        <v>0</v>
      </c>
      <c r="W145" s="168" t="s">
        <v>454</v>
      </c>
      <c r="X145" s="168" t="b">
        <f t="shared" si="24"/>
        <v>0</v>
      </c>
    </row>
    <row r="146" spans="2:24" x14ac:dyDescent="0.3">
      <c r="B146" s="83"/>
      <c r="C146" s="34" t="str">
        <f>'Med Info Inpatients HOMR'!$L$1</f>
        <v>(8am-4.30pm) HOMR</v>
      </c>
      <c r="D146" s="5"/>
      <c r="E146" s="40">
        <f>VLOOKUP(E$3,medinfo,12,FALSE)</f>
        <v>0</v>
      </c>
      <c r="F146" s="40">
        <f>VLOOKUP(F$3,medinfo,12,FALSE)</f>
        <v>0</v>
      </c>
      <c r="G146" s="40">
        <f>VLOOKUP(G$3,medinfo,12,FALSE)</f>
        <v>0</v>
      </c>
      <c r="H146" s="40">
        <f>VLOOKUP(H$3,medinfo,12,FALSE)</f>
        <v>0</v>
      </c>
      <c r="I146" s="46">
        <f>VLOOKUP(I$3,medinfo,12,FALSE)</f>
        <v>0</v>
      </c>
      <c r="J146" s="28"/>
      <c r="K146" s="19"/>
      <c r="O146" s="168" t="s">
        <v>345</v>
      </c>
      <c r="P146" s="168" t="b">
        <f t="shared" si="20"/>
        <v>0</v>
      </c>
      <c r="Q146" s="168" t="s">
        <v>345</v>
      </c>
      <c r="R146" s="168" t="b">
        <f t="shared" si="21"/>
        <v>0</v>
      </c>
      <c r="S146" s="168" t="s">
        <v>345</v>
      </c>
      <c r="T146" s="168" t="b">
        <f t="shared" si="22"/>
        <v>1</v>
      </c>
      <c r="U146" s="168" t="s">
        <v>345</v>
      </c>
      <c r="V146" s="168" t="b">
        <f t="shared" si="23"/>
        <v>1</v>
      </c>
      <c r="W146" s="168" t="s">
        <v>345</v>
      </c>
      <c r="X146" s="168" t="b">
        <f t="shared" si="24"/>
        <v>1</v>
      </c>
    </row>
    <row r="147" spans="2:24" x14ac:dyDescent="0.3">
      <c r="B147" s="83"/>
      <c r="C147" s="34" t="str">
        <f>'Med Info Inpatients HOMR'!$M$1</f>
        <v>(8am-4.30pm) HOMR</v>
      </c>
      <c r="D147" s="5"/>
      <c r="E147" s="40">
        <f>VLOOKUP(E$3,medinfo,13,FALSE)</f>
        <v>0</v>
      </c>
      <c r="F147" s="40">
        <f>VLOOKUP(F$3,medinfo,13,FALSE)</f>
        <v>0</v>
      </c>
      <c r="G147" s="40">
        <f>VLOOKUP(G$3,medinfo,13,FALSE)</f>
        <v>0</v>
      </c>
      <c r="H147" s="40">
        <f>VLOOKUP(H$3,medinfo,13,FALSE)</f>
        <v>0</v>
      </c>
      <c r="I147" s="46">
        <f>VLOOKUP(I$3,medinfo,13,FALSE)</f>
        <v>0</v>
      </c>
      <c r="J147" s="28"/>
      <c r="K147" s="19"/>
      <c r="O147" s="168"/>
      <c r="P147" s="168" t="b">
        <f t="shared" si="20"/>
        <v>1</v>
      </c>
      <c r="Q147" s="168"/>
      <c r="R147" s="168" t="b">
        <f t="shared" si="21"/>
        <v>1</v>
      </c>
      <c r="S147" s="168"/>
      <c r="T147" s="168" t="b">
        <f t="shared" si="22"/>
        <v>1</v>
      </c>
      <c r="U147" s="168"/>
      <c r="V147" s="168" t="b">
        <f t="shared" si="23"/>
        <v>1</v>
      </c>
      <c r="W147" s="168"/>
      <c r="X147" s="168" t="b">
        <f t="shared" si="24"/>
        <v>1</v>
      </c>
    </row>
    <row r="148" spans="2:24" x14ac:dyDescent="0.3">
      <c r="B148" s="83" t="s">
        <v>53</v>
      </c>
      <c r="C148" s="34" t="str">
        <f>'Med Info Inpatients HOMR'!$N$1</f>
        <v>(8am-4.30pm) HOMR / AAC / PR INTERN</v>
      </c>
      <c r="D148" s="5"/>
      <c r="E148" s="40">
        <f>VLOOKUP(E$3,medinfo,14,FALSE)</f>
        <v>0</v>
      </c>
      <c r="F148" s="40">
        <f>VLOOKUP(F$3,medinfo,14,FALSE)</f>
        <v>0</v>
      </c>
      <c r="G148" s="40">
        <f>VLOOKUP(G$3,medinfo,14,FALSE)</f>
        <v>0</v>
      </c>
      <c r="H148" s="40">
        <f>VLOOKUP(H$3,medinfo,14,FALSE)</f>
        <v>0</v>
      </c>
      <c r="I148" s="46">
        <f>VLOOKUP(I$3,medinfo,14,FALSE)</f>
        <v>0</v>
      </c>
      <c r="J148" s="28"/>
      <c r="K148" s="19"/>
      <c r="O148" s="168" t="s">
        <v>394</v>
      </c>
      <c r="P148" s="168" t="b">
        <f t="shared" si="20"/>
        <v>0</v>
      </c>
      <c r="Q148" s="168" t="s">
        <v>394</v>
      </c>
      <c r="R148" s="168" t="b">
        <f t="shared" si="21"/>
        <v>0</v>
      </c>
      <c r="S148" s="168" t="s">
        <v>394</v>
      </c>
      <c r="T148" s="168" t="b">
        <f t="shared" si="22"/>
        <v>0</v>
      </c>
      <c r="U148" s="168" t="s">
        <v>394</v>
      </c>
      <c r="V148" s="168" t="b">
        <f t="shared" si="23"/>
        <v>0</v>
      </c>
      <c r="W148" s="168" t="s">
        <v>394</v>
      </c>
      <c r="X148" s="168" t="b">
        <f t="shared" si="24"/>
        <v>0</v>
      </c>
    </row>
    <row r="149" spans="2:24" x14ac:dyDescent="0.3">
      <c r="B149" s="83"/>
      <c r="C149" s="34" t="str">
        <f>'Med Info Inpatients HOMR'!$O$1</f>
        <v>(8am-4.30pm) HOMR / AAC / PR INTERN</v>
      </c>
      <c r="D149" s="5"/>
      <c r="E149" s="40">
        <f>VLOOKUP(E$3,medinfo,15,FALSE)</f>
        <v>0</v>
      </c>
      <c r="F149" s="40">
        <f>VLOOKUP(F$3,medinfo,15,FALSE)</f>
        <v>0</v>
      </c>
      <c r="G149" s="40">
        <f>VLOOKUP(G$3,medinfo,15,FALSE)</f>
        <v>0</v>
      </c>
      <c r="H149" s="40">
        <f>VLOOKUP(H$3,medinfo,15,FALSE)</f>
        <v>0</v>
      </c>
      <c r="I149" s="46">
        <f>VLOOKUP(I$3,medinfo,15,FALSE)</f>
        <v>0</v>
      </c>
      <c r="J149" s="28"/>
      <c r="K149" s="19"/>
      <c r="O149" s="168"/>
      <c r="P149" s="168" t="b">
        <f t="shared" si="20"/>
        <v>1</v>
      </c>
      <c r="Q149" s="168"/>
      <c r="R149" s="168" t="b">
        <f t="shared" si="21"/>
        <v>1</v>
      </c>
      <c r="S149" s="168"/>
      <c r="T149" s="168" t="b">
        <f t="shared" si="22"/>
        <v>1</v>
      </c>
      <c r="U149" s="168"/>
      <c r="V149" s="168" t="b">
        <f t="shared" si="23"/>
        <v>1</v>
      </c>
      <c r="W149" s="168"/>
      <c r="X149" s="168" t="b">
        <f t="shared" si="24"/>
        <v>1</v>
      </c>
    </row>
    <row r="150" spans="2:24" x14ac:dyDescent="0.3">
      <c r="B150" s="83"/>
      <c r="C150" s="34" t="str">
        <f>'Med Info Inpatients HOMR'!$P$1</f>
        <v>[PHARMACY ROLE]</v>
      </c>
      <c r="D150" s="5"/>
      <c r="E150" s="40">
        <f>VLOOKUP(E$3,medinfo,16,FALSE)</f>
        <v>0</v>
      </c>
      <c r="F150" s="40">
        <f>VLOOKUP(F$3,medinfo,16,FALSE)</f>
        <v>0</v>
      </c>
      <c r="G150" s="40">
        <f>VLOOKUP(G$3,medinfo,16,FALSE)</f>
        <v>0</v>
      </c>
      <c r="H150" s="40">
        <f>VLOOKUP(H$3,medinfo,16,FALSE)</f>
        <v>0</v>
      </c>
      <c r="I150" s="46">
        <f>VLOOKUP(I$3,medinfo,16,FALSE)</f>
        <v>0</v>
      </c>
      <c r="J150" s="28"/>
      <c r="K150" s="19"/>
      <c r="O150" s="168" t="s">
        <v>484</v>
      </c>
      <c r="P150" s="168" t="b">
        <f t="shared" si="20"/>
        <v>0</v>
      </c>
      <c r="Q150" s="168" t="s">
        <v>484</v>
      </c>
      <c r="R150" s="168" t="b">
        <f t="shared" si="21"/>
        <v>0</v>
      </c>
      <c r="S150" s="168" t="s">
        <v>484</v>
      </c>
      <c r="T150" s="168" t="b">
        <f t="shared" si="22"/>
        <v>0</v>
      </c>
      <c r="U150" s="168" t="s">
        <v>484</v>
      </c>
      <c r="V150" s="168" t="b">
        <f t="shared" si="23"/>
        <v>0</v>
      </c>
      <c r="W150" s="168" t="s">
        <v>484</v>
      </c>
      <c r="X150" s="168" t="b">
        <f t="shared" si="24"/>
        <v>0</v>
      </c>
    </row>
    <row r="151" spans="2:24" x14ac:dyDescent="0.3">
      <c r="B151" s="83"/>
      <c r="C151" s="34" t="str">
        <f>'Med Info Inpatients HOMR'!$Q$1</f>
        <v>[PHARMACY ROLE]</v>
      </c>
      <c r="D151" s="5"/>
      <c r="E151" s="40">
        <f>VLOOKUP(E$3,medinfo,17,FALSE)</f>
        <v>0</v>
      </c>
      <c r="F151" s="40">
        <f>VLOOKUP(F$3,medinfo,17,FALSE)</f>
        <v>0</v>
      </c>
      <c r="G151" s="40">
        <f>VLOOKUP(G$3,medinfo,17,FALSE)</f>
        <v>0</v>
      </c>
      <c r="H151" s="40">
        <f>VLOOKUP(H$3,medinfo,17,FALSE)</f>
        <v>0</v>
      </c>
      <c r="I151" s="46">
        <f>VLOOKUP(I$3,medinfo,17,FALSE)</f>
        <v>0</v>
      </c>
      <c r="J151" s="28"/>
      <c r="K151" s="19"/>
      <c r="O151" s="168" t="s">
        <v>491</v>
      </c>
      <c r="P151" s="168" t="b">
        <f t="shared" si="20"/>
        <v>1</v>
      </c>
      <c r="Q151" s="168" t="s">
        <v>491</v>
      </c>
      <c r="R151" s="168" t="b">
        <f t="shared" si="21"/>
        <v>1</v>
      </c>
      <c r="S151" s="168" t="s">
        <v>491</v>
      </c>
      <c r="T151" s="168" t="b">
        <f t="shared" si="22"/>
        <v>1</v>
      </c>
      <c r="U151" s="168" t="s">
        <v>491</v>
      </c>
      <c r="V151" s="168" t="b">
        <f t="shared" si="23"/>
        <v>1</v>
      </c>
      <c r="W151" s="168" t="s">
        <v>491</v>
      </c>
      <c r="X151" s="168" t="b">
        <f t="shared" si="24"/>
        <v>1</v>
      </c>
    </row>
    <row r="152" spans="2:24" x14ac:dyDescent="0.3">
      <c r="B152" s="83"/>
      <c r="C152" s="34" t="str">
        <f>'Med Info Inpatients HOMR'!$R$1</f>
        <v>[PHARMACY ROLE]</v>
      </c>
      <c r="D152" s="5"/>
      <c r="E152" s="40">
        <f>VLOOKUP(E$3,medinfo,18,FALSE)</f>
        <v>0</v>
      </c>
      <c r="F152" s="40">
        <f>VLOOKUP(F$3,medinfo,18,FALSE)</f>
        <v>0</v>
      </c>
      <c r="G152" s="40">
        <f>VLOOKUP(G$3,medinfo,18,FALSE)</f>
        <v>0</v>
      </c>
      <c r="H152" s="40">
        <f>VLOOKUP(H$3,medinfo,18,FALSE)</f>
        <v>0</v>
      </c>
      <c r="I152" s="46">
        <f>VLOOKUP(I$3,medinfo,18,FALSE)</f>
        <v>0</v>
      </c>
      <c r="J152" s="28"/>
      <c r="K152" s="19"/>
      <c r="O152" s="169" t="s">
        <v>485</v>
      </c>
      <c r="P152" s="168" t="b">
        <f t="shared" si="20"/>
        <v>0</v>
      </c>
      <c r="Q152" s="168" t="s">
        <v>485</v>
      </c>
      <c r="R152" s="168" t="b">
        <f t="shared" si="21"/>
        <v>0</v>
      </c>
      <c r="S152" s="168" t="s">
        <v>485</v>
      </c>
      <c r="T152" s="168" t="b">
        <f t="shared" si="22"/>
        <v>0</v>
      </c>
      <c r="U152" s="168" t="s">
        <v>485</v>
      </c>
      <c r="V152" s="168" t="b">
        <f t="shared" si="23"/>
        <v>0</v>
      </c>
      <c r="W152" s="168" t="s">
        <v>485</v>
      </c>
      <c r="X152" s="168" t="b">
        <f t="shared" si="24"/>
        <v>0</v>
      </c>
    </row>
    <row r="153" spans="2:24" x14ac:dyDescent="0.3">
      <c r="B153" s="83"/>
      <c r="C153" s="34" t="str">
        <f>'Med Info Inpatients HOMR'!$S$1</f>
        <v>[PHARMACY ROLE]</v>
      </c>
      <c r="D153" s="5"/>
      <c r="E153" s="40">
        <f>VLOOKUP(E$3,medinfo,19,FALSE)</f>
        <v>0</v>
      </c>
      <c r="F153" s="40">
        <f>VLOOKUP(F$3,medinfo,19,FALSE)</f>
        <v>0</v>
      </c>
      <c r="G153" s="40">
        <f>VLOOKUP(G$3,medinfo,19,FALSE)</f>
        <v>0</v>
      </c>
      <c r="H153" s="40">
        <f>VLOOKUP(H$3,medinfo,19,FALSE)</f>
        <v>0</v>
      </c>
      <c r="I153" s="46">
        <f>VLOOKUP(I$3,medinfo,19,FALSE)</f>
        <v>0</v>
      </c>
      <c r="J153" s="28"/>
      <c r="K153" s="19"/>
      <c r="O153" s="168" t="s">
        <v>486</v>
      </c>
      <c r="P153" s="168" t="b">
        <f t="shared" si="20"/>
        <v>0</v>
      </c>
      <c r="Q153" s="168" t="s">
        <v>486</v>
      </c>
      <c r="R153" s="168" t="b">
        <f t="shared" si="21"/>
        <v>0</v>
      </c>
      <c r="S153" s="168" t="s">
        <v>486</v>
      </c>
      <c r="T153" s="168" t="b">
        <f t="shared" si="22"/>
        <v>0</v>
      </c>
      <c r="U153" s="168" t="s">
        <v>486</v>
      </c>
      <c r="V153" s="168" t="b">
        <f t="shared" si="23"/>
        <v>0</v>
      </c>
      <c r="W153" s="168" t="s">
        <v>486</v>
      </c>
      <c r="X153" s="168" t="b">
        <f t="shared" si="24"/>
        <v>0</v>
      </c>
    </row>
    <row r="154" spans="2:24" x14ac:dyDescent="0.3">
      <c r="B154" s="84"/>
      <c r="C154" s="62" t="str">
        <f>'Med Info Inpatients HOMR'!$T$1</f>
        <v>[PHARMACY ROLE]</v>
      </c>
      <c r="D154" s="63"/>
      <c r="E154" s="64">
        <f>VLOOKUP(E$3,medinfo,20,FALSE)</f>
        <v>0</v>
      </c>
      <c r="F154" s="64">
        <f>VLOOKUP(F$3,medinfo,20,FALSE)</f>
        <v>0</v>
      </c>
      <c r="G154" s="64">
        <f>VLOOKUP(G$3,medinfo,20,FALSE)</f>
        <v>0</v>
      </c>
      <c r="H154" s="64">
        <f>VLOOKUP(H$3,medinfo,20,FALSE)</f>
        <v>0</v>
      </c>
      <c r="I154" s="70">
        <f>VLOOKUP(I$3,medinfo,20,FALSE)</f>
        <v>0</v>
      </c>
      <c r="J154" s="28"/>
      <c r="K154" s="19"/>
      <c r="O154" s="168" t="s">
        <v>487</v>
      </c>
      <c r="P154" s="168" t="b">
        <f t="shared" si="20"/>
        <v>1</v>
      </c>
      <c r="Q154" s="168" t="s">
        <v>487</v>
      </c>
      <c r="R154" s="168" t="b">
        <f t="shared" si="21"/>
        <v>1</v>
      </c>
      <c r="S154" s="168" t="s">
        <v>487</v>
      </c>
      <c r="T154" s="168" t="b">
        <f t="shared" si="22"/>
        <v>1</v>
      </c>
      <c r="U154" s="168" t="s">
        <v>487</v>
      </c>
      <c r="V154" s="168" t="b">
        <f t="shared" si="23"/>
        <v>1</v>
      </c>
      <c r="W154" s="168" t="s">
        <v>487</v>
      </c>
      <c r="X154" s="168" t="b">
        <f t="shared" si="24"/>
        <v>1</v>
      </c>
    </row>
    <row r="155" spans="2:24" x14ac:dyDescent="0.3">
      <c r="B155" s="72"/>
      <c r="C155" s="71" t="s">
        <v>21</v>
      </c>
      <c r="D155" s="5"/>
      <c r="E155" s="40"/>
      <c r="F155" s="40"/>
      <c r="G155" s="40"/>
      <c r="H155" s="40"/>
      <c r="I155" s="46"/>
      <c r="J155" s="28"/>
      <c r="K155" s="19"/>
      <c r="O155" s="168" t="s">
        <v>488</v>
      </c>
      <c r="P155" s="168" t="b">
        <f t="shared" si="20"/>
        <v>0</v>
      </c>
      <c r="Q155" s="168" t="s">
        <v>488</v>
      </c>
      <c r="R155" s="168" t="b">
        <f t="shared" si="21"/>
        <v>0</v>
      </c>
      <c r="S155" s="168" t="s">
        <v>488</v>
      </c>
      <c r="T155" s="168" t="b">
        <f t="shared" si="22"/>
        <v>0</v>
      </c>
      <c r="U155" s="168" t="s">
        <v>488</v>
      </c>
      <c r="V155" s="168" t="b">
        <f t="shared" si="23"/>
        <v>0</v>
      </c>
      <c r="W155" s="168" t="s">
        <v>488</v>
      </c>
      <c r="X155" s="168" t="b">
        <f t="shared" si="24"/>
        <v>0</v>
      </c>
    </row>
    <row r="156" spans="2:24" x14ac:dyDescent="0.3">
      <c r="B156" s="83" t="s">
        <v>55</v>
      </c>
      <c r="C156" s="34" t="str">
        <f>'Department Support'!$C$1</f>
        <v>DEPUTY DIRECTOR - QUALITY</v>
      </c>
      <c r="D156" s="5"/>
      <c r="E156" s="40" t="str">
        <f>VLOOKUP(E$3,support,3,FALSE)</f>
        <v>Linda</v>
      </c>
      <c r="F156" s="40" t="str">
        <f>VLOOKUP(F$3,support,3,FALSE)</f>
        <v>Linda</v>
      </c>
      <c r="G156" s="40" t="str">
        <f>VLOOKUP(G$3,support,3,FALSE)</f>
        <v>Linda</v>
      </c>
      <c r="H156" s="40" t="str">
        <f>VLOOKUP(H$3,support,3,FALSE)</f>
        <v>Linda</v>
      </c>
      <c r="I156" s="46" t="str">
        <f>VLOOKUP(I$3,support,3,FALSE)</f>
        <v>Wendy</v>
      </c>
      <c r="J156" s="28"/>
      <c r="K156" s="19"/>
      <c r="O156" s="222" t="s">
        <v>438</v>
      </c>
      <c r="P156" s="168" t="b">
        <f t="shared" si="20"/>
        <v>0</v>
      </c>
      <c r="Q156" s="168" t="s">
        <v>438</v>
      </c>
      <c r="R156" s="168" t="b">
        <f t="shared" si="21"/>
        <v>0</v>
      </c>
      <c r="S156" s="168" t="s">
        <v>438</v>
      </c>
      <c r="T156" s="168" t="b">
        <f t="shared" si="22"/>
        <v>0</v>
      </c>
      <c r="U156" s="168" t="s">
        <v>438</v>
      </c>
      <c r="V156" s="168" t="b">
        <f t="shared" si="23"/>
        <v>0</v>
      </c>
      <c r="W156" s="168" t="s">
        <v>438</v>
      </c>
      <c r="X156" s="168" t="b">
        <f t="shared" si="24"/>
        <v>0</v>
      </c>
    </row>
    <row r="157" spans="2:24" x14ac:dyDescent="0.3">
      <c r="B157" s="83" t="s">
        <v>55</v>
      </c>
      <c r="C157" s="34" t="str">
        <f>'Department Support'!$D$1</f>
        <v>QUM</v>
      </c>
      <c r="D157" s="5"/>
      <c r="E157" s="40" t="str">
        <f>VLOOKUP(E$3,support,4,FALSE)</f>
        <v>V.Hill</v>
      </c>
      <c r="F157" s="40" t="str">
        <f>VLOOKUP(F$3,support,4,FALSE)</f>
        <v>V.Hill</v>
      </c>
      <c r="G157" s="40" t="str">
        <f>VLOOKUP(G$3,support,4,FALSE)</f>
        <v>V.Hill</v>
      </c>
      <c r="H157" s="40" t="str">
        <f>VLOOKUP(H$3,support,4,FALSE)</f>
        <v>V.Hill</v>
      </c>
      <c r="I157" s="46" t="str">
        <f>VLOOKUP(I$3,support,4,FALSE)</f>
        <v>V.Hill</v>
      </c>
      <c r="J157" s="28"/>
      <c r="K157" s="19"/>
      <c r="O157" s="168" t="s">
        <v>436</v>
      </c>
      <c r="P157" s="168" t="b">
        <f t="shared" si="20"/>
        <v>0</v>
      </c>
      <c r="Q157" s="168" t="s">
        <v>436</v>
      </c>
      <c r="R157" s="168" t="b">
        <f t="shared" si="21"/>
        <v>1</v>
      </c>
      <c r="S157" s="168" t="s">
        <v>436</v>
      </c>
      <c r="T157" s="168" t="b">
        <f t="shared" si="22"/>
        <v>1</v>
      </c>
      <c r="U157" s="168" t="s">
        <v>436</v>
      </c>
      <c r="V157" s="168" t="b">
        <f t="shared" si="23"/>
        <v>0</v>
      </c>
      <c r="W157" s="168" t="s">
        <v>436</v>
      </c>
      <c r="X157" s="168" t="b">
        <f t="shared" si="24"/>
        <v>0</v>
      </c>
    </row>
    <row r="158" spans="2:24" x14ac:dyDescent="0.3">
      <c r="B158" s="83" t="s">
        <v>55</v>
      </c>
      <c r="C158" s="34" t="str">
        <f>'Department Support'!$E$1</f>
        <v>QUM</v>
      </c>
      <c r="D158" s="5"/>
      <c r="E158" s="40" t="str">
        <f>VLOOKUP(E$3,support,5,FALSE)</f>
        <v>Wendy</v>
      </c>
      <c r="F158" s="40" t="str">
        <f>VLOOKUP(F$3,support,5,FALSE)</f>
        <v>qq</v>
      </c>
      <c r="G158" s="40" t="str">
        <f>VLOOKUP(G$3,support,5,FALSE)</f>
        <v>Wendy</v>
      </c>
      <c r="H158" s="40" t="str">
        <f>VLOOKUP(H$3,support,5,FALSE)</f>
        <v>Wendy</v>
      </c>
      <c r="I158" s="46" t="str">
        <f>VLOOKUP(I$3,support,5,FALSE)</f>
        <v>qq</v>
      </c>
      <c r="J158" s="28"/>
      <c r="K158" s="19"/>
      <c r="O158" s="223" t="s">
        <v>440</v>
      </c>
      <c r="P158" s="168" t="b">
        <f t="shared" si="20"/>
        <v>0</v>
      </c>
      <c r="Q158" s="168" t="s">
        <v>440</v>
      </c>
      <c r="R158" s="168" t="b">
        <f t="shared" si="21"/>
        <v>0</v>
      </c>
      <c r="S158" s="168" t="s">
        <v>440</v>
      </c>
      <c r="T158" s="168" t="b">
        <f t="shared" si="22"/>
        <v>0</v>
      </c>
      <c r="U158" s="168" t="s">
        <v>440</v>
      </c>
      <c r="V158" s="168" t="b">
        <f t="shared" si="23"/>
        <v>0</v>
      </c>
      <c r="W158" s="168" t="s">
        <v>440</v>
      </c>
      <c r="X158" s="168" t="b">
        <f t="shared" si="24"/>
        <v>0</v>
      </c>
    </row>
    <row r="159" spans="2:24" x14ac:dyDescent="0.3">
      <c r="B159" s="83" t="s">
        <v>57</v>
      </c>
      <c r="C159" s="34" t="str">
        <f>'Department Support'!$F$1</f>
        <v>QUM PROJECT</v>
      </c>
      <c r="D159" s="5"/>
      <c r="E159" s="40" t="str">
        <f>VLOOKUP(E$3,support,6,FALSE)</f>
        <v>Madonna</v>
      </c>
      <c r="F159" s="41" t="str">
        <f>VLOOKUP(F$3,support,6,FALSE)</f>
        <v>Madonna</v>
      </c>
      <c r="G159" s="41" t="str">
        <f>VLOOKUP(G$3,support,6,FALSE)</f>
        <v>Madonna</v>
      </c>
      <c r="H159" s="41" t="str">
        <f>VLOOKUP(H$3,support,6,FALSE)</f>
        <v>Madonna</v>
      </c>
      <c r="I159" s="46" t="str">
        <f>VLOOKUP(I$3,support,6,FALSE)</f>
        <v>Madonna</v>
      </c>
      <c r="J159" s="28"/>
      <c r="K159" s="19"/>
      <c r="O159" s="168" t="s">
        <v>441</v>
      </c>
      <c r="P159" s="168" t="b">
        <f t="shared" si="20"/>
        <v>0</v>
      </c>
      <c r="Q159" s="168" t="s">
        <v>441</v>
      </c>
      <c r="R159" s="168" t="b">
        <f t="shared" si="21"/>
        <v>0</v>
      </c>
      <c r="S159" s="168" t="s">
        <v>441</v>
      </c>
      <c r="T159" s="168" t="b">
        <f t="shared" si="22"/>
        <v>0</v>
      </c>
      <c r="U159" s="168" t="s">
        <v>441</v>
      </c>
      <c r="V159" s="168" t="b">
        <f t="shared" si="23"/>
        <v>0</v>
      </c>
      <c r="W159" s="168" t="s">
        <v>441</v>
      </c>
      <c r="X159" s="168" t="b">
        <f t="shared" si="24"/>
        <v>0</v>
      </c>
    </row>
    <row r="160" spans="2:24" x14ac:dyDescent="0.3">
      <c r="B160" s="83"/>
      <c r="C160" s="34" t="str">
        <f>'Department Support'!$G$1</f>
        <v>QUM PROJECT</v>
      </c>
      <c r="D160" s="5"/>
      <c r="E160" s="40" t="str">
        <f>VLOOKUP(E$3,support,7,FALSE)</f>
        <v>qq</v>
      </c>
      <c r="F160" s="40" t="str">
        <f>VLOOKUP(F$3,support,7,FALSE)</f>
        <v>qq</v>
      </c>
      <c r="G160" s="40" t="str">
        <f>VLOOKUP(G$3,support,7,FALSE)</f>
        <v>Connie</v>
      </c>
      <c r="H160" s="40" t="str">
        <f>VLOOKUP(H$3,support,7,FALSE)</f>
        <v>Connie</v>
      </c>
      <c r="I160" s="46" t="str">
        <f>VLOOKUP(I$3,support,7,FALSE)</f>
        <v>Connie</v>
      </c>
      <c r="J160" s="17" t="e">
        <f>VLOOKUP(#REF!,SpecialMedicine2017,3,FALSE)</f>
        <v>#REF!</v>
      </c>
      <c r="K160" s="22"/>
      <c r="O160" s="168" t="s">
        <v>443</v>
      </c>
      <c r="P160" s="168" t="b">
        <f t="shared" si="20"/>
        <v>0</v>
      </c>
      <c r="Q160" s="168" t="s">
        <v>443</v>
      </c>
      <c r="R160" s="168" t="b">
        <f t="shared" si="21"/>
        <v>0</v>
      </c>
      <c r="S160" s="168" t="s">
        <v>443</v>
      </c>
      <c r="T160" s="168" t="b">
        <f t="shared" si="22"/>
        <v>0</v>
      </c>
      <c r="U160" s="168" t="s">
        <v>443</v>
      </c>
      <c r="V160" s="168" t="b">
        <f t="shared" si="23"/>
        <v>0</v>
      </c>
      <c r="W160" s="168" t="s">
        <v>443</v>
      </c>
      <c r="X160" s="168" t="b">
        <f t="shared" si="24"/>
        <v>0</v>
      </c>
    </row>
    <row r="161" spans="2:24" x14ac:dyDescent="0.3">
      <c r="B161" s="83" t="s">
        <v>56</v>
      </c>
      <c r="C161" s="34" t="str">
        <f>'Department Support'!$H$1</f>
        <v>(8.45am-4.35pm) EDUCATION SERVICES</v>
      </c>
      <c r="D161" s="5"/>
      <c r="E161" s="40" t="str">
        <f>VLOOKUP(E$3,support,8,FALSE)</f>
        <v>qq</v>
      </c>
      <c r="F161" s="40" t="str">
        <f>VLOOKUP(F$3,support,8,FALSE)</f>
        <v>Marisa</v>
      </c>
      <c r="G161" s="40" t="str">
        <f>VLOOKUP(G$3,support,8,FALSE)</f>
        <v>Marisa</v>
      </c>
      <c r="H161" s="40" t="str">
        <f>VLOOKUP(H$3,support,8,FALSE)</f>
        <v>Marisa</v>
      </c>
      <c r="I161" s="46" t="str">
        <f>VLOOKUP(I$3,support,8,FALSE)</f>
        <v>qq</v>
      </c>
      <c r="J161" s="17" t="e">
        <f>VLOOKUP(#REF!,SpecialMedicine2017,4,FALSE)</f>
        <v>#REF!</v>
      </c>
      <c r="K161" s="22"/>
      <c r="O161" s="168"/>
      <c r="P161" s="168" t="b">
        <f t="shared" si="20"/>
        <v>1</v>
      </c>
      <c r="Q161" s="168"/>
      <c r="R161" s="168" t="b">
        <f t="shared" si="21"/>
        <v>1</v>
      </c>
      <c r="S161" s="168"/>
      <c r="T161" s="168" t="b">
        <f t="shared" si="22"/>
        <v>1</v>
      </c>
      <c r="U161" s="168"/>
      <c r="V161" s="168" t="b">
        <f t="shared" si="23"/>
        <v>1</v>
      </c>
      <c r="W161" s="168"/>
      <c r="X161" s="168" t="b">
        <f t="shared" si="24"/>
        <v>1</v>
      </c>
    </row>
    <row r="162" spans="2:24" x14ac:dyDescent="0.3">
      <c r="B162" s="83"/>
      <c r="C162" s="34" t="str">
        <f>'Department Support'!$I$1</f>
        <v>ADR / PBS / OHS</v>
      </c>
      <c r="D162" s="5"/>
      <c r="E162" s="40" t="str">
        <f>VLOOKUP(E$3,support,9,FALSE)</f>
        <v>Stav (ADR)</v>
      </c>
      <c r="F162" s="40" t="str">
        <f>VLOOKUP(F$3,support,9,FALSE)</f>
        <v>qq</v>
      </c>
      <c r="G162" s="40" t="str">
        <f>VLOOKUP(G$3,support,9,FALSE)</f>
        <v>qq</v>
      </c>
      <c r="H162" s="40" t="str">
        <f>VLOOKUP(H$3,support,9,FALSE)</f>
        <v>qq</v>
      </c>
      <c r="I162" s="46" t="str">
        <f>VLOOKUP(I$3,support,9,FALSE)</f>
        <v>qq</v>
      </c>
      <c r="J162" s="17" t="e">
        <f>VLOOKUP(#REF!,SpecialMedicine2017,5,FALSE)</f>
        <v>#REF!</v>
      </c>
      <c r="K162" s="22"/>
      <c r="O162" s="168"/>
      <c r="P162" s="168" t="b">
        <f t="shared" si="20"/>
        <v>1</v>
      </c>
      <c r="Q162" s="168"/>
      <c r="R162" s="168" t="b">
        <f t="shared" si="21"/>
        <v>1</v>
      </c>
      <c r="S162" s="168"/>
      <c r="T162" s="168" t="b">
        <f t="shared" si="22"/>
        <v>1</v>
      </c>
      <c r="U162" s="168"/>
      <c r="V162" s="168" t="b">
        <f t="shared" si="23"/>
        <v>1</v>
      </c>
      <c r="W162" s="168"/>
      <c r="X162" s="168" t="b">
        <f t="shared" si="24"/>
        <v>1</v>
      </c>
    </row>
    <row r="163" spans="2:24" x14ac:dyDescent="0.3">
      <c r="B163" s="83"/>
      <c r="C163" s="34" t="str">
        <f>'Department Support'!$J$1</f>
        <v>FORMULARY &amp; BUSINESS</v>
      </c>
      <c r="D163" s="5"/>
      <c r="E163" s="40" t="str">
        <f>VLOOKUP(E$3,support,10,FALSE)</f>
        <v>Winnie</v>
      </c>
      <c r="F163" s="40" t="str">
        <f>VLOOKUP(F$3,support,10,FALSE)</f>
        <v>qq</v>
      </c>
      <c r="G163" s="40" t="str">
        <f>VLOOKUP(G$3,support,10,FALSE)</f>
        <v>Tom</v>
      </c>
      <c r="H163" s="40" t="str">
        <f>VLOOKUP(H$3,support,10,FALSE)</f>
        <v>qq</v>
      </c>
      <c r="I163" s="46" t="str">
        <f>VLOOKUP(I$3,support,10,FALSE)</f>
        <v>Tom</v>
      </c>
      <c r="J163" s="17" t="e">
        <f>VLOOKUP(#REF!,SpecialMedicine2017,6,FALSE)</f>
        <v>#REF!</v>
      </c>
      <c r="K163" s="22"/>
      <c r="O163" s="168" t="s">
        <v>122</v>
      </c>
      <c r="P163" s="168" t="b">
        <f t="shared" si="20"/>
        <v>0</v>
      </c>
      <c r="Q163" s="168"/>
      <c r="R163" s="168" t="b">
        <f t="shared" si="21"/>
        <v>1</v>
      </c>
      <c r="S163" s="168"/>
      <c r="T163" s="168" t="b">
        <f t="shared" si="22"/>
        <v>1</v>
      </c>
      <c r="U163" s="168" t="s">
        <v>122</v>
      </c>
      <c r="V163" s="168" t="b">
        <f t="shared" si="23"/>
        <v>0</v>
      </c>
      <c r="W163" s="168" t="s">
        <v>122</v>
      </c>
      <c r="X163" s="168" t="b">
        <f t="shared" si="24"/>
        <v>0</v>
      </c>
    </row>
    <row r="164" spans="2:24" x14ac:dyDescent="0.3">
      <c r="B164" s="83"/>
      <c r="C164" s="34" t="str">
        <f>'Department Support'!$K$1</f>
        <v>FORMULARY &amp; BUSINESS</v>
      </c>
      <c r="D164" s="5"/>
      <c r="E164" s="40" t="str">
        <f>VLOOKUP(E$3,support,11,FALSE)</f>
        <v>Jane</v>
      </c>
      <c r="F164" s="40" t="str">
        <f>VLOOKUP(F$3,support,11,FALSE)</f>
        <v>Jane</v>
      </c>
      <c r="G164" s="40" t="str">
        <f>VLOOKUP(G$3,support,11,FALSE)</f>
        <v>Jane</v>
      </c>
      <c r="H164" s="40" t="str">
        <f>VLOOKUP(H$3,support,11,FALSE)</f>
        <v>Jane</v>
      </c>
      <c r="I164" s="46" t="str">
        <f>VLOOKUP(I$3,support,11,FALSE)</f>
        <v>Jane</v>
      </c>
      <c r="J164" s="17" t="e">
        <f>VLOOKUP(#REF!,SpecialMedicine2017,7,FALSE)</f>
        <v>#REF!</v>
      </c>
      <c r="K164" s="22"/>
      <c r="O164" s="168" t="s">
        <v>386</v>
      </c>
      <c r="P164" s="168" t="b">
        <f t="shared" ref="P164:P176" si="25">NOT(ISERROR(MATCH("*"&amp;O164&amp;"*",E:E,0)))</f>
        <v>0</v>
      </c>
      <c r="Q164" s="168" t="s">
        <v>386</v>
      </c>
      <c r="R164" s="168" t="b">
        <f t="shared" ref="R164:R176" si="26">NOT(ISERROR(MATCH("*"&amp;Q164&amp;"*",F:F,0)))</f>
        <v>0</v>
      </c>
      <c r="S164" s="168" t="s">
        <v>386</v>
      </c>
      <c r="T164" s="168" t="b">
        <f t="shared" ref="T164:T177" si="27">NOT(ISERROR(MATCH("*"&amp;S164&amp;"*",G:G,0)))</f>
        <v>0</v>
      </c>
      <c r="U164" s="168" t="s">
        <v>386</v>
      </c>
      <c r="V164" s="168" t="b">
        <f t="shared" ref="V164:V177" si="28">NOT(ISERROR(MATCH("*"&amp;U164&amp;"*",H:H,0)))</f>
        <v>0</v>
      </c>
      <c r="W164" s="168" t="s">
        <v>386</v>
      </c>
      <c r="X164" s="168" t="b">
        <f t="shared" ref="X164:X177" si="29">NOT(ISERROR(MATCH("*"&amp;W164&amp;"*",I:I,0)))</f>
        <v>0</v>
      </c>
    </row>
    <row r="165" spans="2:24" x14ac:dyDescent="0.3">
      <c r="B165" s="83"/>
      <c r="C165" s="34" t="str">
        <f>'Department Support'!$L$1</f>
        <v>TC SUPPORT</v>
      </c>
      <c r="D165" s="5"/>
      <c r="E165" s="40" t="str">
        <f>VLOOKUP(E$3,support,12,FALSE)</f>
        <v>R.Batagol</v>
      </c>
      <c r="F165" s="40" t="str">
        <f>VLOOKUP(F$3,support,12,FALSE)</f>
        <v>R.Batagol</v>
      </c>
      <c r="G165" s="40" t="str">
        <f>VLOOKUP(G$3,support,12,FALSE)</f>
        <v>qq</v>
      </c>
      <c r="H165" s="40" t="str">
        <f>VLOOKUP(H$3,support,12,FALSE)</f>
        <v>qq</v>
      </c>
      <c r="I165" s="46" t="str">
        <f>VLOOKUP(I$3,support,12,FALSE)</f>
        <v>qq</v>
      </c>
      <c r="J165" s="17"/>
      <c r="K165" s="22"/>
      <c r="O165" s="168"/>
      <c r="P165" s="168" t="b">
        <f t="shared" si="25"/>
        <v>1</v>
      </c>
      <c r="Q165" s="168"/>
      <c r="R165" s="168" t="b">
        <f t="shared" si="26"/>
        <v>1</v>
      </c>
      <c r="S165" s="168"/>
      <c r="T165" s="168" t="b">
        <f t="shared" si="27"/>
        <v>1</v>
      </c>
      <c r="U165" s="168"/>
      <c r="V165" s="168" t="b">
        <f t="shared" si="28"/>
        <v>1</v>
      </c>
      <c r="W165" s="168"/>
      <c r="X165" s="168" t="b">
        <f t="shared" si="29"/>
        <v>1</v>
      </c>
    </row>
    <row r="166" spans="2:24" x14ac:dyDescent="0.3">
      <c r="B166" s="83"/>
      <c r="C166" s="34" t="str">
        <f>'Department Support'!$M$1</f>
        <v>SAS / COMPASSIONATE / MED SHORTAGES</v>
      </c>
      <c r="D166" s="5"/>
      <c r="E166" s="40" t="str">
        <f>VLOOKUP(E$3,support,13,FALSE)</f>
        <v>C.McAvaney</v>
      </c>
      <c r="F166" s="40" t="str">
        <f>VLOOKUP(F$3,support,13,FALSE)</f>
        <v>C.McAvaney</v>
      </c>
      <c r="G166" s="40" t="str">
        <f>VLOOKUP(G$3,support,13,FALSE)</f>
        <v>C.McAvaney</v>
      </c>
      <c r="H166" s="40" t="str">
        <f>VLOOKUP(H$3,support,13,FALSE)</f>
        <v>QQ</v>
      </c>
      <c r="I166" s="46" t="str">
        <f>VLOOKUP(I$3,support,13,FALSE)</f>
        <v>C.McAvaney</v>
      </c>
      <c r="J166" s="17"/>
      <c r="K166" s="22"/>
      <c r="O166" s="168" t="s">
        <v>266</v>
      </c>
      <c r="P166" s="168" t="b">
        <f t="shared" si="25"/>
        <v>0</v>
      </c>
      <c r="Q166" s="168" t="s">
        <v>266</v>
      </c>
      <c r="R166" s="168" t="b">
        <f t="shared" si="26"/>
        <v>0</v>
      </c>
      <c r="S166" s="168" t="s">
        <v>266</v>
      </c>
      <c r="T166" s="168" t="b">
        <f t="shared" si="27"/>
        <v>0</v>
      </c>
      <c r="U166" s="168" t="s">
        <v>266</v>
      </c>
      <c r="V166" s="168" t="b">
        <f t="shared" si="28"/>
        <v>0</v>
      </c>
      <c r="W166" s="168" t="s">
        <v>266</v>
      </c>
      <c r="X166" s="168" t="b">
        <f t="shared" si="29"/>
        <v>0</v>
      </c>
    </row>
    <row r="167" spans="2:24" x14ac:dyDescent="0.3">
      <c r="B167" s="83"/>
      <c r="C167" s="34" t="str">
        <f>'Department Support'!$N$1</f>
        <v>(8am-2.30pm) AMS</v>
      </c>
      <c r="D167" s="5"/>
      <c r="E167" s="40" t="str">
        <f>VLOOKUP(E$3,support,14,FALSE)</f>
        <v>Erika</v>
      </c>
      <c r="F167" s="40" t="str">
        <f>VLOOKUP(F$3,support,14,FALSE)</f>
        <v>Erika</v>
      </c>
      <c r="G167" s="40" t="str">
        <f>VLOOKUP(G$3,support,14,FALSE)</f>
        <v>Erika</v>
      </c>
      <c r="H167" s="40" t="str">
        <f>VLOOKUP(H$3,support,14,FALSE)</f>
        <v>qq</v>
      </c>
      <c r="I167" s="46" t="str">
        <f>VLOOKUP(I$3,support,14,FALSE)</f>
        <v>Erika</v>
      </c>
      <c r="J167" s="17"/>
      <c r="K167" s="22"/>
      <c r="O167" s="168" t="s">
        <v>379</v>
      </c>
      <c r="P167" s="168" t="b">
        <f t="shared" si="25"/>
        <v>0</v>
      </c>
      <c r="Q167" s="168" t="s">
        <v>379</v>
      </c>
      <c r="R167" s="168" t="b">
        <f t="shared" si="26"/>
        <v>0</v>
      </c>
      <c r="S167" s="168" t="s">
        <v>379</v>
      </c>
      <c r="T167" s="168" t="b">
        <f t="shared" si="27"/>
        <v>0</v>
      </c>
      <c r="U167" s="168" t="s">
        <v>379</v>
      </c>
      <c r="V167" s="168" t="b">
        <f t="shared" si="28"/>
        <v>0</v>
      </c>
      <c r="W167" s="168" t="s">
        <v>379</v>
      </c>
      <c r="X167" s="168" t="b">
        <f t="shared" si="29"/>
        <v>0</v>
      </c>
    </row>
    <row r="168" spans="2:24" x14ac:dyDescent="0.3">
      <c r="B168" s="83"/>
      <c r="C168" s="34" t="str">
        <f>'Department Support'!$O$1</f>
        <v>AMS ADULT</v>
      </c>
      <c r="D168" s="5"/>
      <c r="E168" s="40" t="str">
        <f>VLOOKUP(E$3,support,15,FALSE)</f>
        <v>Huda</v>
      </c>
      <c r="F168" s="40" t="str">
        <f>VLOOKUP(F$3,support,15,FALSE)</f>
        <v>Huda</v>
      </c>
      <c r="G168" s="40" t="str">
        <f>VLOOKUP(G$3,support,15,FALSE)</f>
        <v>qq</v>
      </c>
      <c r="H168" s="40" t="str">
        <f>VLOOKUP(H$3,support,15,FALSE)</f>
        <v>qq</v>
      </c>
      <c r="I168" s="46" t="str">
        <f>VLOOKUP(I$3,support,15,FALSE)</f>
        <v>qq</v>
      </c>
      <c r="J168" s="17"/>
      <c r="K168" s="22"/>
      <c r="O168" s="168" t="s">
        <v>243</v>
      </c>
      <c r="P168" s="168" t="b">
        <f t="shared" si="25"/>
        <v>0</v>
      </c>
      <c r="Q168" s="168" t="s">
        <v>243</v>
      </c>
      <c r="R168" s="168" t="b">
        <f t="shared" si="26"/>
        <v>0</v>
      </c>
      <c r="S168" s="168" t="s">
        <v>243</v>
      </c>
      <c r="T168" s="168" t="b">
        <f t="shared" si="27"/>
        <v>0</v>
      </c>
      <c r="U168" s="168" t="s">
        <v>243</v>
      </c>
      <c r="V168" s="168" t="b">
        <f t="shared" si="28"/>
        <v>0</v>
      </c>
      <c r="W168" s="168" t="s">
        <v>243</v>
      </c>
      <c r="X168" s="168" t="b">
        <f t="shared" si="29"/>
        <v>0</v>
      </c>
    </row>
    <row r="169" spans="2:24" x14ac:dyDescent="0.3">
      <c r="B169" s="83"/>
      <c r="C169" s="34" t="str">
        <f>'Department Support'!$P$1</f>
        <v>AMS PAEDIATRICS</v>
      </c>
      <c r="D169" s="5"/>
      <c r="E169" s="40" t="str">
        <f>VLOOKUP(E$3,support,16,FALSE)</f>
        <v>qq</v>
      </c>
      <c r="F169" s="40" t="str">
        <f>VLOOKUP(F$3,support,16,FALSE)</f>
        <v>qq</v>
      </c>
      <c r="G169" s="40" t="str">
        <f>VLOOKUP(G$3,support,16,FALSE)</f>
        <v>Kaman</v>
      </c>
      <c r="H169" s="40" t="str">
        <f>VLOOKUP(H$3,support,16,FALSE)</f>
        <v>Kaman</v>
      </c>
      <c r="I169" s="46" t="str">
        <f>VLOOKUP(I$3,support,16,FALSE)</f>
        <v>qq</v>
      </c>
      <c r="J169" s="17"/>
      <c r="K169" s="22"/>
      <c r="O169" s="168" t="s">
        <v>396</v>
      </c>
      <c r="P169" s="168" t="b">
        <f t="shared" si="25"/>
        <v>0</v>
      </c>
      <c r="Q169" s="168" t="s">
        <v>396</v>
      </c>
      <c r="R169" s="168" t="b">
        <f t="shared" si="26"/>
        <v>0</v>
      </c>
      <c r="S169" s="168" t="s">
        <v>396</v>
      </c>
      <c r="T169" s="168" t="b">
        <f t="shared" si="27"/>
        <v>0</v>
      </c>
      <c r="U169" s="168" t="s">
        <v>396</v>
      </c>
      <c r="V169" s="168" t="b">
        <f t="shared" si="28"/>
        <v>0</v>
      </c>
      <c r="W169" s="168" t="s">
        <v>396</v>
      </c>
      <c r="X169" s="168" t="b">
        <f t="shared" si="29"/>
        <v>0</v>
      </c>
    </row>
    <row r="170" spans="2:24" x14ac:dyDescent="0.3">
      <c r="B170" s="83"/>
      <c r="C170" s="34" t="str">
        <f>'Department Support'!$Q$1</f>
        <v>AMS</v>
      </c>
      <c r="D170" s="5"/>
      <c r="E170" s="40" t="str">
        <f>VLOOKUP(E$3,support,17,FALSE)</f>
        <v>Amelia</v>
      </c>
      <c r="F170" s="40" t="str">
        <f>VLOOKUP(F$3,support,17,FALSE)</f>
        <v>Amelia</v>
      </c>
      <c r="G170" s="40" t="str">
        <f>VLOOKUP(G$3,support,17,FALSE)</f>
        <v>Amelia</v>
      </c>
      <c r="H170" s="40" t="str">
        <f>VLOOKUP(H$3,support,17,FALSE)</f>
        <v>Amelia</v>
      </c>
      <c r="I170" s="46" t="str">
        <f>VLOOKUP(I$3,support,17,FALSE)</f>
        <v>Amelia</v>
      </c>
      <c r="J170" s="79" t="e">
        <f>VLOOKUP(#REF!,support,17,FALSE)</f>
        <v>#REF!</v>
      </c>
      <c r="K170" s="40" t="e">
        <f>VLOOKUP(#REF!,support,17,FALSE)</f>
        <v>#REF!</v>
      </c>
      <c r="O170" s="168"/>
      <c r="P170" s="168" t="b">
        <f t="shared" si="25"/>
        <v>1</v>
      </c>
      <c r="Q170" s="168"/>
      <c r="R170" s="168" t="b">
        <f t="shared" si="26"/>
        <v>1</v>
      </c>
      <c r="S170" s="168"/>
      <c r="T170" s="168" t="b">
        <f t="shared" si="27"/>
        <v>1</v>
      </c>
      <c r="U170" s="168"/>
      <c r="V170" s="168" t="b">
        <f t="shared" si="28"/>
        <v>1</v>
      </c>
      <c r="W170" s="168"/>
      <c r="X170" s="168" t="b">
        <f t="shared" si="29"/>
        <v>1</v>
      </c>
    </row>
    <row r="171" spans="2:24" x14ac:dyDescent="0.3">
      <c r="B171" s="83"/>
      <c r="C171" s="34" t="str">
        <f>'Department Support'!$R$1</f>
        <v>AMS INTERN</v>
      </c>
      <c r="D171" s="5"/>
      <c r="E171" s="40" t="str">
        <f>VLOOKUP(E$3,support,18,FALSE)</f>
        <v>QQ</v>
      </c>
      <c r="F171" s="40" t="str">
        <f>VLOOKUP(F$3,support,18,FALSE)</f>
        <v>QQ</v>
      </c>
      <c r="G171" s="40" t="str">
        <f>VLOOKUP(G$3,support,18,FALSE)</f>
        <v>QQ</v>
      </c>
      <c r="H171" s="40" t="str">
        <f>VLOOKUP(H$3,support,18,FALSE)</f>
        <v>QQ</v>
      </c>
      <c r="I171" s="46" t="str">
        <f>VLOOKUP(I$3,support,18,FALSE)</f>
        <v>QQ</v>
      </c>
      <c r="J171" s="45"/>
      <c r="K171" s="45"/>
      <c r="O171" s="168" t="s">
        <v>323</v>
      </c>
      <c r="P171" s="168" t="b">
        <f t="shared" si="25"/>
        <v>0</v>
      </c>
      <c r="Q171" s="168"/>
      <c r="R171" s="168" t="b">
        <f t="shared" si="26"/>
        <v>1</v>
      </c>
      <c r="S171" s="168"/>
      <c r="T171" s="168" t="b">
        <f t="shared" si="27"/>
        <v>1</v>
      </c>
      <c r="U171" s="168" t="s">
        <v>323</v>
      </c>
      <c r="V171" s="168" t="b">
        <f t="shared" si="28"/>
        <v>0</v>
      </c>
      <c r="W171" s="168" t="s">
        <v>323</v>
      </c>
      <c r="X171" s="168" t="b">
        <f t="shared" si="29"/>
        <v>0</v>
      </c>
    </row>
    <row r="172" spans="2:24" x14ac:dyDescent="0.3">
      <c r="B172" s="83"/>
      <c r="C172" s="34" t="str">
        <f>'Department Support'!$S$1</f>
        <v>HEP C SERVICES</v>
      </c>
      <c r="D172" s="5"/>
      <c r="E172" s="40" t="str">
        <f>VLOOKUP(E$3,support,19,FALSE)</f>
        <v>qq</v>
      </c>
      <c r="F172" s="40" t="str">
        <f>VLOOKUP(F$3,support,19,FALSE)</f>
        <v>Shirley</v>
      </c>
      <c r="G172" s="40" t="str">
        <f>VLOOKUP(G$3,support,19,FALSE)</f>
        <v>Shirley</v>
      </c>
      <c r="H172" s="40" t="str">
        <f>VLOOKUP(H$3,support,19,FALSE)</f>
        <v>qq</v>
      </c>
      <c r="I172" s="46" t="str">
        <f>VLOOKUP(I$3,support,19,FALSE)</f>
        <v>Shirley</v>
      </c>
      <c r="J172" s="45"/>
      <c r="K172" s="45"/>
      <c r="O172" s="168" t="s">
        <v>166</v>
      </c>
      <c r="P172" s="168" t="b">
        <f t="shared" si="25"/>
        <v>0</v>
      </c>
      <c r="Q172" s="168" t="s">
        <v>166</v>
      </c>
      <c r="R172" s="168" t="b">
        <f t="shared" si="26"/>
        <v>0</v>
      </c>
      <c r="S172" s="168" t="s">
        <v>166</v>
      </c>
      <c r="T172" s="168" t="b">
        <f t="shared" si="27"/>
        <v>0</v>
      </c>
      <c r="U172" s="168" t="s">
        <v>166</v>
      </c>
      <c r="V172" s="168" t="b">
        <f t="shared" si="28"/>
        <v>0</v>
      </c>
      <c r="W172" s="168" t="s">
        <v>166</v>
      </c>
      <c r="X172" s="168" t="b">
        <f t="shared" si="29"/>
        <v>0</v>
      </c>
    </row>
    <row r="173" spans="2:24" x14ac:dyDescent="0.3">
      <c r="B173" s="83"/>
      <c r="C173" s="34" t="str">
        <f>'Department Support'!$T$1</f>
        <v>CLIN SERV MGR / HR / CLIN ORIENT</v>
      </c>
      <c r="D173" s="5"/>
      <c r="E173" s="40" t="str">
        <f>VLOOKUP(E$3,support,20,FALSE)</f>
        <v>S.Sturm</v>
      </c>
      <c r="F173" s="40" t="str">
        <f>VLOOKUP(F$3,support,20,FALSE)</f>
        <v>S.Sturm</v>
      </c>
      <c r="G173" s="40" t="str">
        <f>VLOOKUP(G$3,support,20,FALSE)</f>
        <v>S.Sturm</v>
      </c>
      <c r="H173" s="40" t="str">
        <f>VLOOKUP(H$3,support,20,FALSE)</f>
        <v>S.Sturm/Silvana</v>
      </c>
      <c r="I173" s="40" t="str">
        <f>VLOOKUP(I$3,support,20,FALSE)</f>
        <v>S.Sturm</v>
      </c>
      <c r="J173" s="45"/>
      <c r="K173" s="45"/>
      <c r="O173" s="168" t="s">
        <v>363</v>
      </c>
      <c r="P173" s="168" t="b">
        <f t="shared" si="25"/>
        <v>0</v>
      </c>
      <c r="Q173" s="168" t="s">
        <v>363</v>
      </c>
      <c r="R173" s="168" t="b">
        <f t="shared" si="26"/>
        <v>0</v>
      </c>
      <c r="S173" s="168" t="s">
        <v>363</v>
      </c>
      <c r="T173" s="168" t="b">
        <f t="shared" si="27"/>
        <v>0</v>
      </c>
      <c r="U173" s="168" t="s">
        <v>363</v>
      </c>
      <c r="V173" s="168" t="b">
        <f t="shared" si="28"/>
        <v>0</v>
      </c>
      <c r="W173" s="168" t="s">
        <v>363</v>
      </c>
      <c r="X173" s="168" t="b">
        <f t="shared" si="29"/>
        <v>0</v>
      </c>
    </row>
    <row r="174" spans="2:24" x14ac:dyDescent="0.3">
      <c r="B174" s="83"/>
      <c r="C174" s="34" t="str">
        <f>'Department Support'!$U$1</f>
        <v>STUDENT SUPERVISION</v>
      </c>
      <c r="D174" s="5"/>
      <c r="E174" s="40" t="str">
        <f>VLOOKUP(E$3,support,21,FALSE)</f>
        <v>qq</v>
      </c>
      <c r="F174" s="40" t="str">
        <f>VLOOKUP(F$3,support,21,FALSE)</f>
        <v>qq</v>
      </c>
      <c r="G174" s="40" t="str">
        <f>VLOOKUP(G$3,support,21,FALSE)</f>
        <v>qq</v>
      </c>
      <c r="H174" s="40" t="str">
        <f>VLOOKUP(H$3,support,21,FALSE)</f>
        <v>qq</v>
      </c>
      <c r="I174" s="40" t="str">
        <f>VLOOKUP(I$3,support,21,FALSE)</f>
        <v>qq</v>
      </c>
      <c r="J174" s="45"/>
      <c r="K174" s="45"/>
      <c r="O174" s="168"/>
      <c r="P174" s="168" t="b">
        <f t="shared" si="25"/>
        <v>1</v>
      </c>
      <c r="Q174" s="168"/>
      <c r="R174" s="168" t="b">
        <f t="shared" si="26"/>
        <v>1</v>
      </c>
      <c r="S174" s="168"/>
      <c r="T174" s="168" t="b">
        <f t="shared" si="27"/>
        <v>1</v>
      </c>
      <c r="U174" s="168" t="s">
        <v>282</v>
      </c>
      <c r="V174" s="168" t="b">
        <f t="shared" si="28"/>
        <v>0</v>
      </c>
      <c r="W174" s="168"/>
      <c r="X174" s="168" t="b">
        <f t="shared" si="29"/>
        <v>1</v>
      </c>
    </row>
    <row r="175" spans="2:24" x14ac:dyDescent="0.3">
      <c r="B175" s="83"/>
      <c r="C175" s="34" t="str">
        <f>'Department Support'!$V$1</f>
        <v>PBS / FINANCE SUPPORT / JESSIE Mc</v>
      </c>
      <c r="D175" s="5"/>
      <c r="E175" s="40" t="str">
        <f>VLOOKUP(E$3,support,22,FALSE)</f>
        <v>A.Chong</v>
      </c>
      <c r="F175" s="40" t="str">
        <f>VLOOKUP(F$3,support,22,FALSE)</f>
        <v>A.Chong</v>
      </c>
      <c r="G175" s="40" t="str">
        <f>VLOOKUP(G$3,support,22,FALSE)</f>
        <v>A.Chong</v>
      </c>
      <c r="H175" s="40" t="str">
        <f>VLOOKUP(H$3,support,22,FALSE)</f>
        <v>A.Chong</v>
      </c>
      <c r="I175" s="40" t="str">
        <f>VLOOKUP(I$3,support,22,FALSE)</f>
        <v>A.Chong</v>
      </c>
      <c r="J175" s="45"/>
      <c r="K175" s="45"/>
      <c r="O175" s="168"/>
      <c r="P175" s="168" t="b">
        <f t="shared" si="25"/>
        <v>1</v>
      </c>
      <c r="Q175" s="168" t="s">
        <v>313</v>
      </c>
      <c r="R175" s="168" t="b">
        <f t="shared" si="26"/>
        <v>0</v>
      </c>
      <c r="S175" s="168" t="s">
        <v>313</v>
      </c>
      <c r="T175" s="168" t="b">
        <f t="shared" si="27"/>
        <v>0</v>
      </c>
      <c r="U175" s="168"/>
      <c r="V175" s="168" t="b">
        <f t="shared" si="28"/>
        <v>1</v>
      </c>
      <c r="W175" s="168" t="s">
        <v>313</v>
      </c>
      <c r="X175" s="168" t="b">
        <f t="shared" si="29"/>
        <v>0</v>
      </c>
    </row>
    <row r="176" spans="2:24" x14ac:dyDescent="0.3">
      <c r="B176" s="83"/>
      <c r="C176" s="34" t="str">
        <f>'Department Support'!$W$1</f>
        <v>TECHNICIAN DEVELOPMENT</v>
      </c>
      <c r="D176" s="5"/>
      <c r="E176" s="40" t="str">
        <f>VLOOKUP(E$3,support,23,FALSE)</f>
        <v>Tess</v>
      </c>
      <c r="F176" s="40" t="str">
        <f>VLOOKUP(F$3,support,23,FALSE)</f>
        <v>Tess</v>
      </c>
      <c r="G176" s="40" t="str">
        <f>VLOOKUP(G$3,support,23,FALSE)</f>
        <v>Tess</v>
      </c>
      <c r="H176" s="40" t="str">
        <f>VLOOKUP(H$3,support,23,FALSE)</f>
        <v>Tess</v>
      </c>
      <c r="I176" s="40" t="str">
        <f>VLOOKUP(I$3,support,23,FALSE)</f>
        <v>qq</v>
      </c>
      <c r="J176" s="45"/>
      <c r="K176" s="45"/>
      <c r="O176" s="168"/>
      <c r="P176" s="168" t="b">
        <f t="shared" si="25"/>
        <v>1</v>
      </c>
      <c r="Q176" s="168"/>
      <c r="R176" s="168" t="b">
        <f t="shared" si="26"/>
        <v>1</v>
      </c>
      <c r="S176" s="168" t="s">
        <v>251</v>
      </c>
      <c r="T176" s="168" t="b">
        <f t="shared" si="27"/>
        <v>0</v>
      </c>
      <c r="U176" s="168" t="s">
        <v>251</v>
      </c>
      <c r="V176" s="168" t="b">
        <f t="shared" si="28"/>
        <v>0</v>
      </c>
      <c r="W176" s="168" t="s">
        <v>251</v>
      </c>
      <c r="X176" s="168" t="b">
        <f t="shared" si="29"/>
        <v>0</v>
      </c>
    </row>
    <row r="177" spans="2:24" x14ac:dyDescent="0.3">
      <c r="B177" s="83"/>
      <c r="C177" s="34" t="str">
        <f>'Department Support'!$X$1</f>
        <v>Director of Pharmacy</v>
      </c>
      <c r="D177" s="5"/>
      <c r="E177" s="40" t="str">
        <f>VLOOKUP(E$3,support,24,FALSE)</f>
        <v>Sue Kirsa</v>
      </c>
      <c r="F177" s="40" t="str">
        <f>VLOOKUP(F$3,support,24,FALSE)</f>
        <v>Sue Kirsa</v>
      </c>
      <c r="G177" s="40" t="str">
        <f>VLOOKUP(G$3,support,24,FALSE)</f>
        <v>Sue Kirsa</v>
      </c>
      <c r="H177" s="40" t="str">
        <f>VLOOKUP(H$3,support,24,FALSE)</f>
        <v>Sue Kirsa</v>
      </c>
      <c r="I177" s="40" t="str">
        <f>VLOOKUP(I$3,support,24,FALSE)</f>
        <v>Sue Kirsa</v>
      </c>
      <c r="J177" s="45"/>
      <c r="K177" s="45"/>
      <c r="O177" s="168" t="s">
        <v>348</v>
      </c>
      <c r="P177" s="168"/>
      <c r="Q177" s="168" t="s">
        <v>348</v>
      </c>
      <c r="R177" s="168"/>
      <c r="S177" s="168" t="s">
        <v>348</v>
      </c>
      <c r="T177" s="168" t="b">
        <f t="shared" si="27"/>
        <v>0</v>
      </c>
      <c r="U177" s="168" t="s">
        <v>348</v>
      </c>
      <c r="V177" s="168" t="b">
        <f t="shared" si="28"/>
        <v>0</v>
      </c>
      <c r="W177" s="168" t="s">
        <v>348</v>
      </c>
      <c r="X177" s="168" t="b">
        <f t="shared" si="29"/>
        <v>0</v>
      </c>
    </row>
    <row r="178" spans="2:24" ht="17.25" thickBot="1" x14ac:dyDescent="0.35">
      <c r="B178" s="135"/>
      <c r="C178" s="34" t="str">
        <f>'Department Support'!$Y$1</f>
        <v>DEPUTY DIRECTOR - OPERATIONS</v>
      </c>
      <c r="D178" s="14"/>
      <c r="E178" s="40" t="str">
        <f t="shared" ref="E178:L178" si="30">VLOOKUP(E$3,support,25,FALSE)</f>
        <v>N.Dirnbauer</v>
      </c>
      <c r="F178" s="40" t="str">
        <f t="shared" si="30"/>
        <v>N.Dirnbauer</v>
      </c>
      <c r="G178" s="40" t="str">
        <f t="shared" si="30"/>
        <v>N.Dirnbauer</v>
      </c>
      <c r="H178" s="40" t="str">
        <f t="shared" si="30"/>
        <v>N.Dirnbauer</v>
      </c>
      <c r="I178" s="40" t="str">
        <f t="shared" si="30"/>
        <v>N.Dirnbauer</v>
      </c>
      <c r="J178" s="40" t="e">
        <f t="shared" si="30"/>
        <v>#N/A</v>
      </c>
      <c r="K178" s="40" t="e">
        <f t="shared" si="30"/>
        <v>#N/A</v>
      </c>
      <c r="L178" s="40" t="e">
        <f t="shared" si="30"/>
        <v>#N/A</v>
      </c>
      <c r="O178" s="168" t="s">
        <v>325</v>
      </c>
      <c r="P178" s="168" t="b">
        <f t="shared" ref="P178:P209" si="31">NOT(ISERROR(MATCH("*"&amp;O178&amp;"*",E:E,0)))</f>
        <v>0</v>
      </c>
      <c r="Q178" s="168" t="s">
        <v>325</v>
      </c>
      <c r="R178" s="168" t="b">
        <f t="shared" ref="R178:R209" si="32">NOT(ISERROR(MATCH("*"&amp;Q178&amp;"*",F:F,0)))</f>
        <v>0</v>
      </c>
      <c r="S178" s="168" t="s">
        <v>325</v>
      </c>
      <c r="T178" s="168" t="b">
        <f t="shared" ref="T178:T209" si="33">NOT(ISERROR(MATCH("*"&amp;S178&amp;"*",G:G,0)))</f>
        <v>0</v>
      </c>
      <c r="U178" s="168"/>
      <c r="V178" s="168" t="b">
        <f t="shared" ref="V178:V209" si="34">NOT(ISERROR(MATCH("*"&amp;U178&amp;"*",H:H,0)))</f>
        <v>1</v>
      </c>
      <c r="W178" s="168" t="s">
        <v>325</v>
      </c>
      <c r="X178" s="168" t="b">
        <f t="shared" ref="X178:X209" si="35">NOT(ISERROR(MATCH("*"&amp;W178&amp;"*",I:I,0)))</f>
        <v>0</v>
      </c>
    </row>
    <row r="179" spans="2:24" ht="17.25" thickBot="1" x14ac:dyDescent="0.35">
      <c r="B179" s="136"/>
      <c r="C179" s="143"/>
      <c r="D179" s="137"/>
      <c r="E179" s="138"/>
      <c r="F179" s="138"/>
      <c r="G179" s="138"/>
      <c r="H179" s="138"/>
      <c r="I179" s="138"/>
      <c r="J179" s="45"/>
      <c r="K179" s="45"/>
      <c r="O179" s="168" t="s">
        <v>469</v>
      </c>
      <c r="P179" s="168" t="b">
        <f t="shared" si="31"/>
        <v>0</v>
      </c>
      <c r="Q179" s="168" t="s">
        <v>469</v>
      </c>
      <c r="R179" s="168" t="b">
        <f t="shared" si="32"/>
        <v>0</v>
      </c>
      <c r="S179" s="168" t="s">
        <v>469</v>
      </c>
      <c r="T179" s="168" t="b">
        <f t="shared" si="33"/>
        <v>0</v>
      </c>
      <c r="U179" s="168" t="s">
        <v>469</v>
      </c>
      <c r="V179" s="168" t="b">
        <f t="shared" si="34"/>
        <v>0</v>
      </c>
      <c r="W179" s="168" t="s">
        <v>469</v>
      </c>
      <c r="X179" s="168" t="b">
        <f t="shared" si="35"/>
        <v>0</v>
      </c>
    </row>
    <row r="180" spans="2:24" ht="54" customHeight="1" x14ac:dyDescent="0.7">
      <c r="B180" s="31"/>
      <c r="C180" s="163"/>
      <c r="D180" s="9"/>
      <c r="E180" s="10">
        <v>2018</v>
      </c>
      <c r="F180" s="11" t="s">
        <v>492</v>
      </c>
      <c r="G180" s="9"/>
      <c r="H180" s="175"/>
      <c r="I180" s="176"/>
      <c r="J180" s="9"/>
      <c r="K180" s="12"/>
      <c r="O180" s="168" t="s">
        <v>342</v>
      </c>
      <c r="P180" s="168" t="b">
        <f t="shared" si="31"/>
        <v>0</v>
      </c>
      <c r="Q180" s="168" t="s">
        <v>342</v>
      </c>
      <c r="R180" s="168" t="b">
        <f t="shared" si="32"/>
        <v>0</v>
      </c>
      <c r="S180" s="168" t="s">
        <v>342</v>
      </c>
      <c r="T180" s="168" t="b">
        <f t="shared" si="33"/>
        <v>0</v>
      </c>
      <c r="U180" s="168" t="s">
        <v>342</v>
      </c>
      <c r="V180" s="168" t="b">
        <f t="shared" si="34"/>
        <v>0</v>
      </c>
      <c r="W180" s="168" t="s">
        <v>342</v>
      </c>
      <c r="X180" s="168" t="b">
        <f t="shared" si="35"/>
        <v>0</v>
      </c>
    </row>
    <row r="181" spans="2:24" ht="14.25" customHeight="1" x14ac:dyDescent="0.3">
      <c r="B181" s="32"/>
      <c r="C181" s="34"/>
      <c r="D181" s="13"/>
      <c r="E181" s="16" t="s">
        <v>0</v>
      </c>
      <c r="F181" s="24" t="s">
        <v>61</v>
      </c>
      <c r="G181" s="16" t="s">
        <v>62</v>
      </c>
      <c r="H181" s="24" t="s">
        <v>63</v>
      </c>
      <c r="I181" s="18" t="s">
        <v>64</v>
      </c>
      <c r="J181" s="27" t="e">
        <f>UPPER(TEXT(#REF!,"dddd"))</f>
        <v>#REF!</v>
      </c>
      <c r="K181" s="18" t="e">
        <f>UPPER(TEXT(#REF!,"dddd"))</f>
        <v>#REF!</v>
      </c>
      <c r="O181" s="169" t="s">
        <v>455</v>
      </c>
      <c r="P181" s="168" t="b">
        <f t="shared" si="31"/>
        <v>0</v>
      </c>
      <c r="Q181" s="169" t="s">
        <v>455</v>
      </c>
      <c r="R181" s="168" t="b">
        <f t="shared" si="32"/>
        <v>0</v>
      </c>
      <c r="S181" s="169" t="s">
        <v>455</v>
      </c>
      <c r="T181" s="168" t="b">
        <f t="shared" si="33"/>
        <v>0</v>
      </c>
      <c r="U181" s="169" t="s">
        <v>455</v>
      </c>
      <c r="V181" s="168" t="b">
        <f t="shared" si="34"/>
        <v>0</v>
      </c>
      <c r="W181" s="169" t="s">
        <v>455</v>
      </c>
      <c r="X181" s="168" t="b">
        <f t="shared" si="35"/>
        <v>0</v>
      </c>
    </row>
    <row r="182" spans="2:24" ht="16.5" customHeight="1" x14ac:dyDescent="0.3">
      <c r="B182" s="132"/>
      <c r="C182" s="164" t="s">
        <v>489</v>
      </c>
      <c r="D182" s="21"/>
      <c r="E182" s="23">
        <f>E3</f>
        <v>43444</v>
      </c>
      <c r="F182" s="24">
        <f>F3</f>
        <v>43445</v>
      </c>
      <c r="G182" s="23">
        <f>G3</f>
        <v>43446</v>
      </c>
      <c r="H182" s="24">
        <f>H3</f>
        <v>43447</v>
      </c>
      <c r="I182" s="29">
        <f>I3</f>
        <v>43448</v>
      </c>
      <c r="J182" s="24"/>
      <c r="K182" s="86"/>
      <c r="O182" s="168" t="s">
        <v>275</v>
      </c>
      <c r="P182" s="168" t="b">
        <f t="shared" si="31"/>
        <v>0</v>
      </c>
      <c r="Q182" s="168"/>
      <c r="R182" s="168" t="b">
        <f t="shared" si="32"/>
        <v>1</v>
      </c>
      <c r="S182" s="168"/>
      <c r="T182" s="168" t="b">
        <f t="shared" si="33"/>
        <v>1</v>
      </c>
      <c r="U182" s="168"/>
      <c r="V182" s="168" t="b">
        <f t="shared" si="34"/>
        <v>1</v>
      </c>
      <c r="W182" s="168" t="s">
        <v>275</v>
      </c>
      <c r="X182" s="168" t="b">
        <f t="shared" si="35"/>
        <v>0</v>
      </c>
    </row>
    <row r="183" spans="2:24" s="26" customFormat="1" x14ac:dyDescent="0.3">
      <c r="B183" s="83" t="s">
        <v>39</v>
      </c>
      <c r="C183" s="82" t="str">
        <f>'MCH Team'!C1</f>
        <v>Nest MONASH NEWBORN</v>
      </c>
      <c r="D183" s="54"/>
      <c r="E183" s="40" t="str">
        <f>VLOOKUP(E$3,mch,3,FALSE)</f>
        <v>Christine</v>
      </c>
      <c r="F183" s="40" t="str">
        <f>VLOOKUP(F$3,mch,3,FALSE)</f>
        <v>Christine</v>
      </c>
      <c r="G183" s="40" t="str">
        <f>VLOOKUP(G$3,mch,3,FALSE)</f>
        <v>Christine</v>
      </c>
      <c r="H183" s="40" t="str">
        <f>VLOOKUP(H$3,mch,3,FALSE)</f>
        <v>Christine</v>
      </c>
      <c r="I183" s="46" t="str">
        <f>VLOOKUP(I$3,mch,3,FALSE)</f>
        <v>Christine</v>
      </c>
      <c r="J183" s="17"/>
      <c r="K183" s="22"/>
      <c r="O183" s="168"/>
      <c r="P183" s="168" t="b">
        <f t="shared" si="31"/>
        <v>1</v>
      </c>
      <c r="Q183" s="168"/>
      <c r="R183" s="168" t="b">
        <f t="shared" si="32"/>
        <v>1</v>
      </c>
      <c r="S183" s="168"/>
      <c r="T183" s="168" t="b">
        <f t="shared" si="33"/>
        <v>1</v>
      </c>
      <c r="U183" s="168"/>
      <c r="V183" s="168" t="b">
        <f t="shared" si="34"/>
        <v>1</v>
      </c>
      <c r="W183" s="168"/>
      <c r="X183" s="168" t="b">
        <f t="shared" si="35"/>
        <v>1</v>
      </c>
    </row>
    <row r="184" spans="2:24" x14ac:dyDescent="0.3">
      <c r="B184" s="83" t="s">
        <v>41</v>
      </c>
      <c r="C184" s="34" t="str">
        <f>'MCH Team'!$D$1</f>
        <v>4A Canopy</v>
      </c>
      <c r="D184" s="5"/>
      <c r="E184" s="40" t="str">
        <f>VLOOKUP(E$3,mch,4,FALSE)</f>
        <v>J.Drummond</v>
      </c>
      <c r="F184" s="40" t="str">
        <f>VLOOKUP(F$3,mch,4,FALSE)</f>
        <v>Megan</v>
      </c>
      <c r="G184" s="40" t="str">
        <f>VLOOKUP(G$3,mch,4,FALSE)</f>
        <v>Megan</v>
      </c>
      <c r="H184" s="40" t="str">
        <f>VLOOKUP(H$3,mch,4,FALSE)</f>
        <v>Megan</v>
      </c>
      <c r="I184" s="46" t="str">
        <f>VLOOKUP(I$3,mch,4,FALSE)</f>
        <v>Megan</v>
      </c>
      <c r="J184" s="17"/>
      <c r="K184" s="22"/>
      <c r="O184" s="168"/>
      <c r="P184" s="168" t="b">
        <f t="shared" si="31"/>
        <v>1</v>
      </c>
      <c r="Q184" s="168"/>
      <c r="R184" s="168" t="b">
        <f t="shared" si="32"/>
        <v>1</v>
      </c>
      <c r="S184" s="168"/>
      <c r="T184" s="168" t="b">
        <f t="shared" si="33"/>
        <v>1</v>
      </c>
      <c r="U184" s="168"/>
      <c r="V184" s="168" t="b">
        <f t="shared" si="34"/>
        <v>1</v>
      </c>
      <c r="W184" s="168"/>
      <c r="X184" s="168" t="b">
        <f t="shared" si="35"/>
        <v>1</v>
      </c>
    </row>
    <row r="185" spans="2:24" x14ac:dyDescent="0.3">
      <c r="B185" s="83" t="s">
        <v>42</v>
      </c>
      <c r="C185" s="34" t="str">
        <f>'MCH Team'!$E$1</f>
        <v>3A Forest</v>
      </c>
      <c r="D185" s="5"/>
      <c r="E185" s="40" t="str">
        <f>VLOOKUP(E$3,mch,5,FALSE)</f>
        <v>Georgia</v>
      </c>
      <c r="F185" s="40" t="str">
        <f>VLOOKUP(F$3,mch,5,FALSE)</f>
        <v>Georgia</v>
      </c>
      <c r="G185" s="40" t="str">
        <f>VLOOKUP(G$3,mch,5,FALSE)</f>
        <v>Georgia</v>
      </c>
      <c r="H185" s="40" t="str">
        <f>VLOOKUP(H$3,mch,5,FALSE)</f>
        <v>J.Drummond</v>
      </c>
      <c r="I185" s="46" t="str">
        <f>VLOOKUP(I$3,mch,5,FALSE)</f>
        <v>Georgia</v>
      </c>
      <c r="J185" s="17"/>
      <c r="K185" s="22"/>
      <c r="O185" s="168"/>
      <c r="P185" s="168" t="b">
        <f t="shared" si="31"/>
        <v>1</v>
      </c>
      <c r="Q185" s="168"/>
      <c r="R185" s="168" t="b">
        <f t="shared" si="32"/>
        <v>1</v>
      </c>
      <c r="S185" s="168"/>
      <c r="T185" s="168" t="b">
        <f t="shared" si="33"/>
        <v>1</v>
      </c>
      <c r="U185" s="168"/>
      <c r="V185" s="168" t="b">
        <f t="shared" si="34"/>
        <v>1</v>
      </c>
      <c r="W185" s="168"/>
      <c r="X185" s="168" t="b">
        <f t="shared" si="35"/>
        <v>1</v>
      </c>
    </row>
    <row r="186" spans="2:24" x14ac:dyDescent="0.3">
      <c r="B186" s="83" t="s">
        <v>40</v>
      </c>
      <c r="C186" s="34" t="str">
        <f>'MCH Team'!$F$1</f>
        <v>4C Reef Cancer Centre</v>
      </c>
      <c r="D186" s="5"/>
      <c r="E186" s="40" t="str">
        <f>VLOOKUP(E$3,mch,6,FALSE)</f>
        <v>Lisa</v>
      </c>
      <c r="F186" s="40" t="str">
        <f>VLOOKUP(F$3,mch,6,FALSE)</f>
        <v>J.Drummond</v>
      </c>
      <c r="G186" s="40" t="str">
        <f>VLOOKUP(G$3,mch,6,FALSE)</f>
        <v>J.Drummond</v>
      </c>
      <c r="H186" s="40" t="str">
        <f>VLOOKUP(H$3,mch,6,FALSE)</f>
        <v>Lisa</v>
      </c>
      <c r="I186" s="46" t="str">
        <f>VLOOKUP(I$3,mch,6,FALSE)</f>
        <v>J.Drummond</v>
      </c>
      <c r="J186" s="17"/>
      <c r="K186" s="22"/>
      <c r="O186" s="168"/>
      <c r="P186" s="168" t="b">
        <f t="shared" si="31"/>
        <v>1</v>
      </c>
      <c r="Q186" s="168"/>
      <c r="R186" s="168" t="b">
        <f t="shared" si="32"/>
        <v>1</v>
      </c>
      <c r="S186" s="168"/>
      <c r="T186" s="168" t="b">
        <f t="shared" si="33"/>
        <v>1</v>
      </c>
      <c r="U186" s="168"/>
      <c r="V186" s="168" t="b">
        <f t="shared" si="34"/>
        <v>1</v>
      </c>
      <c r="W186" s="168"/>
      <c r="X186" s="168" t="b">
        <f t="shared" si="35"/>
        <v>1</v>
      </c>
    </row>
    <row r="187" spans="2:24" x14ac:dyDescent="0.3">
      <c r="B187" s="83"/>
      <c r="C187" s="34" t="str">
        <f>'MCH Team'!$G$1</f>
        <v xml:space="preserve">MN SUPPORT </v>
      </c>
      <c r="D187" s="5"/>
      <c r="E187" s="40" t="str">
        <f>VLOOKUP(E$3,mch,7,FALSE)</f>
        <v>Angelica</v>
      </c>
      <c r="F187" s="40" t="str">
        <f>VLOOKUP(F$3,mch,7,FALSE)</f>
        <v>Angelica</v>
      </c>
      <c r="G187" s="40" t="str">
        <f>VLOOKUP(G$3,mch,7,FALSE)</f>
        <v>E.Hu</v>
      </c>
      <c r="H187" s="40" t="str">
        <f>VLOOKUP(H$3,mch,7,FALSE)</f>
        <v>Angelica</v>
      </c>
      <c r="I187" s="46" t="str">
        <f>VLOOKUP(I$3,mch,7,FALSE)</f>
        <v>Angelica</v>
      </c>
      <c r="J187" s="17"/>
      <c r="K187" s="22"/>
      <c r="O187" s="168"/>
      <c r="P187" s="168" t="b">
        <f t="shared" si="31"/>
        <v>1</v>
      </c>
      <c r="Q187" s="168"/>
      <c r="R187" s="168" t="b">
        <f t="shared" si="32"/>
        <v>1</v>
      </c>
      <c r="S187" s="168"/>
      <c r="T187" s="168" t="b">
        <f t="shared" si="33"/>
        <v>1</v>
      </c>
      <c r="U187" s="168"/>
      <c r="V187" s="168" t="b">
        <f t="shared" si="34"/>
        <v>1</v>
      </c>
      <c r="W187" s="168"/>
      <c r="X187" s="168" t="b">
        <f t="shared" si="35"/>
        <v>1</v>
      </c>
    </row>
    <row r="188" spans="2:24" x14ac:dyDescent="0.3">
      <c r="B188" s="83"/>
      <c r="C188" s="34" t="str">
        <f>'MCH Team'!$H$1</f>
        <v>PICU / AVIARY</v>
      </c>
      <c r="D188" s="5"/>
      <c r="E188" s="40" t="str">
        <f>VLOOKUP(E$3,mch,8,FALSE)</f>
        <v>K.Chin</v>
      </c>
      <c r="F188" s="40" t="str">
        <f>VLOOKUP(F$3,mch,8,FALSE)</f>
        <v>K.Chin</v>
      </c>
      <c r="G188" s="40" t="str">
        <f>VLOOKUP(G$3,mch,8,FALSE)</f>
        <v>K.Chin</v>
      </c>
      <c r="H188" s="40" t="str">
        <f>VLOOKUP(H$3,mch,8,FALSE)</f>
        <v>Huda</v>
      </c>
      <c r="I188" s="46" t="str">
        <f>VLOOKUP(I$3,mch,8,FALSE)</f>
        <v>Huda</v>
      </c>
      <c r="J188" s="17"/>
      <c r="K188" s="22"/>
      <c r="O188" s="168"/>
      <c r="P188" s="168" t="b">
        <f t="shared" si="31"/>
        <v>1</v>
      </c>
      <c r="Q188" s="168"/>
      <c r="R188" s="168" t="b">
        <f t="shared" si="32"/>
        <v>1</v>
      </c>
      <c r="S188" s="168"/>
      <c r="T188" s="168" t="b">
        <f t="shared" si="33"/>
        <v>1</v>
      </c>
      <c r="U188" s="168"/>
      <c r="V188" s="168" t="b">
        <f t="shared" si="34"/>
        <v>1</v>
      </c>
      <c r="W188" s="168"/>
      <c r="X188" s="168" t="b">
        <f t="shared" si="35"/>
        <v>1</v>
      </c>
    </row>
    <row r="189" spans="2:24" x14ac:dyDescent="0.3">
      <c r="B189" s="83"/>
      <c r="C189" s="34" t="str">
        <f>'MCH Team'!$I$1</f>
        <v>INTERN 1</v>
      </c>
      <c r="D189" s="5"/>
      <c r="E189" s="40" t="str">
        <f>VLOOKUP(E$3,mch,9,FALSE)</f>
        <v>V.Le</v>
      </c>
      <c r="F189" s="40" t="str">
        <f>VLOOKUP(F$3,mch,9,FALSE)</f>
        <v>V.Le</v>
      </c>
      <c r="G189" s="40" t="str">
        <f>VLOOKUP(G$3,mch,9,FALSE)</f>
        <v>V.Le</v>
      </c>
      <c r="H189" s="40" t="str">
        <f>VLOOKUP(H$3,mch,9,FALSE)</f>
        <v>V.Le</v>
      </c>
      <c r="I189" s="46" t="str">
        <f>VLOOKUP(I$3,mch,9,FALSE)</f>
        <v>V.Le</v>
      </c>
      <c r="J189" s="17"/>
      <c r="K189" s="22"/>
      <c r="O189" s="168"/>
      <c r="P189" s="168" t="b">
        <f t="shared" si="31"/>
        <v>1</v>
      </c>
      <c r="Q189" s="168"/>
      <c r="R189" s="168" t="b">
        <f t="shared" si="32"/>
        <v>1</v>
      </c>
      <c r="S189" s="168"/>
      <c r="T189" s="168" t="b">
        <f t="shared" si="33"/>
        <v>1</v>
      </c>
      <c r="U189" s="168"/>
      <c r="V189" s="168" t="b">
        <f t="shared" si="34"/>
        <v>1</v>
      </c>
      <c r="W189" s="168"/>
      <c r="X189" s="168" t="b">
        <f t="shared" si="35"/>
        <v>1</v>
      </c>
    </row>
    <row r="190" spans="2:24" x14ac:dyDescent="0.3">
      <c r="B190" s="83"/>
      <c r="C190" s="34" t="str">
        <f>'MCH Team'!$J$1</f>
        <v>MCH DISPENSARY MANAGER</v>
      </c>
      <c r="D190" s="5"/>
      <c r="E190" s="40" t="str">
        <f>VLOOKUP(E$3,mch,10,FALSE)</f>
        <v>Vineeth</v>
      </c>
      <c r="F190" s="40" t="str">
        <f>VLOOKUP(F$3,mch,10,FALSE)</f>
        <v>Vineeth</v>
      </c>
      <c r="G190" s="40" t="str">
        <f>VLOOKUP(G$3,mch,10,FALSE)</f>
        <v>Vineeth</v>
      </c>
      <c r="H190" s="40" t="str">
        <f>VLOOKUP(H$3,mch,10,FALSE)</f>
        <v>K.Tiong</v>
      </c>
      <c r="I190" s="46" t="str">
        <f>VLOOKUP(I$3,mch,10,FALSE)</f>
        <v>Vineeth</v>
      </c>
      <c r="J190" s="17"/>
      <c r="K190" s="22"/>
      <c r="O190" s="168"/>
      <c r="P190" s="168" t="b">
        <f t="shared" si="31"/>
        <v>1</v>
      </c>
      <c r="Q190" s="168"/>
      <c r="R190" s="168" t="b">
        <f t="shared" si="32"/>
        <v>1</v>
      </c>
      <c r="S190" s="168"/>
      <c r="T190" s="168" t="b">
        <f t="shared" si="33"/>
        <v>1</v>
      </c>
      <c r="U190" s="168"/>
      <c r="V190" s="168" t="b">
        <f t="shared" si="34"/>
        <v>1</v>
      </c>
      <c r="W190" s="168"/>
      <c r="X190" s="168" t="b">
        <f t="shared" si="35"/>
        <v>1</v>
      </c>
    </row>
    <row r="191" spans="2:24" x14ac:dyDescent="0.3">
      <c r="B191" s="83"/>
      <c r="C191" s="34" t="str">
        <f>'MCH Team'!$K$1</f>
        <v>MCH DISPENSARY</v>
      </c>
      <c r="D191" s="5"/>
      <c r="E191" s="40" t="str">
        <f>VLOOKUP(E$3,mch,11,FALSE)</f>
        <v>V.Shen</v>
      </c>
      <c r="F191" s="40" t="str">
        <f>VLOOKUP(F$3,mch,11,FALSE)</f>
        <v>E.Hu</v>
      </c>
      <c r="G191" s="40" t="str">
        <f>VLOOKUP(G$3,mch,11,FALSE)</f>
        <v>V.Shen</v>
      </c>
      <c r="H191" s="40" t="str">
        <f>VLOOKUP(H$3,mch,11,FALSE)</f>
        <v>A.Alex</v>
      </c>
      <c r="I191" s="46" t="str">
        <f>VLOOKUP(I$3,mch,11,FALSE)</f>
        <v>K.Tiong</v>
      </c>
      <c r="J191" s="17"/>
      <c r="K191" s="22"/>
      <c r="O191" s="168"/>
      <c r="P191" s="168" t="b">
        <f t="shared" si="31"/>
        <v>1</v>
      </c>
      <c r="Q191" s="168"/>
      <c r="R191" s="168" t="b">
        <f t="shared" si="32"/>
        <v>1</v>
      </c>
      <c r="S191" s="168"/>
      <c r="T191" s="168" t="b">
        <f t="shared" si="33"/>
        <v>1</v>
      </c>
      <c r="U191" s="168"/>
      <c r="V191" s="168" t="b">
        <f t="shared" si="34"/>
        <v>1</v>
      </c>
      <c r="W191" s="168"/>
      <c r="X191" s="168" t="b">
        <f t="shared" si="35"/>
        <v>1</v>
      </c>
    </row>
    <row r="192" spans="2:24" x14ac:dyDescent="0.3">
      <c r="B192" s="83"/>
      <c r="C192" s="34" t="str">
        <f>'MCH Team'!$L$1</f>
        <v>MCH ASEPTIC SUITE</v>
      </c>
      <c r="D192" s="5"/>
      <c r="E192" s="40" t="str">
        <f>VLOOKUP(E$3,mch,12,FALSE)</f>
        <v>qq</v>
      </c>
      <c r="F192" s="40" t="str">
        <f>VLOOKUP(F$3,mch,12,FALSE)</f>
        <v>qq</v>
      </c>
      <c r="G192" s="40" t="str">
        <f>VLOOKUP(G$3,mch,12,FALSE)</f>
        <v>qq</v>
      </c>
      <c r="H192" s="40" t="str">
        <f>VLOOKUP(H$3,mch,12,FALSE)</f>
        <v>qq</v>
      </c>
      <c r="I192" s="46" t="str">
        <f>VLOOKUP(I$3,mch,12,FALSE)</f>
        <v>qq</v>
      </c>
      <c r="J192" s="17"/>
      <c r="K192" s="22"/>
      <c r="O192" s="168"/>
      <c r="P192" s="168" t="b">
        <f t="shared" si="31"/>
        <v>1</v>
      </c>
      <c r="Q192" s="168"/>
      <c r="R192" s="168" t="b">
        <f t="shared" si="32"/>
        <v>1</v>
      </c>
      <c r="S192" s="168"/>
      <c r="T192" s="168" t="b">
        <f t="shared" si="33"/>
        <v>1</v>
      </c>
      <c r="U192" s="168"/>
      <c r="V192" s="168" t="b">
        <f t="shared" si="34"/>
        <v>1</v>
      </c>
      <c r="W192" s="168"/>
      <c r="X192" s="168" t="b">
        <f t="shared" si="35"/>
        <v>1</v>
      </c>
    </row>
    <row r="193" spans="2:24" x14ac:dyDescent="0.3">
      <c r="B193" s="83"/>
      <c r="C193" s="34" t="str">
        <f>'MCH Team'!$M$1</f>
        <v>Associate Deputy Director</v>
      </c>
      <c r="D193" s="5"/>
      <c r="E193" s="40" t="str">
        <f>VLOOKUP(E$3,mch,13,FALSE)</f>
        <v>qq</v>
      </c>
      <c r="F193" s="40" t="str">
        <f>VLOOKUP(F$3,mch,13,FALSE)</f>
        <v>qq</v>
      </c>
      <c r="G193" s="40" t="str">
        <f>VLOOKUP(G$3,mch,13,FALSE)</f>
        <v>qq</v>
      </c>
      <c r="H193" s="40" t="str">
        <f>VLOOKUP(H$3,mch,13,FALSE)</f>
        <v>qq</v>
      </c>
      <c r="I193" s="46" t="str">
        <f>VLOOKUP(I$3,mch,13,FALSE)</f>
        <v>qq</v>
      </c>
      <c r="J193" s="17"/>
      <c r="K193" s="22"/>
      <c r="O193" s="168"/>
      <c r="P193" s="168" t="b">
        <f t="shared" si="31"/>
        <v>1</v>
      </c>
      <c r="Q193" s="168"/>
      <c r="R193" s="168" t="b">
        <f t="shared" si="32"/>
        <v>1</v>
      </c>
      <c r="S193" s="168"/>
      <c r="T193" s="168" t="b">
        <f t="shared" si="33"/>
        <v>1</v>
      </c>
      <c r="U193" s="168"/>
      <c r="V193" s="168" t="b">
        <f t="shared" si="34"/>
        <v>1</v>
      </c>
      <c r="W193" s="168"/>
      <c r="X193" s="168" t="b">
        <f t="shared" si="35"/>
        <v>1</v>
      </c>
    </row>
    <row r="194" spans="2:24" x14ac:dyDescent="0.3">
      <c r="B194" s="83"/>
      <c r="C194" s="34" t="str">
        <f>'MCH Team'!$N$1</f>
        <v>INTERN 2</v>
      </c>
      <c r="D194" s="5"/>
      <c r="E194" s="40">
        <f>VLOOKUP(E$3,mch,14,FALSE)</f>
        <v>0</v>
      </c>
      <c r="F194" s="40">
        <f>VLOOKUP(F$3,mch,14,FALSE)</f>
        <v>0</v>
      </c>
      <c r="G194" s="40">
        <f>VLOOKUP(G$3,mch,14,FALSE)</f>
        <v>0</v>
      </c>
      <c r="H194" s="40">
        <f>VLOOKUP(H$3,mch,14,FALSE)</f>
        <v>0</v>
      </c>
      <c r="I194" s="46">
        <f>VLOOKUP(I$3,mch,14,FALSE)</f>
        <v>0</v>
      </c>
      <c r="J194" s="17"/>
      <c r="K194" s="22"/>
      <c r="O194" s="168"/>
      <c r="P194" s="168" t="b">
        <f t="shared" si="31"/>
        <v>1</v>
      </c>
      <c r="Q194" s="168"/>
      <c r="R194" s="168" t="b">
        <f t="shared" si="32"/>
        <v>1</v>
      </c>
      <c r="S194" s="168"/>
      <c r="T194" s="168" t="b">
        <f t="shared" si="33"/>
        <v>1</v>
      </c>
      <c r="U194" s="168"/>
      <c r="V194" s="168" t="b">
        <f t="shared" si="34"/>
        <v>1</v>
      </c>
      <c r="W194" s="168"/>
      <c r="X194" s="168" t="b">
        <f t="shared" si="35"/>
        <v>1</v>
      </c>
    </row>
    <row r="195" spans="2:24" x14ac:dyDescent="0.3">
      <c r="B195" s="83"/>
      <c r="C195" s="34" t="str">
        <f>'MCH Team'!$O$1</f>
        <v>INTERN 3</v>
      </c>
      <c r="D195" s="5"/>
      <c r="E195" s="40">
        <f>VLOOKUP(E$3,mch,15,FALSE)</f>
        <v>0</v>
      </c>
      <c r="F195" s="40">
        <f>VLOOKUP(F$3,mch,15,FALSE)</f>
        <v>0</v>
      </c>
      <c r="G195" s="40">
        <f>VLOOKUP(G$3,mch,15,FALSE)</f>
        <v>0</v>
      </c>
      <c r="H195" s="40">
        <f>VLOOKUP(H$3,mch,15,FALSE)</f>
        <v>0</v>
      </c>
      <c r="I195" s="46">
        <f>VLOOKUP(I$3,mch,15,FALSE)</f>
        <v>0</v>
      </c>
      <c r="J195" s="17"/>
      <c r="K195" s="22"/>
      <c r="O195" s="168"/>
      <c r="P195" s="168" t="b">
        <f t="shared" si="31"/>
        <v>1</v>
      </c>
      <c r="Q195" s="168"/>
      <c r="R195" s="168" t="b">
        <f t="shared" si="32"/>
        <v>1</v>
      </c>
      <c r="S195" s="168"/>
      <c r="T195" s="168" t="b">
        <f t="shared" si="33"/>
        <v>1</v>
      </c>
      <c r="U195" s="168"/>
      <c r="V195" s="168" t="b">
        <f t="shared" si="34"/>
        <v>1</v>
      </c>
      <c r="W195" s="168"/>
      <c r="X195" s="168" t="b">
        <f t="shared" si="35"/>
        <v>1</v>
      </c>
    </row>
    <row r="196" spans="2:24" x14ac:dyDescent="0.3">
      <c r="B196" s="83"/>
      <c r="C196" s="34" t="str">
        <f>'MCH Team'!$P$1</f>
        <v>MCH DISPENSARY TRAINING</v>
      </c>
      <c r="D196" s="5"/>
      <c r="E196" s="40">
        <f>VLOOKUP(E$3,mch,16,FALSE)</f>
        <v>0</v>
      </c>
      <c r="F196" s="40">
        <f>VLOOKUP(F$3,mch,16,FALSE)</f>
        <v>0</v>
      </c>
      <c r="G196" s="40">
        <f>VLOOKUP(G$3,mch,16,FALSE)</f>
        <v>0</v>
      </c>
      <c r="H196" s="40">
        <f>VLOOKUP(H$3,mch,16,FALSE)</f>
        <v>0</v>
      </c>
      <c r="I196" s="46">
        <f>VLOOKUP(I$3,mch,16,FALSE)</f>
        <v>0</v>
      </c>
      <c r="J196" s="17"/>
      <c r="K196" s="22"/>
      <c r="O196" s="168"/>
      <c r="P196" s="168" t="b">
        <f t="shared" si="31"/>
        <v>1</v>
      </c>
      <c r="Q196" s="168"/>
      <c r="R196" s="168" t="b">
        <f t="shared" si="32"/>
        <v>1</v>
      </c>
      <c r="S196" s="168"/>
      <c r="T196" s="168" t="b">
        <f t="shared" si="33"/>
        <v>1</v>
      </c>
      <c r="U196" s="168"/>
      <c r="V196" s="168" t="b">
        <f t="shared" si="34"/>
        <v>1</v>
      </c>
      <c r="W196" s="168"/>
      <c r="X196" s="168" t="b">
        <f t="shared" si="35"/>
        <v>1</v>
      </c>
    </row>
    <row r="197" spans="2:24" x14ac:dyDescent="0.3">
      <c r="B197" s="83"/>
      <c r="C197" s="34" t="str">
        <f>'MCH Team'!$Q$1</f>
        <v>StEP Student</v>
      </c>
      <c r="D197" s="5"/>
      <c r="E197" s="40">
        <f>VLOOKUP(E$3,mch,17,FALSE)</f>
        <v>0</v>
      </c>
      <c r="F197" s="40">
        <f>VLOOKUP(F$3,mch,17,FALSE)</f>
        <v>0</v>
      </c>
      <c r="G197" s="40">
        <f>VLOOKUP(G$3,mch,17,FALSE)</f>
        <v>0</v>
      </c>
      <c r="H197" s="40">
        <f>VLOOKUP(H$3,mch,17,FALSE)</f>
        <v>0</v>
      </c>
      <c r="I197" s="46">
        <f>VLOOKUP(I$3,mch,17,FALSE)</f>
        <v>0</v>
      </c>
      <c r="J197" s="17"/>
      <c r="K197" s="22"/>
      <c r="O197" s="168"/>
      <c r="P197" s="168" t="b">
        <f t="shared" si="31"/>
        <v>1</v>
      </c>
      <c r="Q197" s="168"/>
      <c r="R197" s="168" t="b">
        <f t="shared" si="32"/>
        <v>1</v>
      </c>
      <c r="S197" s="168"/>
      <c r="T197" s="168" t="b">
        <f t="shared" si="33"/>
        <v>1</v>
      </c>
      <c r="U197" s="168"/>
      <c r="V197" s="168" t="b">
        <f t="shared" si="34"/>
        <v>1</v>
      </c>
      <c r="W197" s="168"/>
      <c r="X197" s="168" t="b">
        <f t="shared" si="35"/>
        <v>1</v>
      </c>
    </row>
    <row r="198" spans="2:24" x14ac:dyDescent="0.3">
      <c r="B198" s="83"/>
      <c r="C198" s="34" t="str">
        <f>'MCH Team'!$R$1</f>
        <v>Masters Student</v>
      </c>
      <c r="D198" s="5"/>
      <c r="E198" s="40" t="str">
        <f>VLOOKUP(E$3,mch,18,FALSE)</f>
        <v>Sherine Tan (4C)</v>
      </c>
      <c r="F198" s="40" t="str">
        <f>VLOOKUP(F$3,mch,18,FALSE)</f>
        <v>Sherine Tan (NICU)</v>
      </c>
      <c r="G198" s="40" t="str">
        <f>VLOOKUP(G$3,mch,18,FALSE)</f>
        <v>Sherine Tan (NICU)</v>
      </c>
      <c r="H198" s="40" t="str">
        <f>VLOOKUP(H$3,mch,18,FALSE)</f>
        <v>Sherine Tan (NICU)</v>
      </c>
      <c r="I198" s="46" t="str">
        <f>VLOOKUP(I$3,mch,18,FALSE)</f>
        <v>Sherine Tan (NICU)</v>
      </c>
      <c r="J198" s="17"/>
      <c r="K198" s="22"/>
      <c r="O198" s="168"/>
      <c r="P198" s="168" t="b">
        <f t="shared" si="31"/>
        <v>1</v>
      </c>
      <c r="Q198" s="168"/>
      <c r="R198" s="168" t="b">
        <f t="shared" si="32"/>
        <v>1</v>
      </c>
      <c r="S198" s="168"/>
      <c r="T198" s="168" t="b">
        <f t="shared" si="33"/>
        <v>1</v>
      </c>
      <c r="U198" s="168"/>
      <c r="V198" s="168" t="b">
        <f t="shared" si="34"/>
        <v>1</v>
      </c>
      <c r="W198" s="168"/>
      <c r="X198" s="168" t="b">
        <f t="shared" si="35"/>
        <v>1</v>
      </c>
    </row>
    <row r="199" spans="2:24" x14ac:dyDescent="0.3">
      <c r="B199" s="83"/>
      <c r="C199" s="34" t="str">
        <f>'MCH Team'!$S$1</f>
        <v>EMR meetings</v>
      </c>
      <c r="D199" s="5"/>
      <c r="E199" s="40">
        <f>VLOOKUP(E$3,mch,19,FALSE)</f>
        <v>0</v>
      </c>
      <c r="F199" s="40">
        <f>VLOOKUP(F$3,mch,19,FALSE)</f>
        <v>0</v>
      </c>
      <c r="G199" s="40">
        <f>VLOOKUP(G$3,mch,19,FALSE)</f>
        <v>0</v>
      </c>
      <c r="H199" s="40">
        <f>VLOOKUP(H$3,mch,19,FALSE)</f>
        <v>0</v>
      </c>
      <c r="I199" s="46">
        <f>VLOOKUP(I$3,mch,19,FALSE)</f>
        <v>0</v>
      </c>
      <c r="J199" s="17"/>
      <c r="K199" s="22"/>
      <c r="O199" s="168"/>
      <c r="P199" s="168" t="b">
        <f t="shared" si="31"/>
        <v>1</v>
      </c>
      <c r="Q199" s="168"/>
      <c r="R199" s="168" t="b">
        <f t="shared" si="32"/>
        <v>1</v>
      </c>
      <c r="S199" s="168"/>
      <c r="T199" s="168" t="b">
        <f t="shared" si="33"/>
        <v>1</v>
      </c>
      <c r="U199" s="168"/>
      <c r="V199" s="168" t="b">
        <f t="shared" si="34"/>
        <v>1</v>
      </c>
      <c r="W199" s="168"/>
      <c r="X199" s="168" t="b">
        <f t="shared" si="35"/>
        <v>1</v>
      </c>
    </row>
    <row r="200" spans="2:24" x14ac:dyDescent="0.3">
      <c r="B200" s="83"/>
      <c r="C200" s="62" t="str">
        <f>'MCH Team'!$T$1</f>
        <v>French Student</v>
      </c>
      <c r="D200" s="63"/>
      <c r="E200" s="64">
        <f>VLOOKUP(E$3,mch,20,FALSE)</f>
        <v>0</v>
      </c>
      <c r="F200" s="64">
        <f>VLOOKUP(F$3,mch,20,FALSE)</f>
        <v>0</v>
      </c>
      <c r="G200" s="64">
        <f>VLOOKUP(G$3,mch,20,FALSE)</f>
        <v>0</v>
      </c>
      <c r="H200" s="64">
        <f>VLOOKUP(H$3,mch,20,FALSE)</f>
        <v>0</v>
      </c>
      <c r="I200" s="70">
        <f>VLOOKUP(I$3,mch,20,FALSE)</f>
        <v>0</v>
      </c>
      <c r="J200" s="17"/>
      <c r="K200" s="22"/>
      <c r="O200" s="168"/>
      <c r="P200" s="168" t="b">
        <f t="shared" si="31"/>
        <v>1</v>
      </c>
      <c r="Q200" s="168"/>
      <c r="R200" s="168" t="b">
        <f t="shared" si="32"/>
        <v>1</v>
      </c>
      <c r="S200" s="168"/>
      <c r="T200" s="168" t="b">
        <f t="shared" si="33"/>
        <v>1</v>
      </c>
      <c r="U200" s="168"/>
      <c r="V200" s="168" t="b">
        <f t="shared" si="34"/>
        <v>1</v>
      </c>
      <c r="W200" s="168"/>
      <c r="X200" s="168" t="b">
        <f t="shared" si="35"/>
        <v>1</v>
      </c>
    </row>
    <row r="201" spans="2:24" x14ac:dyDescent="0.3">
      <c r="B201" s="167"/>
      <c r="C201" s="165" t="s">
        <v>490</v>
      </c>
      <c r="D201" s="5"/>
      <c r="E201" s="40"/>
      <c r="F201" s="40"/>
      <c r="G201" s="47"/>
      <c r="H201" s="78"/>
      <c r="I201" s="133"/>
      <c r="J201" s="17"/>
      <c r="K201" s="22"/>
      <c r="O201" s="168"/>
      <c r="P201" s="168" t="b">
        <f t="shared" si="31"/>
        <v>1</v>
      </c>
      <c r="Q201" s="168"/>
      <c r="R201" s="168" t="b">
        <f t="shared" si="32"/>
        <v>1</v>
      </c>
      <c r="S201" s="168"/>
      <c r="T201" s="168" t="b">
        <f t="shared" si="33"/>
        <v>1</v>
      </c>
      <c r="U201" s="168"/>
      <c r="V201" s="168" t="b">
        <f t="shared" si="34"/>
        <v>1</v>
      </c>
      <c r="W201" s="168"/>
      <c r="X201" s="168" t="b">
        <f t="shared" si="35"/>
        <v>1</v>
      </c>
    </row>
    <row r="202" spans="2:24" x14ac:dyDescent="0.3">
      <c r="B202" s="85"/>
      <c r="C202" s="166" t="str">
        <f>'Moorabbin Hospital Team'!$C$1</f>
        <v>CDU - MANAGEMENT</v>
      </c>
      <c r="D202" s="5"/>
      <c r="E202" s="40" t="str">
        <f>VLOOKUP(E$3,moorabbin,3,FALSE)</f>
        <v>Berenice</v>
      </c>
      <c r="F202" s="40" t="str">
        <f>VLOOKUP(F$3,moorabbin,3,FALSE)</f>
        <v>Obaid</v>
      </c>
      <c r="G202" s="40" t="str">
        <f>VLOOKUP(G$3,moorabbin,3,FALSE)</f>
        <v>Obaid</v>
      </c>
      <c r="H202" s="40" t="str">
        <f>VLOOKUP(H$3,moorabbin,3,FALSE)</f>
        <v>Obaid</v>
      </c>
      <c r="I202" s="46" t="str">
        <f>VLOOKUP(I$3,moorabbin,3,FALSE)</f>
        <v>Obaid</v>
      </c>
      <c r="J202" s="17"/>
      <c r="K202" s="22"/>
      <c r="O202" s="168"/>
      <c r="P202" s="168" t="b">
        <f t="shared" si="31"/>
        <v>1</v>
      </c>
      <c r="Q202" s="168"/>
      <c r="R202" s="168" t="b">
        <f t="shared" si="32"/>
        <v>1</v>
      </c>
      <c r="S202" s="168"/>
      <c r="T202" s="168" t="b">
        <f t="shared" si="33"/>
        <v>1</v>
      </c>
      <c r="U202" s="168"/>
      <c r="V202" s="168" t="b">
        <f t="shared" si="34"/>
        <v>1</v>
      </c>
      <c r="W202" s="168"/>
      <c r="X202" s="168" t="b">
        <f t="shared" si="35"/>
        <v>1</v>
      </c>
    </row>
    <row r="203" spans="2:24" x14ac:dyDescent="0.3">
      <c r="B203" s="85"/>
      <c r="C203" s="166" t="str">
        <f>'Moorabbin Hospital Team'!$D$1</f>
        <v>CDU - CLINICAL TRIALS</v>
      </c>
      <c r="D203" s="5"/>
      <c r="E203" s="40" t="str">
        <f>VLOOKUP(E$3,moorabbin,4,FALSE)</f>
        <v>Golriz</v>
      </c>
      <c r="F203" s="40" t="str">
        <f>VLOOKUP(F$3,moorabbin,4,FALSE)</f>
        <v>V.Shen</v>
      </c>
      <c r="G203" s="40" t="str">
        <f>VLOOKUP(G$3,moorabbin,4,FALSE)</f>
        <v>M.Lu</v>
      </c>
      <c r="H203" s="40" t="str">
        <f>VLOOKUP(H$3,moorabbin,4,FALSE)</f>
        <v>Berenice</v>
      </c>
      <c r="I203" s="46" t="str">
        <f>VLOOKUP(I$3,moorabbin,4,FALSE)</f>
        <v>Berenice</v>
      </c>
      <c r="J203" s="17"/>
      <c r="K203" s="22"/>
      <c r="O203" s="168"/>
      <c r="P203" s="168" t="b">
        <f t="shared" si="31"/>
        <v>1</v>
      </c>
      <c r="Q203" s="168"/>
      <c r="R203" s="168" t="b">
        <f t="shared" si="32"/>
        <v>1</v>
      </c>
      <c r="S203" s="168"/>
      <c r="T203" s="168" t="b">
        <f t="shared" si="33"/>
        <v>1</v>
      </c>
      <c r="U203" s="168"/>
      <c r="V203" s="168" t="b">
        <f t="shared" si="34"/>
        <v>1</v>
      </c>
      <c r="W203" s="168"/>
      <c r="X203" s="168" t="b">
        <f t="shared" si="35"/>
        <v>1</v>
      </c>
    </row>
    <row r="204" spans="2:24" x14ac:dyDescent="0.3">
      <c r="B204" s="85"/>
      <c r="C204" s="166" t="str">
        <f>'Moorabbin Hospital Team'!$E$1</f>
        <v>CDU</v>
      </c>
      <c r="D204" s="5"/>
      <c r="E204" s="40" t="str">
        <f>VLOOKUP(E$3,moorabbin,5,FALSE)</f>
        <v>M.Tang</v>
      </c>
      <c r="F204" s="40" t="str">
        <f>VLOOKUP(F$3,moorabbin,5,FALSE)</f>
        <v>Golriz</v>
      </c>
      <c r="G204" s="40" t="str">
        <f>VLOOKUP(G$3,moorabbin,5,FALSE)</f>
        <v>M.Tang</v>
      </c>
      <c r="H204" s="40" t="str">
        <f>VLOOKUP(H$3,moorabbin,5,FALSE)</f>
        <v>M.Tang</v>
      </c>
      <c r="I204" s="46" t="str">
        <f>VLOOKUP(I$3,moorabbin,5,FALSE)</f>
        <v>M.Tang</v>
      </c>
      <c r="J204" s="17"/>
      <c r="K204" s="22"/>
      <c r="O204" s="168"/>
      <c r="P204" s="168" t="b">
        <f t="shared" si="31"/>
        <v>1</v>
      </c>
      <c r="Q204" s="168"/>
      <c r="R204" s="168" t="b">
        <f t="shared" si="32"/>
        <v>1</v>
      </c>
      <c r="S204" s="168"/>
      <c r="T204" s="168" t="b">
        <f t="shared" si="33"/>
        <v>1</v>
      </c>
      <c r="U204" s="168"/>
      <c r="V204" s="168" t="b">
        <f t="shared" si="34"/>
        <v>1</v>
      </c>
      <c r="W204" s="168"/>
      <c r="X204" s="168" t="b">
        <f t="shared" si="35"/>
        <v>1</v>
      </c>
    </row>
    <row r="205" spans="2:24" x14ac:dyDescent="0.3">
      <c r="B205" s="85"/>
      <c r="C205" s="166" t="str">
        <f>'Moorabbin Hospital Team'!$F$1</f>
        <v>CDU</v>
      </c>
      <c r="D205" s="5"/>
      <c r="E205" s="40" t="str">
        <f>VLOOKUP(E$3,moorabbin,6,FALSE)</f>
        <v>Alla</v>
      </c>
      <c r="F205" s="40" t="str">
        <f>VLOOKUP(F$3,moorabbin,6,FALSE)</f>
        <v>Alla</v>
      </c>
      <c r="G205" s="40" t="str">
        <f>VLOOKUP(G$3,moorabbin,6,FALSE)</f>
        <v>qq</v>
      </c>
      <c r="H205" s="40" t="str">
        <f>VLOOKUP(H$3,moorabbin,6,FALSE)</f>
        <v>Alla</v>
      </c>
      <c r="I205" s="46" t="str">
        <f>VLOOKUP(I$3,moorabbin,6,FALSE)</f>
        <v>qq</v>
      </c>
      <c r="J205" s="17"/>
      <c r="K205" s="22"/>
      <c r="O205" s="168"/>
      <c r="P205" s="168" t="b">
        <f t="shared" si="31"/>
        <v>1</v>
      </c>
      <c r="Q205" s="168"/>
      <c r="R205" s="168" t="b">
        <f t="shared" si="32"/>
        <v>1</v>
      </c>
      <c r="S205" s="168"/>
      <c r="T205" s="168" t="b">
        <f t="shared" si="33"/>
        <v>1</v>
      </c>
      <c r="U205" s="168"/>
      <c r="V205" s="168" t="b">
        <f t="shared" si="34"/>
        <v>1</v>
      </c>
      <c r="W205" s="168"/>
      <c r="X205" s="168" t="b">
        <f t="shared" si="35"/>
        <v>1</v>
      </c>
    </row>
    <row r="206" spans="2:24" x14ac:dyDescent="0.3">
      <c r="B206" s="85" t="s">
        <v>58</v>
      </c>
      <c r="C206" s="166" t="str">
        <f>'Moorabbin Hospital Team'!$G$1</f>
        <v>WARD 2</v>
      </c>
      <c r="D206" s="5"/>
      <c r="E206" s="40" t="str">
        <f>VLOOKUP(E$3,moorabbin,7,FALSE)</f>
        <v>M.Lu</v>
      </c>
      <c r="F206" s="40" t="str">
        <f>VLOOKUP(F$3,moorabbin,7,FALSE)</f>
        <v>Sneha</v>
      </c>
      <c r="G206" s="40" t="str">
        <f>VLOOKUP(G$3,moorabbin,7,FALSE)</f>
        <v>Sneha</v>
      </c>
      <c r="H206" s="40" t="str">
        <f>VLOOKUP(H$3,moorabbin,7,FALSE)</f>
        <v>A.Tran</v>
      </c>
      <c r="I206" s="46" t="str">
        <f>VLOOKUP(I$3,moorabbin,7,FALSE)</f>
        <v>V.Shen</v>
      </c>
      <c r="J206" s="17"/>
      <c r="K206" s="22"/>
      <c r="O206" s="168"/>
      <c r="P206" s="168" t="b">
        <f t="shared" si="31"/>
        <v>1</v>
      </c>
      <c r="Q206" s="168"/>
      <c r="R206" s="168" t="b">
        <f t="shared" si="32"/>
        <v>1</v>
      </c>
      <c r="S206" s="168"/>
      <c r="T206" s="168" t="b">
        <f t="shared" si="33"/>
        <v>1</v>
      </c>
      <c r="U206" s="168"/>
      <c r="V206" s="168" t="b">
        <f t="shared" si="34"/>
        <v>1</v>
      </c>
      <c r="W206" s="168"/>
      <c r="X206" s="168" t="b">
        <f t="shared" si="35"/>
        <v>1</v>
      </c>
    </row>
    <row r="207" spans="2:24" x14ac:dyDescent="0.3">
      <c r="B207" s="85" t="s">
        <v>59</v>
      </c>
      <c r="C207" s="166" t="str">
        <f>'Moorabbin Hospital Team'!$H$1</f>
        <v>WARD 1 &amp; 3</v>
      </c>
      <c r="D207" s="5"/>
      <c r="E207" s="40" t="str">
        <f>VLOOKUP(E$3,moorabbin,8,FALSE)</f>
        <v>K.Josevska</v>
      </c>
      <c r="F207" s="40" t="str">
        <f>VLOOKUP(F$3,moorabbin,8,FALSE)</f>
        <v>K.Josevska</v>
      </c>
      <c r="G207" s="40" t="str">
        <f>VLOOKUP(G$3,moorabbin,8,FALSE)</f>
        <v>K.Josevska</v>
      </c>
      <c r="H207" s="40" t="str">
        <f>VLOOKUP(H$3,moorabbin,8,FALSE)</f>
        <v>K.Josevska</v>
      </c>
      <c r="I207" s="46" t="str">
        <f>VLOOKUP(I$3,moorabbin,8,FALSE)</f>
        <v>K.Josevska</v>
      </c>
      <c r="J207" s="17"/>
      <c r="K207" s="22"/>
      <c r="O207" s="168"/>
      <c r="P207" s="168" t="b">
        <f t="shared" si="31"/>
        <v>1</v>
      </c>
      <c r="Q207" s="168"/>
      <c r="R207" s="168" t="b">
        <f t="shared" si="32"/>
        <v>1</v>
      </c>
      <c r="S207" s="168"/>
      <c r="T207" s="168" t="b">
        <f t="shared" si="33"/>
        <v>1</v>
      </c>
      <c r="U207" s="168"/>
      <c r="V207" s="168" t="b">
        <f t="shared" si="34"/>
        <v>1</v>
      </c>
      <c r="W207" s="168"/>
      <c r="X207" s="168" t="b">
        <f t="shared" si="35"/>
        <v>1</v>
      </c>
    </row>
    <row r="208" spans="2:24" x14ac:dyDescent="0.3">
      <c r="B208" s="85" t="s">
        <v>60</v>
      </c>
      <c r="C208" s="166" t="str">
        <f>'Moorabbin Hospital Team'!$I$1</f>
        <v>HITH INFUSORS</v>
      </c>
      <c r="D208" s="5"/>
      <c r="E208" s="40" t="str">
        <f>VLOOKUP(E$3,moorabbin,9,FALSE)</f>
        <v>G.Wang</v>
      </c>
      <c r="F208" s="40" t="str">
        <f>VLOOKUP(F$3,moorabbin,9,FALSE)</f>
        <v>G.Wang</v>
      </c>
      <c r="G208" s="40" t="str">
        <f>VLOOKUP(G$3,moorabbin,9,FALSE)</f>
        <v>G.Wang</v>
      </c>
      <c r="H208" s="40" t="str">
        <f>VLOOKUP(H$3,moorabbin,9,FALSE)</f>
        <v>G.Wang</v>
      </c>
      <c r="I208" s="46" t="str">
        <f>VLOOKUP(I$3,moorabbin,9,FALSE)</f>
        <v>G.Wang</v>
      </c>
      <c r="J208" s="17"/>
      <c r="K208" s="22"/>
      <c r="O208" s="168"/>
      <c r="P208" s="168" t="b">
        <f t="shared" si="31"/>
        <v>1</v>
      </c>
      <c r="Q208" s="168"/>
      <c r="R208" s="168" t="b">
        <f t="shared" si="32"/>
        <v>1</v>
      </c>
      <c r="S208" s="168"/>
      <c r="T208" s="168" t="b">
        <f t="shared" si="33"/>
        <v>1</v>
      </c>
      <c r="U208" s="168"/>
      <c r="V208" s="168" t="b">
        <f t="shared" si="34"/>
        <v>1</v>
      </c>
      <c r="W208" s="168"/>
      <c r="X208" s="168" t="b">
        <f t="shared" si="35"/>
        <v>1</v>
      </c>
    </row>
    <row r="209" spans="2:24" x14ac:dyDescent="0.3">
      <c r="B209" s="85"/>
      <c r="C209" s="166" t="str">
        <f>'Moorabbin Hospital Team'!$J$1</f>
        <v>HITH / COMMUNITY SERVICES</v>
      </c>
      <c r="D209" s="5"/>
      <c r="E209" s="40" t="str">
        <f>VLOOKUP(E$3,moorabbin,10,FALSE)</f>
        <v>S.Rajendra</v>
      </c>
      <c r="F209" s="40" t="str">
        <f>VLOOKUP(F$3,moorabbin,10,FALSE)</f>
        <v>S.Rajendra</v>
      </c>
      <c r="G209" s="40" t="str">
        <f>VLOOKUP(G$3,moorabbin,10,FALSE)</f>
        <v>G.Wang</v>
      </c>
      <c r="H209" s="40" t="str">
        <f>VLOOKUP(H$3,moorabbin,10,FALSE)</f>
        <v>S.Rajendra</v>
      </c>
      <c r="I209" s="46" t="str">
        <f>VLOOKUP(I$3,moorabbin,10,FALSE)</f>
        <v>S.Rajendra</v>
      </c>
      <c r="J209" s="17"/>
      <c r="K209" s="22"/>
      <c r="O209" s="168"/>
      <c r="P209" s="168" t="b">
        <f t="shared" si="31"/>
        <v>1</v>
      </c>
      <c r="Q209" s="168"/>
      <c r="R209" s="168" t="b">
        <f t="shared" si="32"/>
        <v>1</v>
      </c>
      <c r="S209" s="168"/>
      <c r="T209" s="168" t="b">
        <f t="shared" si="33"/>
        <v>1</v>
      </c>
      <c r="U209" s="168"/>
      <c r="V209" s="168" t="b">
        <f t="shared" si="34"/>
        <v>1</v>
      </c>
      <c r="W209" s="168"/>
      <c r="X209" s="168" t="b">
        <f t="shared" si="35"/>
        <v>1</v>
      </c>
    </row>
    <row r="210" spans="2:24" x14ac:dyDescent="0.3">
      <c r="B210" s="85"/>
      <c r="C210" s="166" t="str">
        <f>'Moorabbin Hospital Team'!$K$1</f>
        <v>DISPENSARY</v>
      </c>
      <c r="D210" s="5"/>
      <c r="E210" s="40" t="str">
        <f>VLOOKUP(E$3,moorabbin,11,FALSE)</f>
        <v>L.Jedwab</v>
      </c>
      <c r="F210" s="40" t="str">
        <f>VLOOKUP(F$3,moorabbin,11,FALSE)</f>
        <v>L.Jedwab</v>
      </c>
      <c r="G210" s="40" t="str">
        <f>VLOOKUP(G$3,moorabbin,11,FALSE)</f>
        <v>L.Jedwab</v>
      </c>
      <c r="H210" s="40" t="str">
        <f>VLOOKUP(H$3,moorabbin,11,FALSE)</f>
        <v>L.Jedwab</v>
      </c>
      <c r="I210" s="46" t="str">
        <f>VLOOKUP(I$3,moorabbin,11,FALSE)</f>
        <v>L.Jedwab</v>
      </c>
      <c r="J210" s="17"/>
      <c r="K210" s="22"/>
      <c r="O210" s="168"/>
      <c r="P210" s="168" t="b">
        <f t="shared" ref="P210:P241" si="36">NOT(ISERROR(MATCH("*"&amp;O210&amp;"*",E:E,0)))</f>
        <v>1</v>
      </c>
      <c r="Q210" s="168"/>
      <c r="R210" s="168" t="b">
        <f t="shared" ref="R210:R241" si="37">NOT(ISERROR(MATCH("*"&amp;Q210&amp;"*",F:F,0)))</f>
        <v>1</v>
      </c>
      <c r="S210" s="168"/>
      <c r="T210" s="168" t="b">
        <f t="shared" ref="T210:T241" si="38">NOT(ISERROR(MATCH("*"&amp;S210&amp;"*",G:G,0)))</f>
        <v>1</v>
      </c>
      <c r="U210" s="168"/>
      <c r="V210" s="168" t="b">
        <f t="shared" ref="V210:V241" si="39">NOT(ISERROR(MATCH("*"&amp;U210&amp;"*",H:H,0)))</f>
        <v>1</v>
      </c>
      <c r="W210" s="168"/>
      <c r="X210" s="168" t="b">
        <f t="shared" ref="X210:X241" si="40">NOT(ISERROR(MATCH("*"&amp;W210&amp;"*",I:I,0)))</f>
        <v>1</v>
      </c>
    </row>
    <row r="211" spans="2:24" x14ac:dyDescent="0.3">
      <c r="B211" s="83"/>
      <c r="C211" s="166" t="str">
        <f>'Moorabbin Hospital Team'!$L$1</f>
        <v>DISPENSARY</v>
      </c>
      <c r="D211" s="5"/>
      <c r="E211" s="40" t="str">
        <f>VLOOKUP(E$3,moorabbin,12,FALSE)</f>
        <v>Therese</v>
      </c>
      <c r="F211" s="40" t="str">
        <f>VLOOKUP(F$3,moorabbin,12,FALSE)</f>
        <v>Therese</v>
      </c>
      <c r="G211" s="40" t="str">
        <f>VLOOKUP(G$3,moorabbin,12,FALSE)</f>
        <v>Therese</v>
      </c>
      <c r="H211" s="40" t="str">
        <f>VLOOKUP(H$3,moorabbin,12,FALSE)</f>
        <v>Therese</v>
      </c>
      <c r="I211" s="46" t="str">
        <f>VLOOKUP(I$3,moorabbin,12,FALSE)</f>
        <v>A.Tran</v>
      </c>
      <c r="J211" s="17"/>
      <c r="K211" s="22"/>
      <c r="O211" s="168"/>
      <c r="P211" s="168" t="b">
        <f t="shared" si="36"/>
        <v>1</v>
      </c>
      <c r="Q211" s="168"/>
      <c r="R211" s="168" t="b">
        <f t="shared" si="37"/>
        <v>1</v>
      </c>
      <c r="S211" s="168"/>
      <c r="T211" s="168" t="b">
        <f t="shared" si="38"/>
        <v>1</v>
      </c>
      <c r="U211" s="168"/>
      <c r="V211" s="168" t="b">
        <f t="shared" si="39"/>
        <v>1</v>
      </c>
      <c r="W211" s="168"/>
      <c r="X211" s="168" t="b">
        <f t="shared" si="40"/>
        <v>1</v>
      </c>
    </row>
    <row r="212" spans="2:24" x14ac:dyDescent="0.3">
      <c r="B212" s="83"/>
      <c r="C212" s="166" t="str">
        <f>'Moorabbin Hospital Team'!$M$1</f>
        <v>INTERN</v>
      </c>
      <c r="D212" s="5"/>
      <c r="E212" s="40" t="str">
        <f>VLOOKUP(E$3,moorabbin,13,FALSE)</f>
        <v>Edward</v>
      </c>
      <c r="F212" s="40" t="str">
        <f>VLOOKUP(F$3,moorabbin,13,FALSE)</f>
        <v>Edward</v>
      </c>
      <c r="G212" s="40" t="str">
        <f>VLOOKUP(G$3,moorabbin,13,FALSE)</f>
        <v>Edward</v>
      </c>
      <c r="H212" s="40" t="str">
        <f>VLOOKUP(H$3,moorabbin,13,FALSE)</f>
        <v>Edward</v>
      </c>
      <c r="I212" s="46" t="str">
        <f>VLOOKUP(I$3,moorabbin,13,FALSE)</f>
        <v>Edward</v>
      </c>
      <c r="J212" s="17"/>
      <c r="K212" s="22"/>
      <c r="O212" s="168"/>
      <c r="P212" s="168" t="b">
        <f t="shared" si="36"/>
        <v>1</v>
      </c>
      <c r="Q212" s="168"/>
      <c r="R212" s="168" t="b">
        <f t="shared" si="37"/>
        <v>1</v>
      </c>
      <c r="S212" s="168"/>
      <c r="T212" s="168" t="b">
        <f t="shared" si="38"/>
        <v>1</v>
      </c>
      <c r="U212" s="168"/>
      <c r="V212" s="168" t="b">
        <f t="shared" si="39"/>
        <v>1</v>
      </c>
      <c r="W212" s="168"/>
      <c r="X212" s="168" t="b">
        <f t="shared" si="40"/>
        <v>1</v>
      </c>
    </row>
    <row r="213" spans="2:24" x14ac:dyDescent="0.3">
      <c r="B213" s="83"/>
      <c r="C213" s="166" t="str">
        <f>'Moorabbin Hospital Team'!$N$1</f>
        <v>INTERN</v>
      </c>
      <c r="D213" s="5"/>
      <c r="E213" s="40" t="str">
        <f>VLOOKUP(E$3,moorabbin,14,FALSE)</f>
        <v>qq</v>
      </c>
      <c r="F213" s="40" t="str">
        <f>VLOOKUP(F$3,moorabbin,14,FALSE)</f>
        <v>Meghana</v>
      </c>
      <c r="G213" s="40" t="str">
        <f>VLOOKUP(G$3,moorabbin,14,FALSE)</f>
        <v>Meghana</v>
      </c>
      <c r="H213" s="40" t="str">
        <f>VLOOKUP(H$3,moorabbin,14,FALSE)</f>
        <v>qq</v>
      </c>
      <c r="I213" s="46" t="str">
        <f>VLOOKUP(I$3,moorabbin,14,FALSE)</f>
        <v>qq</v>
      </c>
      <c r="J213" s="17"/>
      <c r="K213" s="22"/>
      <c r="O213" s="168"/>
      <c r="P213" s="168" t="b">
        <f t="shared" si="36"/>
        <v>1</v>
      </c>
      <c r="Q213" s="168"/>
      <c r="R213" s="168" t="b">
        <f t="shared" si="37"/>
        <v>1</v>
      </c>
      <c r="S213" s="168"/>
      <c r="T213" s="168" t="b">
        <f t="shared" si="38"/>
        <v>1</v>
      </c>
      <c r="U213" s="168"/>
      <c r="V213" s="168" t="b">
        <f t="shared" si="39"/>
        <v>1</v>
      </c>
      <c r="W213" s="168"/>
      <c r="X213" s="168" t="b">
        <f t="shared" si="40"/>
        <v>1</v>
      </c>
    </row>
    <row r="214" spans="2:24" x14ac:dyDescent="0.3">
      <c r="B214" s="83"/>
      <c r="C214" s="166" t="str">
        <f>'Moorabbin Hospital Team'!$O$1</f>
        <v>HITH infusor training</v>
      </c>
      <c r="D214" s="5"/>
      <c r="E214" s="40">
        <f>VLOOKUP(E$3,moorabbin,15,FALSE)</f>
        <v>0</v>
      </c>
      <c r="F214" s="40">
        <f>VLOOKUP(F$3,moorabbin,15,FALSE)</f>
        <v>0</v>
      </c>
      <c r="G214" s="40">
        <f>VLOOKUP(G$3,moorabbin,15,FALSE)</f>
        <v>0</v>
      </c>
      <c r="H214" s="40">
        <f>VLOOKUP(H$3,moorabbin,15,FALSE)</f>
        <v>0</v>
      </c>
      <c r="I214" s="46">
        <f>VLOOKUP(I$3,moorabbin,15,FALSE)</f>
        <v>0</v>
      </c>
      <c r="J214" s="17"/>
      <c r="K214" s="22"/>
      <c r="O214" s="168"/>
      <c r="P214" s="168" t="b">
        <f t="shared" si="36"/>
        <v>1</v>
      </c>
      <c r="Q214" s="168"/>
      <c r="R214" s="168" t="b">
        <f t="shared" si="37"/>
        <v>1</v>
      </c>
      <c r="S214" s="168"/>
      <c r="T214" s="168" t="b">
        <f t="shared" si="38"/>
        <v>1</v>
      </c>
      <c r="U214" s="168"/>
      <c r="V214" s="168" t="b">
        <f t="shared" si="39"/>
        <v>1</v>
      </c>
      <c r="W214" s="168"/>
      <c r="X214" s="168" t="b">
        <f t="shared" si="40"/>
        <v>1</v>
      </c>
    </row>
    <row r="215" spans="2:24" x14ac:dyDescent="0.3">
      <c r="B215" s="83"/>
      <c r="C215" s="166" t="str">
        <f>'Moorabbin Hospital Team'!$P$1</f>
        <v>EMR</v>
      </c>
      <c r="D215" s="5"/>
      <c r="E215" s="40">
        <f>VLOOKUP(E$3,moorabbin,16,FALSE)</f>
        <v>0</v>
      </c>
      <c r="F215" s="40">
        <f>VLOOKUP(F$3,moorabbin,16,FALSE)</f>
        <v>0</v>
      </c>
      <c r="G215" s="40">
        <f>VLOOKUP(G$3,moorabbin,16,FALSE)</f>
        <v>0</v>
      </c>
      <c r="H215" s="40">
        <f>VLOOKUP(H$3,moorabbin,16,FALSE)</f>
        <v>0</v>
      </c>
      <c r="I215" s="46">
        <f>VLOOKUP(I$3,moorabbin,16,FALSE)</f>
        <v>0</v>
      </c>
      <c r="J215" s="17"/>
      <c r="K215" s="22"/>
      <c r="O215" s="168"/>
      <c r="P215" s="168" t="b">
        <f t="shared" si="36"/>
        <v>1</v>
      </c>
      <c r="Q215" s="168"/>
      <c r="R215" s="168" t="b">
        <f t="shared" si="37"/>
        <v>1</v>
      </c>
      <c r="S215" s="168"/>
      <c r="T215" s="168" t="b">
        <f t="shared" si="38"/>
        <v>1</v>
      </c>
      <c r="U215" s="168"/>
      <c r="V215" s="168" t="b">
        <f t="shared" si="39"/>
        <v>1</v>
      </c>
      <c r="W215" s="168"/>
      <c r="X215" s="168" t="b">
        <f t="shared" si="40"/>
        <v>1</v>
      </c>
    </row>
    <row r="216" spans="2:24" x14ac:dyDescent="0.3">
      <c r="B216" s="83"/>
      <c r="C216" s="166" t="str">
        <f>'Moorabbin Hospital Team'!$Q$1</f>
        <v>[PHARMACY ROLE]</v>
      </c>
      <c r="D216" s="5"/>
      <c r="E216" s="40">
        <f>VLOOKUP(E$3,moorabbin,17,FALSE)</f>
        <v>0</v>
      </c>
      <c r="F216" s="40">
        <f>VLOOKUP(F$3,moorabbin,17,FALSE)</f>
        <v>0</v>
      </c>
      <c r="G216" s="40">
        <f>VLOOKUP(G$3,moorabbin,17,FALSE)</f>
        <v>0</v>
      </c>
      <c r="H216" s="40">
        <f>VLOOKUP(H$3,moorabbin,17,FALSE)</f>
        <v>0</v>
      </c>
      <c r="I216" s="46">
        <f>VLOOKUP(I$3,moorabbin,17,FALSE)</f>
        <v>0</v>
      </c>
      <c r="J216" s="17"/>
      <c r="K216" s="22"/>
      <c r="O216" s="168"/>
      <c r="P216" s="168" t="b">
        <f t="shared" si="36"/>
        <v>1</v>
      </c>
      <c r="Q216" s="168"/>
      <c r="R216" s="168" t="b">
        <f t="shared" si="37"/>
        <v>1</v>
      </c>
      <c r="S216" s="168"/>
      <c r="T216" s="168" t="b">
        <f t="shared" si="38"/>
        <v>1</v>
      </c>
      <c r="U216" s="168"/>
      <c r="V216" s="168" t="b">
        <f t="shared" si="39"/>
        <v>1</v>
      </c>
      <c r="W216" s="168"/>
      <c r="X216" s="168" t="b">
        <f t="shared" si="40"/>
        <v>1</v>
      </c>
    </row>
    <row r="217" spans="2:24" x14ac:dyDescent="0.3">
      <c r="B217" s="83"/>
      <c r="C217" s="166" t="str">
        <f>'Moorabbin Hospital Team'!$R$1</f>
        <v>[PHARMACY ROLE]</v>
      </c>
      <c r="D217" s="5"/>
      <c r="E217" s="40">
        <f>VLOOKUP(E$3,moorabbin,18,FALSE)</f>
        <v>0</v>
      </c>
      <c r="F217" s="40">
        <f>VLOOKUP(F$3,moorabbin,18,FALSE)</f>
        <v>0</v>
      </c>
      <c r="G217" s="40">
        <f>VLOOKUP(G$3,moorabbin,18,FALSE)</f>
        <v>0</v>
      </c>
      <c r="H217" s="40">
        <f>VLOOKUP(H$3,moorabbin,18,FALSE)</f>
        <v>0</v>
      </c>
      <c r="I217" s="46">
        <f>VLOOKUP(I$3,moorabbin,18,FALSE)</f>
        <v>0</v>
      </c>
      <c r="J217" s="17"/>
      <c r="K217" s="22"/>
      <c r="O217" s="168"/>
      <c r="P217" s="168" t="b">
        <f t="shared" si="36"/>
        <v>1</v>
      </c>
      <c r="Q217" s="168"/>
      <c r="R217" s="168" t="b">
        <f t="shared" si="37"/>
        <v>1</v>
      </c>
      <c r="S217" s="168"/>
      <c r="T217" s="168" t="b">
        <f t="shared" si="38"/>
        <v>1</v>
      </c>
      <c r="U217" s="168"/>
      <c r="V217" s="168" t="b">
        <f t="shared" si="39"/>
        <v>1</v>
      </c>
      <c r="W217" s="168"/>
      <c r="X217" s="168" t="b">
        <f t="shared" si="40"/>
        <v>1</v>
      </c>
    </row>
    <row r="218" spans="2:24" x14ac:dyDescent="0.3">
      <c r="B218" s="83"/>
      <c r="C218" s="166" t="str">
        <f>'Moorabbin Hospital Team'!$S$1</f>
        <v>[PHARMACY ROLE]</v>
      </c>
      <c r="D218" s="5"/>
      <c r="E218" s="40">
        <f>VLOOKUP(E$3,moorabbin,19,FALSE)</f>
        <v>0</v>
      </c>
      <c r="F218" s="40">
        <f>VLOOKUP(F$3,moorabbin,19,FALSE)</f>
        <v>0</v>
      </c>
      <c r="G218" s="40">
        <f>VLOOKUP(G$3,moorabbin,19,FALSE)</f>
        <v>0</v>
      </c>
      <c r="H218" s="40">
        <f>VLOOKUP(H$3,moorabbin,19,FALSE)</f>
        <v>0</v>
      </c>
      <c r="I218" s="46">
        <f>VLOOKUP(I$3,moorabbin,19,FALSE)</f>
        <v>0</v>
      </c>
      <c r="J218" s="17"/>
      <c r="K218" s="22"/>
      <c r="O218" s="168"/>
      <c r="P218" s="168" t="b">
        <f t="shared" si="36"/>
        <v>1</v>
      </c>
      <c r="Q218" s="168"/>
      <c r="R218" s="168" t="b">
        <f t="shared" si="37"/>
        <v>1</v>
      </c>
      <c r="S218" s="168"/>
      <c r="T218" s="168" t="b">
        <f t="shared" si="38"/>
        <v>1</v>
      </c>
      <c r="U218" s="168"/>
      <c r="V218" s="168" t="b">
        <f t="shared" si="39"/>
        <v>1</v>
      </c>
      <c r="W218" s="168"/>
      <c r="X218" s="168" t="b">
        <f t="shared" si="40"/>
        <v>1</v>
      </c>
    </row>
    <row r="219" spans="2:24" x14ac:dyDescent="0.3">
      <c r="B219" s="83"/>
      <c r="C219" s="166" t="str">
        <f>'Moorabbin Hospital Team'!$T$1</f>
        <v>[PHARMACY ROLE]</v>
      </c>
      <c r="D219" s="5"/>
      <c r="E219" s="40">
        <f>VLOOKUP(E$3,moorabbin,20,FALSE)</f>
        <v>0</v>
      </c>
      <c r="F219" s="40">
        <f>VLOOKUP(F$3,moorabbin,20,FALSE)</f>
        <v>0</v>
      </c>
      <c r="G219" s="40">
        <f>VLOOKUP(G$3,moorabbin,20,FALSE)</f>
        <v>0</v>
      </c>
      <c r="H219" s="40">
        <f>VLOOKUP(H$3,moorabbin,20,FALSE)</f>
        <v>0</v>
      </c>
      <c r="I219" s="46">
        <f>VLOOKUP(I$3,moorabbin,20,FALSE)</f>
        <v>0</v>
      </c>
      <c r="J219" s="17"/>
      <c r="K219" s="22"/>
      <c r="O219" s="168"/>
      <c r="P219" s="168" t="b">
        <f t="shared" si="36"/>
        <v>1</v>
      </c>
      <c r="Q219" s="168"/>
      <c r="R219" s="168" t="b">
        <f t="shared" si="37"/>
        <v>1</v>
      </c>
      <c r="S219" s="168"/>
      <c r="T219" s="168" t="b">
        <f t="shared" si="38"/>
        <v>1</v>
      </c>
      <c r="U219" s="168"/>
      <c r="V219" s="168" t="b">
        <f t="shared" si="39"/>
        <v>1</v>
      </c>
      <c r="W219" s="168"/>
      <c r="X219" s="168" t="b">
        <f t="shared" si="40"/>
        <v>1</v>
      </c>
    </row>
    <row r="220" spans="2:24" x14ac:dyDescent="0.3">
      <c r="B220" s="243" t="s">
        <v>415</v>
      </c>
      <c r="C220" s="244"/>
      <c r="D220" s="21"/>
      <c r="E220" s="43">
        <f>VLOOKUP(E$182,avaliable,3,FALSE)</f>
        <v>0</v>
      </c>
      <c r="F220" s="43" t="str">
        <f>VLOOKUP(F$182,avaliable,3,FALSE)</f>
        <v>QQ</v>
      </c>
      <c r="G220" s="43" t="str">
        <f>VLOOKUP(G$182,avaliable,3,FALSE)</f>
        <v>QQ</v>
      </c>
      <c r="H220" s="43" t="str">
        <f>VLOOKUP(H$182,avaliable,3,FALSE)</f>
        <v>QQ</v>
      </c>
      <c r="I220" s="44" t="str">
        <f>VLOOKUP(I$182,avaliable,3,FALSE)</f>
        <v>QQ</v>
      </c>
      <c r="O220" s="168"/>
      <c r="P220" s="168" t="b">
        <f t="shared" si="36"/>
        <v>1</v>
      </c>
      <c r="Q220" s="168"/>
      <c r="R220" s="168" t="b">
        <f t="shared" si="37"/>
        <v>1</v>
      </c>
      <c r="S220" s="168"/>
      <c r="T220" s="168" t="b">
        <f t="shared" si="38"/>
        <v>1</v>
      </c>
      <c r="U220" s="168"/>
      <c r="V220" s="168" t="b">
        <f t="shared" si="39"/>
        <v>1</v>
      </c>
      <c r="W220" s="168"/>
      <c r="X220" s="168" t="b">
        <f t="shared" si="40"/>
        <v>1</v>
      </c>
    </row>
    <row r="221" spans="2:24" x14ac:dyDescent="0.3">
      <c r="B221" s="32"/>
      <c r="C221" s="34"/>
      <c r="D221" s="156"/>
      <c r="E221" s="40">
        <f>VLOOKUP(E$182,avaliable,4,FALSE)</f>
        <v>0</v>
      </c>
      <c r="F221" s="40">
        <f>VLOOKUP(F$182,avaliable,4,FALSE)</f>
        <v>0</v>
      </c>
      <c r="G221" s="40">
        <f>VLOOKUP(G$182,avaliable,4,FALSE)</f>
        <v>0</v>
      </c>
      <c r="H221" s="40">
        <f>VLOOKUP(H$182,avaliable,4,FALSE)</f>
        <v>0</v>
      </c>
      <c r="I221" s="46">
        <f>VLOOKUP(I$182,avaliable,4,FALSE)</f>
        <v>0</v>
      </c>
      <c r="O221" s="168"/>
      <c r="P221" s="168" t="b">
        <f t="shared" si="36"/>
        <v>1</v>
      </c>
      <c r="Q221" s="168"/>
      <c r="R221" s="168" t="b">
        <f t="shared" si="37"/>
        <v>1</v>
      </c>
      <c r="S221" s="168"/>
      <c r="T221" s="168" t="b">
        <f t="shared" si="38"/>
        <v>1</v>
      </c>
      <c r="U221" s="168"/>
      <c r="V221" s="168" t="b">
        <f t="shared" si="39"/>
        <v>1</v>
      </c>
      <c r="W221" s="168"/>
      <c r="X221" s="168" t="b">
        <f t="shared" si="40"/>
        <v>1</v>
      </c>
    </row>
    <row r="222" spans="2:24" x14ac:dyDescent="0.3">
      <c r="B222" s="32"/>
      <c r="C222" s="34"/>
      <c r="D222" s="156"/>
      <c r="E222" s="40">
        <f>VLOOKUP(E$182,avaliable,5,FALSE)</f>
        <v>0</v>
      </c>
      <c r="F222" s="40">
        <f>VLOOKUP(F$182,avaliable,5,FALSE)</f>
        <v>0</v>
      </c>
      <c r="G222" s="40">
        <f>VLOOKUP(G$182,avaliable,5,FALSE)</f>
        <v>0</v>
      </c>
      <c r="H222" s="40">
        <f>VLOOKUP(H$182,avaliable,5,FALSE)</f>
        <v>0</v>
      </c>
      <c r="I222" s="46">
        <f>VLOOKUP(I$182,avaliable,5,FALSE)</f>
        <v>0</v>
      </c>
      <c r="O222" s="168"/>
      <c r="P222" s="168" t="b">
        <f t="shared" si="36"/>
        <v>1</v>
      </c>
      <c r="Q222" s="168"/>
      <c r="R222" s="168" t="b">
        <f t="shared" si="37"/>
        <v>1</v>
      </c>
      <c r="S222" s="168"/>
      <c r="T222" s="168" t="b">
        <f t="shared" si="38"/>
        <v>1</v>
      </c>
      <c r="U222" s="168"/>
      <c r="V222" s="168" t="b">
        <f t="shared" si="39"/>
        <v>1</v>
      </c>
      <c r="W222" s="168"/>
      <c r="X222" s="168" t="b">
        <f t="shared" si="40"/>
        <v>1</v>
      </c>
    </row>
    <row r="223" spans="2:24" x14ac:dyDescent="0.3">
      <c r="B223" s="32"/>
      <c r="C223" s="34"/>
      <c r="D223" s="156"/>
      <c r="E223" s="40">
        <f>VLOOKUP(E$182,avaliable,6,FALSE)</f>
        <v>0</v>
      </c>
      <c r="F223" s="40">
        <f>VLOOKUP(F$182,avaliable,6,FALSE)</f>
        <v>0</v>
      </c>
      <c r="G223" s="40">
        <f>VLOOKUP(G$182,avaliable,6,FALSE)</f>
        <v>0</v>
      </c>
      <c r="H223" s="40">
        <f>VLOOKUP(H$182,avaliable,6,FALSE)</f>
        <v>0</v>
      </c>
      <c r="I223" s="46">
        <f>VLOOKUP(I$182,avaliable,6,FALSE)</f>
        <v>0</v>
      </c>
      <c r="O223" s="168"/>
      <c r="P223" s="168" t="b">
        <f t="shared" si="36"/>
        <v>1</v>
      </c>
      <c r="Q223" s="168"/>
      <c r="R223" s="168" t="b">
        <f t="shared" si="37"/>
        <v>1</v>
      </c>
      <c r="S223" s="168"/>
      <c r="T223" s="168" t="b">
        <f t="shared" si="38"/>
        <v>1</v>
      </c>
      <c r="U223" s="168"/>
      <c r="V223" s="168" t="b">
        <f t="shared" si="39"/>
        <v>1</v>
      </c>
      <c r="W223" s="168"/>
      <c r="X223" s="168" t="b">
        <f t="shared" si="40"/>
        <v>1</v>
      </c>
    </row>
    <row r="224" spans="2:24" x14ac:dyDescent="0.3">
      <c r="B224" s="32"/>
      <c r="C224" s="34"/>
      <c r="D224" s="156"/>
      <c r="E224" s="40" t="str">
        <f>VLOOKUP(E$182,avaliable,7,FALSE)</f>
        <v>qq</v>
      </c>
      <c r="F224" s="40" t="str">
        <f>VLOOKUP(F$182,avaliable,7,FALSE)</f>
        <v>qq</v>
      </c>
      <c r="G224" s="40" t="str">
        <f>VLOOKUP(G$182,avaliable,7,FALSE)</f>
        <v>qq</v>
      </c>
      <c r="H224" s="40" t="str">
        <f>VLOOKUP(H$182,avaliable,7,FALSE)</f>
        <v>qq</v>
      </c>
      <c r="I224" s="46" t="str">
        <f>VLOOKUP(I$182,avaliable,7,FALSE)</f>
        <v>qq</v>
      </c>
      <c r="O224" s="168"/>
      <c r="P224" s="168" t="b">
        <f t="shared" si="36"/>
        <v>1</v>
      </c>
      <c r="Q224" s="168"/>
      <c r="R224" s="168" t="b">
        <f t="shared" si="37"/>
        <v>1</v>
      </c>
      <c r="S224" s="168"/>
      <c r="T224" s="168" t="b">
        <f t="shared" si="38"/>
        <v>1</v>
      </c>
      <c r="U224" s="168"/>
      <c r="V224" s="168" t="b">
        <f t="shared" si="39"/>
        <v>1</v>
      </c>
      <c r="W224" s="168"/>
      <c r="X224" s="168" t="b">
        <f t="shared" si="40"/>
        <v>1</v>
      </c>
    </row>
    <row r="225" spans="2:24" x14ac:dyDescent="0.3">
      <c r="B225" s="32"/>
      <c r="C225" s="34"/>
      <c r="D225" s="156"/>
      <c r="E225" s="40">
        <f>VLOOKUP(E$182,avaliable,8,FALSE)</f>
        <v>0</v>
      </c>
      <c r="F225" s="40">
        <f>VLOOKUP(F$182,avaliable,8,FALSE)</f>
        <v>0</v>
      </c>
      <c r="G225" s="40">
        <f>VLOOKUP(G$182,avaliable,8,FALSE)</f>
        <v>0</v>
      </c>
      <c r="H225" s="40">
        <f>VLOOKUP(H$182,avaliable,8,FALSE)</f>
        <v>0</v>
      </c>
      <c r="I225" s="46">
        <f>VLOOKUP(I$182,avaliable,8,FALSE)</f>
        <v>0</v>
      </c>
      <c r="O225" s="168"/>
      <c r="P225" s="168" t="b">
        <f t="shared" si="36"/>
        <v>1</v>
      </c>
      <c r="Q225" s="168"/>
      <c r="R225" s="168" t="b">
        <f t="shared" si="37"/>
        <v>1</v>
      </c>
      <c r="S225" s="168"/>
      <c r="T225" s="168" t="b">
        <f t="shared" si="38"/>
        <v>1</v>
      </c>
      <c r="U225" s="168"/>
      <c r="V225" s="168" t="b">
        <f t="shared" si="39"/>
        <v>1</v>
      </c>
      <c r="W225" s="168"/>
      <c r="X225" s="168" t="b">
        <f t="shared" si="40"/>
        <v>1</v>
      </c>
    </row>
    <row r="226" spans="2:24" x14ac:dyDescent="0.3">
      <c r="B226" s="32"/>
      <c r="C226" s="34"/>
      <c r="D226" s="156"/>
      <c r="E226" s="40">
        <f>VLOOKUP(E$182,avaliable,9,FALSE)</f>
        <v>0</v>
      </c>
      <c r="F226" s="40">
        <f>VLOOKUP(F$182,avaliable,9,FALSE)</f>
        <v>0</v>
      </c>
      <c r="G226" s="40">
        <f>VLOOKUP(G$182,avaliable,9,FALSE)</f>
        <v>0</v>
      </c>
      <c r="H226" s="40">
        <f>VLOOKUP(H$182,avaliable,9,FALSE)</f>
        <v>0</v>
      </c>
      <c r="I226" s="46">
        <f>VLOOKUP(I$182,avaliable,9,FALSE)</f>
        <v>0</v>
      </c>
      <c r="O226" s="168"/>
      <c r="P226" s="168" t="b">
        <f t="shared" si="36"/>
        <v>1</v>
      </c>
      <c r="Q226" s="168"/>
      <c r="R226" s="168" t="b">
        <f t="shared" si="37"/>
        <v>1</v>
      </c>
      <c r="S226" s="168"/>
      <c r="T226" s="168" t="b">
        <f t="shared" si="38"/>
        <v>1</v>
      </c>
      <c r="U226" s="168"/>
      <c r="V226" s="168" t="b">
        <f t="shared" si="39"/>
        <v>1</v>
      </c>
      <c r="W226" s="168"/>
      <c r="X226" s="168" t="b">
        <f t="shared" si="40"/>
        <v>1</v>
      </c>
    </row>
    <row r="227" spans="2:24" x14ac:dyDescent="0.3">
      <c r="B227" s="32"/>
      <c r="C227" s="34"/>
      <c r="D227" s="156"/>
      <c r="E227" s="40">
        <f>VLOOKUP(E$182,avaliable,10,FALSE)</f>
        <v>0</v>
      </c>
      <c r="F227" s="40">
        <f>VLOOKUP(F$182,avaliable,10,FALSE)</f>
        <v>0</v>
      </c>
      <c r="G227" s="40">
        <f>VLOOKUP(G$182,avaliable,10,FALSE)</f>
        <v>0</v>
      </c>
      <c r="H227" s="40">
        <f>VLOOKUP(H$182,avaliable,10,FALSE)</f>
        <v>0</v>
      </c>
      <c r="I227" s="46">
        <f>VLOOKUP(I$182,avaliable,10,FALSE)</f>
        <v>0</v>
      </c>
      <c r="O227" s="168"/>
      <c r="P227" s="168" t="b">
        <f t="shared" si="36"/>
        <v>1</v>
      </c>
      <c r="Q227" s="168"/>
      <c r="R227" s="168" t="b">
        <f t="shared" si="37"/>
        <v>1</v>
      </c>
      <c r="S227" s="168"/>
      <c r="T227" s="168" t="b">
        <f t="shared" si="38"/>
        <v>1</v>
      </c>
      <c r="U227" s="168"/>
      <c r="V227" s="168" t="b">
        <f t="shared" si="39"/>
        <v>1</v>
      </c>
      <c r="W227" s="168"/>
      <c r="X227" s="168" t="b">
        <f t="shared" si="40"/>
        <v>1</v>
      </c>
    </row>
    <row r="228" spans="2:24" x14ac:dyDescent="0.3">
      <c r="B228" s="32"/>
      <c r="C228" s="34"/>
      <c r="D228" s="156"/>
      <c r="E228" s="40" t="str">
        <f>VLOOKUP(E$182,avaliable,11,FALSE)</f>
        <v>qq</v>
      </c>
      <c r="F228" s="40" t="str">
        <f>VLOOKUP(F$182,avaliable,11,FALSE)</f>
        <v>qq</v>
      </c>
      <c r="G228" s="40" t="str">
        <f>VLOOKUP(G$182,avaliable,11,FALSE)</f>
        <v>qq</v>
      </c>
      <c r="H228" s="40" t="str">
        <f>VLOOKUP(H$182,avaliable,11,FALSE)</f>
        <v>qq</v>
      </c>
      <c r="I228" s="46" t="str">
        <f>VLOOKUP(I$182,avaliable,11,FALSE)</f>
        <v>qq</v>
      </c>
      <c r="O228" s="168"/>
      <c r="P228" s="168" t="b">
        <f t="shared" si="36"/>
        <v>1</v>
      </c>
      <c r="Q228" s="168"/>
      <c r="R228" s="168" t="b">
        <f t="shared" si="37"/>
        <v>1</v>
      </c>
      <c r="S228" s="168"/>
      <c r="T228" s="168" t="b">
        <f t="shared" si="38"/>
        <v>1</v>
      </c>
      <c r="U228" s="168"/>
      <c r="V228" s="168" t="b">
        <f t="shared" si="39"/>
        <v>1</v>
      </c>
      <c r="W228" s="168"/>
      <c r="X228" s="168" t="b">
        <f t="shared" si="40"/>
        <v>1</v>
      </c>
    </row>
    <row r="229" spans="2:24" x14ac:dyDescent="0.3">
      <c r="B229" s="32"/>
      <c r="C229" s="34"/>
      <c r="D229" s="156"/>
      <c r="E229" s="40" t="str">
        <f>VLOOKUP(E$182,avaliable,12,FALSE)</f>
        <v>qq</v>
      </c>
      <c r="F229" s="40" t="str">
        <f>VLOOKUP(F$182,avaliable,12,FALSE)</f>
        <v>qq</v>
      </c>
      <c r="G229" s="40" t="str">
        <f>VLOOKUP(G$182,avaliable,12,FALSE)</f>
        <v>qq</v>
      </c>
      <c r="H229" s="40" t="str">
        <f>VLOOKUP(H$182,avaliable,12,FALSE)</f>
        <v>qq</v>
      </c>
      <c r="I229" s="46" t="str">
        <f>VLOOKUP(I$182,avaliable,12,FALSE)</f>
        <v>qq</v>
      </c>
      <c r="O229" s="168"/>
      <c r="P229" s="168" t="b">
        <f t="shared" si="36"/>
        <v>1</v>
      </c>
      <c r="Q229" s="168"/>
      <c r="R229" s="168" t="b">
        <f t="shared" si="37"/>
        <v>1</v>
      </c>
      <c r="S229" s="168"/>
      <c r="T229" s="168" t="b">
        <f t="shared" si="38"/>
        <v>1</v>
      </c>
      <c r="U229" s="168"/>
      <c r="V229" s="168" t="b">
        <f t="shared" si="39"/>
        <v>1</v>
      </c>
      <c r="W229" s="168"/>
      <c r="X229" s="168" t="b">
        <f t="shared" si="40"/>
        <v>1</v>
      </c>
    </row>
    <row r="230" spans="2:24" x14ac:dyDescent="0.3">
      <c r="B230" s="32"/>
      <c r="C230" s="34"/>
      <c r="D230" s="156"/>
      <c r="E230" s="40">
        <f>VLOOKUP(E$182,avaliable,13,FALSE)</f>
        <v>0</v>
      </c>
      <c r="F230" s="40">
        <f>VLOOKUP(F$182,avaliable,13,FALSE)</f>
        <v>0</v>
      </c>
      <c r="G230" s="40">
        <f>VLOOKUP(G$182,avaliable,13,FALSE)</f>
        <v>0</v>
      </c>
      <c r="H230" s="40">
        <f>VLOOKUP(H$182,avaliable,13,FALSE)</f>
        <v>0</v>
      </c>
      <c r="I230" s="46">
        <f>VLOOKUP(I$182,avaliable,13,FALSE)</f>
        <v>0</v>
      </c>
      <c r="O230" s="168"/>
      <c r="P230" s="168" t="b">
        <f t="shared" si="36"/>
        <v>1</v>
      </c>
      <c r="Q230" s="168"/>
      <c r="R230" s="168" t="b">
        <f t="shared" si="37"/>
        <v>1</v>
      </c>
      <c r="S230" s="168"/>
      <c r="T230" s="168" t="b">
        <f t="shared" si="38"/>
        <v>1</v>
      </c>
      <c r="U230" s="168"/>
      <c r="V230" s="168" t="b">
        <f t="shared" si="39"/>
        <v>1</v>
      </c>
      <c r="W230" s="168"/>
      <c r="X230" s="168" t="b">
        <f t="shared" si="40"/>
        <v>1</v>
      </c>
    </row>
    <row r="231" spans="2:24" x14ac:dyDescent="0.3">
      <c r="B231" s="32"/>
      <c r="C231" s="34"/>
      <c r="D231" s="156"/>
      <c r="E231" s="40">
        <f>VLOOKUP(E$182,avaliable,14,FALSE)</f>
        <v>0</v>
      </c>
      <c r="F231" s="40">
        <f>VLOOKUP(F$182,avaliable,14,FALSE)</f>
        <v>0</v>
      </c>
      <c r="G231" s="40">
        <f>VLOOKUP(G$182,avaliable,14,FALSE)</f>
        <v>0</v>
      </c>
      <c r="H231" s="40">
        <f>VLOOKUP(H$182,avaliable,14,FALSE)</f>
        <v>0</v>
      </c>
      <c r="I231" s="46">
        <f>VLOOKUP(I$182,avaliable,14,FALSE)</f>
        <v>0</v>
      </c>
      <c r="O231" s="168"/>
      <c r="P231" s="168" t="b">
        <f t="shared" si="36"/>
        <v>1</v>
      </c>
      <c r="Q231" s="168"/>
      <c r="R231" s="168" t="b">
        <f t="shared" si="37"/>
        <v>1</v>
      </c>
      <c r="S231" s="168"/>
      <c r="T231" s="168" t="b">
        <f t="shared" si="38"/>
        <v>1</v>
      </c>
      <c r="U231" s="168"/>
      <c r="V231" s="168" t="b">
        <f t="shared" si="39"/>
        <v>1</v>
      </c>
      <c r="W231" s="168"/>
      <c r="X231" s="168" t="b">
        <f t="shared" si="40"/>
        <v>1</v>
      </c>
    </row>
    <row r="232" spans="2:24" x14ac:dyDescent="0.3">
      <c r="B232" s="32"/>
      <c r="C232" s="34"/>
      <c r="D232" s="156"/>
      <c r="E232" s="40">
        <f>VLOOKUP(E$182,avaliable,15,FALSE)</f>
        <v>0</v>
      </c>
      <c r="F232" s="40">
        <f>VLOOKUP(F$182,avaliable,15,FALSE)</f>
        <v>0</v>
      </c>
      <c r="G232" s="40">
        <f>VLOOKUP(G$182,avaliable,15,FALSE)</f>
        <v>0</v>
      </c>
      <c r="H232" s="40">
        <f>VLOOKUP(H$182,avaliable,15,FALSE)</f>
        <v>0</v>
      </c>
      <c r="I232" s="46">
        <f>VLOOKUP(I$182,avaliable,15,FALSE)</f>
        <v>0</v>
      </c>
      <c r="O232" s="168"/>
      <c r="P232" s="168" t="b">
        <f t="shared" si="36"/>
        <v>1</v>
      </c>
      <c r="Q232" s="168"/>
      <c r="R232" s="168" t="b">
        <f t="shared" si="37"/>
        <v>1</v>
      </c>
      <c r="S232" s="168"/>
      <c r="T232" s="168" t="b">
        <f t="shared" si="38"/>
        <v>1</v>
      </c>
      <c r="U232" s="168"/>
      <c r="V232" s="168" t="b">
        <f t="shared" si="39"/>
        <v>1</v>
      </c>
      <c r="W232" s="168"/>
      <c r="X232" s="168" t="b">
        <f t="shared" si="40"/>
        <v>1</v>
      </c>
    </row>
    <row r="233" spans="2:24" x14ac:dyDescent="0.3">
      <c r="B233" s="32"/>
      <c r="C233" s="34"/>
      <c r="D233" s="156"/>
      <c r="E233" s="40">
        <f>VLOOKUP(E$182,avaliable,16,FALSE)</f>
        <v>0</v>
      </c>
      <c r="F233" s="40">
        <f>VLOOKUP(F$182,avaliable,16,FALSE)</f>
        <v>0</v>
      </c>
      <c r="G233" s="40">
        <f>VLOOKUP(G$182,avaliable,16,FALSE)</f>
        <v>0</v>
      </c>
      <c r="H233" s="40">
        <f>VLOOKUP(H$182,avaliable,16,FALSE)</f>
        <v>0</v>
      </c>
      <c r="I233" s="46">
        <f>VLOOKUP(I$182,avaliable,16,FALSE)</f>
        <v>0</v>
      </c>
      <c r="O233" s="168"/>
      <c r="P233" s="168" t="b">
        <f t="shared" si="36"/>
        <v>1</v>
      </c>
      <c r="Q233" s="168"/>
      <c r="R233" s="168" t="b">
        <f t="shared" si="37"/>
        <v>1</v>
      </c>
      <c r="S233" s="168"/>
      <c r="T233" s="168" t="b">
        <f t="shared" si="38"/>
        <v>1</v>
      </c>
      <c r="U233" s="168"/>
      <c r="V233" s="168" t="b">
        <f t="shared" si="39"/>
        <v>1</v>
      </c>
      <c r="W233" s="168"/>
      <c r="X233" s="168" t="b">
        <f t="shared" si="40"/>
        <v>1</v>
      </c>
    </row>
    <row r="234" spans="2:24" x14ac:dyDescent="0.3">
      <c r="B234" s="32"/>
      <c r="C234" s="34"/>
      <c r="D234" s="156"/>
      <c r="E234" s="40">
        <f>VLOOKUP(E$182,avaliable,17,FALSE)</f>
        <v>0</v>
      </c>
      <c r="F234" s="40">
        <f>VLOOKUP(F$182,avaliable,17,FALSE)</f>
        <v>0</v>
      </c>
      <c r="G234" s="40">
        <f>VLOOKUP(G$182,avaliable,17,FALSE)</f>
        <v>0</v>
      </c>
      <c r="H234" s="40">
        <f>VLOOKUP(H$182,avaliable,17,FALSE)</f>
        <v>0</v>
      </c>
      <c r="I234" s="46">
        <f>VLOOKUP(I$182,avaliable,17,FALSE)</f>
        <v>0</v>
      </c>
      <c r="O234" s="168"/>
      <c r="P234" s="168" t="b">
        <f t="shared" si="36"/>
        <v>1</v>
      </c>
      <c r="Q234" s="168"/>
      <c r="R234" s="168" t="b">
        <f t="shared" si="37"/>
        <v>1</v>
      </c>
      <c r="S234" s="168"/>
      <c r="T234" s="168" t="b">
        <f t="shared" si="38"/>
        <v>1</v>
      </c>
      <c r="U234" s="168"/>
      <c r="V234" s="168" t="b">
        <f t="shared" si="39"/>
        <v>1</v>
      </c>
      <c r="W234" s="168"/>
      <c r="X234" s="168" t="b">
        <f t="shared" si="40"/>
        <v>1</v>
      </c>
    </row>
    <row r="235" spans="2:24" x14ac:dyDescent="0.3">
      <c r="B235" s="32"/>
      <c r="C235" s="34"/>
      <c r="D235" s="156"/>
      <c r="E235" s="40">
        <f>VLOOKUP(E$182,avaliable,18,FALSE)</f>
        <v>0</v>
      </c>
      <c r="F235" s="40">
        <f>VLOOKUP(F$182,avaliable,18,FALSE)</f>
        <v>0</v>
      </c>
      <c r="G235" s="40">
        <f>VLOOKUP(G$182,avaliable,18,FALSE)</f>
        <v>0</v>
      </c>
      <c r="H235" s="40">
        <f>VLOOKUP(H$182,avaliable,18,FALSE)</f>
        <v>0</v>
      </c>
      <c r="I235" s="46">
        <f>VLOOKUP(I$182,avaliable,18,FALSE)</f>
        <v>0</v>
      </c>
      <c r="O235" s="168"/>
      <c r="P235" s="168" t="b">
        <f t="shared" si="36"/>
        <v>1</v>
      </c>
      <c r="Q235" s="168"/>
      <c r="R235" s="168" t="b">
        <f t="shared" si="37"/>
        <v>1</v>
      </c>
      <c r="S235" s="168"/>
      <c r="T235" s="168" t="b">
        <f t="shared" si="38"/>
        <v>1</v>
      </c>
      <c r="U235" s="168"/>
      <c r="V235" s="168" t="b">
        <f t="shared" si="39"/>
        <v>1</v>
      </c>
      <c r="W235" s="168"/>
      <c r="X235" s="168" t="b">
        <f t="shared" si="40"/>
        <v>1</v>
      </c>
    </row>
    <row r="236" spans="2:24" x14ac:dyDescent="0.3">
      <c r="B236" s="32"/>
      <c r="C236" s="34"/>
      <c r="D236" s="156"/>
      <c r="E236" s="40">
        <f>VLOOKUP(E$182,avaliable,19,FALSE)</f>
        <v>0</v>
      </c>
      <c r="F236" s="40">
        <f>VLOOKUP(F$182,avaliable,19,FALSE)</f>
        <v>0</v>
      </c>
      <c r="G236" s="40">
        <f>VLOOKUP(G$182,avaliable,19,FALSE)</f>
        <v>0</v>
      </c>
      <c r="H236" s="40">
        <f>VLOOKUP(H$182,avaliable,19,FALSE)</f>
        <v>0</v>
      </c>
      <c r="I236" s="46">
        <f>VLOOKUP(I$182,avaliable,19,FALSE)</f>
        <v>0</v>
      </c>
      <c r="O236" s="168"/>
      <c r="P236" s="168" t="b">
        <f t="shared" si="36"/>
        <v>1</v>
      </c>
      <c r="Q236" s="168"/>
      <c r="R236" s="168" t="b">
        <f t="shared" si="37"/>
        <v>1</v>
      </c>
      <c r="S236" s="168"/>
      <c r="T236" s="168" t="b">
        <f t="shared" si="38"/>
        <v>1</v>
      </c>
      <c r="U236" s="168"/>
      <c r="V236" s="168" t="b">
        <f t="shared" si="39"/>
        <v>1</v>
      </c>
      <c r="W236" s="168"/>
      <c r="X236" s="168" t="b">
        <f t="shared" si="40"/>
        <v>1</v>
      </c>
    </row>
    <row r="237" spans="2:24" x14ac:dyDescent="0.3">
      <c r="B237" s="32"/>
      <c r="C237" s="34"/>
      <c r="D237" s="156"/>
      <c r="E237" s="40">
        <f>VLOOKUP(E$182,avaliable,20,FALSE)</f>
        <v>0</v>
      </c>
      <c r="F237" s="40">
        <f>VLOOKUP(F$182,avaliable,20,FALSE)</f>
        <v>0</v>
      </c>
      <c r="G237" s="40">
        <f>VLOOKUP(G$182,avaliable,20,FALSE)</f>
        <v>0</v>
      </c>
      <c r="H237" s="40">
        <f>VLOOKUP(H$182,avaliable,20,FALSE)</f>
        <v>0</v>
      </c>
      <c r="I237" s="46">
        <f>VLOOKUP(I$182,avaliable,20,FALSE)</f>
        <v>0</v>
      </c>
      <c r="O237" s="168"/>
      <c r="P237" s="168" t="b">
        <f t="shared" si="36"/>
        <v>1</v>
      </c>
      <c r="Q237" s="168"/>
      <c r="R237" s="168" t="b">
        <f t="shared" si="37"/>
        <v>1</v>
      </c>
      <c r="S237" s="168"/>
      <c r="T237" s="168" t="b">
        <f t="shared" si="38"/>
        <v>1</v>
      </c>
      <c r="U237" s="168"/>
      <c r="V237" s="168" t="b">
        <f t="shared" si="39"/>
        <v>1</v>
      </c>
      <c r="W237" s="168"/>
      <c r="X237" s="168" t="b">
        <f t="shared" si="40"/>
        <v>1</v>
      </c>
    </row>
    <row r="238" spans="2:24" x14ac:dyDescent="0.3">
      <c r="B238" s="32"/>
      <c r="C238" s="34"/>
      <c r="D238" s="156"/>
      <c r="E238" s="40">
        <f>VLOOKUP(E$182,avaliable,21,FALSE)</f>
        <v>0</v>
      </c>
      <c r="F238" s="40">
        <f>VLOOKUP(F$182,avaliable,21,FALSE)</f>
        <v>0</v>
      </c>
      <c r="G238" s="40">
        <f>VLOOKUP(G$182,avaliable,21,FALSE)</f>
        <v>0</v>
      </c>
      <c r="H238" s="40">
        <f>VLOOKUP(H$182,avaliable,21,FALSE)</f>
        <v>0</v>
      </c>
      <c r="I238" s="46">
        <f>VLOOKUP(I$182,avaliable,21,FALSE)</f>
        <v>0</v>
      </c>
      <c r="O238" s="168"/>
      <c r="P238" s="168" t="b">
        <f t="shared" si="36"/>
        <v>1</v>
      </c>
      <c r="Q238" s="168"/>
      <c r="R238" s="168" t="b">
        <f t="shared" si="37"/>
        <v>1</v>
      </c>
      <c r="S238" s="168"/>
      <c r="T238" s="168" t="b">
        <f t="shared" si="38"/>
        <v>1</v>
      </c>
      <c r="U238" s="168"/>
      <c r="V238" s="168" t="b">
        <f t="shared" si="39"/>
        <v>1</v>
      </c>
      <c r="W238" s="168"/>
      <c r="X238" s="168" t="b">
        <f t="shared" si="40"/>
        <v>1</v>
      </c>
    </row>
    <row r="239" spans="2:24" x14ac:dyDescent="0.3">
      <c r="B239" s="32"/>
      <c r="C239" s="34"/>
      <c r="D239" s="156"/>
      <c r="E239" s="40">
        <f>VLOOKUP(E$182,avaliable,22,FALSE)</f>
        <v>0</v>
      </c>
      <c r="F239" s="40">
        <f>VLOOKUP(F$182,avaliable,22,FALSE)</f>
        <v>0</v>
      </c>
      <c r="G239" s="40">
        <f>VLOOKUP(G$182,avaliable,22,FALSE)</f>
        <v>0</v>
      </c>
      <c r="H239" s="40">
        <f>VLOOKUP(H$182,avaliable,22,FALSE)</f>
        <v>0</v>
      </c>
      <c r="I239" s="46">
        <f>VLOOKUP(I$182,avaliable,22,FALSE)</f>
        <v>0</v>
      </c>
      <c r="O239" s="168"/>
      <c r="P239" s="168" t="b">
        <f t="shared" si="36"/>
        <v>1</v>
      </c>
      <c r="Q239" s="168"/>
      <c r="R239" s="168" t="b">
        <f t="shared" si="37"/>
        <v>1</v>
      </c>
      <c r="S239" s="168"/>
      <c r="T239" s="168" t="b">
        <f t="shared" si="38"/>
        <v>1</v>
      </c>
      <c r="U239" s="168"/>
      <c r="V239" s="168" t="b">
        <f t="shared" si="39"/>
        <v>1</v>
      </c>
      <c r="W239" s="168"/>
      <c r="X239" s="168" t="b">
        <f t="shared" si="40"/>
        <v>1</v>
      </c>
    </row>
    <row r="240" spans="2:24" x14ac:dyDescent="0.3">
      <c r="B240" s="32"/>
      <c r="C240" s="34"/>
      <c r="D240" s="156"/>
      <c r="E240" s="40">
        <f>VLOOKUP(E$182,avaliable,23,FALSE)</f>
        <v>0</v>
      </c>
      <c r="F240" s="40">
        <f>VLOOKUP(F$182,avaliable,23,FALSE)</f>
        <v>0</v>
      </c>
      <c r="G240" s="40">
        <f>VLOOKUP(G$182,avaliable,23,FALSE)</f>
        <v>0</v>
      </c>
      <c r="H240" s="40">
        <f>VLOOKUP(H$182,avaliable,23,FALSE)</f>
        <v>0</v>
      </c>
      <c r="I240" s="46">
        <f>VLOOKUP(I$182,avaliable,23,FALSE)</f>
        <v>0</v>
      </c>
      <c r="O240" s="168"/>
      <c r="P240" s="168" t="b">
        <f t="shared" si="36"/>
        <v>1</v>
      </c>
      <c r="Q240" s="168"/>
      <c r="R240" s="168" t="b">
        <f t="shared" si="37"/>
        <v>1</v>
      </c>
      <c r="S240" s="168"/>
      <c r="T240" s="168" t="b">
        <f t="shared" si="38"/>
        <v>1</v>
      </c>
      <c r="U240" s="168"/>
      <c r="V240" s="168" t="b">
        <f t="shared" si="39"/>
        <v>1</v>
      </c>
      <c r="W240" s="168"/>
      <c r="X240" s="168" t="b">
        <f t="shared" si="40"/>
        <v>1</v>
      </c>
    </row>
    <row r="241" spans="2:24" x14ac:dyDescent="0.3">
      <c r="B241" s="32"/>
      <c r="C241" s="34"/>
      <c r="D241" s="156"/>
      <c r="E241" s="40">
        <f>VLOOKUP(E$182,avaliable,24,FALSE)</f>
        <v>0</v>
      </c>
      <c r="F241" s="40">
        <f>VLOOKUP(F$182,avaliable,24,FALSE)</f>
        <v>0</v>
      </c>
      <c r="G241" s="40">
        <f>VLOOKUP(G$182,avaliable,24,FALSE)</f>
        <v>0</v>
      </c>
      <c r="H241" s="40">
        <f>VLOOKUP(H$182,avaliable,24,FALSE)</f>
        <v>0</v>
      </c>
      <c r="I241" s="46">
        <f>VLOOKUP(I$182,avaliable,24,FALSE)</f>
        <v>0</v>
      </c>
      <c r="O241" s="168"/>
      <c r="P241" s="168" t="b">
        <f t="shared" si="36"/>
        <v>1</v>
      </c>
      <c r="Q241" s="168"/>
      <c r="R241" s="168" t="b">
        <f t="shared" si="37"/>
        <v>1</v>
      </c>
      <c r="S241" s="168"/>
      <c r="T241" s="168" t="b">
        <f t="shared" si="38"/>
        <v>1</v>
      </c>
      <c r="U241" s="168"/>
      <c r="V241" s="168" t="b">
        <f t="shared" si="39"/>
        <v>1</v>
      </c>
      <c r="W241" s="168"/>
      <c r="X241" s="168" t="b">
        <f t="shared" si="40"/>
        <v>1</v>
      </c>
    </row>
    <row r="242" spans="2:24" x14ac:dyDescent="0.3">
      <c r="B242" s="32"/>
      <c r="C242" s="34"/>
      <c r="D242" s="156"/>
      <c r="E242" s="40">
        <f>VLOOKUP(E$182,avaliable,25,FALSE)</f>
        <v>0</v>
      </c>
      <c r="F242" s="40">
        <f>VLOOKUP(F$182,avaliable,25,FALSE)</f>
        <v>0</v>
      </c>
      <c r="G242" s="40">
        <f>VLOOKUP(G$182,avaliable,25,FALSE)</f>
        <v>0</v>
      </c>
      <c r="H242" s="40">
        <f>VLOOKUP(H$182,avaliable,25,FALSE)</f>
        <v>0</v>
      </c>
      <c r="I242" s="46">
        <f>VLOOKUP(I$182,avaliable,25,FALSE)</f>
        <v>0</v>
      </c>
      <c r="O242" s="168"/>
      <c r="P242" s="168" t="b">
        <f t="shared" ref="P242:P273" si="41">NOT(ISERROR(MATCH("*"&amp;O242&amp;"*",E:E,0)))</f>
        <v>1</v>
      </c>
      <c r="Q242" s="168"/>
      <c r="R242" s="168" t="b">
        <f t="shared" ref="R242:R273" si="42">NOT(ISERROR(MATCH("*"&amp;Q242&amp;"*",F:F,0)))</f>
        <v>1</v>
      </c>
      <c r="S242" s="168"/>
      <c r="T242" s="168" t="b">
        <f t="shared" ref="T242:T273" si="43">NOT(ISERROR(MATCH("*"&amp;S242&amp;"*",G:G,0)))</f>
        <v>1</v>
      </c>
      <c r="U242" s="168"/>
      <c r="V242" s="168" t="b">
        <f t="shared" ref="V242:V273" si="44">NOT(ISERROR(MATCH("*"&amp;U242&amp;"*",H:H,0)))</f>
        <v>1</v>
      </c>
      <c r="W242" s="168"/>
      <c r="X242" s="168" t="b">
        <f t="shared" ref="X242:X273" si="45">NOT(ISERROR(MATCH("*"&amp;W242&amp;"*",I:I,0)))</f>
        <v>1</v>
      </c>
    </row>
    <row r="243" spans="2:24" x14ac:dyDescent="0.3">
      <c r="B243" s="32"/>
      <c r="C243" s="62"/>
      <c r="D243" s="157"/>
      <c r="E243" s="40">
        <f>VLOOKUP(E$182,avaliable,26,FALSE)</f>
        <v>0</v>
      </c>
      <c r="F243" s="40">
        <f>VLOOKUP(F$182,avaliable,26,FALSE)</f>
        <v>0</v>
      </c>
      <c r="G243" s="40">
        <f>VLOOKUP(G$182,avaliable,26,FALSE)</f>
        <v>0</v>
      </c>
      <c r="H243" s="40">
        <f>VLOOKUP(H$182,avaliable,26,FALSE)</f>
        <v>0</v>
      </c>
      <c r="I243" s="46">
        <f>VLOOKUP(I$182,avaliable,26,FALSE)</f>
        <v>0</v>
      </c>
      <c r="O243" s="168"/>
      <c r="P243" s="168" t="b">
        <f t="shared" si="41"/>
        <v>1</v>
      </c>
      <c r="Q243" s="168"/>
      <c r="R243" s="168" t="b">
        <f t="shared" si="42"/>
        <v>1</v>
      </c>
      <c r="S243" s="168"/>
      <c r="T243" s="168" t="b">
        <f t="shared" si="43"/>
        <v>1</v>
      </c>
      <c r="U243" s="168"/>
      <c r="V243" s="168" t="b">
        <f t="shared" si="44"/>
        <v>1</v>
      </c>
      <c r="W243" s="168"/>
      <c r="X243" s="168" t="b">
        <f t="shared" si="45"/>
        <v>1</v>
      </c>
    </row>
    <row r="244" spans="2:24" x14ac:dyDescent="0.3">
      <c r="B244" s="245" t="s">
        <v>416</v>
      </c>
      <c r="C244" s="246"/>
      <c r="D244" s="5"/>
      <c r="E244" s="43"/>
      <c r="F244" s="43"/>
      <c r="G244" s="43"/>
      <c r="H244" s="43"/>
      <c r="I244" s="44"/>
      <c r="O244" s="168"/>
      <c r="P244" s="168" t="b">
        <f t="shared" si="41"/>
        <v>1</v>
      </c>
      <c r="Q244" s="168"/>
      <c r="R244" s="168" t="b">
        <f t="shared" si="42"/>
        <v>1</v>
      </c>
      <c r="S244" s="168"/>
      <c r="T244" s="168" t="b">
        <f t="shared" si="43"/>
        <v>1</v>
      </c>
      <c r="U244" s="168"/>
      <c r="V244" s="168" t="b">
        <f t="shared" si="44"/>
        <v>1</v>
      </c>
      <c r="W244" s="168"/>
      <c r="X244" s="168" t="b">
        <f t="shared" si="45"/>
        <v>1</v>
      </c>
    </row>
    <row r="245" spans="2:24" x14ac:dyDescent="0.3">
      <c r="B245" s="32"/>
      <c r="C245" s="34" t="str">
        <f>'Unavaliable Staff'!C$1</f>
        <v>ADO</v>
      </c>
      <c r="D245" s="5"/>
      <c r="E245" s="40">
        <f t="shared" ref="E245:L245" si="46">VLOOKUP(E$182,unavaliable,3,FALSE)</f>
        <v>0</v>
      </c>
      <c r="F245" s="40">
        <f t="shared" si="46"/>
        <v>0</v>
      </c>
      <c r="G245" s="40">
        <f t="shared" si="46"/>
        <v>0</v>
      </c>
      <c r="H245" s="40">
        <f t="shared" si="46"/>
        <v>0</v>
      </c>
      <c r="I245" s="46">
        <f t="shared" si="46"/>
        <v>0</v>
      </c>
      <c r="J245" t="e">
        <f t="shared" si="46"/>
        <v>#N/A</v>
      </c>
      <c r="K245" t="e">
        <f t="shared" si="46"/>
        <v>#N/A</v>
      </c>
      <c r="L245" t="e">
        <f t="shared" si="46"/>
        <v>#N/A</v>
      </c>
      <c r="O245" s="168"/>
      <c r="P245" s="168" t="b">
        <f t="shared" si="41"/>
        <v>1</v>
      </c>
      <c r="Q245" s="168"/>
      <c r="R245" s="168" t="b">
        <f t="shared" si="42"/>
        <v>1</v>
      </c>
      <c r="S245" s="168"/>
      <c r="T245" s="168" t="b">
        <f t="shared" si="43"/>
        <v>1</v>
      </c>
      <c r="U245" s="168"/>
      <c r="V245" s="168" t="b">
        <f t="shared" si="44"/>
        <v>1</v>
      </c>
      <c r="W245" s="168"/>
      <c r="X245" s="168" t="b">
        <f t="shared" si="45"/>
        <v>1</v>
      </c>
    </row>
    <row r="246" spans="2:24" x14ac:dyDescent="0.3">
      <c r="B246" s="32"/>
      <c r="C246" s="34" t="str">
        <f>'Unavaliable Staff'!D$1</f>
        <v>ADO</v>
      </c>
      <c r="D246" s="5"/>
      <c r="E246" s="40">
        <f>VLOOKUP(E$182,unavaliable,4,FALSE)</f>
        <v>0</v>
      </c>
      <c r="F246" s="40">
        <f>VLOOKUP(F$182,unavaliable,4,FALSE)</f>
        <v>0</v>
      </c>
      <c r="G246" s="40">
        <f>VLOOKUP(G$182,unavaliable,4,FALSE)</f>
        <v>0</v>
      </c>
      <c r="H246" s="40">
        <f>VLOOKUP(H$182,unavaliable,4,FALSE)</f>
        <v>0</v>
      </c>
      <c r="I246" s="46">
        <f>VLOOKUP(I$182,unavaliable,4,FALSE)</f>
        <v>0</v>
      </c>
      <c r="O246" s="168"/>
      <c r="P246" s="168" t="b">
        <f t="shared" si="41"/>
        <v>1</v>
      </c>
      <c r="Q246" s="168"/>
      <c r="R246" s="168" t="b">
        <f t="shared" si="42"/>
        <v>1</v>
      </c>
      <c r="S246" s="168"/>
      <c r="T246" s="168" t="b">
        <f t="shared" si="43"/>
        <v>1</v>
      </c>
      <c r="U246" s="168"/>
      <c r="V246" s="168" t="b">
        <f t="shared" si="44"/>
        <v>1</v>
      </c>
      <c r="W246" s="168"/>
      <c r="X246" s="168" t="b">
        <f t="shared" si="45"/>
        <v>1</v>
      </c>
    </row>
    <row r="247" spans="2:24" x14ac:dyDescent="0.3">
      <c r="B247" s="32"/>
      <c r="C247" s="34" t="str">
        <f>'Unavaliable Staff'!E$1</f>
        <v>ADO</v>
      </c>
      <c r="D247" s="5"/>
      <c r="E247" s="40">
        <f>VLOOKUP(E$182,unavaliable,5,FALSE)</f>
        <v>0</v>
      </c>
      <c r="F247" s="40">
        <f>VLOOKUP(F$182,unavaliable,5,FALSE)</f>
        <v>0</v>
      </c>
      <c r="G247" s="40">
        <f>VLOOKUP(G$182,unavaliable,5,FALSE)</f>
        <v>0</v>
      </c>
      <c r="H247" s="40">
        <f>VLOOKUP(H$182,unavaliable,5,FALSE)</f>
        <v>0</v>
      </c>
      <c r="I247" s="46">
        <f>VLOOKUP(I$182,unavaliable,5,FALSE)</f>
        <v>0</v>
      </c>
      <c r="O247" s="168"/>
      <c r="P247" s="168" t="b">
        <f t="shared" si="41"/>
        <v>1</v>
      </c>
      <c r="Q247" s="168"/>
      <c r="R247" s="168" t="b">
        <f t="shared" si="42"/>
        <v>1</v>
      </c>
      <c r="S247" s="168"/>
      <c r="T247" s="168" t="b">
        <f t="shared" si="43"/>
        <v>1</v>
      </c>
      <c r="U247" s="168"/>
      <c r="V247" s="168" t="b">
        <f t="shared" si="44"/>
        <v>1</v>
      </c>
      <c r="W247" s="168"/>
      <c r="X247" s="168" t="b">
        <f t="shared" si="45"/>
        <v>1</v>
      </c>
    </row>
    <row r="248" spans="2:24" x14ac:dyDescent="0.3">
      <c r="B248" s="32"/>
      <c r="C248" s="34" t="str">
        <f>'Unavaliable Staff'!F$1</f>
        <v>ADO</v>
      </c>
      <c r="D248" s="5"/>
      <c r="E248" s="40">
        <f>VLOOKUP(E$182,unavaliable,6,FALSE)</f>
        <v>0</v>
      </c>
      <c r="F248" s="40">
        <f>VLOOKUP(F$182,unavaliable,6,FALSE)</f>
        <v>0</v>
      </c>
      <c r="G248" s="40">
        <f>VLOOKUP(G$182,unavaliable,6,FALSE)</f>
        <v>0</v>
      </c>
      <c r="H248" s="40">
        <f>VLOOKUP(H$182,unavaliable,6,FALSE)</f>
        <v>0</v>
      </c>
      <c r="I248" s="46">
        <f>VLOOKUP(I$182,unavaliable,6,FALSE)</f>
        <v>0</v>
      </c>
      <c r="O248" s="168"/>
      <c r="P248" s="168" t="b">
        <f t="shared" si="41"/>
        <v>1</v>
      </c>
      <c r="Q248" s="168"/>
      <c r="R248" s="168" t="b">
        <f t="shared" si="42"/>
        <v>1</v>
      </c>
      <c r="S248" s="168"/>
      <c r="T248" s="168" t="b">
        <f t="shared" si="43"/>
        <v>1</v>
      </c>
      <c r="U248" s="168"/>
      <c r="V248" s="168" t="b">
        <f t="shared" si="44"/>
        <v>1</v>
      </c>
      <c r="W248" s="168"/>
      <c r="X248" s="168" t="b">
        <f t="shared" si="45"/>
        <v>1</v>
      </c>
    </row>
    <row r="249" spans="2:24" x14ac:dyDescent="0.3">
      <c r="B249" s="32"/>
      <c r="C249" s="34" t="str">
        <f>'Unavaliable Staff'!G$1</f>
        <v>ADO</v>
      </c>
      <c r="D249" s="5"/>
      <c r="E249" s="40">
        <f>VLOOKUP(E$182,unavaliable,7,FALSE)</f>
        <v>0</v>
      </c>
      <c r="F249" s="40">
        <f>VLOOKUP(F$182,unavaliable,7,FALSE)</f>
        <v>0</v>
      </c>
      <c r="G249" s="40">
        <f>VLOOKUP(G$182,unavaliable,7,FALSE)</f>
        <v>0</v>
      </c>
      <c r="H249" s="40">
        <f>VLOOKUP(H$182,unavaliable,7,FALSE)</f>
        <v>0</v>
      </c>
      <c r="I249" s="46">
        <f>VLOOKUP(I$182,unavaliable,7,FALSE)</f>
        <v>0</v>
      </c>
      <c r="O249" s="168"/>
      <c r="P249" s="168" t="b">
        <f t="shared" si="41"/>
        <v>1</v>
      </c>
      <c r="Q249" s="168"/>
      <c r="R249" s="168" t="b">
        <f t="shared" si="42"/>
        <v>1</v>
      </c>
      <c r="S249" s="168"/>
      <c r="T249" s="168" t="b">
        <f t="shared" si="43"/>
        <v>1</v>
      </c>
      <c r="U249" s="168"/>
      <c r="V249" s="168" t="b">
        <f t="shared" si="44"/>
        <v>1</v>
      </c>
      <c r="W249" s="168"/>
      <c r="X249" s="168" t="b">
        <f t="shared" si="45"/>
        <v>1</v>
      </c>
    </row>
    <row r="250" spans="2:24" x14ac:dyDescent="0.3">
      <c r="B250" s="32"/>
      <c r="C250" s="34" t="str">
        <f>'Unavaliable Staff'!H$1</f>
        <v>ADO</v>
      </c>
      <c r="D250" s="5"/>
      <c r="E250" s="40">
        <f t="shared" ref="E250:L250" si="47">VLOOKUP(E$182,unavaliable,8,FALSE)</f>
        <v>0</v>
      </c>
      <c r="F250" s="40">
        <f t="shared" si="47"/>
        <v>0</v>
      </c>
      <c r="G250" s="40">
        <f t="shared" si="47"/>
        <v>0</v>
      </c>
      <c r="H250" s="40">
        <f t="shared" si="47"/>
        <v>0</v>
      </c>
      <c r="I250" s="46">
        <f t="shared" si="47"/>
        <v>0</v>
      </c>
      <c r="J250" t="e">
        <f t="shared" si="47"/>
        <v>#N/A</v>
      </c>
      <c r="K250" t="e">
        <f t="shared" si="47"/>
        <v>#N/A</v>
      </c>
      <c r="L250" t="e">
        <f t="shared" si="47"/>
        <v>#N/A</v>
      </c>
      <c r="O250" s="168"/>
      <c r="P250" s="168" t="b">
        <f t="shared" si="41"/>
        <v>1</v>
      </c>
      <c r="Q250" s="168"/>
      <c r="R250" s="168" t="b">
        <f t="shared" si="42"/>
        <v>1</v>
      </c>
      <c r="S250" s="168"/>
      <c r="T250" s="168" t="b">
        <f t="shared" si="43"/>
        <v>1</v>
      </c>
      <c r="U250" s="168"/>
      <c r="V250" s="168" t="b">
        <f t="shared" si="44"/>
        <v>1</v>
      </c>
      <c r="W250" s="168"/>
      <c r="X250" s="168" t="b">
        <f t="shared" si="45"/>
        <v>1</v>
      </c>
    </row>
    <row r="251" spans="2:24" x14ac:dyDescent="0.3">
      <c r="B251" s="32"/>
      <c r="C251" s="34" t="str">
        <f>'Unavaliable Staff'!I$1</f>
        <v>ADO</v>
      </c>
      <c r="D251" s="5"/>
      <c r="E251" s="40">
        <f t="shared" ref="E251:K251" si="48">VLOOKUP(E$182,unavaliable,9,FALSE)</f>
        <v>0</v>
      </c>
      <c r="F251" s="40">
        <f t="shared" si="48"/>
        <v>0</v>
      </c>
      <c r="G251" s="40">
        <f t="shared" si="48"/>
        <v>0</v>
      </c>
      <c r="H251" s="40">
        <f t="shared" si="48"/>
        <v>0</v>
      </c>
      <c r="I251" s="46">
        <f t="shared" si="48"/>
        <v>0</v>
      </c>
      <c r="J251" t="e">
        <f t="shared" si="48"/>
        <v>#N/A</v>
      </c>
      <c r="K251" t="e">
        <f t="shared" si="48"/>
        <v>#N/A</v>
      </c>
      <c r="O251" s="168"/>
      <c r="P251" s="168" t="b">
        <f t="shared" si="41"/>
        <v>1</v>
      </c>
      <c r="Q251" s="168"/>
      <c r="R251" s="168" t="b">
        <f t="shared" si="42"/>
        <v>1</v>
      </c>
      <c r="S251" s="168"/>
      <c r="T251" s="168" t="b">
        <f t="shared" si="43"/>
        <v>1</v>
      </c>
      <c r="U251" s="168"/>
      <c r="V251" s="168" t="b">
        <f t="shared" si="44"/>
        <v>1</v>
      </c>
      <c r="W251" s="168"/>
      <c r="X251" s="168" t="b">
        <f t="shared" si="45"/>
        <v>1</v>
      </c>
    </row>
    <row r="252" spans="2:24" x14ac:dyDescent="0.3">
      <c r="B252" s="32"/>
      <c r="C252" s="34" t="str">
        <f>'Unavaliable Staff'!J$1</f>
        <v>ADO</v>
      </c>
      <c r="D252" s="5"/>
      <c r="E252" s="40">
        <f>VLOOKUP(E$182,unavaliable,10,FALSE)</f>
        <v>0</v>
      </c>
      <c r="F252" s="40">
        <f>VLOOKUP(F$182,unavaliable,10,FALSE)</f>
        <v>0</v>
      </c>
      <c r="G252" s="40">
        <f>VLOOKUP(G$182,unavaliable,10,FALSE)</f>
        <v>0</v>
      </c>
      <c r="H252" s="40">
        <f>VLOOKUP(H$182,unavaliable,10,FALSE)</f>
        <v>0</v>
      </c>
      <c r="I252" s="46">
        <f>VLOOKUP(I$182,unavaliable,10,FALSE)</f>
        <v>0</v>
      </c>
      <c r="O252" s="168"/>
      <c r="P252" s="168" t="b">
        <f t="shared" si="41"/>
        <v>1</v>
      </c>
      <c r="Q252" s="168"/>
      <c r="R252" s="168" t="b">
        <f t="shared" si="42"/>
        <v>1</v>
      </c>
      <c r="S252" s="168"/>
      <c r="T252" s="168" t="b">
        <f t="shared" si="43"/>
        <v>1</v>
      </c>
      <c r="U252" s="168"/>
      <c r="V252" s="168" t="b">
        <f t="shared" si="44"/>
        <v>1</v>
      </c>
      <c r="W252" s="168"/>
      <c r="X252" s="168" t="b">
        <f t="shared" si="45"/>
        <v>1</v>
      </c>
    </row>
    <row r="253" spans="2:24" x14ac:dyDescent="0.3">
      <c r="B253" s="32"/>
      <c r="C253" s="34" t="str">
        <f>'Unavaliable Staff'!K$1</f>
        <v>TIME IN LIEU</v>
      </c>
      <c r="D253" s="5"/>
      <c r="E253" s="40">
        <f>VLOOKUP(E$182,unavaliable,11,FALSE)</f>
        <v>0</v>
      </c>
      <c r="F253" s="40">
        <f>VLOOKUP(F$182,unavaliable,11,FALSE)</f>
        <v>0</v>
      </c>
      <c r="G253" s="40">
        <f>VLOOKUP(G$182,unavaliable,11,FALSE)</f>
        <v>0</v>
      </c>
      <c r="H253" s="40">
        <f>VLOOKUP(H$182,unavaliable,11,FALSE)</f>
        <v>0</v>
      </c>
      <c r="I253" s="46">
        <f>VLOOKUP(I$182,unavaliable,11,FALSE)</f>
        <v>0</v>
      </c>
      <c r="O253" s="168"/>
      <c r="P253" s="168" t="b">
        <f t="shared" si="41"/>
        <v>1</v>
      </c>
      <c r="Q253" s="168"/>
      <c r="R253" s="168" t="b">
        <f t="shared" si="42"/>
        <v>1</v>
      </c>
      <c r="S253" s="168"/>
      <c r="T253" s="168" t="b">
        <f t="shared" si="43"/>
        <v>1</v>
      </c>
      <c r="U253" s="168"/>
      <c r="V253" s="168" t="b">
        <f t="shared" si="44"/>
        <v>1</v>
      </c>
      <c r="W253" s="168"/>
      <c r="X253" s="168" t="b">
        <f t="shared" si="45"/>
        <v>1</v>
      </c>
    </row>
    <row r="254" spans="2:24" x14ac:dyDescent="0.3">
      <c r="B254" s="32"/>
      <c r="C254" s="34" t="str">
        <f>'Unavaliable Staff'!L$1</f>
        <v>TIME IN LIEU</v>
      </c>
      <c r="D254" s="5"/>
      <c r="E254" s="40">
        <f>VLOOKUP(E$182,unavaliable,12,FALSE)</f>
        <v>0</v>
      </c>
      <c r="F254" s="40">
        <f>VLOOKUP(F$182,unavaliable,12,FALSE)</f>
        <v>0</v>
      </c>
      <c r="G254" s="40">
        <f>VLOOKUP(G$182,unavaliable,12,FALSE)</f>
        <v>0</v>
      </c>
      <c r="H254" s="40">
        <f>VLOOKUP(H$182,unavaliable,12,FALSE)</f>
        <v>0</v>
      </c>
      <c r="I254" s="46">
        <f>VLOOKUP(I$182,unavaliable,12,FALSE)</f>
        <v>0</v>
      </c>
      <c r="O254" s="168"/>
      <c r="P254" s="168" t="b">
        <f t="shared" si="41"/>
        <v>1</v>
      </c>
      <c r="Q254" s="168"/>
      <c r="R254" s="168" t="b">
        <f t="shared" si="42"/>
        <v>1</v>
      </c>
      <c r="S254" s="168"/>
      <c r="T254" s="168" t="b">
        <f t="shared" si="43"/>
        <v>1</v>
      </c>
      <c r="U254" s="168"/>
      <c r="V254" s="168" t="b">
        <f t="shared" si="44"/>
        <v>1</v>
      </c>
      <c r="W254" s="168"/>
      <c r="X254" s="168" t="b">
        <f t="shared" si="45"/>
        <v>1</v>
      </c>
    </row>
    <row r="255" spans="2:24" x14ac:dyDescent="0.3">
      <c r="B255" s="32"/>
      <c r="C255" s="34" t="str">
        <f>'Unavaliable Staff'!M$1</f>
        <v>ANNUAL LEAVE</v>
      </c>
      <c r="D255" s="5"/>
      <c r="E255" s="40">
        <f>VLOOKUP(E$182,unavaliable,13,FALSE)</f>
        <v>0</v>
      </c>
      <c r="F255" s="40">
        <f>VLOOKUP(F$182,unavaliable,13,FALSE)</f>
        <v>0</v>
      </c>
      <c r="G255" s="40">
        <f>VLOOKUP(G$182,unavaliable,13,FALSE)</f>
        <v>0</v>
      </c>
      <c r="H255" s="40">
        <f>VLOOKUP(H$182,unavaliable,13,FALSE)</f>
        <v>0</v>
      </c>
      <c r="I255" s="46">
        <f>VLOOKUP(I$182,unavaliable,13,FALSE)</f>
        <v>0</v>
      </c>
      <c r="O255" s="168"/>
      <c r="P255" s="168" t="b">
        <f t="shared" si="41"/>
        <v>1</v>
      </c>
      <c r="Q255" s="168"/>
      <c r="R255" s="168" t="b">
        <f t="shared" si="42"/>
        <v>1</v>
      </c>
      <c r="S255" s="168"/>
      <c r="T255" s="168" t="b">
        <f t="shared" si="43"/>
        <v>1</v>
      </c>
      <c r="U255" s="168"/>
      <c r="V255" s="168" t="b">
        <f t="shared" si="44"/>
        <v>1</v>
      </c>
      <c r="W255" s="168"/>
      <c r="X255" s="168" t="b">
        <f t="shared" si="45"/>
        <v>1</v>
      </c>
    </row>
    <row r="256" spans="2:24" x14ac:dyDescent="0.3">
      <c r="B256" s="32"/>
      <c r="C256" s="34" t="str">
        <f>'Unavaliable Staff'!N$1</f>
        <v>ANNUAL LEAVE</v>
      </c>
      <c r="D256" s="5"/>
      <c r="E256" s="40">
        <f>VLOOKUP(E$182,unavaliable,14,FALSE)</f>
        <v>0</v>
      </c>
      <c r="F256" s="40">
        <f>VLOOKUP(F$182,unavaliable,14,FALSE)</f>
        <v>0</v>
      </c>
      <c r="G256" s="40">
        <f>VLOOKUP(G$182,unavaliable,14,FALSE)</f>
        <v>0</v>
      </c>
      <c r="H256" s="40">
        <f>VLOOKUP(H$182,unavaliable,14,FALSE)</f>
        <v>0</v>
      </c>
      <c r="I256" s="46">
        <f>VLOOKUP(I$182,unavaliable,14,FALSE)</f>
        <v>0</v>
      </c>
      <c r="O256" s="168"/>
      <c r="P256" s="168" t="b">
        <f t="shared" si="41"/>
        <v>1</v>
      </c>
      <c r="Q256" s="168"/>
      <c r="R256" s="168" t="b">
        <f t="shared" si="42"/>
        <v>1</v>
      </c>
      <c r="S256" s="168"/>
      <c r="T256" s="168" t="b">
        <f t="shared" si="43"/>
        <v>1</v>
      </c>
      <c r="U256" s="168"/>
      <c r="V256" s="168" t="b">
        <f t="shared" si="44"/>
        <v>1</v>
      </c>
      <c r="W256" s="168"/>
      <c r="X256" s="168" t="b">
        <f t="shared" si="45"/>
        <v>1</v>
      </c>
    </row>
    <row r="257" spans="2:24" x14ac:dyDescent="0.3">
      <c r="B257" s="32"/>
      <c r="C257" s="34" t="str">
        <f>'Unavaliable Staff'!O$1</f>
        <v>ANNUAL LEAVE</v>
      </c>
      <c r="D257" s="5"/>
      <c r="E257" s="40">
        <f>VLOOKUP(E$182,unavaliable,15,FALSE)</f>
        <v>0</v>
      </c>
      <c r="F257" s="40">
        <f>VLOOKUP(F$182,unavaliable,15,FALSE)</f>
        <v>0</v>
      </c>
      <c r="G257" s="40">
        <f>VLOOKUP(G$182,unavaliable,15,FALSE)</f>
        <v>0</v>
      </c>
      <c r="H257" s="40">
        <f>VLOOKUP(H$182,unavaliable,15,FALSE)</f>
        <v>0</v>
      </c>
      <c r="I257" s="46">
        <f>VLOOKUP(I$182,unavaliable,15,FALSE)</f>
        <v>0</v>
      </c>
      <c r="O257" s="168"/>
      <c r="P257" s="168" t="b">
        <f t="shared" si="41"/>
        <v>1</v>
      </c>
      <c r="Q257" s="168"/>
      <c r="R257" s="168" t="b">
        <f t="shared" si="42"/>
        <v>1</v>
      </c>
      <c r="S257" s="168"/>
      <c r="T257" s="168" t="b">
        <f t="shared" si="43"/>
        <v>1</v>
      </c>
      <c r="U257" s="168"/>
      <c r="V257" s="168" t="b">
        <f t="shared" si="44"/>
        <v>1</v>
      </c>
      <c r="W257" s="168"/>
      <c r="X257" s="168" t="b">
        <f t="shared" si="45"/>
        <v>1</v>
      </c>
    </row>
    <row r="258" spans="2:24" x14ac:dyDescent="0.3">
      <c r="B258" s="32"/>
      <c r="C258" s="34" t="str">
        <f>'Unavaliable Staff'!P$1</f>
        <v>ANNUAL LEAVE</v>
      </c>
      <c r="D258" s="5"/>
      <c r="E258" s="40">
        <f>VLOOKUP(E$182,unavaliable,16,FALSE)</f>
        <v>0</v>
      </c>
      <c r="F258" s="40">
        <f>VLOOKUP(F$182,unavaliable,16,FALSE)</f>
        <v>0</v>
      </c>
      <c r="G258" s="40">
        <f>VLOOKUP(G$182,unavaliable,16,FALSE)</f>
        <v>0</v>
      </c>
      <c r="H258" s="40">
        <f>VLOOKUP(H$182,unavaliable,16,FALSE)</f>
        <v>0</v>
      </c>
      <c r="I258" s="46">
        <f>VLOOKUP(I$182,unavaliable,16,FALSE)</f>
        <v>0</v>
      </c>
      <c r="O258" s="168"/>
      <c r="P258" s="168" t="b">
        <f t="shared" si="41"/>
        <v>1</v>
      </c>
      <c r="Q258" s="168"/>
      <c r="R258" s="168" t="b">
        <f t="shared" si="42"/>
        <v>1</v>
      </c>
      <c r="S258" s="168"/>
      <c r="T258" s="168" t="b">
        <f t="shared" si="43"/>
        <v>1</v>
      </c>
      <c r="U258" s="168"/>
      <c r="V258" s="168" t="b">
        <f t="shared" si="44"/>
        <v>1</v>
      </c>
      <c r="W258" s="168"/>
      <c r="X258" s="168" t="b">
        <f t="shared" si="45"/>
        <v>1</v>
      </c>
    </row>
    <row r="259" spans="2:24" x14ac:dyDescent="0.3">
      <c r="B259" s="32"/>
      <c r="C259" s="34" t="str">
        <f>'Unavaliable Staff'!Q$1</f>
        <v>ANNUAL LEAVE</v>
      </c>
      <c r="D259" s="5"/>
      <c r="E259" s="40">
        <f>VLOOKUP(E$182,unavaliable,17,FALSE)</f>
        <v>0</v>
      </c>
      <c r="F259" s="40">
        <f>VLOOKUP(F$182,unavaliable,17,FALSE)</f>
        <v>0</v>
      </c>
      <c r="G259" s="40">
        <f>VLOOKUP(G$182,unavaliable,17,FALSE)</f>
        <v>0</v>
      </c>
      <c r="H259" s="40">
        <f>VLOOKUP(H$182,unavaliable,17,FALSE)</f>
        <v>0</v>
      </c>
      <c r="I259" s="46">
        <f>VLOOKUP(I$182,unavaliable,17,FALSE)</f>
        <v>0</v>
      </c>
      <c r="O259" s="168"/>
      <c r="P259" s="168" t="b">
        <f t="shared" si="41"/>
        <v>1</v>
      </c>
      <c r="Q259" s="168"/>
      <c r="R259" s="168" t="b">
        <f t="shared" si="42"/>
        <v>1</v>
      </c>
      <c r="S259" s="168"/>
      <c r="T259" s="168" t="b">
        <f t="shared" si="43"/>
        <v>1</v>
      </c>
      <c r="U259" s="168"/>
      <c r="V259" s="168" t="b">
        <f t="shared" si="44"/>
        <v>1</v>
      </c>
      <c r="W259" s="168"/>
      <c r="X259" s="168" t="b">
        <f t="shared" si="45"/>
        <v>1</v>
      </c>
    </row>
    <row r="260" spans="2:24" x14ac:dyDescent="0.3">
      <c r="B260" s="32"/>
      <c r="C260" s="34" t="str">
        <f>'Unavaliable Staff'!R$1</f>
        <v>ANNUAL LEAVE</v>
      </c>
      <c r="D260" s="5"/>
      <c r="E260" s="40">
        <f t="shared" ref="E260:L260" si="49">VLOOKUP(E$182,unavaliable,18,FALSE)</f>
        <v>0</v>
      </c>
      <c r="F260" s="40">
        <f t="shared" si="49"/>
        <v>0</v>
      </c>
      <c r="G260" s="40">
        <f t="shared" si="49"/>
        <v>0</v>
      </c>
      <c r="H260" s="40">
        <f t="shared" si="49"/>
        <v>0</v>
      </c>
      <c r="I260" s="46">
        <f t="shared" si="49"/>
        <v>0</v>
      </c>
      <c r="J260" t="e">
        <f t="shared" si="49"/>
        <v>#N/A</v>
      </c>
      <c r="K260" t="e">
        <f t="shared" si="49"/>
        <v>#N/A</v>
      </c>
      <c r="L260" t="e">
        <f t="shared" si="49"/>
        <v>#N/A</v>
      </c>
      <c r="O260" s="168"/>
      <c r="P260" s="168" t="b">
        <f t="shared" si="41"/>
        <v>1</v>
      </c>
      <c r="Q260" s="168"/>
      <c r="R260" s="168" t="b">
        <f t="shared" si="42"/>
        <v>1</v>
      </c>
      <c r="S260" s="168"/>
      <c r="T260" s="168" t="b">
        <f t="shared" si="43"/>
        <v>1</v>
      </c>
      <c r="U260" s="168"/>
      <c r="V260" s="168" t="b">
        <f t="shared" si="44"/>
        <v>1</v>
      </c>
      <c r="W260" s="168"/>
      <c r="X260" s="168" t="b">
        <f t="shared" si="45"/>
        <v>1</v>
      </c>
    </row>
    <row r="261" spans="2:24" x14ac:dyDescent="0.3">
      <c r="B261" s="32"/>
      <c r="C261" s="34" t="str">
        <f>'Unavaliable Staff'!S$1</f>
        <v>ANNUAL LEAVE</v>
      </c>
      <c r="D261" s="5"/>
      <c r="E261" s="40">
        <f>VLOOKUP(E$182,unavaliable,19,FALSE)</f>
        <v>0</v>
      </c>
      <c r="F261" s="40">
        <f>VLOOKUP(F$182,unavaliable,19,FALSE)</f>
        <v>0</v>
      </c>
      <c r="G261" s="40">
        <f>VLOOKUP(G$182,unavaliable,19,FALSE)</f>
        <v>0</v>
      </c>
      <c r="H261" s="40">
        <f>VLOOKUP(H$182,unavaliable,19,FALSE)</f>
        <v>0</v>
      </c>
      <c r="I261" s="46">
        <f>VLOOKUP(I$182,unavaliable,19,FALSE)</f>
        <v>0</v>
      </c>
      <c r="O261" s="168"/>
      <c r="P261" s="168" t="b">
        <f t="shared" si="41"/>
        <v>1</v>
      </c>
      <c r="Q261" s="168"/>
      <c r="R261" s="168" t="b">
        <f t="shared" si="42"/>
        <v>1</v>
      </c>
      <c r="S261" s="168"/>
      <c r="T261" s="168" t="b">
        <f t="shared" si="43"/>
        <v>1</v>
      </c>
      <c r="U261" s="168"/>
      <c r="V261" s="168" t="b">
        <f t="shared" si="44"/>
        <v>1</v>
      </c>
      <c r="W261" s="168"/>
      <c r="X261" s="168" t="b">
        <f t="shared" si="45"/>
        <v>1</v>
      </c>
    </row>
    <row r="262" spans="2:24" x14ac:dyDescent="0.3">
      <c r="B262" s="32"/>
      <c r="C262" s="34" t="str">
        <f>'Unavaliable Staff'!T$1</f>
        <v>ANNUAL LEAVE</v>
      </c>
      <c r="D262" s="5"/>
      <c r="E262" s="40">
        <f>VLOOKUP(E$182,unavaliable,20,FALSE)</f>
        <v>0</v>
      </c>
      <c r="F262" s="40">
        <f>VLOOKUP(F$182,unavaliable,20,FALSE)</f>
        <v>0</v>
      </c>
      <c r="G262" s="40">
        <f>VLOOKUP(G$182,unavaliable,20,FALSE)</f>
        <v>0</v>
      </c>
      <c r="H262" s="40">
        <f>VLOOKUP(H$182,unavaliable,20,FALSE)</f>
        <v>0</v>
      </c>
      <c r="I262" s="46">
        <f>VLOOKUP(I$182,unavaliable,20,FALSE)</f>
        <v>0</v>
      </c>
      <c r="O262" s="168"/>
      <c r="P262" s="168" t="b">
        <f t="shared" si="41"/>
        <v>1</v>
      </c>
      <c r="Q262" s="168"/>
      <c r="R262" s="168" t="b">
        <f t="shared" si="42"/>
        <v>1</v>
      </c>
      <c r="S262" s="168"/>
      <c r="T262" s="168" t="b">
        <f t="shared" si="43"/>
        <v>1</v>
      </c>
      <c r="U262" s="168"/>
      <c r="V262" s="168" t="b">
        <f t="shared" si="44"/>
        <v>1</v>
      </c>
      <c r="W262" s="168"/>
      <c r="X262" s="168" t="b">
        <f t="shared" si="45"/>
        <v>1</v>
      </c>
    </row>
    <row r="263" spans="2:24" x14ac:dyDescent="0.3">
      <c r="B263" s="32"/>
      <c r="C263" s="34" t="str">
        <f>'Unavaliable Staff'!U$1</f>
        <v>ANNUAL LEAVE</v>
      </c>
      <c r="D263" s="5"/>
      <c r="E263" s="40">
        <f t="shared" ref="E263:K263" si="50">VLOOKUP(E$182,unavaliable,21,FALSE)</f>
        <v>0</v>
      </c>
      <c r="F263" s="40">
        <f t="shared" si="50"/>
        <v>0</v>
      </c>
      <c r="G263" s="40">
        <f t="shared" si="50"/>
        <v>0</v>
      </c>
      <c r="H263" s="40">
        <f t="shared" si="50"/>
        <v>0</v>
      </c>
      <c r="I263" s="46">
        <f t="shared" si="50"/>
        <v>0</v>
      </c>
      <c r="J263" t="e">
        <f t="shared" si="50"/>
        <v>#N/A</v>
      </c>
      <c r="K263" t="e">
        <f t="shared" si="50"/>
        <v>#N/A</v>
      </c>
      <c r="O263" s="168"/>
      <c r="P263" s="168" t="b">
        <f t="shared" si="41"/>
        <v>1</v>
      </c>
      <c r="Q263" s="168"/>
      <c r="R263" s="168" t="b">
        <f t="shared" si="42"/>
        <v>1</v>
      </c>
      <c r="S263" s="168"/>
      <c r="T263" s="168" t="b">
        <f t="shared" si="43"/>
        <v>1</v>
      </c>
      <c r="U263" s="168"/>
      <c r="V263" s="168" t="b">
        <f t="shared" si="44"/>
        <v>1</v>
      </c>
      <c r="W263" s="168"/>
      <c r="X263" s="168" t="b">
        <f t="shared" si="45"/>
        <v>1</v>
      </c>
    </row>
    <row r="264" spans="2:24" x14ac:dyDescent="0.3">
      <c r="B264" s="32"/>
      <c r="C264" s="34" t="str">
        <f>'Unavaliable Staff'!V$1</f>
        <v>ANNUAL LEAVE</v>
      </c>
      <c r="D264" s="5"/>
      <c r="E264" s="40">
        <f>VLOOKUP(E$182,unavaliable,22,FALSE)</f>
        <v>0</v>
      </c>
      <c r="F264" s="40">
        <f>VLOOKUP(F$182,unavaliable,22,FALSE)</f>
        <v>0</v>
      </c>
      <c r="G264" s="40">
        <f>VLOOKUP(G$182,unavaliable,22,FALSE)</f>
        <v>0</v>
      </c>
      <c r="H264" s="40">
        <f>VLOOKUP(H$182,unavaliable,22,FALSE)</f>
        <v>0</v>
      </c>
      <c r="I264" s="46">
        <f>VLOOKUP(I$182,unavaliable,22,FALSE)</f>
        <v>0</v>
      </c>
      <c r="O264" s="168"/>
      <c r="P264" s="168" t="b">
        <f t="shared" si="41"/>
        <v>1</v>
      </c>
      <c r="Q264" s="168"/>
      <c r="R264" s="168" t="b">
        <f t="shared" si="42"/>
        <v>1</v>
      </c>
      <c r="S264" s="168"/>
      <c r="T264" s="168" t="b">
        <f t="shared" si="43"/>
        <v>1</v>
      </c>
      <c r="U264" s="168"/>
      <c r="V264" s="168" t="b">
        <f t="shared" si="44"/>
        <v>1</v>
      </c>
      <c r="W264" s="168"/>
      <c r="X264" s="168" t="b">
        <f t="shared" si="45"/>
        <v>1</v>
      </c>
    </row>
    <row r="265" spans="2:24" x14ac:dyDescent="0.3">
      <c r="B265" s="32"/>
      <c r="C265" s="34" t="str">
        <f>'Unavaliable Staff'!W$1</f>
        <v>ANNUAL LEAVE</v>
      </c>
      <c r="D265" s="5"/>
      <c r="E265" s="40">
        <f>VLOOKUP(E$182,unavaliable,23,FALSE)</f>
        <v>0</v>
      </c>
      <c r="F265" s="40">
        <f>VLOOKUP(F$182,unavaliable,23,FALSE)</f>
        <v>0</v>
      </c>
      <c r="G265" s="40">
        <f>VLOOKUP(G$182,unavaliable,23,FALSE)</f>
        <v>0</v>
      </c>
      <c r="H265" s="40">
        <f>VLOOKUP(H$182,unavaliable,23,FALSE)</f>
        <v>0</v>
      </c>
      <c r="I265" s="46">
        <f>VLOOKUP(I$182,unavaliable,23,FALSE)</f>
        <v>0</v>
      </c>
      <c r="O265" s="168"/>
      <c r="P265" s="168" t="b">
        <f t="shared" si="41"/>
        <v>1</v>
      </c>
      <c r="Q265" s="168"/>
      <c r="R265" s="168" t="b">
        <f t="shared" si="42"/>
        <v>1</v>
      </c>
      <c r="S265" s="168"/>
      <c r="T265" s="168" t="b">
        <f t="shared" si="43"/>
        <v>1</v>
      </c>
      <c r="U265" s="168"/>
      <c r="V265" s="168" t="b">
        <f t="shared" si="44"/>
        <v>1</v>
      </c>
      <c r="W265" s="168"/>
      <c r="X265" s="168" t="b">
        <f t="shared" si="45"/>
        <v>1</v>
      </c>
    </row>
    <row r="266" spans="2:24" x14ac:dyDescent="0.3">
      <c r="B266" s="32"/>
      <c r="C266" s="34" t="str">
        <f>'Unavaliable Staff'!X$1</f>
        <v>ANNUAL LEAVE</v>
      </c>
      <c r="D266" s="5"/>
      <c r="E266" s="40">
        <f>VLOOKUP(E$182,unavaliable,24,FALSE)</f>
        <v>0</v>
      </c>
      <c r="F266" s="40">
        <f>VLOOKUP(F$182,unavaliable,24,FALSE)</f>
        <v>0</v>
      </c>
      <c r="G266" s="40">
        <f>VLOOKUP(G$182,unavaliable,24,FALSE)</f>
        <v>0</v>
      </c>
      <c r="H266" s="40">
        <f>VLOOKUP(H$182,unavaliable,24,FALSE)</f>
        <v>0</v>
      </c>
      <c r="I266" s="46">
        <f>VLOOKUP(I$182,unavaliable,24,FALSE)</f>
        <v>0</v>
      </c>
      <c r="O266" s="168"/>
      <c r="P266" s="168" t="b">
        <f t="shared" si="41"/>
        <v>1</v>
      </c>
      <c r="Q266" s="168"/>
      <c r="R266" s="168" t="b">
        <f t="shared" si="42"/>
        <v>1</v>
      </c>
      <c r="S266" s="168"/>
      <c r="T266" s="168" t="b">
        <f t="shared" si="43"/>
        <v>1</v>
      </c>
      <c r="U266" s="168"/>
      <c r="V266" s="168" t="b">
        <f t="shared" si="44"/>
        <v>1</v>
      </c>
      <c r="W266" s="168"/>
      <c r="X266" s="168" t="b">
        <f t="shared" si="45"/>
        <v>1</v>
      </c>
    </row>
    <row r="267" spans="2:24" x14ac:dyDescent="0.3">
      <c r="B267" s="32"/>
      <c r="C267" s="34" t="str">
        <f>'Unavaliable Staff'!Y$1</f>
        <v>ANNUAL LEAVE</v>
      </c>
      <c r="D267" s="5"/>
      <c r="E267" s="40">
        <f>VLOOKUP(E$182,unavaliable,25,FALSE)</f>
        <v>0</v>
      </c>
      <c r="F267" s="40">
        <f>VLOOKUP(F$182,unavaliable,25,FALSE)</f>
        <v>0</v>
      </c>
      <c r="G267" s="40">
        <f>VLOOKUP(G$182,unavaliable,25,FALSE)</f>
        <v>0</v>
      </c>
      <c r="H267" s="40">
        <f>VLOOKUP(H$182,unavaliable,25,FALSE)</f>
        <v>0</v>
      </c>
      <c r="I267" s="46">
        <f>VLOOKUP(I$182,unavaliable,25,FALSE)</f>
        <v>0</v>
      </c>
      <c r="O267" s="168"/>
      <c r="P267" s="168" t="b">
        <f t="shared" si="41"/>
        <v>1</v>
      </c>
      <c r="Q267" s="168"/>
      <c r="R267" s="168" t="b">
        <f t="shared" si="42"/>
        <v>1</v>
      </c>
      <c r="S267" s="168"/>
      <c r="T267" s="168" t="b">
        <f t="shared" si="43"/>
        <v>1</v>
      </c>
      <c r="U267" s="168"/>
      <c r="V267" s="168" t="b">
        <f t="shared" si="44"/>
        <v>1</v>
      </c>
      <c r="W267" s="168"/>
      <c r="X267" s="168" t="b">
        <f t="shared" si="45"/>
        <v>1</v>
      </c>
    </row>
    <row r="268" spans="2:24" x14ac:dyDescent="0.3">
      <c r="B268" s="32"/>
      <c r="C268" s="34" t="str">
        <f>'Unavaliable Staff'!Z$1</f>
        <v>LONG SERVICE LEAVE</v>
      </c>
      <c r="D268" s="5"/>
      <c r="E268" s="40">
        <f>VLOOKUP(E$182,unavaliable,26,FALSE)</f>
        <v>0</v>
      </c>
      <c r="F268" s="40">
        <f>VLOOKUP(F$182,unavaliable,26,FALSE)</f>
        <v>0</v>
      </c>
      <c r="G268" s="40">
        <f>VLOOKUP(G$182,unavaliable,26,FALSE)</f>
        <v>0</v>
      </c>
      <c r="H268" s="40">
        <f>VLOOKUP(H$182,unavaliable,26,FALSE)</f>
        <v>0</v>
      </c>
      <c r="I268" s="46">
        <f>VLOOKUP(I$182,unavaliable,26,FALSE)</f>
        <v>0</v>
      </c>
      <c r="O268" s="168"/>
      <c r="P268" s="168" t="b">
        <f t="shared" si="41"/>
        <v>1</v>
      </c>
      <c r="Q268" s="168"/>
      <c r="R268" s="168" t="b">
        <f t="shared" si="42"/>
        <v>1</v>
      </c>
      <c r="S268" s="168"/>
      <c r="T268" s="168" t="b">
        <f t="shared" si="43"/>
        <v>1</v>
      </c>
      <c r="U268" s="168"/>
      <c r="V268" s="168" t="b">
        <f t="shared" si="44"/>
        <v>1</v>
      </c>
      <c r="W268" s="168"/>
      <c r="X268" s="168" t="b">
        <f t="shared" si="45"/>
        <v>1</v>
      </c>
    </row>
    <row r="269" spans="2:24" x14ac:dyDescent="0.3">
      <c r="B269" s="32"/>
      <c r="C269" s="34" t="str">
        <f>'Unavaliable Staff'!AA$1</f>
        <v>LONG SERVICE LEAVE</v>
      </c>
      <c r="D269" s="5"/>
      <c r="E269" s="40">
        <f>VLOOKUP(E$182,unavaliable,27,FALSE)</f>
        <v>0</v>
      </c>
      <c r="F269" s="40">
        <f>VLOOKUP(F$182,unavaliable,27,FALSE)</f>
        <v>0</v>
      </c>
      <c r="G269" s="40">
        <f>VLOOKUP(G$182,unavaliable,27,FALSE)</f>
        <v>0</v>
      </c>
      <c r="H269" s="40">
        <f>VLOOKUP(H$182,unavaliable,27,FALSE)</f>
        <v>0</v>
      </c>
      <c r="I269" s="46">
        <f>VLOOKUP(I$182,unavaliable,27,FALSE)</f>
        <v>0</v>
      </c>
      <c r="O269" s="168"/>
      <c r="P269" s="168" t="b">
        <f t="shared" si="41"/>
        <v>1</v>
      </c>
      <c r="Q269" s="168"/>
      <c r="R269" s="168" t="b">
        <f t="shared" si="42"/>
        <v>1</v>
      </c>
      <c r="S269" s="168"/>
      <c r="T269" s="168" t="b">
        <f t="shared" si="43"/>
        <v>1</v>
      </c>
      <c r="U269" s="168"/>
      <c r="V269" s="168" t="b">
        <f t="shared" si="44"/>
        <v>1</v>
      </c>
      <c r="W269" s="168"/>
      <c r="X269" s="168" t="b">
        <f t="shared" si="45"/>
        <v>1</v>
      </c>
    </row>
    <row r="270" spans="2:24" x14ac:dyDescent="0.3">
      <c r="B270" s="32"/>
      <c r="C270" s="34" t="str">
        <f>'Unavaliable Staff'!AB$1</f>
        <v>PROFESSIONAL DEVELOPMENT</v>
      </c>
      <c r="D270" s="5"/>
      <c r="E270" s="40">
        <f>VLOOKUP(E$182,unavaliable,28,FALSE)</f>
        <v>0</v>
      </c>
      <c r="F270" s="40">
        <f>VLOOKUP(F$182,unavaliable,28,FALSE)</f>
        <v>0</v>
      </c>
      <c r="G270" s="40">
        <f>VLOOKUP(G$182,unavaliable,28,FALSE)</f>
        <v>0</v>
      </c>
      <c r="H270" s="40">
        <f>VLOOKUP(H$182,unavaliable,28,FALSE)</f>
        <v>0</v>
      </c>
      <c r="I270" s="46">
        <f>VLOOKUP(I$182,unavaliable,28,FALSE)</f>
        <v>0</v>
      </c>
      <c r="O270" s="168"/>
      <c r="P270" s="168" t="b">
        <f t="shared" si="41"/>
        <v>1</v>
      </c>
      <c r="Q270" s="168"/>
      <c r="R270" s="168" t="b">
        <f t="shared" si="42"/>
        <v>1</v>
      </c>
      <c r="S270" s="168"/>
      <c r="T270" s="168" t="b">
        <f t="shared" si="43"/>
        <v>1</v>
      </c>
      <c r="U270" s="168"/>
      <c r="V270" s="168" t="b">
        <f t="shared" si="44"/>
        <v>1</v>
      </c>
      <c r="W270" s="168"/>
      <c r="X270" s="168" t="b">
        <f t="shared" si="45"/>
        <v>1</v>
      </c>
    </row>
    <row r="271" spans="2:24" x14ac:dyDescent="0.3">
      <c r="B271" s="32"/>
      <c r="C271" s="34" t="str">
        <f>'Unavaliable Staff'!AC$1</f>
        <v>PROFESSIONAL DEVELOPMENT</v>
      </c>
      <c r="D271" s="5"/>
      <c r="E271" s="40">
        <f>VLOOKUP(E$182,unavaliable,29,FALSE)</f>
        <v>0</v>
      </c>
      <c r="F271" s="40">
        <f>VLOOKUP(F$182,unavaliable,29,FALSE)</f>
        <v>0</v>
      </c>
      <c r="G271" s="40">
        <f>VLOOKUP(G$182,unavaliable,29,FALSE)</f>
        <v>0</v>
      </c>
      <c r="H271" s="40">
        <f>VLOOKUP(H$182,unavaliable,29,FALSE)</f>
        <v>0</v>
      </c>
      <c r="I271" s="46">
        <f>VLOOKUP(I$182,unavaliable,29,FALSE)</f>
        <v>0</v>
      </c>
      <c r="O271" s="168"/>
      <c r="P271" s="168" t="b">
        <f t="shared" si="41"/>
        <v>1</v>
      </c>
      <c r="Q271" s="168"/>
      <c r="R271" s="168" t="b">
        <f t="shared" si="42"/>
        <v>1</v>
      </c>
      <c r="S271" s="168"/>
      <c r="T271" s="168" t="b">
        <f t="shared" si="43"/>
        <v>1</v>
      </c>
      <c r="U271" s="168"/>
      <c r="V271" s="168" t="b">
        <f t="shared" si="44"/>
        <v>1</v>
      </c>
      <c r="W271" s="168"/>
      <c r="X271" s="168" t="b">
        <f t="shared" si="45"/>
        <v>1</v>
      </c>
    </row>
    <row r="272" spans="2:24" x14ac:dyDescent="0.3">
      <c r="B272" s="32"/>
      <c r="C272" s="34" t="str">
        <f>'Unavaliable Staff'!AD$1</f>
        <v>ROSTERED SICK / CARERS LEAVE</v>
      </c>
      <c r="D272" s="5"/>
      <c r="E272" s="40">
        <f>VLOOKUP(E$182,unavaliable,30,FALSE)</f>
        <v>0</v>
      </c>
      <c r="F272" s="40">
        <f>VLOOKUP(F$182,unavaliable,30,FALSE)</f>
        <v>0</v>
      </c>
      <c r="G272" s="40">
        <f>VLOOKUP(G$182,unavaliable,30,FALSE)</f>
        <v>0</v>
      </c>
      <c r="H272" s="40">
        <f>VLOOKUP(H$182,unavaliable,30,FALSE)</f>
        <v>0</v>
      </c>
      <c r="I272" s="46">
        <f>VLOOKUP(I$182,unavaliable,30,FALSE)</f>
        <v>0</v>
      </c>
      <c r="O272" s="168"/>
      <c r="P272" s="168" t="b">
        <f t="shared" si="41"/>
        <v>1</v>
      </c>
      <c r="Q272" s="168"/>
      <c r="R272" s="168" t="b">
        <f t="shared" si="42"/>
        <v>1</v>
      </c>
      <c r="S272" s="168"/>
      <c r="T272" s="168" t="b">
        <f t="shared" si="43"/>
        <v>1</v>
      </c>
      <c r="U272" s="168"/>
      <c r="V272" s="168" t="b">
        <f t="shared" si="44"/>
        <v>1</v>
      </c>
      <c r="W272" s="168"/>
      <c r="X272" s="168" t="b">
        <f t="shared" si="45"/>
        <v>1</v>
      </c>
    </row>
    <row r="273" spans="2:24" x14ac:dyDescent="0.3">
      <c r="B273" s="32"/>
      <c r="C273" s="34" t="str">
        <f>'Unavaliable Staff'!AE$1</f>
        <v>ROSTERED SICK / CARERS LEAVE</v>
      </c>
      <c r="D273" s="5"/>
      <c r="E273" s="40">
        <f t="shared" ref="E273:L273" si="51">VLOOKUP(E$182,unavaliable,31,FALSE)</f>
        <v>0</v>
      </c>
      <c r="F273" s="40">
        <f t="shared" si="51"/>
        <v>0</v>
      </c>
      <c r="G273" s="40">
        <f t="shared" si="51"/>
        <v>0</v>
      </c>
      <c r="H273" s="40">
        <f t="shared" si="51"/>
        <v>0</v>
      </c>
      <c r="I273" s="46">
        <f t="shared" si="51"/>
        <v>0</v>
      </c>
      <c r="J273" t="e">
        <f t="shared" si="51"/>
        <v>#N/A</v>
      </c>
      <c r="K273" t="e">
        <f t="shared" si="51"/>
        <v>#N/A</v>
      </c>
      <c r="L273" t="e">
        <f t="shared" si="51"/>
        <v>#N/A</v>
      </c>
      <c r="O273" s="168"/>
      <c r="P273" s="168" t="b">
        <f t="shared" si="41"/>
        <v>1</v>
      </c>
      <c r="Q273" s="168"/>
      <c r="R273" s="168" t="b">
        <f t="shared" si="42"/>
        <v>1</v>
      </c>
      <c r="S273" s="168"/>
      <c r="T273" s="168" t="b">
        <f t="shared" si="43"/>
        <v>1</v>
      </c>
      <c r="U273" s="168"/>
      <c r="V273" s="168" t="b">
        <f t="shared" si="44"/>
        <v>1</v>
      </c>
      <c r="W273" s="168"/>
      <c r="X273" s="168" t="b">
        <f t="shared" si="45"/>
        <v>1</v>
      </c>
    </row>
    <row r="274" spans="2:24" x14ac:dyDescent="0.3">
      <c r="B274" s="32"/>
      <c r="C274" s="34" t="str">
        <f>'Unavaliable Staff'!AF$1</f>
        <v>KINGSTON</v>
      </c>
      <c r="D274" s="5"/>
      <c r="E274" s="40">
        <f>VLOOKUP(E$182,unavaliable,32,FALSE)</f>
        <v>0</v>
      </c>
      <c r="F274" s="40">
        <f>VLOOKUP(F$182,unavaliable,32,FALSE)</f>
        <v>0</v>
      </c>
      <c r="G274" s="40">
        <f>VLOOKUP(G$182,unavaliable,32,FALSE)</f>
        <v>0</v>
      </c>
      <c r="H274" s="40">
        <f>VLOOKUP(H$182,unavaliable,32,FALSE)</f>
        <v>0</v>
      </c>
      <c r="I274" s="46">
        <f>VLOOKUP(I$182,unavaliable,32,FALSE)</f>
        <v>0</v>
      </c>
      <c r="O274" s="168"/>
      <c r="P274" s="168" t="b">
        <f t="shared" ref="P274:P281" si="52">NOT(ISERROR(MATCH("*"&amp;O274&amp;"*",E:E,0)))</f>
        <v>1</v>
      </c>
      <c r="Q274" s="168"/>
      <c r="R274" s="168" t="b">
        <f t="shared" ref="R274:R281" si="53">NOT(ISERROR(MATCH("*"&amp;Q274&amp;"*",F:F,0)))</f>
        <v>1</v>
      </c>
      <c r="S274" s="168"/>
      <c r="T274" s="168" t="b">
        <f t="shared" ref="T274:T281" si="54">NOT(ISERROR(MATCH("*"&amp;S274&amp;"*",G:G,0)))</f>
        <v>1</v>
      </c>
      <c r="U274" s="168"/>
      <c r="V274" s="168" t="b">
        <f t="shared" ref="V274:V281" si="55">NOT(ISERROR(MATCH("*"&amp;U274&amp;"*",H:H,0)))</f>
        <v>1</v>
      </c>
      <c r="W274" s="168"/>
      <c r="X274" s="168" t="b">
        <f t="shared" ref="X274:X281" si="56">NOT(ISERROR(MATCH("*"&amp;W274&amp;"*",I:I,0)))</f>
        <v>1</v>
      </c>
    </row>
    <row r="275" spans="2:24" x14ac:dyDescent="0.3">
      <c r="B275" s="32"/>
      <c r="C275" s="34" t="str">
        <f>'Unavaliable Staff'!AG$1</f>
        <v>KINGSTON</v>
      </c>
      <c r="D275" s="5"/>
      <c r="E275" s="40">
        <f>VLOOKUP(E$182,unavaliable,33,FALSE)</f>
        <v>0</v>
      </c>
      <c r="F275" s="40">
        <f>VLOOKUP(F$182,unavaliable,33,FALSE)</f>
        <v>0</v>
      </c>
      <c r="G275" s="40">
        <f>VLOOKUP(G$182,unavaliable,33,FALSE)</f>
        <v>0</v>
      </c>
      <c r="H275" s="40">
        <f>VLOOKUP(H$182,unavaliable,33,FALSE)</f>
        <v>0</v>
      </c>
      <c r="I275" s="46">
        <f>VLOOKUP(I$182,unavaliable,33,FALSE)</f>
        <v>0</v>
      </c>
      <c r="O275" s="168"/>
      <c r="P275" s="168" t="b">
        <f t="shared" si="52"/>
        <v>1</v>
      </c>
      <c r="Q275" s="168"/>
      <c r="R275" s="168" t="b">
        <f t="shared" si="53"/>
        <v>1</v>
      </c>
      <c r="S275" s="168"/>
      <c r="T275" s="168" t="b">
        <f t="shared" si="54"/>
        <v>1</v>
      </c>
      <c r="U275" s="168"/>
      <c r="V275" s="168" t="b">
        <f t="shared" si="55"/>
        <v>1</v>
      </c>
      <c r="W275" s="168"/>
      <c r="X275" s="168" t="b">
        <f t="shared" si="56"/>
        <v>1</v>
      </c>
    </row>
    <row r="276" spans="2:24" x14ac:dyDescent="0.3">
      <c r="B276" s="32"/>
      <c r="C276" s="34" t="str">
        <f>'Unavaliable Staff'!AH$1</f>
        <v>CONFERENCE</v>
      </c>
      <c r="D276" s="5"/>
      <c r="E276" s="40">
        <f>VLOOKUP(E$182,unavaliable,34,FALSE)</f>
        <v>0</v>
      </c>
      <c r="F276" s="40">
        <f>VLOOKUP(F$182,unavaliable,34,FALSE)</f>
        <v>0</v>
      </c>
      <c r="G276" s="40">
        <f>VLOOKUP(G$182,unavaliable,34,FALSE)</f>
        <v>0</v>
      </c>
      <c r="H276" s="40">
        <f>VLOOKUP(H$182,unavaliable,34,FALSE)</f>
        <v>0</v>
      </c>
      <c r="I276" s="46">
        <f>VLOOKUP(I$182,unavaliable,34,FALSE)</f>
        <v>0</v>
      </c>
      <c r="O276" s="168"/>
      <c r="P276" s="168" t="b">
        <f t="shared" si="52"/>
        <v>1</v>
      </c>
      <c r="Q276" s="168"/>
      <c r="R276" s="168" t="b">
        <f t="shared" si="53"/>
        <v>1</v>
      </c>
      <c r="S276" s="168"/>
      <c r="T276" s="168" t="b">
        <f t="shared" si="54"/>
        <v>1</v>
      </c>
      <c r="U276" s="168"/>
      <c r="V276" s="168" t="b">
        <f t="shared" si="55"/>
        <v>1</v>
      </c>
      <c r="W276" s="168"/>
      <c r="X276" s="168" t="b">
        <f t="shared" si="56"/>
        <v>1</v>
      </c>
    </row>
    <row r="277" spans="2:24" x14ac:dyDescent="0.3">
      <c r="B277" s="32"/>
      <c r="C277" s="34" t="str">
        <f>'Unavaliable Staff'!AI$1</f>
        <v>CONFERENCE</v>
      </c>
      <c r="D277" s="5"/>
      <c r="E277" s="40">
        <f t="shared" ref="E277:K277" si="57">VLOOKUP(E$182,unavaliable,35,FALSE)</f>
        <v>0</v>
      </c>
      <c r="F277" s="40">
        <f t="shared" si="57"/>
        <v>0</v>
      </c>
      <c r="G277" s="40">
        <f t="shared" si="57"/>
        <v>0</v>
      </c>
      <c r="H277" s="40">
        <f t="shared" si="57"/>
        <v>0</v>
      </c>
      <c r="I277" s="46">
        <f t="shared" si="57"/>
        <v>0</v>
      </c>
      <c r="J277" t="e">
        <f t="shared" si="57"/>
        <v>#N/A</v>
      </c>
      <c r="K277" t="e">
        <f t="shared" si="57"/>
        <v>#N/A</v>
      </c>
      <c r="O277" s="168"/>
      <c r="P277" s="168" t="b">
        <f t="shared" si="52"/>
        <v>1</v>
      </c>
      <c r="Q277" s="168"/>
      <c r="R277" s="168" t="b">
        <f t="shared" si="53"/>
        <v>1</v>
      </c>
      <c r="S277" s="168"/>
      <c r="T277" s="168" t="b">
        <f t="shared" si="54"/>
        <v>1</v>
      </c>
      <c r="U277" s="168"/>
      <c r="V277" s="168" t="b">
        <f t="shared" si="55"/>
        <v>1</v>
      </c>
      <c r="W277" s="168"/>
      <c r="X277" s="168" t="b">
        <f t="shared" si="56"/>
        <v>1</v>
      </c>
    </row>
    <row r="278" spans="2:24" x14ac:dyDescent="0.3">
      <c r="B278" s="32"/>
      <c r="C278" s="34" t="str">
        <f>'Unavaliable Staff'!AJ$1</f>
        <v>CONFERENCE</v>
      </c>
      <c r="D278" s="5"/>
      <c r="E278" s="40">
        <f>VLOOKUP(E$182,unavaliable,36,FALSE)</f>
        <v>0</v>
      </c>
      <c r="F278" s="40">
        <f>VLOOKUP(F$182,unavaliable,36,FALSE)</f>
        <v>0</v>
      </c>
      <c r="G278" s="40">
        <f>VLOOKUP(G$182,unavaliable,36,FALSE)</f>
        <v>0</v>
      </c>
      <c r="H278" s="40">
        <f>VLOOKUP(H$182,unavaliable,36,FALSE)</f>
        <v>0</v>
      </c>
      <c r="I278" s="46">
        <f>VLOOKUP(I$182,unavaliable,36,FALSE)</f>
        <v>0</v>
      </c>
      <c r="O278" s="168"/>
      <c r="P278" s="168" t="b">
        <f t="shared" si="52"/>
        <v>1</v>
      </c>
      <c r="Q278" s="168"/>
      <c r="R278" s="168" t="b">
        <f t="shared" si="53"/>
        <v>1</v>
      </c>
      <c r="S278" s="168"/>
      <c r="T278" s="168" t="b">
        <f t="shared" si="54"/>
        <v>1</v>
      </c>
      <c r="U278" s="168"/>
      <c r="V278" s="168" t="b">
        <f t="shared" si="55"/>
        <v>1</v>
      </c>
      <c r="W278" s="168"/>
      <c r="X278" s="168" t="b">
        <f t="shared" si="56"/>
        <v>1</v>
      </c>
    </row>
    <row r="279" spans="2:24" x14ac:dyDescent="0.3">
      <c r="B279" s="32"/>
      <c r="C279" s="34" t="str">
        <f>'Unavaliable Staff'!AK$1</f>
        <v>CONFERENCE</v>
      </c>
      <c r="D279" s="5"/>
      <c r="E279" s="40">
        <f>VLOOKUP(E$182,unavaliable,37,FALSE)</f>
        <v>0</v>
      </c>
      <c r="F279" s="40">
        <f>VLOOKUP(F$182,unavaliable,37,FALSE)</f>
        <v>0</v>
      </c>
      <c r="G279" s="40">
        <f>VLOOKUP(G$182,unavaliable,37,FALSE)</f>
        <v>0</v>
      </c>
      <c r="H279" s="40">
        <f>VLOOKUP(H$182,unavaliable,37,FALSE)</f>
        <v>0</v>
      </c>
      <c r="I279" s="46">
        <f>VLOOKUP(I$182,unavaliable,37,FALSE)</f>
        <v>0</v>
      </c>
      <c r="O279" s="168"/>
      <c r="P279" s="168" t="b">
        <f t="shared" si="52"/>
        <v>1</v>
      </c>
      <c r="Q279" s="168"/>
      <c r="R279" s="168" t="b">
        <f t="shared" si="53"/>
        <v>1</v>
      </c>
      <c r="S279" s="168"/>
      <c r="T279" s="168" t="b">
        <f t="shared" si="54"/>
        <v>1</v>
      </c>
      <c r="U279" s="168"/>
      <c r="V279" s="168" t="b">
        <f t="shared" si="55"/>
        <v>1</v>
      </c>
      <c r="W279" s="168"/>
      <c r="X279" s="168" t="b">
        <f t="shared" si="56"/>
        <v>1</v>
      </c>
    </row>
    <row r="280" spans="2:24" x14ac:dyDescent="0.3">
      <c r="B280" s="32"/>
      <c r="C280" s="34" t="str">
        <f>'Unavaliable Staff'!AL$1</f>
        <v>ORIENTATION</v>
      </c>
      <c r="D280" s="5"/>
      <c r="E280" s="40">
        <f>VLOOKUP(E$182,unavaliable,38,FALSE)</f>
        <v>0</v>
      </c>
      <c r="F280" s="40">
        <f>VLOOKUP(F$182,unavaliable,38,FALSE)</f>
        <v>0</v>
      </c>
      <c r="G280" s="40">
        <f>VLOOKUP(G$182,unavaliable,38,FALSE)</f>
        <v>0</v>
      </c>
      <c r="H280" s="40">
        <f>VLOOKUP(H$182,unavaliable,38,FALSE)</f>
        <v>0</v>
      </c>
      <c r="I280" s="46">
        <f>VLOOKUP(I$182,unavaliable,38,FALSE)</f>
        <v>0</v>
      </c>
      <c r="O280" s="168"/>
      <c r="P280" s="168" t="b">
        <f t="shared" si="52"/>
        <v>1</v>
      </c>
      <c r="Q280" s="168"/>
      <c r="R280" s="168" t="b">
        <f t="shared" si="53"/>
        <v>1</v>
      </c>
      <c r="S280" s="168"/>
      <c r="T280" s="168" t="b">
        <f t="shared" si="54"/>
        <v>1</v>
      </c>
      <c r="U280" s="168"/>
      <c r="V280" s="168" t="b">
        <f t="shared" si="55"/>
        <v>1</v>
      </c>
      <c r="W280" s="168"/>
      <c r="X280" s="168" t="b">
        <f t="shared" si="56"/>
        <v>1</v>
      </c>
    </row>
    <row r="281" spans="2:24" x14ac:dyDescent="0.3">
      <c r="B281" s="247" t="s">
        <v>31</v>
      </c>
      <c r="C281" s="248"/>
      <c r="D281" s="20"/>
      <c r="E281" s="155"/>
      <c r="F281" s="155"/>
      <c r="G281" s="155"/>
      <c r="H281" s="155"/>
      <c r="I281" s="162"/>
      <c r="O281" s="168"/>
      <c r="P281" s="168" t="b">
        <f t="shared" si="52"/>
        <v>1</v>
      </c>
      <c r="Q281" s="168"/>
      <c r="R281" s="168" t="b">
        <f t="shared" si="53"/>
        <v>1</v>
      </c>
      <c r="S281" s="168"/>
      <c r="T281" s="168" t="b">
        <f t="shared" si="54"/>
        <v>1</v>
      </c>
      <c r="U281" s="168"/>
      <c r="V281" s="168" t="b">
        <f t="shared" si="55"/>
        <v>1</v>
      </c>
      <c r="W281" s="168"/>
      <c r="X281" s="168" t="b">
        <f t="shared" si="56"/>
        <v>1</v>
      </c>
    </row>
    <row r="282" spans="2:24" x14ac:dyDescent="0.3">
      <c r="B282" s="32"/>
      <c r="C282" s="34"/>
      <c r="D282" s="5"/>
      <c r="E282" s="89"/>
      <c r="F282" s="89"/>
      <c r="G282" s="89"/>
      <c r="H282" s="89"/>
      <c r="I282" s="90"/>
    </row>
    <row r="283" spans="2:24" ht="17.25" thickBot="1" x14ac:dyDescent="0.35">
      <c r="B283" s="33"/>
      <c r="C283" s="36"/>
      <c r="D283" s="14"/>
      <c r="E283" s="91"/>
      <c r="F283" s="91"/>
      <c r="G283" s="91"/>
      <c r="H283" s="91"/>
      <c r="I283" s="92"/>
    </row>
  </sheetData>
  <mergeCells count="8">
    <mergeCell ref="U2:V2"/>
    <mergeCell ref="W2:X2"/>
    <mergeCell ref="B220:C220"/>
    <mergeCell ref="B244:C244"/>
    <mergeCell ref="B281:C281"/>
    <mergeCell ref="O2:P2"/>
    <mergeCell ref="Q2:R2"/>
    <mergeCell ref="S2:T2"/>
  </mergeCells>
  <conditionalFormatting sqref="W4:W129">
    <cfRule type="containsErrors" dxfId="75" priority="18">
      <formula>ISERROR(W4)</formula>
    </cfRule>
  </conditionalFormatting>
  <conditionalFormatting sqref="P1:P1048576 R1:R1048576 T1:T1048576 V1:V1048576 X1:X1048576">
    <cfRule type="containsText" dxfId="74" priority="13" operator="containsText" text="false">
      <formula>NOT(ISERROR(SEARCH("false",P1)))</formula>
    </cfRule>
  </conditionalFormatting>
  <conditionalFormatting sqref="A1:XFD1048576">
    <cfRule type="containsText" dxfId="73" priority="14" operator="containsText" text="qq">
      <formula>NOT(ISERROR(SEARCH("qq",A1)))</formula>
    </cfRule>
    <cfRule type="containsText" dxfId="72" priority="15" operator="containsText" text="blank">
      <formula>NOT(ISERROR(SEARCH("blank",A1)))</formula>
    </cfRule>
    <cfRule type="containsText" dxfId="71" priority="16" operator="containsText" text="Public Holiday">
      <formula>NOT(ISERROR(SEARCH("Public Holiday",A1)))</formula>
    </cfRule>
    <cfRule type="containsErrors" dxfId="70" priority="17">
      <formula>ISERROR(A1)</formula>
    </cfRule>
  </conditionalFormatting>
  <conditionalFormatting sqref="F1:F1048576 G194">
    <cfRule type="duplicateValues" dxfId="69" priority="12"/>
  </conditionalFormatting>
  <conditionalFormatting sqref="G1:G1048576">
    <cfRule type="duplicateValues" dxfId="68" priority="11"/>
  </conditionalFormatting>
  <conditionalFormatting sqref="I1:I1048576">
    <cfRule type="duplicateValues" dxfId="67" priority="10"/>
  </conditionalFormatting>
  <conditionalFormatting sqref="E1:E1048576">
    <cfRule type="duplicateValues" dxfId="66" priority="9"/>
  </conditionalFormatting>
  <conditionalFormatting sqref="H1:H1048576">
    <cfRule type="duplicateValues" dxfId="65" priority="8"/>
  </conditionalFormatting>
  <conditionalFormatting sqref="H89">
    <cfRule type="duplicateValues" dxfId="64" priority="7"/>
  </conditionalFormatting>
  <conditionalFormatting sqref="H87">
    <cfRule type="duplicateValues" dxfId="63" priority="6"/>
  </conditionalFormatting>
  <conditionalFormatting sqref="I87">
    <cfRule type="duplicateValues" dxfId="62" priority="5"/>
  </conditionalFormatting>
  <conditionalFormatting sqref="F9">
    <cfRule type="duplicateValues" dxfId="61" priority="4"/>
  </conditionalFormatting>
  <conditionalFormatting sqref="G9">
    <cfRule type="duplicateValues" dxfId="60" priority="3"/>
  </conditionalFormatting>
  <conditionalFormatting sqref="H9">
    <cfRule type="duplicateValues" dxfId="59" priority="2"/>
  </conditionalFormatting>
  <conditionalFormatting sqref="I9">
    <cfRule type="duplicateValues" dxfId="58" priority="1"/>
  </conditionalFormatting>
  <dataValidations count="6">
    <dataValidation allowBlank="1" showInputMessage="1" prompt="Date" sqref="E3 E182"/>
    <dataValidation allowBlank="1" showInputMessage="1" prompt="Automatically determined weekday. To change weekdays, select a new starting day of the week in B2" sqref="J2:K2 J181:K181"/>
    <dataValidation allowBlank="1" showInputMessage="1" showErrorMessage="1" prompt="Enter the year for this calendar" sqref="E1 E180"/>
    <dataValidation allowBlank="1" showInputMessage="1" prompt="This workbook is a 12 month calendar. Type the starting year in cell B1 then select the starting month in cell C1. The calendar will update automatically for subsequent months" sqref="D1 D180"/>
    <dataValidation type="list" allowBlank="1" showInputMessage="1" showErrorMessage="1" error="Select a month from the entries in the list. Select CANCEL, then ALT+DOWN ARROW to pick from the dropdown list" prompt="Select the calendar's start month from the dropdown list. Press ALT+DOWN ARROW to open the dropdown list then press ENTER to choose one of the items" sqref="F1 F180">
      <formula1>"January,February,March,April,May,June,July,August,September,October,November,December"</formula1>
    </dataValidation>
    <dataValidation type="list" allowBlank="1" showInputMessage="1" showErrorMessage="1" error="Only days from the dropdown list can be used for the weekday headings. To select a different weekday, select CANCEL, then ALT+DOWN ARROW to pick from the dropdown list" prompt="Select the starting day of the week from the dropdown list. Press ALT+DOWN ARROW to open the dropdown list then press ENTER to select a day. The calendar will update automatically" sqref="E2:I2 E181:I181">
      <formula1>"SUNDAY,MONDAY,TUESDAY,WEDNESDAY,THURSDAY,FRIDAY,SATURDAY"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8" fitToHeight="2" orientation="portrait" r:id="rId1"/>
  <headerFooter alignWithMargins="0"/>
  <rowBreaks count="1" manualBreakCount="1">
    <brk id="178" min="1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7"/>
  <sheetViews>
    <sheetView topLeftCell="A250" zoomScale="82" zoomScaleNormal="82" workbookViewId="0">
      <pane xSplit="1" topLeftCell="B1" activePane="topRight" state="frozen"/>
      <selection pane="topRight" activeCell="A264" sqref="A264:A268"/>
    </sheetView>
  </sheetViews>
  <sheetFormatPr defaultRowHeight="16.5" x14ac:dyDescent="0.3"/>
  <cols>
    <col min="1" max="1" width="9.875" style="8" customWidth="1"/>
    <col min="2" max="2" width="10.75" bestFit="1" customWidth="1"/>
    <col min="3" max="9" width="15.375" bestFit="1" customWidth="1"/>
    <col min="10" max="10" width="16.25" customWidth="1"/>
    <col min="11" max="20" width="15.375" bestFit="1" customWidth="1"/>
    <col min="21" max="21" width="9.625" style="26" customWidth="1"/>
    <col min="22" max="22" width="13.125" bestFit="1" customWidth="1"/>
    <col min="23" max="23" width="16.125" bestFit="1" customWidth="1"/>
    <col min="24" max="24" width="13.125" bestFit="1" customWidth="1"/>
    <col min="25" max="25" width="9" style="5"/>
    <col min="26" max="27" width="13.125" bestFit="1" customWidth="1"/>
    <col min="28" max="28" width="17.625" bestFit="1" customWidth="1"/>
    <col min="29" max="30" width="25.25" bestFit="1" customWidth="1"/>
    <col min="31" max="31" width="9" style="5"/>
    <col min="32" max="32" width="14.25" customWidth="1"/>
    <col min="33" max="33" width="9" style="25"/>
    <col min="34" max="34" width="62.625" customWidth="1"/>
  </cols>
  <sheetData>
    <row r="1" spans="1:33" s="97" customFormat="1" ht="18.75" x14ac:dyDescent="0.3">
      <c r="A1" s="96" t="s">
        <v>19</v>
      </c>
      <c r="U1" s="98"/>
      <c r="Y1" s="99"/>
      <c r="AE1" s="99"/>
      <c r="AG1" s="100"/>
    </row>
    <row r="2" spans="1:33" x14ac:dyDescent="0.3">
      <c r="A2" s="101"/>
    </row>
    <row r="3" spans="1:33" s="114" customFormat="1" ht="60" x14ac:dyDescent="0.3">
      <c r="A3" s="122"/>
      <c r="B3" s="123"/>
      <c r="C3" s="124" t="str">
        <f>'[1]Daily Roster'!$C3</f>
        <v>PRODUCT RELEASE MANAGER</v>
      </c>
      <c r="D3" s="124" t="str">
        <f>'[1]Daily Roster'!$D3</f>
        <v>PRODUCT RELEASE</v>
      </c>
      <c r="E3" s="124" t="str">
        <f>'[1]Daily Roster'!$E3</f>
        <v>CHEMO</v>
      </c>
      <c r="F3" s="124" t="str">
        <f>'[1]Daily Roster'!$F3</f>
        <v>ASEPTIC PREP LEAD</v>
      </c>
      <c r="G3" s="124" t="str">
        <f>'[1]Daily Roster'!$G3</f>
        <v>ASEPTIC PREP</v>
      </c>
      <c r="H3" s="124" t="str">
        <f>'[1]Daily Roster'!$H3</f>
        <v>ASEPTIC PREP</v>
      </c>
      <c r="I3" s="124" t="str">
        <f>'[1]Daily Roster'!$I3</f>
        <v>ASEPTIC PREP (1.15-5.15) / IP SUPPORT (8.45-12.45)</v>
      </c>
      <c r="J3" s="124" t="str">
        <f>'[1]Daily Roster'!$J3</f>
        <v>ASEPTIC TRAINING SUPPORT</v>
      </c>
      <c r="K3" s="124" t="str">
        <f>'[1]Daily Roster'!$K3</f>
        <v>INTERN</v>
      </c>
      <c r="L3" s="124" t="str">
        <f>'[1]Daily Roster'!$L3</f>
        <v>ASEPTIC PREP - DANDENONG HOSPITAL</v>
      </c>
      <c r="M3" s="124" t="str">
        <f>'[1]Daily Roster'!$M3</f>
        <v>PRODUCT RELEASE - MOORABBIN HOSPITAL</v>
      </c>
      <c r="N3" s="124" t="str">
        <f>'[1]Daily Roster'!$N3</f>
        <v>(8.45am - 12.45pm) IP SUPPORT</v>
      </c>
      <c r="O3" s="124" t="str">
        <f>'[1]Daily Roster'!$O3</f>
        <v>[PHARMACY ROLE]</v>
      </c>
      <c r="P3" s="124" t="str">
        <f>'[1]Daily Roster'!$P3</f>
        <v>[PHARMACY ROLE]</v>
      </c>
      <c r="Q3" s="124" t="str">
        <f>'[1]Daily Roster'!$Q3</f>
        <v>[PHARMACY ROLE]</v>
      </c>
      <c r="R3" s="124" t="str">
        <f>'[1]Daily Roster'!$R3</f>
        <v>[PHARMACY ROLE]</v>
      </c>
      <c r="S3" s="124" t="str">
        <f>'[1]Daily Roster'!$S3</f>
        <v>[PHARMACY ROLE]</v>
      </c>
      <c r="T3" s="124" t="str">
        <f>'[1]Daily Roster'!$T3</f>
        <v>[PHARMACY ROLE]</v>
      </c>
      <c r="U3" s="125"/>
      <c r="V3" s="126" t="s">
        <v>65</v>
      </c>
      <c r="W3" s="126" t="s">
        <v>66</v>
      </c>
      <c r="X3" s="126" t="s">
        <v>67</v>
      </c>
      <c r="Y3" s="125"/>
      <c r="Z3" s="127" t="s">
        <v>68</v>
      </c>
      <c r="AA3" s="127" t="s">
        <v>69</v>
      </c>
      <c r="AB3" s="127" t="s">
        <v>70</v>
      </c>
      <c r="AC3" s="127" t="s">
        <v>32</v>
      </c>
      <c r="AD3" s="127" t="s">
        <v>71</v>
      </c>
      <c r="AE3" s="125"/>
      <c r="AF3" s="128" t="s">
        <v>72</v>
      </c>
      <c r="AG3" s="129"/>
    </row>
    <row r="4" spans="1:33" x14ac:dyDescent="0.3">
      <c r="A4" s="102">
        <v>43101</v>
      </c>
      <c r="B4" s="103" t="s">
        <v>1</v>
      </c>
      <c r="C4" s="111" t="str">
        <f>'[1]Daily Roster'!$C4</f>
        <v>Public Holiday</v>
      </c>
      <c r="D4" s="111" t="str">
        <f>'[1]Daily Roster'!$D4</f>
        <v>Public Holiday</v>
      </c>
      <c r="E4" s="111" t="str">
        <f>'[1]Daily Roster'!$E4</f>
        <v>Public Holiday</v>
      </c>
      <c r="F4" s="111" t="str">
        <f>'[1]Daily Roster'!$F4</f>
        <v>Public Holiday</v>
      </c>
      <c r="G4" s="111" t="str">
        <f>'[1]Daily Roster'!$G4</f>
        <v>Public Holiday</v>
      </c>
      <c r="H4" s="111" t="str">
        <f>'[1]Daily Roster'!$H4</f>
        <v>Public Holiday</v>
      </c>
      <c r="I4" s="111" t="str">
        <f>'[1]Daily Roster'!$I4</f>
        <v>Public Holiday</v>
      </c>
      <c r="J4" s="111" t="str">
        <f>'[1]Daily Roster'!$J4</f>
        <v>Public Holiday</v>
      </c>
      <c r="K4" s="111" t="str">
        <f>'[1]Daily Roster'!$K4</f>
        <v>Public Holiday</v>
      </c>
      <c r="L4" s="111" t="str">
        <f>'[1]Daily Roster'!$L4</f>
        <v>Public Holiday</v>
      </c>
      <c r="M4" s="111" t="str">
        <f>'[1]Daily Roster'!$M4</f>
        <v>Public Holiday</v>
      </c>
      <c r="N4" s="111" t="str">
        <f>'[1]Daily Roster'!$N4</f>
        <v>Public Holiday</v>
      </c>
      <c r="O4" s="111" t="str">
        <f>'[1]Daily Roster'!$O4</f>
        <v>Public Holiday</v>
      </c>
      <c r="P4" s="111" t="str">
        <f>'[1]Daily Roster'!$P4</f>
        <v>Public Holiday</v>
      </c>
      <c r="Q4" s="111" t="str">
        <f>'[1]Daily Roster'!$Q4</f>
        <v>Public Holiday</v>
      </c>
      <c r="R4" s="111" t="str">
        <f>'[1]Daily Roster'!$R4</f>
        <v>Public Holiday</v>
      </c>
      <c r="S4" s="111" t="str">
        <f>'[1]Daily Roster'!$S4</f>
        <v>Public Holiday</v>
      </c>
      <c r="T4" s="111" t="str">
        <f>'[1]Daily Roster'!$T4</f>
        <v>Public Holiday</v>
      </c>
      <c r="U4" s="104"/>
      <c r="V4" s="105" t="s">
        <v>73</v>
      </c>
      <c r="W4" s="106" t="s">
        <v>73</v>
      </c>
      <c r="X4" s="106" t="s">
        <v>73</v>
      </c>
      <c r="Y4" s="107"/>
      <c r="Z4" s="108" t="s">
        <v>73</v>
      </c>
      <c r="AA4" s="108" t="s">
        <v>73</v>
      </c>
      <c r="AB4" s="108" t="s">
        <v>73</v>
      </c>
      <c r="AC4" s="108" t="s">
        <v>73</v>
      </c>
      <c r="AD4" s="108" t="s">
        <v>73</v>
      </c>
      <c r="AE4" s="107"/>
      <c r="AF4" s="106" t="s">
        <v>73</v>
      </c>
    </row>
    <row r="5" spans="1:33" x14ac:dyDescent="0.3">
      <c r="A5" s="102">
        <v>43102</v>
      </c>
      <c r="B5" s="103" t="s">
        <v>2</v>
      </c>
      <c r="C5" s="111" t="str">
        <f>'[1]Daily Roster'!$C5</f>
        <v>Robert</v>
      </c>
      <c r="D5" s="111" t="str">
        <f>'[1]Daily Roster'!$D5</f>
        <v>Stella</v>
      </c>
      <c r="E5" s="111" t="str">
        <f>'[1]Daily Roster'!$E5</f>
        <v>Yolanda</v>
      </c>
      <c r="F5" s="111" t="str">
        <f>'[1]Daily Roster'!$F5</f>
        <v>K.Tiong</v>
      </c>
      <c r="G5" s="111" t="str">
        <f>'[1]Daily Roster'!$G5</f>
        <v>Kelly</v>
      </c>
      <c r="H5" s="111" t="str">
        <f>'[1]Daily Roster'!$H5</f>
        <v>qq</v>
      </c>
      <c r="I5" s="111" t="str">
        <f>'[1]Daily Roster'!$I5</f>
        <v>T.Le</v>
      </c>
      <c r="J5" s="111">
        <f>'[1]Daily Roster'!$J5</f>
        <v>0</v>
      </c>
      <c r="K5" s="111">
        <f>'[1]Daily Roster'!$K5</f>
        <v>0</v>
      </c>
      <c r="L5" s="111">
        <f>'[1]Daily Roster'!$L5</f>
        <v>0</v>
      </c>
      <c r="M5" s="111">
        <f>'[1]Daily Roster'!$M5</f>
        <v>0</v>
      </c>
      <c r="N5" s="111">
        <f>'[1]Daily Roster'!$N5</f>
        <v>0</v>
      </c>
      <c r="O5" s="111">
        <f>'[1]Daily Roster'!$O5</f>
        <v>0</v>
      </c>
      <c r="P5" s="111">
        <f>'[1]Daily Roster'!$P5</f>
        <v>0</v>
      </c>
      <c r="Q5" s="111">
        <f>'[1]Daily Roster'!$Q5</f>
        <v>0</v>
      </c>
      <c r="R5" s="111">
        <f>'[1]Daily Roster'!$R5</f>
        <v>0</v>
      </c>
      <c r="S5" s="111">
        <f>'[1]Daily Roster'!$S5</f>
        <v>0</v>
      </c>
      <c r="T5" s="111">
        <f>'[1]Daily Roster'!$T5</f>
        <v>0</v>
      </c>
      <c r="U5" s="104"/>
      <c r="V5" s="105"/>
      <c r="W5" s="106"/>
      <c r="X5" s="106"/>
      <c r="Y5" s="107"/>
      <c r="Z5" s="108"/>
      <c r="AA5" s="108"/>
      <c r="AB5" s="108"/>
      <c r="AC5" s="108"/>
      <c r="AD5" s="108"/>
      <c r="AE5" s="107"/>
      <c r="AF5" s="106"/>
    </row>
    <row r="6" spans="1:33" x14ac:dyDescent="0.3">
      <c r="A6" s="102">
        <v>43103</v>
      </c>
      <c r="B6" s="103" t="s">
        <v>3</v>
      </c>
      <c r="C6" s="111" t="str">
        <f>'[1]Daily Roster'!$C6</f>
        <v>Robert</v>
      </c>
      <c r="D6" s="111" t="str">
        <f>'[1]Daily Roster'!$D6</f>
        <v>Daisy</v>
      </c>
      <c r="E6" s="111" t="str">
        <f>'[1]Daily Roster'!$E6</f>
        <v>G.Lau</v>
      </c>
      <c r="F6" s="111" t="str">
        <f>'[1]Daily Roster'!$F6</f>
        <v>Yolanda</v>
      </c>
      <c r="G6" s="111" t="str">
        <f>'[1]Daily Roster'!$G6</f>
        <v>Lois</v>
      </c>
      <c r="H6" s="111" t="str">
        <f>'[1]Daily Roster'!$H6</f>
        <v>qq</v>
      </c>
      <c r="I6" s="111" t="str">
        <f>'[1]Daily Roster'!$I6</f>
        <v>T.Le</v>
      </c>
      <c r="J6" s="111">
        <f>'[1]Daily Roster'!$J6</f>
        <v>0</v>
      </c>
      <c r="K6" s="111">
        <f>'[1]Daily Roster'!$K6</f>
        <v>0</v>
      </c>
      <c r="L6" s="111">
        <f>'[1]Daily Roster'!$L6</f>
        <v>0</v>
      </c>
      <c r="M6" s="111">
        <f>'[1]Daily Roster'!$M6</f>
        <v>0</v>
      </c>
      <c r="N6" s="111">
        <f>'[1]Daily Roster'!$N6</f>
        <v>0</v>
      </c>
      <c r="O6" s="111">
        <f>'[1]Daily Roster'!$O6</f>
        <v>0</v>
      </c>
      <c r="P6" s="111">
        <f>'[1]Daily Roster'!$P6</f>
        <v>0</v>
      </c>
      <c r="Q6" s="111">
        <f>'[1]Daily Roster'!$Q6</f>
        <v>0</v>
      </c>
      <c r="R6" s="111">
        <f>'[1]Daily Roster'!$R6</f>
        <v>0</v>
      </c>
      <c r="S6" s="111">
        <f>'[1]Daily Roster'!$S6</f>
        <v>0</v>
      </c>
      <c r="T6" s="111">
        <f>'[1]Daily Roster'!$T6</f>
        <v>0</v>
      </c>
      <c r="U6" s="104"/>
      <c r="V6" s="105"/>
      <c r="W6" s="106"/>
      <c r="X6" s="106"/>
      <c r="Y6" s="107"/>
      <c r="Z6" s="108"/>
      <c r="AA6" s="108"/>
      <c r="AB6" s="108"/>
      <c r="AC6" s="108"/>
      <c r="AD6" s="108"/>
      <c r="AE6" s="107"/>
      <c r="AF6" s="106"/>
    </row>
    <row r="7" spans="1:33" x14ac:dyDescent="0.3">
      <c r="A7" s="102">
        <v>43104</v>
      </c>
      <c r="B7" s="103" t="s">
        <v>4</v>
      </c>
      <c r="C7" s="111" t="str">
        <f>'[1]Daily Roster'!$C7</f>
        <v>Robert</v>
      </c>
      <c r="D7" s="111" t="str">
        <f>'[1]Daily Roster'!$D7</f>
        <v>Daisy</v>
      </c>
      <c r="E7" s="111" t="str">
        <f>'[1]Daily Roster'!$E7</f>
        <v>Stella</v>
      </c>
      <c r="F7" s="111" t="str">
        <f>'[1]Daily Roster'!$F7</f>
        <v>G.Lau</v>
      </c>
      <c r="G7" s="111" t="str">
        <f>'[1]Daily Roster'!$G7</f>
        <v>Lois</v>
      </c>
      <c r="H7" s="111" t="str">
        <f>'[1]Daily Roster'!$H7</f>
        <v>qq</v>
      </c>
      <c r="I7" s="111" t="str">
        <f>'[1]Daily Roster'!$I7</f>
        <v>T.Le</v>
      </c>
      <c r="J7" s="111">
        <f>'[1]Daily Roster'!$J7</f>
        <v>0</v>
      </c>
      <c r="K7" s="111">
        <f>'[1]Daily Roster'!$K7</f>
        <v>0</v>
      </c>
      <c r="L7" s="111">
        <f>'[1]Daily Roster'!$L7</f>
        <v>0</v>
      </c>
      <c r="M7" s="111">
        <f>'[1]Daily Roster'!$M7</f>
        <v>0</v>
      </c>
      <c r="N7" s="111">
        <f>'[1]Daily Roster'!$N7</f>
        <v>0</v>
      </c>
      <c r="O7" s="111">
        <f>'[1]Daily Roster'!$O7</f>
        <v>0</v>
      </c>
      <c r="P7" s="111">
        <f>'[1]Daily Roster'!$P7</f>
        <v>0</v>
      </c>
      <c r="Q7" s="111">
        <f>'[1]Daily Roster'!$Q7</f>
        <v>0</v>
      </c>
      <c r="R7" s="111">
        <f>'[1]Daily Roster'!$R7</f>
        <v>0</v>
      </c>
      <c r="S7" s="111">
        <f>'[1]Daily Roster'!$S7</f>
        <v>0</v>
      </c>
      <c r="T7" s="111">
        <f>'[1]Daily Roster'!$T7</f>
        <v>0</v>
      </c>
      <c r="U7" s="104"/>
      <c r="V7" s="105"/>
      <c r="W7" s="106"/>
      <c r="X7" s="106"/>
      <c r="Y7" s="107"/>
      <c r="Z7" s="108"/>
      <c r="AA7" s="108"/>
      <c r="AB7" s="108"/>
      <c r="AC7" s="108"/>
      <c r="AD7" s="108"/>
      <c r="AE7" s="107"/>
      <c r="AF7" s="106"/>
    </row>
    <row r="8" spans="1:33" x14ac:dyDescent="0.3">
      <c r="A8" s="102">
        <v>43105</v>
      </c>
      <c r="B8" s="103" t="s">
        <v>5</v>
      </c>
      <c r="C8" s="111">
        <f>'[1]Daily Roster'!$C8</f>
        <v>0</v>
      </c>
      <c r="D8" s="111">
        <f>'[1]Daily Roster'!$D8</f>
        <v>0</v>
      </c>
      <c r="E8" s="111">
        <f>'[1]Daily Roster'!$E8</f>
        <v>0</v>
      </c>
      <c r="F8" s="111">
        <f>'[1]Daily Roster'!$F8</f>
        <v>0</v>
      </c>
      <c r="G8" s="111">
        <f>'[1]Daily Roster'!$G8</f>
        <v>0</v>
      </c>
      <c r="H8" s="111">
        <f>'[1]Daily Roster'!$H8</f>
        <v>0</v>
      </c>
      <c r="I8" s="111">
        <f>'[1]Daily Roster'!$I8</f>
        <v>0</v>
      </c>
      <c r="J8" s="111">
        <f>'[1]Daily Roster'!$J8</f>
        <v>0</v>
      </c>
      <c r="K8" s="111">
        <f>'[1]Daily Roster'!$K8</f>
        <v>0</v>
      </c>
      <c r="L8" s="111">
        <f>'[1]Daily Roster'!$L8</f>
        <v>0</v>
      </c>
      <c r="M8" s="111">
        <f>'[1]Daily Roster'!$M8</f>
        <v>0</v>
      </c>
      <c r="N8" s="111">
        <f>'[1]Daily Roster'!$N8</f>
        <v>0</v>
      </c>
      <c r="O8" s="111">
        <f>'[1]Daily Roster'!$O8</f>
        <v>0</v>
      </c>
      <c r="P8" s="111">
        <f>'[1]Daily Roster'!$P8</f>
        <v>0</v>
      </c>
      <c r="Q8" s="111">
        <f>'[1]Daily Roster'!$Q8</f>
        <v>0</v>
      </c>
      <c r="R8" s="111">
        <f>'[1]Daily Roster'!$R8</f>
        <v>0</v>
      </c>
      <c r="S8" s="111">
        <f>'[1]Daily Roster'!$S8</f>
        <v>0</v>
      </c>
      <c r="T8" s="111">
        <f>'[1]Daily Roster'!$T8</f>
        <v>0</v>
      </c>
      <c r="U8" s="104"/>
      <c r="V8" s="105"/>
      <c r="W8" s="106"/>
      <c r="X8" s="109"/>
      <c r="Y8" s="107"/>
      <c r="Z8" s="108"/>
      <c r="AA8" s="108"/>
      <c r="AB8" s="108"/>
      <c r="AC8" s="108"/>
      <c r="AD8" s="108"/>
      <c r="AE8" s="107"/>
      <c r="AF8" s="106"/>
    </row>
    <row r="9" spans="1:33" x14ac:dyDescent="0.3">
      <c r="A9" s="102">
        <v>43108</v>
      </c>
      <c r="B9" s="103" t="s">
        <v>1</v>
      </c>
      <c r="C9" s="111">
        <f>'[1]Daily Roster'!$C9</f>
        <v>0</v>
      </c>
      <c r="D9" s="111">
        <f>'[1]Daily Roster'!$D9</f>
        <v>0</v>
      </c>
      <c r="E9" s="111">
        <f>'[1]Daily Roster'!$E9</f>
        <v>0</v>
      </c>
      <c r="F9" s="111">
        <f>'[1]Daily Roster'!$F9</f>
        <v>0</v>
      </c>
      <c r="G9" s="111">
        <f>'[1]Daily Roster'!$G9</f>
        <v>0</v>
      </c>
      <c r="H9" s="111">
        <f>'[1]Daily Roster'!$H9</f>
        <v>0</v>
      </c>
      <c r="I9" s="111">
        <f>'[1]Daily Roster'!$I9</f>
        <v>0</v>
      </c>
      <c r="J9" s="111">
        <f>'[1]Daily Roster'!$J9</f>
        <v>0</v>
      </c>
      <c r="K9" s="111">
        <f>'[1]Daily Roster'!$K9</f>
        <v>0</v>
      </c>
      <c r="L9" s="111">
        <f>'[1]Daily Roster'!$L9</f>
        <v>0</v>
      </c>
      <c r="M9" s="111">
        <f>'[1]Daily Roster'!$M9</f>
        <v>0</v>
      </c>
      <c r="N9" s="111">
        <f>'[1]Daily Roster'!$N9</f>
        <v>0</v>
      </c>
      <c r="O9" s="111">
        <f>'[1]Daily Roster'!$O9</f>
        <v>0</v>
      </c>
      <c r="P9" s="111">
        <f>'[1]Daily Roster'!$P9</f>
        <v>0</v>
      </c>
      <c r="Q9" s="111">
        <f>'[1]Daily Roster'!$Q9</f>
        <v>0</v>
      </c>
      <c r="R9" s="111">
        <f>'[1]Daily Roster'!$R9</f>
        <v>0</v>
      </c>
      <c r="S9" s="111">
        <f>'[1]Daily Roster'!$S9</f>
        <v>0</v>
      </c>
      <c r="T9" s="111">
        <f>'[1]Daily Roster'!$T9</f>
        <v>0</v>
      </c>
      <c r="U9" s="107"/>
      <c r="V9" s="105"/>
      <c r="W9" s="106"/>
      <c r="X9" s="109"/>
      <c r="Y9" s="107"/>
      <c r="Z9" s="108"/>
      <c r="AA9" s="108"/>
      <c r="AB9" s="108"/>
      <c r="AC9" s="108"/>
      <c r="AD9" s="108"/>
      <c r="AE9" s="107"/>
      <c r="AF9" s="106"/>
    </row>
    <row r="10" spans="1:33" x14ac:dyDescent="0.3">
      <c r="A10" s="102">
        <v>43109</v>
      </c>
      <c r="B10" s="103" t="s">
        <v>2</v>
      </c>
      <c r="C10" s="111">
        <f>'[1]Daily Roster'!$C10</f>
        <v>0</v>
      </c>
      <c r="D10" s="111">
        <f>'[1]Daily Roster'!$D10</f>
        <v>0</v>
      </c>
      <c r="E10" s="111">
        <f>'[1]Daily Roster'!$E10</f>
        <v>0</v>
      </c>
      <c r="F10" s="111">
        <f>'[1]Daily Roster'!$F10</f>
        <v>0</v>
      </c>
      <c r="G10" s="111">
        <f>'[1]Daily Roster'!$G10</f>
        <v>0</v>
      </c>
      <c r="H10" s="111">
        <f>'[1]Daily Roster'!$H10</f>
        <v>0</v>
      </c>
      <c r="I10" s="111">
        <f>'[1]Daily Roster'!$I10</f>
        <v>0</v>
      </c>
      <c r="J10" s="111">
        <f>'[1]Daily Roster'!$J10</f>
        <v>0</v>
      </c>
      <c r="K10" s="111">
        <f>'[1]Daily Roster'!$K10</f>
        <v>0</v>
      </c>
      <c r="L10" s="111">
        <f>'[1]Daily Roster'!$L10</f>
        <v>0</v>
      </c>
      <c r="M10" s="111">
        <f>'[1]Daily Roster'!$M10</f>
        <v>0</v>
      </c>
      <c r="N10" s="111">
        <f>'[1]Daily Roster'!$N10</f>
        <v>0</v>
      </c>
      <c r="O10" s="111">
        <f>'[1]Daily Roster'!$O10</f>
        <v>0</v>
      </c>
      <c r="P10" s="111">
        <f>'[1]Daily Roster'!$P10</f>
        <v>0</v>
      </c>
      <c r="Q10" s="111">
        <f>'[1]Daily Roster'!$Q10</f>
        <v>0</v>
      </c>
      <c r="R10" s="111">
        <f>'[1]Daily Roster'!$R10</f>
        <v>0</v>
      </c>
      <c r="S10" s="111">
        <f>'[1]Daily Roster'!$S10</f>
        <v>0</v>
      </c>
      <c r="T10" s="111">
        <f>'[1]Daily Roster'!$T10</f>
        <v>0</v>
      </c>
      <c r="U10" s="107"/>
      <c r="V10" s="105"/>
      <c r="W10" s="106"/>
      <c r="X10" s="109"/>
      <c r="Y10" s="107"/>
      <c r="Z10" s="108"/>
      <c r="AA10" s="108"/>
      <c r="AB10" s="108"/>
      <c r="AC10" s="108"/>
      <c r="AD10" s="108"/>
      <c r="AE10" s="107"/>
      <c r="AF10" s="106"/>
    </row>
    <row r="11" spans="1:33" x14ac:dyDescent="0.3">
      <c r="A11" s="102">
        <v>43110</v>
      </c>
      <c r="B11" s="103" t="s">
        <v>3</v>
      </c>
      <c r="C11" s="111">
        <f>'[1]Daily Roster'!$C11</f>
        <v>0</v>
      </c>
      <c r="D11" s="111">
        <f>'[1]Daily Roster'!$D11</f>
        <v>0</v>
      </c>
      <c r="E11" s="111">
        <f>'[1]Daily Roster'!$E11</f>
        <v>0</v>
      </c>
      <c r="F11" s="111">
        <f>'[1]Daily Roster'!$F11</f>
        <v>0</v>
      </c>
      <c r="G11" s="111">
        <f>'[1]Daily Roster'!$G11</f>
        <v>0</v>
      </c>
      <c r="H11" s="111">
        <f>'[1]Daily Roster'!$H11</f>
        <v>0</v>
      </c>
      <c r="I11" s="111">
        <f>'[1]Daily Roster'!$I11</f>
        <v>0</v>
      </c>
      <c r="J11" s="111">
        <f>'[1]Daily Roster'!$J11</f>
        <v>0</v>
      </c>
      <c r="K11" s="111">
        <f>'[1]Daily Roster'!$K11</f>
        <v>0</v>
      </c>
      <c r="L11" s="111">
        <f>'[1]Daily Roster'!$L11</f>
        <v>0</v>
      </c>
      <c r="M11" s="111">
        <f>'[1]Daily Roster'!$M11</f>
        <v>0</v>
      </c>
      <c r="N11" s="111">
        <f>'[1]Daily Roster'!$N11</f>
        <v>0</v>
      </c>
      <c r="O11" s="111">
        <f>'[1]Daily Roster'!$O11</f>
        <v>0</v>
      </c>
      <c r="P11" s="111">
        <f>'[1]Daily Roster'!$P11</f>
        <v>0</v>
      </c>
      <c r="Q11" s="111">
        <f>'[1]Daily Roster'!$Q11</f>
        <v>0</v>
      </c>
      <c r="R11" s="111">
        <f>'[1]Daily Roster'!$R11</f>
        <v>0</v>
      </c>
      <c r="S11" s="111">
        <f>'[1]Daily Roster'!$S11</f>
        <v>0</v>
      </c>
      <c r="T11" s="111">
        <f>'[1]Daily Roster'!$T11</f>
        <v>0</v>
      </c>
      <c r="U11" s="107"/>
      <c r="V11" s="105"/>
      <c r="W11" s="106"/>
      <c r="X11" s="109"/>
      <c r="Y11" s="107"/>
      <c r="Z11" s="108"/>
      <c r="AA11" s="108"/>
      <c r="AB11" s="108"/>
      <c r="AC11" s="108"/>
      <c r="AD11" s="108"/>
      <c r="AE11" s="107"/>
      <c r="AF11" s="106"/>
    </row>
    <row r="12" spans="1:33" x14ac:dyDescent="0.3">
      <c r="A12" s="102">
        <v>43111</v>
      </c>
      <c r="B12" s="103" t="s">
        <v>4</v>
      </c>
      <c r="C12" s="111">
        <f>'[1]Daily Roster'!$C12</f>
        <v>0</v>
      </c>
      <c r="D12" s="111">
        <f>'[1]Daily Roster'!$D12</f>
        <v>0</v>
      </c>
      <c r="E12" s="111">
        <f>'[1]Daily Roster'!$E12</f>
        <v>0</v>
      </c>
      <c r="F12" s="111">
        <f>'[1]Daily Roster'!$F12</f>
        <v>0</v>
      </c>
      <c r="G12" s="111">
        <f>'[1]Daily Roster'!$G12</f>
        <v>0</v>
      </c>
      <c r="H12" s="111">
        <f>'[1]Daily Roster'!$H12</f>
        <v>0</v>
      </c>
      <c r="I12" s="111">
        <f>'[1]Daily Roster'!$I12</f>
        <v>0</v>
      </c>
      <c r="J12" s="111">
        <f>'[1]Daily Roster'!$J12</f>
        <v>0</v>
      </c>
      <c r="K12" s="111">
        <f>'[1]Daily Roster'!$K12</f>
        <v>0</v>
      </c>
      <c r="L12" s="111">
        <f>'[1]Daily Roster'!$L12</f>
        <v>0</v>
      </c>
      <c r="M12" s="111">
        <f>'[1]Daily Roster'!$M12</f>
        <v>0</v>
      </c>
      <c r="N12" s="111">
        <f>'[1]Daily Roster'!$N12</f>
        <v>0</v>
      </c>
      <c r="O12" s="111">
        <f>'[1]Daily Roster'!$O12</f>
        <v>0</v>
      </c>
      <c r="P12" s="111">
        <f>'[1]Daily Roster'!$P12</f>
        <v>0</v>
      </c>
      <c r="Q12" s="111">
        <f>'[1]Daily Roster'!$Q12</f>
        <v>0</v>
      </c>
      <c r="R12" s="111">
        <f>'[1]Daily Roster'!$R12</f>
        <v>0</v>
      </c>
      <c r="S12" s="111">
        <f>'[1]Daily Roster'!$S12</f>
        <v>0</v>
      </c>
      <c r="T12" s="111">
        <f>'[1]Daily Roster'!$T12</f>
        <v>0</v>
      </c>
      <c r="U12" s="107"/>
      <c r="V12" s="105"/>
      <c r="W12" s="106"/>
      <c r="X12" s="109"/>
      <c r="Y12" s="107"/>
      <c r="Z12" s="108"/>
      <c r="AA12" s="108"/>
      <c r="AB12" s="108"/>
      <c r="AC12" s="108"/>
      <c r="AD12" s="108"/>
      <c r="AE12" s="107"/>
      <c r="AF12" s="106"/>
    </row>
    <row r="13" spans="1:33" x14ac:dyDescent="0.3">
      <c r="A13" s="102">
        <v>43112</v>
      </c>
      <c r="B13" s="103" t="s">
        <v>5</v>
      </c>
      <c r="C13" s="111">
        <f>'[1]Daily Roster'!$C13</f>
        <v>0</v>
      </c>
      <c r="D13" s="111">
        <f>'[1]Daily Roster'!$D13</f>
        <v>0</v>
      </c>
      <c r="E13" s="111">
        <f>'[1]Daily Roster'!$E13</f>
        <v>0</v>
      </c>
      <c r="F13" s="111">
        <f>'[1]Daily Roster'!$F13</f>
        <v>0</v>
      </c>
      <c r="G13" s="111">
        <f>'[1]Daily Roster'!$G13</f>
        <v>0</v>
      </c>
      <c r="H13" s="111">
        <f>'[1]Daily Roster'!$H13</f>
        <v>0</v>
      </c>
      <c r="I13" s="111">
        <f>'[1]Daily Roster'!$I13</f>
        <v>0</v>
      </c>
      <c r="J13" s="111">
        <f>'[1]Daily Roster'!$J13</f>
        <v>0</v>
      </c>
      <c r="K13" s="111">
        <f>'[1]Daily Roster'!$K13</f>
        <v>0</v>
      </c>
      <c r="L13" s="111">
        <f>'[1]Daily Roster'!$L13</f>
        <v>0</v>
      </c>
      <c r="M13" s="111">
        <f>'[1]Daily Roster'!$M13</f>
        <v>0</v>
      </c>
      <c r="N13" s="111">
        <f>'[1]Daily Roster'!$N13</f>
        <v>0</v>
      </c>
      <c r="O13" s="111">
        <f>'[1]Daily Roster'!$O13</f>
        <v>0</v>
      </c>
      <c r="P13" s="111">
        <f>'[1]Daily Roster'!$P13</f>
        <v>0</v>
      </c>
      <c r="Q13" s="111">
        <f>'[1]Daily Roster'!$Q13</f>
        <v>0</v>
      </c>
      <c r="R13" s="111">
        <f>'[1]Daily Roster'!$R13</f>
        <v>0</v>
      </c>
      <c r="S13" s="111">
        <f>'[1]Daily Roster'!$S13</f>
        <v>0</v>
      </c>
      <c r="T13" s="111">
        <f>'[1]Daily Roster'!$T13</f>
        <v>0</v>
      </c>
      <c r="U13" s="107"/>
      <c r="V13" s="105"/>
      <c r="W13" s="106"/>
      <c r="X13" s="109"/>
      <c r="Y13" s="107"/>
      <c r="Z13" s="108"/>
      <c r="AA13" s="108"/>
      <c r="AB13" s="108"/>
      <c r="AC13" s="108"/>
      <c r="AD13" s="108"/>
      <c r="AE13" s="107"/>
      <c r="AF13" s="106"/>
    </row>
    <row r="14" spans="1:33" x14ac:dyDescent="0.3">
      <c r="A14" s="102">
        <v>43115</v>
      </c>
      <c r="B14" s="103" t="s">
        <v>1</v>
      </c>
      <c r="C14" s="111">
        <f>'[1]Daily Roster'!$C14</f>
        <v>0</v>
      </c>
      <c r="D14" s="111">
        <f>'[1]Daily Roster'!$D14</f>
        <v>0</v>
      </c>
      <c r="E14" s="111">
        <f>'[1]Daily Roster'!$E14</f>
        <v>0</v>
      </c>
      <c r="F14" s="111">
        <f>'[1]Daily Roster'!$F14</f>
        <v>0</v>
      </c>
      <c r="G14" s="111">
        <f>'[1]Daily Roster'!$G14</f>
        <v>0</v>
      </c>
      <c r="H14" s="111">
        <f>'[1]Daily Roster'!$H14</f>
        <v>0</v>
      </c>
      <c r="I14" s="111">
        <f>'[1]Daily Roster'!$I14</f>
        <v>0</v>
      </c>
      <c r="J14" s="111">
        <f>'[1]Daily Roster'!$J14</f>
        <v>0</v>
      </c>
      <c r="K14" s="111">
        <f>'[1]Daily Roster'!$K14</f>
        <v>0</v>
      </c>
      <c r="L14" s="111">
        <f>'[1]Daily Roster'!$L14</f>
        <v>0</v>
      </c>
      <c r="M14" s="111">
        <f>'[1]Daily Roster'!$M14</f>
        <v>0</v>
      </c>
      <c r="N14" s="111">
        <f>'[1]Daily Roster'!$N14</f>
        <v>0</v>
      </c>
      <c r="O14" s="111">
        <f>'[1]Daily Roster'!$O14</f>
        <v>0</v>
      </c>
      <c r="P14" s="111">
        <f>'[1]Daily Roster'!$P14</f>
        <v>0</v>
      </c>
      <c r="Q14" s="111">
        <f>'[1]Daily Roster'!$Q14</f>
        <v>0</v>
      </c>
      <c r="R14" s="111">
        <f>'[1]Daily Roster'!$R14</f>
        <v>0</v>
      </c>
      <c r="S14" s="111">
        <f>'[1]Daily Roster'!$S14</f>
        <v>0</v>
      </c>
      <c r="T14" s="111">
        <f>'[1]Daily Roster'!$T14</f>
        <v>0</v>
      </c>
      <c r="U14" s="107"/>
      <c r="V14" s="105"/>
      <c r="W14" s="106"/>
      <c r="X14" s="109"/>
      <c r="Y14" s="107"/>
      <c r="Z14" s="108"/>
      <c r="AA14" s="108"/>
      <c r="AB14" s="108"/>
      <c r="AC14" s="108"/>
      <c r="AD14" s="108"/>
      <c r="AE14" s="107"/>
      <c r="AF14" s="106"/>
    </row>
    <row r="15" spans="1:33" x14ac:dyDescent="0.3">
      <c r="A15" s="102">
        <v>43116</v>
      </c>
      <c r="B15" s="103" t="s">
        <v>2</v>
      </c>
      <c r="C15" s="111">
        <f>'[1]Daily Roster'!$C15</f>
        <v>0</v>
      </c>
      <c r="D15" s="111">
        <f>'[1]Daily Roster'!$D15</f>
        <v>0</v>
      </c>
      <c r="E15" s="111">
        <f>'[1]Daily Roster'!$E15</f>
        <v>0</v>
      </c>
      <c r="F15" s="111">
        <f>'[1]Daily Roster'!$F15</f>
        <v>0</v>
      </c>
      <c r="G15" s="111">
        <f>'[1]Daily Roster'!$G15</f>
        <v>0</v>
      </c>
      <c r="H15" s="111">
        <f>'[1]Daily Roster'!$H15</f>
        <v>0</v>
      </c>
      <c r="I15" s="111">
        <f>'[1]Daily Roster'!$I15</f>
        <v>0</v>
      </c>
      <c r="J15" s="111">
        <f>'[1]Daily Roster'!$J15</f>
        <v>0</v>
      </c>
      <c r="K15" s="111">
        <f>'[1]Daily Roster'!$K15</f>
        <v>0</v>
      </c>
      <c r="L15" s="111">
        <f>'[1]Daily Roster'!$L15</f>
        <v>0</v>
      </c>
      <c r="M15" s="111">
        <f>'[1]Daily Roster'!$M15</f>
        <v>0</v>
      </c>
      <c r="N15" s="111">
        <f>'[1]Daily Roster'!$N15</f>
        <v>0</v>
      </c>
      <c r="O15" s="111">
        <f>'[1]Daily Roster'!$O15</f>
        <v>0</v>
      </c>
      <c r="P15" s="111">
        <f>'[1]Daily Roster'!$P15</f>
        <v>0</v>
      </c>
      <c r="Q15" s="111">
        <f>'[1]Daily Roster'!$Q15</f>
        <v>0</v>
      </c>
      <c r="R15" s="111">
        <f>'[1]Daily Roster'!$R15</f>
        <v>0</v>
      </c>
      <c r="S15" s="111">
        <f>'[1]Daily Roster'!$S15</f>
        <v>0</v>
      </c>
      <c r="T15" s="111">
        <f>'[1]Daily Roster'!$T15</f>
        <v>0</v>
      </c>
      <c r="U15" s="107"/>
      <c r="V15" s="105"/>
      <c r="W15" s="106"/>
      <c r="X15" s="106"/>
      <c r="Y15" s="107"/>
      <c r="Z15" s="108"/>
      <c r="AA15" s="108"/>
      <c r="AB15" s="108"/>
      <c r="AC15" s="108"/>
      <c r="AD15" s="108"/>
      <c r="AE15" s="107"/>
      <c r="AF15" s="106"/>
    </row>
    <row r="16" spans="1:33" x14ac:dyDescent="0.3">
      <c r="A16" s="102">
        <v>43117</v>
      </c>
      <c r="B16" s="103" t="s">
        <v>3</v>
      </c>
      <c r="C16" s="111">
        <f>'[1]Daily Roster'!$C16</f>
        <v>0</v>
      </c>
      <c r="D16" s="111">
        <f>'[1]Daily Roster'!$D16</f>
        <v>0</v>
      </c>
      <c r="E16" s="111">
        <f>'[1]Daily Roster'!$E16</f>
        <v>0</v>
      </c>
      <c r="F16" s="111">
        <f>'[1]Daily Roster'!$F16</f>
        <v>0</v>
      </c>
      <c r="G16" s="111">
        <f>'[1]Daily Roster'!$G16</f>
        <v>0</v>
      </c>
      <c r="H16" s="111">
        <f>'[1]Daily Roster'!$H16</f>
        <v>0</v>
      </c>
      <c r="I16" s="111">
        <f>'[1]Daily Roster'!$I16</f>
        <v>0</v>
      </c>
      <c r="J16" s="111">
        <f>'[1]Daily Roster'!$J16</f>
        <v>0</v>
      </c>
      <c r="K16" s="111">
        <f>'[1]Daily Roster'!$K16</f>
        <v>0</v>
      </c>
      <c r="L16" s="111">
        <f>'[1]Daily Roster'!$L16</f>
        <v>0</v>
      </c>
      <c r="M16" s="111">
        <f>'[1]Daily Roster'!$M16</f>
        <v>0</v>
      </c>
      <c r="N16" s="111">
        <f>'[1]Daily Roster'!$N16</f>
        <v>0</v>
      </c>
      <c r="O16" s="111">
        <f>'[1]Daily Roster'!$O16</f>
        <v>0</v>
      </c>
      <c r="P16" s="111">
        <f>'[1]Daily Roster'!$P16</f>
        <v>0</v>
      </c>
      <c r="Q16" s="111">
        <f>'[1]Daily Roster'!$Q16</f>
        <v>0</v>
      </c>
      <c r="R16" s="111">
        <f>'[1]Daily Roster'!$R16</f>
        <v>0</v>
      </c>
      <c r="S16" s="111">
        <f>'[1]Daily Roster'!$S16</f>
        <v>0</v>
      </c>
      <c r="T16" s="111">
        <f>'[1]Daily Roster'!$T16</f>
        <v>0</v>
      </c>
      <c r="U16" s="107"/>
      <c r="V16" s="105"/>
      <c r="W16" s="106"/>
      <c r="X16" s="106"/>
      <c r="Y16" s="107"/>
      <c r="Z16" s="108"/>
      <c r="AA16" s="108"/>
      <c r="AB16" s="108"/>
      <c r="AC16" s="108"/>
      <c r="AD16" s="108"/>
      <c r="AE16" s="107"/>
      <c r="AF16" s="106"/>
    </row>
    <row r="17" spans="1:32" x14ac:dyDescent="0.3">
      <c r="A17" s="102">
        <v>43118</v>
      </c>
      <c r="B17" s="103" t="s">
        <v>4</v>
      </c>
      <c r="C17" s="111">
        <f>'[1]Daily Roster'!$C17</f>
        <v>0</v>
      </c>
      <c r="D17" s="111">
        <f>'[1]Daily Roster'!$D17</f>
        <v>0</v>
      </c>
      <c r="E17" s="111">
        <f>'[1]Daily Roster'!$E17</f>
        <v>0</v>
      </c>
      <c r="F17" s="111">
        <f>'[1]Daily Roster'!$F17</f>
        <v>0</v>
      </c>
      <c r="G17" s="111">
        <f>'[1]Daily Roster'!$G17</f>
        <v>0</v>
      </c>
      <c r="H17" s="111">
        <f>'[1]Daily Roster'!$H17</f>
        <v>0</v>
      </c>
      <c r="I17" s="111">
        <f>'[1]Daily Roster'!$I17</f>
        <v>0</v>
      </c>
      <c r="J17" s="111">
        <f>'[1]Daily Roster'!$J17</f>
        <v>0</v>
      </c>
      <c r="K17" s="111">
        <f>'[1]Daily Roster'!$K17</f>
        <v>0</v>
      </c>
      <c r="L17" s="111">
        <f>'[1]Daily Roster'!$L17</f>
        <v>0</v>
      </c>
      <c r="M17" s="111">
        <f>'[1]Daily Roster'!$M17</f>
        <v>0</v>
      </c>
      <c r="N17" s="111">
        <f>'[1]Daily Roster'!$N17</f>
        <v>0</v>
      </c>
      <c r="O17" s="111">
        <f>'[1]Daily Roster'!$O17</f>
        <v>0</v>
      </c>
      <c r="P17" s="111">
        <f>'[1]Daily Roster'!$P17</f>
        <v>0</v>
      </c>
      <c r="Q17" s="111">
        <f>'[1]Daily Roster'!$Q17</f>
        <v>0</v>
      </c>
      <c r="R17" s="111">
        <f>'[1]Daily Roster'!$R17</f>
        <v>0</v>
      </c>
      <c r="S17" s="111">
        <f>'[1]Daily Roster'!$S17</f>
        <v>0</v>
      </c>
      <c r="T17" s="111">
        <f>'[1]Daily Roster'!$T17</f>
        <v>0</v>
      </c>
      <c r="U17" s="104"/>
      <c r="V17" s="105"/>
      <c r="W17" s="105"/>
      <c r="X17" s="105"/>
      <c r="Y17" s="107"/>
      <c r="Z17" s="108"/>
      <c r="AA17" s="108"/>
      <c r="AB17" s="108"/>
      <c r="AC17" s="108"/>
      <c r="AD17" s="108"/>
      <c r="AE17" s="107"/>
      <c r="AF17" s="106"/>
    </row>
    <row r="18" spans="1:32" x14ac:dyDescent="0.3">
      <c r="A18" s="102">
        <v>43119</v>
      </c>
      <c r="B18" s="103" t="s">
        <v>5</v>
      </c>
      <c r="C18" s="111">
        <f>'[1]Daily Roster'!$C18</f>
        <v>0</v>
      </c>
      <c r="D18" s="111">
        <f>'[1]Daily Roster'!$D18</f>
        <v>0</v>
      </c>
      <c r="E18" s="111">
        <f>'[1]Daily Roster'!$E18</f>
        <v>0</v>
      </c>
      <c r="F18" s="111">
        <f>'[1]Daily Roster'!$F18</f>
        <v>0</v>
      </c>
      <c r="G18" s="111">
        <f>'[1]Daily Roster'!$G18</f>
        <v>0</v>
      </c>
      <c r="H18" s="111">
        <f>'[1]Daily Roster'!$H18</f>
        <v>0</v>
      </c>
      <c r="I18" s="111">
        <f>'[1]Daily Roster'!$I18</f>
        <v>0</v>
      </c>
      <c r="J18" s="111">
        <f>'[1]Daily Roster'!$J18</f>
        <v>0</v>
      </c>
      <c r="K18" s="111">
        <f>'[1]Daily Roster'!$K18</f>
        <v>0</v>
      </c>
      <c r="L18" s="111">
        <f>'[1]Daily Roster'!$L18</f>
        <v>0</v>
      </c>
      <c r="M18" s="111">
        <f>'[1]Daily Roster'!$M18</f>
        <v>0</v>
      </c>
      <c r="N18" s="111">
        <f>'[1]Daily Roster'!$N18</f>
        <v>0</v>
      </c>
      <c r="O18" s="111">
        <f>'[1]Daily Roster'!$O18</f>
        <v>0</v>
      </c>
      <c r="P18" s="111">
        <f>'[1]Daily Roster'!$P18</f>
        <v>0</v>
      </c>
      <c r="Q18" s="111">
        <f>'[1]Daily Roster'!$Q18</f>
        <v>0</v>
      </c>
      <c r="R18" s="111">
        <f>'[1]Daily Roster'!$R18</f>
        <v>0</v>
      </c>
      <c r="S18" s="111">
        <f>'[1]Daily Roster'!$S18</f>
        <v>0</v>
      </c>
      <c r="T18" s="111">
        <f>'[1]Daily Roster'!$T18</f>
        <v>0</v>
      </c>
      <c r="U18" s="107"/>
      <c r="V18" s="105"/>
      <c r="W18" s="106"/>
      <c r="X18" s="106"/>
      <c r="Y18" s="107"/>
      <c r="Z18" s="108"/>
      <c r="AA18" s="108"/>
      <c r="AB18" s="108"/>
      <c r="AC18" s="108"/>
      <c r="AD18" s="108"/>
      <c r="AE18" s="107"/>
      <c r="AF18" s="106"/>
    </row>
    <row r="19" spans="1:32" x14ac:dyDescent="0.3">
      <c r="A19" s="102">
        <v>43122</v>
      </c>
      <c r="B19" s="103" t="s">
        <v>1</v>
      </c>
      <c r="C19" s="111">
        <f>'[1]Daily Roster'!$C19</f>
        <v>0</v>
      </c>
      <c r="D19" s="111">
        <f>'[1]Daily Roster'!$D19</f>
        <v>0</v>
      </c>
      <c r="E19" s="111">
        <f>'[1]Daily Roster'!$E19</f>
        <v>0</v>
      </c>
      <c r="F19" s="111">
        <f>'[1]Daily Roster'!$F19</f>
        <v>0</v>
      </c>
      <c r="G19" s="111">
        <f>'[1]Daily Roster'!$G19</f>
        <v>0</v>
      </c>
      <c r="H19" s="111">
        <f>'[1]Daily Roster'!$H19</f>
        <v>0</v>
      </c>
      <c r="I19" s="111">
        <f>'[1]Daily Roster'!$I19</f>
        <v>0</v>
      </c>
      <c r="J19" s="111">
        <f>'[1]Daily Roster'!$J19</f>
        <v>0</v>
      </c>
      <c r="K19" s="111">
        <f>'[1]Daily Roster'!$K19</f>
        <v>0</v>
      </c>
      <c r="L19" s="111">
        <f>'[1]Daily Roster'!$L19</f>
        <v>0</v>
      </c>
      <c r="M19" s="111">
        <f>'[1]Daily Roster'!$M19</f>
        <v>0</v>
      </c>
      <c r="N19" s="111">
        <f>'[1]Daily Roster'!$N19</f>
        <v>0</v>
      </c>
      <c r="O19" s="111">
        <f>'[1]Daily Roster'!$O19</f>
        <v>0</v>
      </c>
      <c r="P19" s="111">
        <f>'[1]Daily Roster'!$P19</f>
        <v>0</v>
      </c>
      <c r="Q19" s="111">
        <f>'[1]Daily Roster'!$Q19</f>
        <v>0</v>
      </c>
      <c r="R19" s="111">
        <f>'[1]Daily Roster'!$R19</f>
        <v>0</v>
      </c>
      <c r="S19" s="111">
        <f>'[1]Daily Roster'!$S19</f>
        <v>0</v>
      </c>
      <c r="T19" s="111">
        <f>'[1]Daily Roster'!$T19</f>
        <v>0</v>
      </c>
      <c r="U19" s="107"/>
      <c r="V19" s="105"/>
      <c r="W19" s="106"/>
      <c r="X19" s="106"/>
      <c r="Y19" s="107"/>
      <c r="Z19" s="108"/>
      <c r="AA19" s="108"/>
      <c r="AB19" s="108"/>
      <c r="AC19" s="108"/>
      <c r="AD19" s="108"/>
      <c r="AE19" s="107"/>
      <c r="AF19" s="106"/>
    </row>
    <row r="20" spans="1:32" x14ac:dyDescent="0.3">
      <c r="A20" s="102">
        <v>43123</v>
      </c>
      <c r="B20" s="103" t="s">
        <v>2</v>
      </c>
      <c r="C20" s="111">
        <f>'[1]Daily Roster'!$C20</f>
        <v>0</v>
      </c>
      <c r="D20" s="111">
        <f>'[1]Daily Roster'!$D20</f>
        <v>0</v>
      </c>
      <c r="E20" s="111">
        <f>'[1]Daily Roster'!$E20</f>
        <v>0</v>
      </c>
      <c r="F20" s="111">
        <f>'[1]Daily Roster'!$F20</f>
        <v>0</v>
      </c>
      <c r="G20" s="111">
        <f>'[1]Daily Roster'!$G20</f>
        <v>0</v>
      </c>
      <c r="H20" s="111">
        <f>'[1]Daily Roster'!$H20</f>
        <v>0</v>
      </c>
      <c r="I20" s="111">
        <f>'[1]Daily Roster'!$I20</f>
        <v>0</v>
      </c>
      <c r="J20" s="111">
        <f>'[1]Daily Roster'!$J20</f>
        <v>0</v>
      </c>
      <c r="K20" s="111">
        <f>'[1]Daily Roster'!$K20</f>
        <v>0</v>
      </c>
      <c r="L20" s="111">
        <f>'[1]Daily Roster'!$L20</f>
        <v>0</v>
      </c>
      <c r="M20" s="111">
        <f>'[1]Daily Roster'!$M20</f>
        <v>0</v>
      </c>
      <c r="N20" s="111">
        <f>'[1]Daily Roster'!$N20</f>
        <v>0</v>
      </c>
      <c r="O20" s="111">
        <f>'[1]Daily Roster'!$O20</f>
        <v>0</v>
      </c>
      <c r="P20" s="111">
        <f>'[1]Daily Roster'!$P20</f>
        <v>0</v>
      </c>
      <c r="Q20" s="111">
        <f>'[1]Daily Roster'!$Q20</f>
        <v>0</v>
      </c>
      <c r="R20" s="111">
        <f>'[1]Daily Roster'!$R20</f>
        <v>0</v>
      </c>
      <c r="S20" s="111">
        <f>'[1]Daily Roster'!$S20</f>
        <v>0</v>
      </c>
      <c r="T20" s="111">
        <f>'[1]Daily Roster'!$T20</f>
        <v>0</v>
      </c>
      <c r="U20" s="107"/>
      <c r="V20" s="105"/>
      <c r="W20" s="106"/>
      <c r="X20" s="106"/>
      <c r="Y20" s="107"/>
      <c r="Z20" s="108"/>
      <c r="AA20" s="108"/>
      <c r="AB20" s="108"/>
      <c r="AC20" s="108"/>
      <c r="AD20" s="108"/>
      <c r="AE20" s="107"/>
      <c r="AF20" s="106"/>
    </row>
    <row r="21" spans="1:32" x14ac:dyDescent="0.3">
      <c r="A21" s="102">
        <v>43124</v>
      </c>
      <c r="B21" s="103" t="s">
        <v>3</v>
      </c>
      <c r="C21" s="111">
        <f>'[1]Daily Roster'!$C21</f>
        <v>0</v>
      </c>
      <c r="D21" s="111">
        <f>'[1]Daily Roster'!$D21</f>
        <v>0</v>
      </c>
      <c r="E21" s="111">
        <f>'[1]Daily Roster'!$E21</f>
        <v>0</v>
      </c>
      <c r="F21" s="111">
        <f>'[1]Daily Roster'!$F21</f>
        <v>0</v>
      </c>
      <c r="G21" s="111">
        <f>'[1]Daily Roster'!$G21</f>
        <v>0</v>
      </c>
      <c r="H21" s="111">
        <f>'[1]Daily Roster'!$H21</f>
        <v>0</v>
      </c>
      <c r="I21" s="111">
        <f>'[1]Daily Roster'!$I21</f>
        <v>0</v>
      </c>
      <c r="J21" s="111">
        <f>'[1]Daily Roster'!$J21</f>
        <v>0</v>
      </c>
      <c r="K21" s="111">
        <f>'[1]Daily Roster'!$K21</f>
        <v>0</v>
      </c>
      <c r="L21" s="111">
        <f>'[1]Daily Roster'!$L21</f>
        <v>0</v>
      </c>
      <c r="M21" s="111">
        <f>'[1]Daily Roster'!$M21</f>
        <v>0</v>
      </c>
      <c r="N21" s="111">
        <f>'[1]Daily Roster'!$N21</f>
        <v>0</v>
      </c>
      <c r="O21" s="111">
        <f>'[1]Daily Roster'!$O21</f>
        <v>0</v>
      </c>
      <c r="P21" s="111">
        <f>'[1]Daily Roster'!$P21</f>
        <v>0</v>
      </c>
      <c r="Q21" s="111">
        <f>'[1]Daily Roster'!$Q21</f>
        <v>0</v>
      </c>
      <c r="R21" s="111">
        <f>'[1]Daily Roster'!$R21</f>
        <v>0</v>
      </c>
      <c r="S21" s="111">
        <f>'[1]Daily Roster'!$S21</f>
        <v>0</v>
      </c>
      <c r="T21" s="111">
        <f>'[1]Daily Roster'!$T21</f>
        <v>0</v>
      </c>
      <c r="U21" s="107"/>
      <c r="V21" s="105"/>
      <c r="W21" s="106"/>
      <c r="X21" s="106"/>
      <c r="Y21" s="107"/>
      <c r="Z21" s="108"/>
      <c r="AA21" s="108"/>
      <c r="AB21" s="108"/>
      <c r="AC21" s="108"/>
      <c r="AD21" s="108"/>
      <c r="AE21" s="107"/>
      <c r="AF21" s="106"/>
    </row>
    <row r="22" spans="1:32" x14ac:dyDescent="0.3">
      <c r="A22" s="102">
        <v>43125</v>
      </c>
      <c r="B22" s="103" t="s">
        <v>4</v>
      </c>
      <c r="C22" s="111">
        <f>'[1]Daily Roster'!$C22</f>
        <v>0</v>
      </c>
      <c r="D22" s="111">
        <f>'[1]Daily Roster'!$D22</f>
        <v>0</v>
      </c>
      <c r="E22" s="111">
        <f>'[1]Daily Roster'!$E22</f>
        <v>0</v>
      </c>
      <c r="F22" s="111">
        <f>'[1]Daily Roster'!$F22</f>
        <v>0</v>
      </c>
      <c r="G22" s="111">
        <f>'[1]Daily Roster'!$G22</f>
        <v>0</v>
      </c>
      <c r="H22" s="111">
        <f>'[1]Daily Roster'!$H22</f>
        <v>0</v>
      </c>
      <c r="I22" s="111">
        <f>'[1]Daily Roster'!$I22</f>
        <v>0</v>
      </c>
      <c r="J22" s="111">
        <f>'[1]Daily Roster'!$J22</f>
        <v>0</v>
      </c>
      <c r="K22" s="111">
        <f>'[1]Daily Roster'!$K22</f>
        <v>0</v>
      </c>
      <c r="L22" s="111">
        <f>'[1]Daily Roster'!$L22</f>
        <v>0</v>
      </c>
      <c r="M22" s="111">
        <f>'[1]Daily Roster'!$M22</f>
        <v>0</v>
      </c>
      <c r="N22" s="111">
        <f>'[1]Daily Roster'!$N22</f>
        <v>0</v>
      </c>
      <c r="O22" s="111">
        <f>'[1]Daily Roster'!$O22</f>
        <v>0</v>
      </c>
      <c r="P22" s="111">
        <f>'[1]Daily Roster'!$P22</f>
        <v>0</v>
      </c>
      <c r="Q22" s="111">
        <f>'[1]Daily Roster'!$Q22</f>
        <v>0</v>
      </c>
      <c r="R22" s="111">
        <f>'[1]Daily Roster'!$R22</f>
        <v>0</v>
      </c>
      <c r="S22" s="111">
        <f>'[1]Daily Roster'!$S22</f>
        <v>0</v>
      </c>
      <c r="T22" s="111">
        <f>'[1]Daily Roster'!$T22</f>
        <v>0</v>
      </c>
      <c r="U22" s="107"/>
      <c r="V22" s="105"/>
      <c r="W22" s="106"/>
      <c r="X22" s="106"/>
      <c r="Y22" s="107"/>
      <c r="Z22" s="108"/>
      <c r="AA22" s="108"/>
      <c r="AB22" s="108"/>
      <c r="AC22" s="108"/>
      <c r="AD22" s="108"/>
      <c r="AE22" s="107"/>
      <c r="AF22" s="106"/>
    </row>
    <row r="23" spans="1:32" x14ac:dyDescent="0.3">
      <c r="A23" s="102">
        <v>43126</v>
      </c>
      <c r="B23" s="103" t="s">
        <v>5</v>
      </c>
      <c r="C23" s="111">
        <f>'[1]Daily Roster'!$C23</f>
        <v>0</v>
      </c>
      <c r="D23" s="111">
        <f>'[1]Daily Roster'!$D23</f>
        <v>0</v>
      </c>
      <c r="E23" s="111">
        <f>'[1]Daily Roster'!$E23</f>
        <v>0</v>
      </c>
      <c r="F23" s="111">
        <f>'[1]Daily Roster'!$F23</f>
        <v>0</v>
      </c>
      <c r="G23" s="111">
        <f>'[1]Daily Roster'!$G23</f>
        <v>0</v>
      </c>
      <c r="H23" s="111">
        <f>'[1]Daily Roster'!$H23</f>
        <v>0</v>
      </c>
      <c r="I23" s="111">
        <f>'[1]Daily Roster'!$I23</f>
        <v>0</v>
      </c>
      <c r="J23" s="111">
        <f>'[1]Daily Roster'!$J23</f>
        <v>0</v>
      </c>
      <c r="K23" s="111">
        <f>'[1]Daily Roster'!$K23</f>
        <v>0</v>
      </c>
      <c r="L23" s="111">
        <f>'[1]Daily Roster'!$L23</f>
        <v>0</v>
      </c>
      <c r="M23" s="111">
        <f>'[1]Daily Roster'!$M23</f>
        <v>0</v>
      </c>
      <c r="N23" s="111">
        <f>'[1]Daily Roster'!$N23</f>
        <v>0</v>
      </c>
      <c r="O23" s="111">
        <f>'[1]Daily Roster'!$O23</f>
        <v>0</v>
      </c>
      <c r="P23" s="111">
        <f>'[1]Daily Roster'!$P23</f>
        <v>0</v>
      </c>
      <c r="Q23" s="111">
        <f>'[1]Daily Roster'!$Q23</f>
        <v>0</v>
      </c>
      <c r="R23" s="111">
        <f>'[1]Daily Roster'!$R23</f>
        <v>0</v>
      </c>
      <c r="S23" s="111">
        <f>'[1]Daily Roster'!$S23</f>
        <v>0</v>
      </c>
      <c r="T23" s="111">
        <f>'[1]Daily Roster'!$T23</f>
        <v>0</v>
      </c>
      <c r="U23" s="107"/>
      <c r="V23" s="105"/>
      <c r="W23" s="106"/>
      <c r="X23" s="110"/>
      <c r="Y23" s="107"/>
      <c r="Z23" s="108"/>
      <c r="AA23" s="108"/>
      <c r="AB23" s="108"/>
      <c r="AC23" s="108"/>
      <c r="AD23" s="108"/>
      <c r="AE23" s="107"/>
      <c r="AF23" s="106"/>
    </row>
    <row r="24" spans="1:32" x14ac:dyDescent="0.3">
      <c r="A24" s="102">
        <v>43129</v>
      </c>
      <c r="B24" s="103" t="s">
        <v>1</v>
      </c>
      <c r="C24" s="111">
        <f>'[1]Daily Roster'!$C24</f>
        <v>0</v>
      </c>
      <c r="D24" s="111">
        <f>'[1]Daily Roster'!$D24</f>
        <v>0</v>
      </c>
      <c r="E24" s="111">
        <f>'[1]Daily Roster'!$E24</f>
        <v>0</v>
      </c>
      <c r="F24" s="111">
        <f>'[1]Daily Roster'!$F24</f>
        <v>0</v>
      </c>
      <c r="G24" s="111">
        <f>'[1]Daily Roster'!$G24</f>
        <v>0</v>
      </c>
      <c r="H24" s="111">
        <f>'[1]Daily Roster'!$H24</f>
        <v>0</v>
      </c>
      <c r="I24" s="111">
        <f>'[1]Daily Roster'!$I24</f>
        <v>0</v>
      </c>
      <c r="J24" s="111">
        <f>'[1]Daily Roster'!$J24</f>
        <v>0</v>
      </c>
      <c r="K24" s="111">
        <f>'[1]Daily Roster'!$K24</f>
        <v>0</v>
      </c>
      <c r="L24" s="111">
        <f>'[1]Daily Roster'!$L24</f>
        <v>0</v>
      </c>
      <c r="M24" s="111">
        <f>'[1]Daily Roster'!$M24</f>
        <v>0</v>
      </c>
      <c r="N24" s="111">
        <f>'[1]Daily Roster'!$N24</f>
        <v>0</v>
      </c>
      <c r="O24" s="111">
        <f>'[1]Daily Roster'!$O24</f>
        <v>0</v>
      </c>
      <c r="P24" s="111">
        <f>'[1]Daily Roster'!$P24</f>
        <v>0</v>
      </c>
      <c r="Q24" s="111">
        <f>'[1]Daily Roster'!$Q24</f>
        <v>0</v>
      </c>
      <c r="R24" s="111">
        <f>'[1]Daily Roster'!$R24</f>
        <v>0</v>
      </c>
      <c r="S24" s="111">
        <f>'[1]Daily Roster'!$S24</f>
        <v>0</v>
      </c>
      <c r="T24" s="111">
        <f>'[1]Daily Roster'!$T24</f>
        <v>0</v>
      </c>
      <c r="U24" s="104"/>
      <c r="V24" s="105"/>
      <c r="W24" s="106"/>
      <c r="X24" s="106"/>
      <c r="Y24" s="107"/>
      <c r="Z24" s="108"/>
      <c r="AA24" s="108"/>
      <c r="AB24" s="108"/>
      <c r="AC24" s="108"/>
      <c r="AD24" s="108"/>
      <c r="AE24" s="107"/>
      <c r="AF24" s="106"/>
    </row>
    <row r="25" spans="1:32" x14ac:dyDescent="0.3">
      <c r="A25" s="102">
        <v>43130</v>
      </c>
      <c r="B25" s="103" t="s">
        <v>2</v>
      </c>
      <c r="C25" s="111">
        <f>'[1]Daily Roster'!$C25</f>
        <v>0</v>
      </c>
      <c r="D25" s="111">
        <f>'[1]Daily Roster'!$D25</f>
        <v>0</v>
      </c>
      <c r="E25" s="111">
        <f>'[1]Daily Roster'!$E25</f>
        <v>0</v>
      </c>
      <c r="F25" s="111">
        <f>'[1]Daily Roster'!$F25</f>
        <v>0</v>
      </c>
      <c r="G25" s="111">
        <f>'[1]Daily Roster'!$G25</f>
        <v>0</v>
      </c>
      <c r="H25" s="111">
        <f>'[1]Daily Roster'!$H25</f>
        <v>0</v>
      </c>
      <c r="I25" s="111">
        <f>'[1]Daily Roster'!$I25</f>
        <v>0</v>
      </c>
      <c r="J25" s="111">
        <f>'[1]Daily Roster'!$J25</f>
        <v>0</v>
      </c>
      <c r="K25" s="111">
        <f>'[1]Daily Roster'!$K25</f>
        <v>0</v>
      </c>
      <c r="L25" s="111">
        <f>'[1]Daily Roster'!$L25</f>
        <v>0</v>
      </c>
      <c r="M25" s="111">
        <f>'[1]Daily Roster'!$M25</f>
        <v>0</v>
      </c>
      <c r="N25" s="111">
        <f>'[1]Daily Roster'!$N25</f>
        <v>0</v>
      </c>
      <c r="O25" s="111">
        <f>'[1]Daily Roster'!$O25</f>
        <v>0</v>
      </c>
      <c r="P25" s="111">
        <f>'[1]Daily Roster'!$P25</f>
        <v>0</v>
      </c>
      <c r="Q25" s="111">
        <f>'[1]Daily Roster'!$Q25</f>
        <v>0</v>
      </c>
      <c r="R25" s="111">
        <f>'[1]Daily Roster'!$R25</f>
        <v>0</v>
      </c>
      <c r="S25" s="111">
        <f>'[1]Daily Roster'!$S25</f>
        <v>0</v>
      </c>
      <c r="T25" s="111">
        <f>'[1]Daily Roster'!$T25</f>
        <v>0</v>
      </c>
      <c r="U25" s="104"/>
      <c r="V25" s="105"/>
      <c r="W25" s="106"/>
      <c r="X25" s="106"/>
      <c r="Y25" s="107"/>
      <c r="Z25" s="108"/>
      <c r="AA25" s="108"/>
      <c r="AB25" s="108"/>
      <c r="AC25" s="108"/>
      <c r="AD25" s="108"/>
      <c r="AE25" s="107"/>
      <c r="AF25" s="106"/>
    </row>
    <row r="26" spans="1:32" x14ac:dyDescent="0.3">
      <c r="A26" s="102">
        <v>43131</v>
      </c>
      <c r="B26" s="103" t="s">
        <v>3</v>
      </c>
      <c r="C26" s="111">
        <f>'[1]Daily Roster'!$C26</f>
        <v>0</v>
      </c>
      <c r="D26" s="111">
        <f>'[1]Daily Roster'!$D26</f>
        <v>0</v>
      </c>
      <c r="E26" s="111">
        <f>'[1]Daily Roster'!$E26</f>
        <v>0</v>
      </c>
      <c r="F26" s="111">
        <f>'[1]Daily Roster'!$F26</f>
        <v>0</v>
      </c>
      <c r="G26" s="111">
        <f>'[1]Daily Roster'!$G26</f>
        <v>0</v>
      </c>
      <c r="H26" s="111">
        <f>'[1]Daily Roster'!$H26</f>
        <v>0</v>
      </c>
      <c r="I26" s="111">
        <f>'[1]Daily Roster'!$I26</f>
        <v>0</v>
      </c>
      <c r="J26" s="111">
        <f>'[1]Daily Roster'!$J26</f>
        <v>0</v>
      </c>
      <c r="K26" s="111">
        <f>'[1]Daily Roster'!$K26</f>
        <v>0</v>
      </c>
      <c r="L26" s="111">
        <f>'[1]Daily Roster'!$L26</f>
        <v>0</v>
      </c>
      <c r="M26" s="111">
        <f>'[1]Daily Roster'!$M26</f>
        <v>0</v>
      </c>
      <c r="N26" s="111">
        <f>'[1]Daily Roster'!$N26</f>
        <v>0</v>
      </c>
      <c r="O26" s="111">
        <f>'[1]Daily Roster'!$O26</f>
        <v>0</v>
      </c>
      <c r="P26" s="111">
        <f>'[1]Daily Roster'!$P26</f>
        <v>0</v>
      </c>
      <c r="Q26" s="111">
        <f>'[1]Daily Roster'!$Q26</f>
        <v>0</v>
      </c>
      <c r="R26" s="111">
        <f>'[1]Daily Roster'!$R26</f>
        <v>0</v>
      </c>
      <c r="S26" s="111">
        <f>'[1]Daily Roster'!$S26</f>
        <v>0</v>
      </c>
      <c r="T26" s="111">
        <f>'[1]Daily Roster'!$T26</f>
        <v>0</v>
      </c>
      <c r="U26" s="104"/>
      <c r="V26" s="105"/>
      <c r="W26" s="106"/>
      <c r="X26" s="106"/>
      <c r="Y26" s="107"/>
      <c r="Z26" s="108"/>
      <c r="AA26" s="108"/>
      <c r="AB26" s="108"/>
      <c r="AC26" s="108"/>
      <c r="AD26" s="108"/>
      <c r="AE26" s="107"/>
      <c r="AF26" s="106"/>
    </row>
    <row r="27" spans="1:32" x14ac:dyDescent="0.3">
      <c r="A27" s="102">
        <v>43132</v>
      </c>
      <c r="B27" s="103" t="s">
        <v>4</v>
      </c>
      <c r="C27" s="111">
        <f>'[1]Daily Roster'!$C27</f>
        <v>0</v>
      </c>
      <c r="D27" s="111">
        <f>'[1]Daily Roster'!$D27</f>
        <v>0</v>
      </c>
      <c r="E27" s="111">
        <f>'[1]Daily Roster'!$E27</f>
        <v>0</v>
      </c>
      <c r="F27" s="111">
        <f>'[1]Daily Roster'!$F27</f>
        <v>0</v>
      </c>
      <c r="G27" s="111">
        <f>'[1]Daily Roster'!$G27</f>
        <v>0</v>
      </c>
      <c r="H27" s="111">
        <f>'[1]Daily Roster'!$H27</f>
        <v>0</v>
      </c>
      <c r="I27" s="111">
        <f>'[1]Daily Roster'!$I27</f>
        <v>0</v>
      </c>
      <c r="J27" s="111">
        <f>'[1]Daily Roster'!$J27</f>
        <v>0</v>
      </c>
      <c r="K27" s="111">
        <f>'[1]Daily Roster'!$K27</f>
        <v>0</v>
      </c>
      <c r="L27" s="111">
        <f>'[1]Daily Roster'!$L27</f>
        <v>0</v>
      </c>
      <c r="M27" s="111">
        <f>'[1]Daily Roster'!$M27</f>
        <v>0</v>
      </c>
      <c r="N27" s="111">
        <f>'[1]Daily Roster'!$N27</f>
        <v>0</v>
      </c>
      <c r="O27" s="111">
        <f>'[1]Daily Roster'!$O27</f>
        <v>0</v>
      </c>
      <c r="P27" s="111">
        <f>'[1]Daily Roster'!$P27</f>
        <v>0</v>
      </c>
      <c r="Q27" s="111">
        <f>'[1]Daily Roster'!$Q27</f>
        <v>0</v>
      </c>
      <c r="R27" s="111">
        <f>'[1]Daily Roster'!$R27</f>
        <v>0</v>
      </c>
      <c r="S27" s="111">
        <f>'[1]Daily Roster'!$S27</f>
        <v>0</v>
      </c>
      <c r="T27" s="111">
        <f>'[1]Daily Roster'!$T27</f>
        <v>0</v>
      </c>
      <c r="U27" s="104"/>
      <c r="V27" s="105"/>
      <c r="W27" s="106"/>
      <c r="X27" s="106"/>
      <c r="Y27" s="107"/>
      <c r="Z27" s="108"/>
      <c r="AA27" s="108"/>
      <c r="AB27" s="108"/>
      <c r="AC27" s="108"/>
      <c r="AD27" s="108"/>
      <c r="AE27" s="107"/>
      <c r="AF27" s="106"/>
    </row>
    <row r="28" spans="1:32" x14ac:dyDescent="0.3">
      <c r="A28" s="102">
        <v>43133</v>
      </c>
      <c r="B28" s="103" t="s">
        <v>5</v>
      </c>
      <c r="C28" s="111">
        <f>'[1]Daily Roster'!$C28</f>
        <v>0</v>
      </c>
      <c r="D28" s="111">
        <f>'[1]Daily Roster'!$D28</f>
        <v>0</v>
      </c>
      <c r="E28" s="111">
        <f>'[1]Daily Roster'!$E28</f>
        <v>0</v>
      </c>
      <c r="F28" s="111">
        <f>'[1]Daily Roster'!$F28</f>
        <v>0</v>
      </c>
      <c r="G28" s="111">
        <f>'[1]Daily Roster'!$G28</f>
        <v>0</v>
      </c>
      <c r="H28" s="111">
        <f>'[1]Daily Roster'!$H28</f>
        <v>0</v>
      </c>
      <c r="I28" s="111">
        <f>'[1]Daily Roster'!$I28</f>
        <v>0</v>
      </c>
      <c r="J28" s="111">
        <f>'[1]Daily Roster'!$J28</f>
        <v>0</v>
      </c>
      <c r="K28" s="111">
        <f>'[1]Daily Roster'!$K28</f>
        <v>0</v>
      </c>
      <c r="L28" s="111">
        <f>'[1]Daily Roster'!$L28</f>
        <v>0</v>
      </c>
      <c r="M28" s="111">
        <f>'[1]Daily Roster'!$M28</f>
        <v>0</v>
      </c>
      <c r="N28" s="111">
        <f>'[1]Daily Roster'!$N28</f>
        <v>0</v>
      </c>
      <c r="O28" s="111">
        <f>'[1]Daily Roster'!$O28</f>
        <v>0</v>
      </c>
      <c r="P28" s="111">
        <f>'[1]Daily Roster'!$P28</f>
        <v>0</v>
      </c>
      <c r="Q28" s="111">
        <f>'[1]Daily Roster'!$Q28</f>
        <v>0</v>
      </c>
      <c r="R28" s="111">
        <f>'[1]Daily Roster'!$R28</f>
        <v>0</v>
      </c>
      <c r="S28" s="111">
        <f>'[1]Daily Roster'!$S28</f>
        <v>0</v>
      </c>
      <c r="T28" s="111">
        <f>'[1]Daily Roster'!$T28</f>
        <v>0</v>
      </c>
      <c r="U28" s="104"/>
      <c r="V28" s="105"/>
      <c r="W28" s="106"/>
      <c r="X28" s="106"/>
      <c r="Y28" s="107"/>
      <c r="Z28" s="108"/>
      <c r="AA28" s="108"/>
      <c r="AB28" s="108"/>
      <c r="AC28" s="108"/>
      <c r="AD28" s="108"/>
      <c r="AE28" s="107"/>
      <c r="AF28" s="106"/>
    </row>
    <row r="29" spans="1:32" x14ac:dyDescent="0.3">
      <c r="A29" s="102">
        <v>43136</v>
      </c>
      <c r="B29" s="103" t="s">
        <v>1</v>
      </c>
      <c r="C29" s="111">
        <f>'[1]Daily Roster'!$C29</f>
        <v>0</v>
      </c>
      <c r="D29" s="111">
        <f>'[1]Daily Roster'!$D29</f>
        <v>0</v>
      </c>
      <c r="E29" s="111">
        <f>'[1]Daily Roster'!$E29</f>
        <v>0</v>
      </c>
      <c r="F29" s="111">
        <f>'[1]Daily Roster'!$F29</f>
        <v>0</v>
      </c>
      <c r="G29" s="111">
        <f>'[1]Daily Roster'!$G29</f>
        <v>0</v>
      </c>
      <c r="H29" s="111">
        <f>'[1]Daily Roster'!$H29</f>
        <v>0</v>
      </c>
      <c r="I29" s="111">
        <f>'[1]Daily Roster'!$I29</f>
        <v>0</v>
      </c>
      <c r="J29" s="111">
        <f>'[1]Daily Roster'!$J29</f>
        <v>0</v>
      </c>
      <c r="K29" s="111">
        <f>'[1]Daily Roster'!$K29</f>
        <v>0</v>
      </c>
      <c r="L29" s="111">
        <f>'[1]Daily Roster'!$L29</f>
        <v>0</v>
      </c>
      <c r="M29" s="111">
        <f>'[1]Daily Roster'!$M29</f>
        <v>0</v>
      </c>
      <c r="N29" s="111">
        <f>'[1]Daily Roster'!$N29</f>
        <v>0</v>
      </c>
      <c r="O29" s="111">
        <f>'[1]Daily Roster'!$O29</f>
        <v>0</v>
      </c>
      <c r="P29" s="111">
        <f>'[1]Daily Roster'!$P29</f>
        <v>0</v>
      </c>
      <c r="Q29" s="111">
        <f>'[1]Daily Roster'!$Q29</f>
        <v>0</v>
      </c>
      <c r="R29" s="111">
        <f>'[1]Daily Roster'!$R29</f>
        <v>0</v>
      </c>
      <c r="S29" s="111">
        <f>'[1]Daily Roster'!$S29</f>
        <v>0</v>
      </c>
      <c r="T29" s="111">
        <f>'[1]Daily Roster'!$T29</f>
        <v>0</v>
      </c>
      <c r="U29" s="104"/>
      <c r="V29" s="105"/>
      <c r="W29" s="106"/>
      <c r="X29" s="106"/>
      <c r="Y29" s="107"/>
      <c r="Z29" s="108"/>
      <c r="AA29" s="108"/>
      <c r="AB29" s="108"/>
      <c r="AC29" s="108"/>
      <c r="AD29" s="108"/>
      <c r="AE29" s="107"/>
      <c r="AF29" s="106"/>
    </row>
    <row r="30" spans="1:32" x14ac:dyDescent="0.3">
      <c r="A30" s="102">
        <v>43137</v>
      </c>
      <c r="B30" s="103" t="s">
        <v>2</v>
      </c>
      <c r="C30" s="111">
        <f>'[1]Daily Roster'!$C30</f>
        <v>0</v>
      </c>
      <c r="D30" s="111">
        <f>'[1]Daily Roster'!$D30</f>
        <v>0</v>
      </c>
      <c r="E30" s="111">
        <f>'[1]Daily Roster'!$E30</f>
        <v>0</v>
      </c>
      <c r="F30" s="111">
        <f>'[1]Daily Roster'!$F30</f>
        <v>0</v>
      </c>
      <c r="G30" s="111">
        <f>'[1]Daily Roster'!$G30</f>
        <v>0</v>
      </c>
      <c r="H30" s="111">
        <f>'[1]Daily Roster'!$H30</f>
        <v>0</v>
      </c>
      <c r="I30" s="111">
        <f>'[1]Daily Roster'!$I30</f>
        <v>0</v>
      </c>
      <c r="J30" s="111">
        <f>'[1]Daily Roster'!$J30</f>
        <v>0</v>
      </c>
      <c r="K30" s="111">
        <f>'[1]Daily Roster'!$K30</f>
        <v>0</v>
      </c>
      <c r="L30" s="111">
        <f>'[1]Daily Roster'!$L30</f>
        <v>0</v>
      </c>
      <c r="M30" s="111">
        <f>'[1]Daily Roster'!$M30</f>
        <v>0</v>
      </c>
      <c r="N30" s="111">
        <f>'[1]Daily Roster'!$N30</f>
        <v>0</v>
      </c>
      <c r="O30" s="111">
        <f>'[1]Daily Roster'!$O30</f>
        <v>0</v>
      </c>
      <c r="P30" s="111">
        <f>'[1]Daily Roster'!$P30</f>
        <v>0</v>
      </c>
      <c r="Q30" s="111">
        <f>'[1]Daily Roster'!$Q30</f>
        <v>0</v>
      </c>
      <c r="R30" s="111">
        <f>'[1]Daily Roster'!$R30</f>
        <v>0</v>
      </c>
      <c r="S30" s="111">
        <f>'[1]Daily Roster'!$S30</f>
        <v>0</v>
      </c>
      <c r="T30" s="111">
        <f>'[1]Daily Roster'!$T30</f>
        <v>0</v>
      </c>
      <c r="U30" s="104"/>
      <c r="V30" s="105"/>
      <c r="W30" s="106"/>
      <c r="X30" s="106"/>
      <c r="Y30" s="107"/>
      <c r="Z30" s="108"/>
      <c r="AA30" s="108"/>
      <c r="AB30" s="108"/>
      <c r="AC30" s="108"/>
      <c r="AD30" s="108"/>
      <c r="AE30" s="107"/>
      <c r="AF30" s="106"/>
    </row>
    <row r="31" spans="1:32" x14ac:dyDescent="0.3">
      <c r="A31" s="102">
        <v>43138</v>
      </c>
      <c r="B31" s="103" t="s">
        <v>3</v>
      </c>
      <c r="C31" s="111">
        <f>'[1]Daily Roster'!$C31</f>
        <v>0</v>
      </c>
      <c r="D31" s="111">
        <f>'[1]Daily Roster'!$D31</f>
        <v>0</v>
      </c>
      <c r="E31" s="111">
        <f>'[1]Daily Roster'!$E31</f>
        <v>0</v>
      </c>
      <c r="F31" s="111">
        <f>'[1]Daily Roster'!$F31</f>
        <v>0</v>
      </c>
      <c r="G31" s="111">
        <f>'[1]Daily Roster'!$G31</f>
        <v>0</v>
      </c>
      <c r="H31" s="111">
        <f>'[1]Daily Roster'!$H31</f>
        <v>0</v>
      </c>
      <c r="I31" s="111">
        <f>'[1]Daily Roster'!$I31</f>
        <v>0</v>
      </c>
      <c r="J31" s="111">
        <f>'[1]Daily Roster'!$J31</f>
        <v>0</v>
      </c>
      <c r="K31" s="111">
        <f>'[1]Daily Roster'!$K31</f>
        <v>0</v>
      </c>
      <c r="L31" s="111">
        <f>'[1]Daily Roster'!$L31</f>
        <v>0</v>
      </c>
      <c r="M31" s="111">
        <f>'[1]Daily Roster'!$M31</f>
        <v>0</v>
      </c>
      <c r="N31" s="111">
        <f>'[1]Daily Roster'!$N31</f>
        <v>0</v>
      </c>
      <c r="O31" s="111">
        <f>'[1]Daily Roster'!$O31</f>
        <v>0</v>
      </c>
      <c r="P31" s="111">
        <f>'[1]Daily Roster'!$P31</f>
        <v>0</v>
      </c>
      <c r="Q31" s="111">
        <f>'[1]Daily Roster'!$Q31</f>
        <v>0</v>
      </c>
      <c r="R31" s="111">
        <f>'[1]Daily Roster'!$R31</f>
        <v>0</v>
      </c>
      <c r="S31" s="111">
        <f>'[1]Daily Roster'!$S31</f>
        <v>0</v>
      </c>
      <c r="T31" s="111">
        <f>'[1]Daily Roster'!$T31</f>
        <v>0</v>
      </c>
      <c r="U31" s="104"/>
      <c r="V31" s="105"/>
      <c r="W31" s="106"/>
      <c r="X31" s="106"/>
      <c r="Y31" s="107"/>
      <c r="Z31" s="108"/>
      <c r="AA31" s="108"/>
      <c r="AB31" s="108"/>
      <c r="AC31" s="108"/>
      <c r="AD31" s="108"/>
      <c r="AE31" s="107"/>
      <c r="AF31" s="106"/>
    </row>
    <row r="32" spans="1:32" x14ac:dyDescent="0.3">
      <c r="A32" s="102">
        <v>43139</v>
      </c>
      <c r="B32" s="103" t="s">
        <v>4</v>
      </c>
      <c r="C32" s="111">
        <f>'[1]Daily Roster'!$C32</f>
        <v>0</v>
      </c>
      <c r="D32" s="111">
        <f>'[1]Daily Roster'!$D32</f>
        <v>0</v>
      </c>
      <c r="E32" s="111">
        <f>'[1]Daily Roster'!$E32</f>
        <v>0</v>
      </c>
      <c r="F32" s="111">
        <f>'[1]Daily Roster'!$F32</f>
        <v>0</v>
      </c>
      <c r="G32" s="111">
        <f>'[1]Daily Roster'!$G32</f>
        <v>0</v>
      </c>
      <c r="H32" s="111">
        <f>'[1]Daily Roster'!$H32</f>
        <v>0</v>
      </c>
      <c r="I32" s="111">
        <f>'[1]Daily Roster'!$I32</f>
        <v>0</v>
      </c>
      <c r="J32" s="111">
        <f>'[1]Daily Roster'!$J32</f>
        <v>0</v>
      </c>
      <c r="K32" s="111">
        <f>'[1]Daily Roster'!$K32</f>
        <v>0</v>
      </c>
      <c r="L32" s="111">
        <f>'[1]Daily Roster'!$L32</f>
        <v>0</v>
      </c>
      <c r="M32" s="111">
        <f>'[1]Daily Roster'!$M32</f>
        <v>0</v>
      </c>
      <c r="N32" s="111">
        <f>'[1]Daily Roster'!$N32</f>
        <v>0</v>
      </c>
      <c r="O32" s="111">
        <f>'[1]Daily Roster'!$O32</f>
        <v>0</v>
      </c>
      <c r="P32" s="111">
        <f>'[1]Daily Roster'!$P32</f>
        <v>0</v>
      </c>
      <c r="Q32" s="111">
        <f>'[1]Daily Roster'!$Q32</f>
        <v>0</v>
      </c>
      <c r="R32" s="111">
        <f>'[1]Daily Roster'!$R32</f>
        <v>0</v>
      </c>
      <c r="S32" s="111">
        <f>'[1]Daily Roster'!$S32</f>
        <v>0</v>
      </c>
      <c r="T32" s="111">
        <f>'[1]Daily Roster'!$T32</f>
        <v>0</v>
      </c>
      <c r="U32" s="104"/>
      <c r="V32" s="105"/>
      <c r="W32" s="106"/>
      <c r="X32" s="106"/>
      <c r="Y32" s="107"/>
      <c r="Z32" s="108"/>
      <c r="AA32" s="108"/>
      <c r="AB32" s="108"/>
      <c r="AC32" s="108"/>
      <c r="AD32" s="108"/>
      <c r="AE32" s="107"/>
      <c r="AF32" s="106"/>
    </row>
    <row r="33" spans="1:32" x14ac:dyDescent="0.3">
      <c r="A33" s="102">
        <v>43140</v>
      </c>
      <c r="B33" s="103" t="s">
        <v>5</v>
      </c>
      <c r="C33" s="111">
        <f>'[1]Daily Roster'!$C33</f>
        <v>0</v>
      </c>
      <c r="D33" s="111">
        <f>'[1]Daily Roster'!$D33</f>
        <v>0</v>
      </c>
      <c r="E33" s="111">
        <f>'[1]Daily Roster'!$E33</f>
        <v>0</v>
      </c>
      <c r="F33" s="111">
        <f>'[1]Daily Roster'!$F33</f>
        <v>0</v>
      </c>
      <c r="G33" s="111">
        <f>'[1]Daily Roster'!$G33</f>
        <v>0</v>
      </c>
      <c r="H33" s="111">
        <f>'[1]Daily Roster'!$H33</f>
        <v>0</v>
      </c>
      <c r="I33" s="111">
        <f>'[1]Daily Roster'!$I33</f>
        <v>0</v>
      </c>
      <c r="J33" s="111">
        <f>'[1]Daily Roster'!$J33</f>
        <v>0</v>
      </c>
      <c r="K33" s="111">
        <f>'[1]Daily Roster'!$K33</f>
        <v>0</v>
      </c>
      <c r="L33" s="111">
        <f>'[1]Daily Roster'!$L33</f>
        <v>0</v>
      </c>
      <c r="M33" s="111">
        <f>'[1]Daily Roster'!$M33</f>
        <v>0</v>
      </c>
      <c r="N33" s="111">
        <f>'[1]Daily Roster'!$N33</f>
        <v>0</v>
      </c>
      <c r="O33" s="111">
        <f>'[1]Daily Roster'!$O33</f>
        <v>0</v>
      </c>
      <c r="P33" s="111">
        <f>'[1]Daily Roster'!$P33</f>
        <v>0</v>
      </c>
      <c r="Q33" s="111">
        <f>'[1]Daily Roster'!$Q33</f>
        <v>0</v>
      </c>
      <c r="R33" s="111">
        <f>'[1]Daily Roster'!$R33</f>
        <v>0</v>
      </c>
      <c r="S33" s="111">
        <f>'[1]Daily Roster'!$S33</f>
        <v>0</v>
      </c>
      <c r="T33" s="111">
        <f>'[1]Daily Roster'!$T33</f>
        <v>0</v>
      </c>
      <c r="U33" s="104"/>
      <c r="V33" s="105"/>
      <c r="W33" s="106"/>
      <c r="X33" s="106"/>
      <c r="Y33" s="107"/>
      <c r="Z33" s="108"/>
      <c r="AA33" s="108"/>
      <c r="AB33" s="108"/>
      <c r="AC33" s="108"/>
      <c r="AD33" s="108"/>
      <c r="AE33" s="107"/>
      <c r="AF33" s="106"/>
    </row>
    <row r="34" spans="1:32" x14ac:dyDescent="0.3">
      <c r="A34" s="102">
        <v>43143</v>
      </c>
      <c r="B34" s="103" t="s">
        <v>1</v>
      </c>
      <c r="C34" s="111">
        <f>'[1]Daily Roster'!$C34</f>
        <v>0</v>
      </c>
      <c r="D34" s="111">
        <f>'[1]Daily Roster'!$D34</f>
        <v>0</v>
      </c>
      <c r="E34" s="111">
        <f>'[1]Daily Roster'!$E34</f>
        <v>0</v>
      </c>
      <c r="F34" s="111">
        <f>'[1]Daily Roster'!$F34</f>
        <v>0</v>
      </c>
      <c r="G34" s="111">
        <f>'[1]Daily Roster'!$G34</f>
        <v>0</v>
      </c>
      <c r="H34" s="111">
        <f>'[1]Daily Roster'!$H34</f>
        <v>0</v>
      </c>
      <c r="I34" s="111">
        <f>'[1]Daily Roster'!$I34</f>
        <v>0</v>
      </c>
      <c r="J34" s="111">
        <f>'[1]Daily Roster'!$J34</f>
        <v>0</v>
      </c>
      <c r="K34" s="111">
        <f>'[1]Daily Roster'!$K34</f>
        <v>0</v>
      </c>
      <c r="L34" s="111">
        <f>'[1]Daily Roster'!$L34</f>
        <v>0</v>
      </c>
      <c r="M34" s="111">
        <f>'[1]Daily Roster'!$M34</f>
        <v>0</v>
      </c>
      <c r="N34" s="111">
        <f>'[1]Daily Roster'!$N34</f>
        <v>0</v>
      </c>
      <c r="O34" s="111">
        <f>'[1]Daily Roster'!$O34</f>
        <v>0</v>
      </c>
      <c r="P34" s="111">
        <f>'[1]Daily Roster'!$P34</f>
        <v>0</v>
      </c>
      <c r="Q34" s="111">
        <f>'[1]Daily Roster'!$Q34</f>
        <v>0</v>
      </c>
      <c r="R34" s="111">
        <f>'[1]Daily Roster'!$R34</f>
        <v>0</v>
      </c>
      <c r="S34" s="111">
        <f>'[1]Daily Roster'!$S34</f>
        <v>0</v>
      </c>
      <c r="T34" s="111">
        <f>'[1]Daily Roster'!$T34</f>
        <v>0</v>
      </c>
      <c r="U34" s="104"/>
      <c r="V34" s="105"/>
      <c r="W34" s="106"/>
      <c r="X34" s="106"/>
      <c r="Y34" s="107"/>
      <c r="Z34" s="108"/>
      <c r="AA34" s="108"/>
      <c r="AB34" s="108"/>
      <c r="AC34" s="108"/>
      <c r="AD34" s="108"/>
      <c r="AE34" s="107"/>
      <c r="AF34" s="106"/>
    </row>
    <row r="35" spans="1:32" x14ac:dyDescent="0.3">
      <c r="A35" s="102">
        <v>43144</v>
      </c>
      <c r="B35" s="103" t="s">
        <v>2</v>
      </c>
      <c r="C35" s="111">
        <f>'[1]Daily Roster'!$C35</f>
        <v>0</v>
      </c>
      <c r="D35" s="111">
        <f>'[1]Daily Roster'!$D35</f>
        <v>0</v>
      </c>
      <c r="E35" s="111">
        <f>'[1]Daily Roster'!$E35</f>
        <v>0</v>
      </c>
      <c r="F35" s="111">
        <f>'[1]Daily Roster'!$F35</f>
        <v>0</v>
      </c>
      <c r="G35" s="111">
        <f>'[1]Daily Roster'!$G35</f>
        <v>0</v>
      </c>
      <c r="H35" s="111">
        <f>'[1]Daily Roster'!$H35</f>
        <v>0</v>
      </c>
      <c r="I35" s="111">
        <f>'[1]Daily Roster'!$I35</f>
        <v>0</v>
      </c>
      <c r="J35" s="111">
        <f>'[1]Daily Roster'!$J35</f>
        <v>0</v>
      </c>
      <c r="K35" s="111">
        <f>'[1]Daily Roster'!$K35</f>
        <v>0</v>
      </c>
      <c r="L35" s="111">
        <f>'[1]Daily Roster'!$L35</f>
        <v>0</v>
      </c>
      <c r="M35" s="111">
        <f>'[1]Daily Roster'!$M35</f>
        <v>0</v>
      </c>
      <c r="N35" s="111">
        <f>'[1]Daily Roster'!$N35</f>
        <v>0</v>
      </c>
      <c r="O35" s="111">
        <f>'[1]Daily Roster'!$O35</f>
        <v>0</v>
      </c>
      <c r="P35" s="111">
        <f>'[1]Daily Roster'!$P35</f>
        <v>0</v>
      </c>
      <c r="Q35" s="111">
        <f>'[1]Daily Roster'!$Q35</f>
        <v>0</v>
      </c>
      <c r="R35" s="111">
        <f>'[1]Daily Roster'!$R35</f>
        <v>0</v>
      </c>
      <c r="S35" s="111">
        <f>'[1]Daily Roster'!$S35</f>
        <v>0</v>
      </c>
      <c r="T35" s="111">
        <f>'[1]Daily Roster'!$T35</f>
        <v>0</v>
      </c>
      <c r="U35" s="104"/>
      <c r="V35" s="105"/>
      <c r="W35" s="106"/>
      <c r="X35" s="106"/>
      <c r="Y35" s="107"/>
      <c r="Z35" s="108"/>
      <c r="AA35" s="108"/>
      <c r="AB35" s="108"/>
      <c r="AC35" s="108"/>
      <c r="AD35" s="108"/>
      <c r="AE35" s="107"/>
      <c r="AF35" s="106"/>
    </row>
    <row r="36" spans="1:32" x14ac:dyDescent="0.3">
      <c r="A36" s="102">
        <v>43145</v>
      </c>
      <c r="B36" s="103" t="s">
        <v>3</v>
      </c>
      <c r="C36" s="111">
        <f>'[1]Daily Roster'!$C36</f>
        <v>0</v>
      </c>
      <c r="D36" s="111">
        <f>'[1]Daily Roster'!$D36</f>
        <v>0</v>
      </c>
      <c r="E36" s="111">
        <f>'[1]Daily Roster'!$E36</f>
        <v>0</v>
      </c>
      <c r="F36" s="111">
        <f>'[1]Daily Roster'!$F36</f>
        <v>0</v>
      </c>
      <c r="G36" s="111">
        <f>'[1]Daily Roster'!$G36</f>
        <v>0</v>
      </c>
      <c r="H36" s="111">
        <f>'[1]Daily Roster'!$H36</f>
        <v>0</v>
      </c>
      <c r="I36" s="111">
        <f>'[1]Daily Roster'!$I36</f>
        <v>0</v>
      </c>
      <c r="J36" s="111">
        <f>'[1]Daily Roster'!$J36</f>
        <v>0</v>
      </c>
      <c r="K36" s="111">
        <f>'[1]Daily Roster'!$K36</f>
        <v>0</v>
      </c>
      <c r="L36" s="111">
        <f>'[1]Daily Roster'!$L36</f>
        <v>0</v>
      </c>
      <c r="M36" s="111">
        <f>'[1]Daily Roster'!$M36</f>
        <v>0</v>
      </c>
      <c r="N36" s="111">
        <f>'[1]Daily Roster'!$N36</f>
        <v>0</v>
      </c>
      <c r="O36" s="111">
        <f>'[1]Daily Roster'!$O36</f>
        <v>0</v>
      </c>
      <c r="P36" s="111">
        <f>'[1]Daily Roster'!$P36</f>
        <v>0</v>
      </c>
      <c r="Q36" s="111">
        <f>'[1]Daily Roster'!$Q36</f>
        <v>0</v>
      </c>
      <c r="R36" s="111">
        <f>'[1]Daily Roster'!$R36</f>
        <v>0</v>
      </c>
      <c r="S36" s="111">
        <f>'[1]Daily Roster'!$S36</f>
        <v>0</v>
      </c>
      <c r="T36" s="111">
        <f>'[1]Daily Roster'!$T36</f>
        <v>0</v>
      </c>
      <c r="U36" s="104"/>
      <c r="V36" s="105"/>
      <c r="W36" s="106"/>
      <c r="X36" s="106"/>
      <c r="Y36" s="107"/>
      <c r="Z36" s="108"/>
      <c r="AA36" s="108"/>
      <c r="AB36" s="108"/>
      <c r="AC36" s="108"/>
      <c r="AD36" s="108"/>
      <c r="AE36" s="107"/>
      <c r="AF36" s="106"/>
    </row>
    <row r="37" spans="1:32" x14ac:dyDescent="0.3">
      <c r="A37" s="102">
        <v>43146</v>
      </c>
      <c r="B37" s="103" t="s">
        <v>4</v>
      </c>
      <c r="C37" s="111">
        <f>'[1]Daily Roster'!$C37</f>
        <v>0</v>
      </c>
      <c r="D37" s="111">
        <f>'[1]Daily Roster'!$D37</f>
        <v>0</v>
      </c>
      <c r="E37" s="111">
        <f>'[1]Daily Roster'!$E37</f>
        <v>0</v>
      </c>
      <c r="F37" s="111">
        <f>'[1]Daily Roster'!$F37</f>
        <v>0</v>
      </c>
      <c r="G37" s="111">
        <f>'[1]Daily Roster'!$G37</f>
        <v>0</v>
      </c>
      <c r="H37" s="111">
        <f>'[1]Daily Roster'!$H37</f>
        <v>0</v>
      </c>
      <c r="I37" s="111">
        <f>'[1]Daily Roster'!$I37</f>
        <v>0</v>
      </c>
      <c r="J37" s="111">
        <f>'[1]Daily Roster'!$J37</f>
        <v>0</v>
      </c>
      <c r="K37" s="111">
        <f>'[1]Daily Roster'!$K37</f>
        <v>0</v>
      </c>
      <c r="L37" s="111">
        <f>'[1]Daily Roster'!$L37</f>
        <v>0</v>
      </c>
      <c r="M37" s="111">
        <f>'[1]Daily Roster'!$M37</f>
        <v>0</v>
      </c>
      <c r="N37" s="111">
        <f>'[1]Daily Roster'!$N37</f>
        <v>0</v>
      </c>
      <c r="O37" s="111">
        <f>'[1]Daily Roster'!$O37</f>
        <v>0</v>
      </c>
      <c r="P37" s="111">
        <f>'[1]Daily Roster'!$P37</f>
        <v>0</v>
      </c>
      <c r="Q37" s="111">
        <f>'[1]Daily Roster'!$Q37</f>
        <v>0</v>
      </c>
      <c r="R37" s="111">
        <f>'[1]Daily Roster'!$R37</f>
        <v>0</v>
      </c>
      <c r="S37" s="111">
        <f>'[1]Daily Roster'!$S37</f>
        <v>0</v>
      </c>
      <c r="T37" s="111">
        <f>'[1]Daily Roster'!$T37</f>
        <v>0</v>
      </c>
      <c r="U37" s="104"/>
      <c r="V37" s="105"/>
      <c r="W37" s="106"/>
      <c r="X37" s="106"/>
      <c r="Y37" s="107"/>
      <c r="Z37" s="108"/>
      <c r="AA37" s="108"/>
      <c r="AB37" s="108"/>
      <c r="AC37" s="108"/>
      <c r="AD37" s="108"/>
      <c r="AE37" s="107"/>
      <c r="AF37" s="106"/>
    </row>
    <row r="38" spans="1:32" x14ac:dyDescent="0.3">
      <c r="A38" s="102">
        <v>43147</v>
      </c>
      <c r="B38" s="103" t="s">
        <v>5</v>
      </c>
      <c r="C38" s="111">
        <f>'[1]Daily Roster'!$C38</f>
        <v>0</v>
      </c>
      <c r="D38" s="111">
        <f>'[1]Daily Roster'!$D38</f>
        <v>0</v>
      </c>
      <c r="E38" s="111">
        <f>'[1]Daily Roster'!$E38</f>
        <v>0</v>
      </c>
      <c r="F38" s="111">
        <f>'[1]Daily Roster'!$F38</f>
        <v>0</v>
      </c>
      <c r="G38" s="111">
        <f>'[1]Daily Roster'!$G38</f>
        <v>0</v>
      </c>
      <c r="H38" s="111">
        <f>'[1]Daily Roster'!$H38</f>
        <v>0</v>
      </c>
      <c r="I38" s="111">
        <f>'[1]Daily Roster'!$I38</f>
        <v>0</v>
      </c>
      <c r="J38" s="111">
        <f>'[1]Daily Roster'!$J38</f>
        <v>0</v>
      </c>
      <c r="K38" s="111">
        <f>'[1]Daily Roster'!$K38</f>
        <v>0</v>
      </c>
      <c r="L38" s="111">
        <f>'[1]Daily Roster'!$L38</f>
        <v>0</v>
      </c>
      <c r="M38" s="111">
        <f>'[1]Daily Roster'!$M38</f>
        <v>0</v>
      </c>
      <c r="N38" s="111">
        <f>'[1]Daily Roster'!$N38</f>
        <v>0</v>
      </c>
      <c r="O38" s="111">
        <f>'[1]Daily Roster'!$O38</f>
        <v>0</v>
      </c>
      <c r="P38" s="111">
        <f>'[1]Daily Roster'!$P38</f>
        <v>0</v>
      </c>
      <c r="Q38" s="111">
        <f>'[1]Daily Roster'!$Q38</f>
        <v>0</v>
      </c>
      <c r="R38" s="111">
        <f>'[1]Daily Roster'!$R38</f>
        <v>0</v>
      </c>
      <c r="S38" s="111">
        <f>'[1]Daily Roster'!$S38</f>
        <v>0</v>
      </c>
      <c r="T38" s="111">
        <f>'[1]Daily Roster'!$T38</f>
        <v>0</v>
      </c>
      <c r="U38" s="104"/>
      <c r="V38" s="105"/>
      <c r="W38" s="106"/>
      <c r="X38" s="105"/>
      <c r="Y38" s="107"/>
      <c r="Z38" s="108"/>
      <c r="AA38" s="108"/>
      <c r="AB38" s="108"/>
      <c r="AC38" s="108"/>
      <c r="AD38" s="108"/>
      <c r="AE38" s="107"/>
      <c r="AF38" s="106"/>
    </row>
    <row r="39" spans="1:32" x14ac:dyDescent="0.3">
      <c r="A39" s="102">
        <v>43150</v>
      </c>
      <c r="B39" s="103" t="s">
        <v>1</v>
      </c>
      <c r="C39" s="111">
        <f>'[1]Daily Roster'!$C39</f>
        <v>0</v>
      </c>
      <c r="D39" s="111">
        <f>'[1]Daily Roster'!$D39</f>
        <v>0</v>
      </c>
      <c r="E39" s="111">
        <f>'[1]Daily Roster'!$E39</f>
        <v>0</v>
      </c>
      <c r="F39" s="111">
        <f>'[1]Daily Roster'!$F39</f>
        <v>0</v>
      </c>
      <c r="G39" s="111">
        <f>'[1]Daily Roster'!$G39</f>
        <v>0</v>
      </c>
      <c r="H39" s="111">
        <f>'[1]Daily Roster'!$H39</f>
        <v>0</v>
      </c>
      <c r="I39" s="111">
        <f>'[1]Daily Roster'!$I39</f>
        <v>0</v>
      </c>
      <c r="J39" s="111">
        <f>'[1]Daily Roster'!$J39</f>
        <v>0</v>
      </c>
      <c r="K39" s="111">
        <f>'[1]Daily Roster'!$K39</f>
        <v>0</v>
      </c>
      <c r="L39" s="111">
        <f>'[1]Daily Roster'!$L39</f>
        <v>0</v>
      </c>
      <c r="M39" s="111">
        <f>'[1]Daily Roster'!$M39</f>
        <v>0</v>
      </c>
      <c r="N39" s="111">
        <f>'[1]Daily Roster'!$N39</f>
        <v>0</v>
      </c>
      <c r="O39" s="111">
        <f>'[1]Daily Roster'!$O39</f>
        <v>0</v>
      </c>
      <c r="P39" s="111">
        <f>'[1]Daily Roster'!$P39</f>
        <v>0</v>
      </c>
      <c r="Q39" s="111">
        <f>'[1]Daily Roster'!$Q39</f>
        <v>0</v>
      </c>
      <c r="R39" s="111">
        <f>'[1]Daily Roster'!$R39</f>
        <v>0</v>
      </c>
      <c r="S39" s="111">
        <f>'[1]Daily Roster'!$S39</f>
        <v>0</v>
      </c>
      <c r="T39" s="111">
        <f>'[1]Daily Roster'!$T39</f>
        <v>0</v>
      </c>
      <c r="U39" s="104"/>
      <c r="V39" s="105"/>
      <c r="W39" s="106"/>
      <c r="X39" s="106"/>
      <c r="Y39" s="107"/>
      <c r="Z39" s="108"/>
      <c r="AA39" s="108"/>
      <c r="AB39" s="108"/>
      <c r="AC39" s="108"/>
      <c r="AD39" s="108"/>
      <c r="AE39" s="107"/>
      <c r="AF39" s="106"/>
    </row>
    <row r="40" spans="1:32" x14ac:dyDescent="0.3">
      <c r="A40" s="102">
        <v>43151</v>
      </c>
      <c r="B40" s="103" t="s">
        <v>2</v>
      </c>
      <c r="C40" s="111">
        <f>'[1]Daily Roster'!$C40</f>
        <v>0</v>
      </c>
      <c r="D40" s="111">
        <f>'[1]Daily Roster'!$D40</f>
        <v>0</v>
      </c>
      <c r="E40" s="111">
        <f>'[1]Daily Roster'!$E40</f>
        <v>0</v>
      </c>
      <c r="F40" s="111">
        <f>'[1]Daily Roster'!$F40</f>
        <v>0</v>
      </c>
      <c r="G40" s="111">
        <f>'[1]Daily Roster'!$G40</f>
        <v>0</v>
      </c>
      <c r="H40" s="111">
        <f>'[1]Daily Roster'!$H40</f>
        <v>0</v>
      </c>
      <c r="I40" s="111">
        <f>'[1]Daily Roster'!$I40</f>
        <v>0</v>
      </c>
      <c r="J40" s="111">
        <f>'[1]Daily Roster'!$J40</f>
        <v>0</v>
      </c>
      <c r="K40" s="111">
        <f>'[1]Daily Roster'!$K40</f>
        <v>0</v>
      </c>
      <c r="L40" s="111">
        <f>'[1]Daily Roster'!$L40</f>
        <v>0</v>
      </c>
      <c r="M40" s="111">
        <f>'[1]Daily Roster'!$M40</f>
        <v>0</v>
      </c>
      <c r="N40" s="111">
        <f>'[1]Daily Roster'!$N40</f>
        <v>0</v>
      </c>
      <c r="O40" s="111">
        <f>'[1]Daily Roster'!$O40</f>
        <v>0</v>
      </c>
      <c r="P40" s="111">
        <f>'[1]Daily Roster'!$P40</f>
        <v>0</v>
      </c>
      <c r="Q40" s="111">
        <f>'[1]Daily Roster'!$Q40</f>
        <v>0</v>
      </c>
      <c r="R40" s="111">
        <f>'[1]Daily Roster'!$R40</f>
        <v>0</v>
      </c>
      <c r="S40" s="111">
        <f>'[1]Daily Roster'!$S40</f>
        <v>0</v>
      </c>
      <c r="T40" s="111">
        <f>'[1]Daily Roster'!$T40</f>
        <v>0</v>
      </c>
      <c r="U40" s="104"/>
      <c r="V40" s="105"/>
      <c r="W40" s="106"/>
      <c r="X40" s="106"/>
      <c r="Y40" s="107"/>
      <c r="Z40" s="108"/>
      <c r="AA40" s="108"/>
      <c r="AB40" s="108"/>
      <c r="AC40" s="108"/>
      <c r="AD40" s="108"/>
      <c r="AE40" s="107"/>
      <c r="AF40" s="106"/>
    </row>
    <row r="41" spans="1:32" x14ac:dyDescent="0.3">
      <c r="A41" s="102">
        <v>43152</v>
      </c>
      <c r="B41" s="103" t="s">
        <v>3</v>
      </c>
      <c r="C41" s="111">
        <f>'[1]Daily Roster'!$C41</f>
        <v>0</v>
      </c>
      <c r="D41" s="111">
        <f>'[1]Daily Roster'!$D41</f>
        <v>0</v>
      </c>
      <c r="E41" s="111">
        <f>'[1]Daily Roster'!$E41</f>
        <v>0</v>
      </c>
      <c r="F41" s="111">
        <f>'[1]Daily Roster'!$F41</f>
        <v>0</v>
      </c>
      <c r="G41" s="111">
        <f>'[1]Daily Roster'!$G41</f>
        <v>0</v>
      </c>
      <c r="H41" s="111">
        <f>'[1]Daily Roster'!$H41</f>
        <v>0</v>
      </c>
      <c r="I41" s="111">
        <f>'[1]Daily Roster'!$I41</f>
        <v>0</v>
      </c>
      <c r="J41" s="111">
        <f>'[1]Daily Roster'!$J41</f>
        <v>0</v>
      </c>
      <c r="K41" s="111">
        <f>'[1]Daily Roster'!$K41</f>
        <v>0</v>
      </c>
      <c r="L41" s="111">
        <f>'[1]Daily Roster'!$L41</f>
        <v>0</v>
      </c>
      <c r="M41" s="111">
        <f>'[1]Daily Roster'!$M41</f>
        <v>0</v>
      </c>
      <c r="N41" s="111">
        <f>'[1]Daily Roster'!$N41</f>
        <v>0</v>
      </c>
      <c r="O41" s="111">
        <f>'[1]Daily Roster'!$O41</f>
        <v>0</v>
      </c>
      <c r="P41" s="111">
        <f>'[1]Daily Roster'!$P41</f>
        <v>0</v>
      </c>
      <c r="Q41" s="111">
        <f>'[1]Daily Roster'!$Q41</f>
        <v>0</v>
      </c>
      <c r="R41" s="111">
        <f>'[1]Daily Roster'!$R41</f>
        <v>0</v>
      </c>
      <c r="S41" s="111">
        <f>'[1]Daily Roster'!$S41</f>
        <v>0</v>
      </c>
      <c r="T41" s="111">
        <f>'[1]Daily Roster'!$T41</f>
        <v>0</v>
      </c>
      <c r="U41" s="104"/>
      <c r="V41" s="105"/>
      <c r="W41" s="106"/>
      <c r="X41" s="106"/>
      <c r="Y41" s="107"/>
      <c r="Z41" s="108"/>
      <c r="AA41" s="108"/>
      <c r="AB41" s="108"/>
      <c r="AC41" s="108"/>
      <c r="AD41" s="108"/>
      <c r="AE41" s="107"/>
      <c r="AF41" s="106"/>
    </row>
    <row r="42" spans="1:32" x14ac:dyDescent="0.3">
      <c r="A42" s="102">
        <v>43153</v>
      </c>
      <c r="B42" s="103" t="s">
        <v>4</v>
      </c>
      <c r="C42" s="111">
        <f>'[1]Daily Roster'!$C42</f>
        <v>0</v>
      </c>
      <c r="D42" s="111">
        <f>'[1]Daily Roster'!$D42</f>
        <v>0</v>
      </c>
      <c r="E42" s="111">
        <f>'[1]Daily Roster'!$E42</f>
        <v>0</v>
      </c>
      <c r="F42" s="111">
        <f>'[1]Daily Roster'!$F42</f>
        <v>0</v>
      </c>
      <c r="G42" s="111">
        <f>'[1]Daily Roster'!$G42</f>
        <v>0</v>
      </c>
      <c r="H42" s="111">
        <f>'[1]Daily Roster'!$H42</f>
        <v>0</v>
      </c>
      <c r="I42" s="111">
        <f>'[1]Daily Roster'!$I42</f>
        <v>0</v>
      </c>
      <c r="J42" s="111">
        <f>'[1]Daily Roster'!$J42</f>
        <v>0</v>
      </c>
      <c r="K42" s="111">
        <f>'[1]Daily Roster'!$K42</f>
        <v>0</v>
      </c>
      <c r="L42" s="111">
        <f>'[1]Daily Roster'!$L42</f>
        <v>0</v>
      </c>
      <c r="M42" s="111">
        <f>'[1]Daily Roster'!$M42</f>
        <v>0</v>
      </c>
      <c r="N42" s="111">
        <f>'[1]Daily Roster'!$N42</f>
        <v>0</v>
      </c>
      <c r="O42" s="111">
        <f>'[1]Daily Roster'!$O42</f>
        <v>0</v>
      </c>
      <c r="P42" s="111">
        <f>'[1]Daily Roster'!$P42</f>
        <v>0</v>
      </c>
      <c r="Q42" s="111">
        <f>'[1]Daily Roster'!$Q42</f>
        <v>0</v>
      </c>
      <c r="R42" s="111">
        <f>'[1]Daily Roster'!$R42</f>
        <v>0</v>
      </c>
      <c r="S42" s="111">
        <f>'[1]Daily Roster'!$S42</f>
        <v>0</v>
      </c>
      <c r="T42" s="111">
        <f>'[1]Daily Roster'!$T42</f>
        <v>0</v>
      </c>
      <c r="U42" s="104"/>
      <c r="V42" s="105"/>
      <c r="W42" s="106"/>
      <c r="X42" s="106"/>
      <c r="Y42" s="107"/>
      <c r="Z42" s="108"/>
      <c r="AA42" s="108"/>
      <c r="AB42" s="108"/>
      <c r="AC42" s="108"/>
      <c r="AD42" s="108"/>
      <c r="AE42" s="107"/>
      <c r="AF42" s="106"/>
    </row>
    <row r="43" spans="1:32" x14ac:dyDescent="0.3">
      <c r="A43" s="102">
        <v>43154</v>
      </c>
      <c r="B43" s="103" t="s">
        <v>5</v>
      </c>
      <c r="C43" s="111">
        <f>'[1]Daily Roster'!$C43</f>
        <v>0</v>
      </c>
      <c r="D43" s="111">
        <f>'[1]Daily Roster'!$D43</f>
        <v>0</v>
      </c>
      <c r="E43" s="111">
        <f>'[1]Daily Roster'!$E43</f>
        <v>0</v>
      </c>
      <c r="F43" s="111">
        <f>'[1]Daily Roster'!$F43</f>
        <v>0</v>
      </c>
      <c r="G43" s="111">
        <f>'[1]Daily Roster'!$G43</f>
        <v>0</v>
      </c>
      <c r="H43" s="111">
        <f>'[1]Daily Roster'!$H43</f>
        <v>0</v>
      </c>
      <c r="I43" s="111">
        <f>'[1]Daily Roster'!$I43</f>
        <v>0</v>
      </c>
      <c r="J43" s="111">
        <f>'[1]Daily Roster'!$J43</f>
        <v>0</v>
      </c>
      <c r="K43" s="111">
        <f>'[1]Daily Roster'!$K43</f>
        <v>0</v>
      </c>
      <c r="L43" s="111">
        <f>'[1]Daily Roster'!$L43</f>
        <v>0</v>
      </c>
      <c r="M43" s="111">
        <f>'[1]Daily Roster'!$M43</f>
        <v>0</v>
      </c>
      <c r="N43" s="111">
        <f>'[1]Daily Roster'!$N43</f>
        <v>0</v>
      </c>
      <c r="O43" s="111">
        <f>'[1]Daily Roster'!$O43</f>
        <v>0</v>
      </c>
      <c r="P43" s="111">
        <f>'[1]Daily Roster'!$P43</f>
        <v>0</v>
      </c>
      <c r="Q43" s="111">
        <f>'[1]Daily Roster'!$Q43</f>
        <v>0</v>
      </c>
      <c r="R43" s="111">
        <f>'[1]Daily Roster'!$R43</f>
        <v>0</v>
      </c>
      <c r="S43" s="111">
        <f>'[1]Daily Roster'!$S43</f>
        <v>0</v>
      </c>
      <c r="T43" s="111">
        <f>'[1]Daily Roster'!$T43</f>
        <v>0</v>
      </c>
      <c r="U43" s="104"/>
      <c r="V43" s="105"/>
      <c r="W43" s="106"/>
      <c r="X43" s="106"/>
      <c r="Y43" s="107"/>
      <c r="Z43" s="108"/>
      <c r="AA43" s="108"/>
      <c r="AB43" s="108"/>
      <c r="AC43" s="108"/>
      <c r="AD43" s="108"/>
      <c r="AE43" s="107"/>
      <c r="AF43" s="106"/>
    </row>
    <row r="44" spans="1:32" x14ac:dyDescent="0.3">
      <c r="A44" s="102">
        <v>43157</v>
      </c>
      <c r="B44" s="103" t="s">
        <v>1</v>
      </c>
      <c r="C44" s="111">
        <f>'[1]Daily Roster'!$C44</f>
        <v>0</v>
      </c>
      <c r="D44" s="111">
        <f>'[1]Daily Roster'!$D44</f>
        <v>0</v>
      </c>
      <c r="E44" s="111">
        <f>'[1]Daily Roster'!$E44</f>
        <v>0</v>
      </c>
      <c r="F44" s="111">
        <f>'[1]Daily Roster'!$F44</f>
        <v>0</v>
      </c>
      <c r="G44" s="111">
        <f>'[1]Daily Roster'!$G44</f>
        <v>0</v>
      </c>
      <c r="H44" s="111">
        <f>'[1]Daily Roster'!$H44</f>
        <v>0</v>
      </c>
      <c r="I44" s="111">
        <f>'[1]Daily Roster'!$I44</f>
        <v>0</v>
      </c>
      <c r="J44" s="111">
        <f>'[1]Daily Roster'!$J44</f>
        <v>0</v>
      </c>
      <c r="K44" s="111">
        <f>'[1]Daily Roster'!$K44</f>
        <v>0</v>
      </c>
      <c r="L44" s="111">
        <f>'[1]Daily Roster'!$L44</f>
        <v>0</v>
      </c>
      <c r="M44" s="111">
        <f>'[1]Daily Roster'!$M44</f>
        <v>0</v>
      </c>
      <c r="N44" s="111">
        <f>'[1]Daily Roster'!$N44</f>
        <v>0</v>
      </c>
      <c r="O44" s="111">
        <f>'[1]Daily Roster'!$O44</f>
        <v>0</v>
      </c>
      <c r="P44" s="111">
        <f>'[1]Daily Roster'!$P44</f>
        <v>0</v>
      </c>
      <c r="Q44" s="111">
        <f>'[1]Daily Roster'!$Q44</f>
        <v>0</v>
      </c>
      <c r="R44" s="111">
        <f>'[1]Daily Roster'!$R44</f>
        <v>0</v>
      </c>
      <c r="S44" s="111">
        <f>'[1]Daily Roster'!$S44</f>
        <v>0</v>
      </c>
      <c r="T44" s="111">
        <f>'[1]Daily Roster'!$T44</f>
        <v>0</v>
      </c>
      <c r="U44" s="104"/>
      <c r="V44" s="105"/>
      <c r="W44" s="106"/>
      <c r="X44" s="106"/>
      <c r="Y44" s="107"/>
      <c r="Z44" s="108"/>
      <c r="AA44" s="108"/>
      <c r="AB44" s="108"/>
      <c r="AC44" s="108"/>
      <c r="AD44" s="108"/>
      <c r="AE44" s="107"/>
      <c r="AF44" s="106"/>
    </row>
    <row r="45" spans="1:32" x14ac:dyDescent="0.3">
      <c r="A45" s="102">
        <v>43158</v>
      </c>
      <c r="B45" s="103" t="s">
        <v>2</v>
      </c>
      <c r="C45" s="111">
        <f>'[1]Daily Roster'!$C45</f>
        <v>0</v>
      </c>
      <c r="D45" s="111">
        <f>'[1]Daily Roster'!$D45</f>
        <v>0</v>
      </c>
      <c r="E45" s="111">
        <f>'[1]Daily Roster'!$E45</f>
        <v>0</v>
      </c>
      <c r="F45" s="111">
        <f>'[1]Daily Roster'!$F45</f>
        <v>0</v>
      </c>
      <c r="G45" s="111">
        <f>'[1]Daily Roster'!$G45</f>
        <v>0</v>
      </c>
      <c r="H45" s="111">
        <f>'[1]Daily Roster'!$H45</f>
        <v>0</v>
      </c>
      <c r="I45" s="111">
        <f>'[1]Daily Roster'!$I45</f>
        <v>0</v>
      </c>
      <c r="J45" s="111">
        <f>'[1]Daily Roster'!$J45</f>
        <v>0</v>
      </c>
      <c r="K45" s="111">
        <f>'[1]Daily Roster'!$K45</f>
        <v>0</v>
      </c>
      <c r="L45" s="111">
        <f>'[1]Daily Roster'!$L45</f>
        <v>0</v>
      </c>
      <c r="M45" s="111">
        <f>'[1]Daily Roster'!$M45</f>
        <v>0</v>
      </c>
      <c r="N45" s="111">
        <f>'[1]Daily Roster'!$N45</f>
        <v>0</v>
      </c>
      <c r="O45" s="111">
        <f>'[1]Daily Roster'!$O45</f>
        <v>0</v>
      </c>
      <c r="P45" s="111">
        <f>'[1]Daily Roster'!$P45</f>
        <v>0</v>
      </c>
      <c r="Q45" s="111">
        <f>'[1]Daily Roster'!$Q45</f>
        <v>0</v>
      </c>
      <c r="R45" s="111">
        <f>'[1]Daily Roster'!$R45</f>
        <v>0</v>
      </c>
      <c r="S45" s="111">
        <f>'[1]Daily Roster'!$S45</f>
        <v>0</v>
      </c>
      <c r="T45" s="111">
        <f>'[1]Daily Roster'!$T45</f>
        <v>0</v>
      </c>
      <c r="U45" s="104"/>
      <c r="V45" s="105"/>
      <c r="W45" s="106"/>
      <c r="X45" s="106"/>
      <c r="Y45" s="107"/>
      <c r="Z45" s="108"/>
      <c r="AA45" s="108"/>
      <c r="AB45" s="108"/>
      <c r="AC45" s="108"/>
      <c r="AD45" s="108"/>
      <c r="AE45" s="107"/>
      <c r="AF45" s="106"/>
    </row>
    <row r="46" spans="1:32" x14ac:dyDescent="0.3">
      <c r="A46" s="102">
        <v>43159</v>
      </c>
      <c r="B46" s="103" t="s">
        <v>3</v>
      </c>
      <c r="C46" s="111">
        <f>'[1]Daily Roster'!$C46</f>
        <v>0</v>
      </c>
      <c r="D46" s="111">
        <f>'[1]Daily Roster'!$D46</f>
        <v>0</v>
      </c>
      <c r="E46" s="111">
        <f>'[1]Daily Roster'!$E46</f>
        <v>0</v>
      </c>
      <c r="F46" s="111">
        <f>'[1]Daily Roster'!$F46</f>
        <v>0</v>
      </c>
      <c r="G46" s="111">
        <f>'[1]Daily Roster'!$G46</f>
        <v>0</v>
      </c>
      <c r="H46" s="111">
        <f>'[1]Daily Roster'!$H46</f>
        <v>0</v>
      </c>
      <c r="I46" s="111">
        <f>'[1]Daily Roster'!$I46</f>
        <v>0</v>
      </c>
      <c r="J46" s="111">
        <f>'[1]Daily Roster'!$J46</f>
        <v>0</v>
      </c>
      <c r="K46" s="111">
        <f>'[1]Daily Roster'!$K46</f>
        <v>0</v>
      </c>
      <c r="L46" s="111">
        <f>'[1]Daily Roster'!$L46</f>
        <v>0</v>
      </c>
      <c r="M46" s="111">
        <f>'[1]Daily Roster'!$M46</f>
        <v>0</v>
      </c>
      <c r="N46" s="111">
        <f>'[1]Daily Roster'!$N46</f>
        <v>0</v>
      </c>
      <c r="O46" s="111">
        <f>'[1]Daily Roster'!$O46</f>
        <v>0</v>
      </c>
      <c r="P46" s="111">
        <f>'[1]Daily Roster'!$P46</f>
        <v>0</v>
      </c>
      <c r="Q46" s="111">
        <f>'[1]Daily Roster'!$Q46</f>
        <v>0</v>
      </c>
      <c r="R46" s="111">
        <f>'[1]Daily Roster'!$R46</f>
        <v>0</v>
      </c>
      <c r="S46" s="111">
        <f>'[1]Daily Roster'!$S46</f>
        <v>0</v>
      </c>
      <c r="T46" s="111">
        <f>'[1]Daily Roster'!$T46</f>
        <v>0</v>
      </c>
      <c r="U46" s="104"/>
      <c r="V46" s="105"/>
      <c r="W46" s="106"/>
      <c r="X46" s="106"/>
      <c r="Y46" s="107"/>
      <c r="Z46" s="108"/>
      <c r="AA46" s="108"/>
      <c r="AB46" s="108"/>
      <c r="AC46" s="108"/>
      <c r="AD46" s="108"/>
      <c r="AE46" s="107"/>
      <c r="AF46" s="106"/>
    </row>
    <row r="47" spans="1:32" x14ac:dyDescent="0.3">
      <c r="A47" s="102">
        <v>43160</v>
      </c>
      <c r="B47" s="103" t="s">
        <v>4</v>
      </c>
      <c r="C47" s="111">
        <f>'[1]Daily Roster'!$C47</f>
        <v>0</v>
      </c>
      <c r="D47" s="111">
        <f>'[1]Daily Roster'!$D47</f>
        <v>0</v>
      </c>
      <c r="E47" s="111">
        <f>'[1]Daily Roster'!$E47</f>
        <v>0</v>
      </c>
      <c r="F47" s="111">
        <f>'[1]Daily Roster'!$F47</f>
        <v>0</v>
      </c>
      <c r="G47" s="111">
        <f>'[1]Daily Roster'!$G47</f>
        <v>0</v>
      </c>
      <c r="H47" s="111">
        <f>'[1]Daily Roster'!$H47</f>
        <v>0</v>
      </c>
      <c r="I47" s="111">
        <f>'[1]Daily Roster'!$I47</f>
        <v>0</v>
      </c>
      <c r="J47" s="111">
        <f>'[1]Daily Roster'!$J47</f>
        <v>0</v>
      </c>
      <c r="K47" s="111">
        <f>'[1]Daily Roster'!$K47</f>
        <v>0</v>
      </c>
      <c r="L47" s="111">
        <f>'[1]Daily Roster'!$L47</f>
        <v>0</v>
      </c>
      <c r="M47" s="111">
        <f>'[1]Daily Roster'!$M47</f>
        <v>0</v>
      </c>
      <c r="N47" s="111">
        <f>'[1]Daily Roster'!$N47</f>
        <v>0</v>
      </c>
      <c r="O47" s="111">
        <f>'[1]Daily Roster'!$O47</f>
        <v>0</v>
      </c>
      <c r="P47" s="111">
        <f>'[1]Daily Roster'!$P47</f>
        <v>0</v>
      </c>
      <c r="Q47" s="111">
        <f>'[1]Daily Roster'!$Q47</f>
        <v>0</v>
      </c>
      <c r="R47" s="111">
        <f>'[1]Daily Roster'!$R47</f>
        <v>0</v>
      </c>
      <c r="S47" s="111">
        <f>'[1]Daily Roster'!$S47</f>
        <v>0</v>
      </c>
      <c r="T47" s="111">
        <f>'[1]Daily Roster'!$T47</f>
        <v>0</v>
      </c>
      <c r="U47" s="104"/>
      <c r="V47" s="105"/>
      <c r="W47" s="106"/>
      <c r="X47" s="106"/>
      <c r="Y47" s="107"/>
      <c r="Z47" s="108"/>
      <c r="AA47" s="108"/>
      <c r="AB47" s="108"/>
      <c r="AC47" s="108"/>
      <c r="AD47" s="108"/>
      <c r="AE47" s="107"/>
      <c r="AF47" s="106"/>
    </row>
    <row r="48" spans="1:32" x14ac:dyDescent="0.3">
      <c r="A48" s="102">
        <v>43161</v>
      </c>
      <c r="B48" s="103" t="s">
        <v>5</v>
      </c>
      <c r="C48" s="111">
        <f>'[1]Daily Roster'!$C48</f>
        <v>0</v>
      </c>
      <c r="D48" s="111">
        <f>'[1]Daily Roster'!$D48</f>
        <v>0</v>
      </c>
      <c r="E48" s="111">
        <f>'[1]Daily Roster'!$E48</f>
        <v>0</v>
      </c>
      <c r="F48" s="111">
        <f>'[1]Daily Roster'!$F48</f>
        <v>0</v>
      </c>
      <c r="G48" s="111">
        <f>'[1]Daily Roster'!$G48</f>
        <v>0</v>
      </c>
      <c r="H48" s="111">
        <f>'[1]Daily Roster'!$H48</f>
        <v>0</v>
      </c>
      <c r="I48" s="111">
        <f>'[1]Daily Roster'!$I48</f>
        <v>0</v>
      </c>
      <c r="J48" s="111">
        <f>'[1]Daily Roster'!$J48</f>
        <v>0</v>
      </c>
      <c r="K48" s="111">
        <f>'[1]Daily Roster'!$K48</f>
        <v>0</v>
      </c>
      <c r="L48" s="111">
        <f>'[1]Daily Roster'!$L48</f>
        <v>0</v>
      </c>
      <c r="M48" s="111">
        <f>'[1]Daily Roster'!$M48</f>
        <v>0</v>
      </c>
      <c r="N48" s="111">
        <f>'[1]Daily Roster'!$N48</f>
        <v>0</v>
      </c>
      <c r="O48" s="111">
        <f>'[1]Daily Roster'!$O48</f>
        <v>0</v>
      </c>
      <c r="P48" s="111">
        <f>'[1]Daily Roster'!$P48</f>
        <v>0</v>
      </c>
      <c r="Q48" s="111">
        <f>'[1]Daily Roster'!$Q48</f>
        <v>0</v>
      </c>
      <c r="R48" s="111">
        <f>'[1]Daily Roster'!$R48</f>
        <v>0</v>
      </c>
      <c r="S48" s="111">
        <f>'[1]Daily Roster'!$S48</f>
        <v>0</v>
      </c>
      <c r="T48" s="111">
        <f>'[1]Daily Roster'!$T48</f>
        <v>0</v>
      </c>
      <c r="U48" s="104"/>
      <c r="V48" s="105"/>
      <c r="W48" s="106"/>
      <c r="X48" s="106"/>
      <c r="Y48" s="107"/>
      <c r="Z48" s="108"/>
      <c r="AA48" s="108"/>
      <c r="AB48" s="108"/>
      <c r="AC48" s="108"/>
      <c r="AD48" s="108"/>
      <c r="AE48" s="107"/>
      <c r="AF48" s="106"/>
    </row>
    <row r="49" spans="1:32" x14ac:dyDescent="0.3">
      <c r="A49" s="102">
        <v>43164</v>
      </c>
      <c r="B49" s="103" t="s">
        <v>1</v>
      </c>
      <c r="C49" s="111">
        <f>'[1]Daily Roster'!$C49</f>
        <v>0</v>
      </c>
      <c r="D49" s="111">
        <f>'[1]Daily Roster'!$D49</f>
        <v>0</v>
      </c>
      <c r="E49" s="111">
        <f>'[1]Daily Roster'!$E49</f>
        <v>0</v>
      </c>
      <c r="F49" s="111">
        <f>'[1]Daily Roster'!$F49</f>
        <v>0</v>
      </c>
      <c r="G49" s="111">
        <f>'[1]Daily Roster'!$G49</f>
        <v>0</v>
      </c>
      <c r="H49" s="111">
        <f>'[1]Daily Roster'!$H49</f>
        <v>0</v>
      </c>
      <c r="I49" s="111">
        <f>'[1]Daily Roster'!$I49</f>
        <v>0</v>
      </c>
      <c r="J49" s="111">
        <f>'[1]Daily Roster'!$J49</f>
        <v>0</v>
      </c>
      <c r="K49" s="111">
        <f>'[1]Daily Roster'!$K49</f>
        <v>0</v>
      </c>
      <c r="L49" s="111">
        <f>'[1]Daily Roster'!$L49</f>
        <v>0</v>
      </c>
      <c r="M49" s="111">
        <f>'[1]Daily Roster'!$M49</f>
        <v>0</v>
      </c>
      <c r="N49" s="111">
        <f>'[1]Daily Roster'!$N49</f>
        <v>0</v>
      </c>
      <c r="O49" s="111">
        <f>'[1]Daily Roster'!$O49</f>
        <v>0</v>
      </c>
      <c r="P49" s="111">
        <f>'[1]Daily Roster'!$P49</f>
        <v>0</v>
      </c>
      <c r="Q49" s="111">
        <f>'[1]Daily Roster'!$Q49</f>
        <v>0</v>
      </c>
      <c r="R49" s="111">
        <f>'[1]Daily Roster'!$R49</f>
        <v>0</v>
      </c>
      <c r="S49" s="111">
        <f>'[1]Daily Roster'!$S49</f>
        <v>0</v>
      </c>
      <c r="T49" s="111">
        <f>'[1]Daily Roster'!$T49</f>
        <v>0</v>
      </c>
      <c r="U49" s="104"/>
      <c r="V49" s="105"/>
      <c r="W49" s="105"/>
      <c r="X49" s="105"/>
      <c r="Y49" s="107"/>
      <c r="Z49" s="108"/>
      <c r="AA49" s="108"/>
      <c r="AB49" s="108"/>
      <c r="AC49" s="108"/>
      <c r="AD49" s="108"/>
      <c r="AE49" s="107"/>
      <c r="AF49" s="106"/>
    </row>
    <row r="50" spans="1:32" x14ac:dyDescent="0.3">
      <c r="A50" s="102">
        <v>43165</v>
      </c>
      <c r="B50" s="103" t="s">
        <v>2</v>
      </c>
      <c r="C50" s="111">
        <f>'[1]Daily Roster'!$C50</f>
        <v>0</v>
      </c>
      <c r="D50" s="111">
        <f>'[1]Daily Roster'!$D50</f>
        <v>0</v>
      </c>
      <c r="E50" s="111">
        <f>'[1]Daily Roster'!$E50</f>
        <v>0</v>
      </c>
      <c r="F50" s="111">
        <f>'[1]Daily Roster'!$F50</f>
        <v>0</v>
      </c>
      <c r="G50" s="111">
        <f>'[1]Daily Roster'!$G50</f>
        <v>0</v>
      </c>
      <c r="H50" s="111">
        <f>'[1]Daily Roster'!$H50</f>
        <v>0</v>
      </c>
      <c r="I50" s="111">
        <f>'[1]Daily Roster'!$I50</f>
        <v>0</v>
      </c>
      <c r="J50" s="111">
        <f>'[1]Daily Roster'!$J50</f>
        <v>0</v>
      </c>
      <c r="K50" s="111">
        <f>'[1]Daily Roster'!$K50</f>
        <v>0</v>
      </c>
      <c r="L50" s="111">
        <f>'[1]Daily Roster'!$L50</f>
        <v>0</v>
      </c>
      <c r="M50" s="111">
        <f>'[1]Daily Roster'!$M50</f>
        <v>0</v>
      </c>
      <c r="N50" s="111">
        <f>'[1]Daily Roster'!$N50</f>
        <v>0</v>
      </c>
      <c r="O50" s="111">
        <f>'[1]Daily Roster'!$O50</f>
        <v>0</v>
      </c>
      <c r="P50" s="111">
        <f>'[1]Daily Roster'!$P50</f>
        <v>0</v>
      </c>
      <c r="Q50" s="111">
        <f>'[1]Daily Roster'!$Q50</f>
        <v>0</v>
      </c>
      <c r="R50" s="111">
        <f>'[1]Daily Roster'!$R50</f>
        <v>0</v>
      </c>
      <c r="S50" s="111">
        <f>'[1]Daily Roster'!$S50</f>
        <v>0</v>
      </c>
      <c r="T50" s="111">
        <f>'[1]Daily Roster'!$T50</f>
        <v>0</v>
      </c>
      <c r="U50" s="104"/>
      <c r="V50" s="105"/>
      <c r="W50" s="106"/>
      <c r="X50" s="106"/>
      <c r="Y50" s="107"/>
      <c r="Z50" s="108"/>
      <c r="AA50" s="108"/>
      <c r="AB50" s="108"/>
      <c r="AC50" s="108"/>
      <c r="AD50" s="108"/>
      <c r="AE50" s="107"/>
      <c r="AF50" s="106"/>
    </row>
    <row r="51" spans="1:32" x14ac:dyDescent="0.3">
      <c r="A51" s="102">
        <v>43166</v>
      </c>
      <c r="B51" s="103" t="s">
        <v>3</v>
      </c>
      <c r="C51" s="111">
        <f>'[1]Daily Roster'!$C51</f>
        <v>0</v>
      </c>
      <c r="D51" s="111">
        <f>'[1]Daily Roster'!$D51</f>
        <v>0</v>
      </c>
      <c r="E51" s="111">
        <f>'[1]Daily Roster'!$E51</f>
        <v>0</v>
      </c>
      <c r="F51" s="111">
        <f>'[1]Daily Roster'!$F51</f>
        <v>0</v>
      </c>
      <c r="G51" s="111">
        <f>'[1]Daily Roster'!$G51</f>
        <v>0</v>
      </c>
      <c r="H51" s="111">
        <f>'[1]Daily Roster'!$H51</f>
        <v>0</v>
      </c>
      <c r="I51" s="111">
        <f>'[1]Daily Roster'!$I51</f>
        <v>0</v>
      </c>
      <c r="J51" s="111">
        <f>'[1]Daily Roster'!$J51</f>
        <v>0</v>
      </c>
      <c r="K51" s="111">
        <f>'[1]Daily Roster'!$K51</f>
        <v>0</v>
      </c>
      <c r="L51" s="111">
        <f>'[1]Daily Roster'!$L51</f>
        <v>0</v>
      </c>
      <c r="M51" s="111">
        <f>'[1]Daily Roster'!$M51</f>
        <v>0</v>
      </c>
      <c r="N51" s="111">
        <f>'[1]Daily Roster'!$N51</f>
        <v>0</v>
      </c>
      <c r="O51" s="111">
        <f>'[1]Daily Roster'!$O51</f>
        <v>0</v>
      </c>
      <c r="P51" s="111">
        <f>'[1]Daily Roster'!$P51</f>
        <v>0</v>
      </c>
      <c r="Q51" s="111">
        <f>'[1]Daily Roster'!$Q51</f>
        <v>0</v>
      </c>
      <c r="R51" s="111">
        <f>'[1]Daily Roster'!$R51</f>
        <v>0</v>
      </c>
      <c r="S51" s="111">
        <f>'[1]Daily Roster'!$S51</f>
        <v>0</v>
      </c>
      <c r="T51" s="111">
        <f>'[1]Daily Roster'!$T51</f>
        <v>0</v>
      </c>
      <c r="U51" s="104"/>
      <c r="V51" s="105"/>
      <c r="W51" s="106"/>
      <c r="X51" s="106"/>
      <c r="Y51" s="107"/>
      <c r="Z51" s="108"/>
      <c r="AA51" s="108"/>
      <c r="AB51" s="108"/>
      <c r="AC51" s="108"/>
      <c r="AD51" s="108"/>
      <c r="AE51" s="107"/>
      <c r="AF51" s="106"/>
    </row>
    <row r="52" spans="1:32" x14ac:dyDescent="0.3">
      <c r="A52" s="102">
        <v>43167</v>
      </c>
      <c r="B52" s="103" t="s">
        <v>4</v>
      </c>
      <c r="C52" s="111">
        <f>'[1]Daily Roster'!$C52</f>
        <v>0</v>
      </c>
      <c r="D52" s="111">
        <f>'[1]Daily Roster'!$D52</f>
        <v>0</v>
      </c>
      <c r="E52" s="111">
        <f>'[1]Daily Roster'!$E52</f>
        <v>0</v>
      </c>
      <c r="F52" s="111">
        <f>'[1]Daily Roster'!$F52</f>
        <v>0</v>
      </c>
      <c r="G52" s="111">
        <f>'[1]Daily Roster'!$G52</f>
        <v>0</v>
      </c>
      <c r="H52" s="111">
        <f>'[1]Daily Roster'!$H52</f>
        <v>0</v>
      </c>
      <c r="I52" s="111">
        <f>'[1]Daily Roster'!$I52</f>
        <v>0</v>
      </c>
      <c r="J52" s="111">
        <f>'[1]Daily Roster'!$J52</f>
        <v>0</v>
      </c>
      <c r="K52" s="111">
        <f>'[1]Daily Roster'!$K52</f>
        <v>0</v>
      </c>
      <c r="L52" s="111">
        <f>'[1]Daily Roster'!$L52</f>
        <v>0</v>
      </c>
      <c r="M52" s="111">
        <f>'[1]Daily Roster'!$M52</f>
        <v>0</v>
      </c>
      <c r="N52" s="111">
        <f>'[1]Daily Roster'!$N52</f>
        <v>0</v>
      </c>
      <c r="O52" s="111">
        <f>'[1]Daily Roster'!$O52</f>
        <v>0</v>
      </c>
      <c r="P52" s="111">
        <f>'[1]Daily Roster'!$P52</f>
        <v>0</v>
      </c>
      <c r="Q52" s="111">
        <f>'[1]Daily Roster'!$Q52</f>
        <v>0</v>
      </c>
      <c r="R52" s="111">
        <f>'[1]Daily Roster'!$R52</f>
        <v>0</v>
      </c>
      <c r="S52" s="111">
        <f>'[1]Daily Roster'!$S52</f>
        <v>0</v>
      </c>
      <c r="T52" s="111">
        <f>'[1]Daily Roster'!$T52</f>
        <v>0</v>
      </c>
      <c r="U52" s="104"/>
      <c r="V52" s="105"/>
      <c r="W52" s="106"/>
      <c r="X52" s="106"/>
      <c r="Y52" s="107"/>
      <c r="Z52" s="108"/>
      <c r="AA52" s="108"/>
      <c r="AB52" s="108"/>
      <c r="AC52" s="108"/>
      <c r="AD52" s="108"/>
      <c r="AE52" s="107"/>
      <c r="AF52" s="106"/>
    </row>
    <row r="53" spans="1:32" x14ac:dyDescent="0.3">
      <c r="A53" s="102">
        <v>43168</v>
      </c>
      <c r="B53" s="103" t="s">
        <v>5</v>
      </c>
      <c r="C53" s="111">
        <f>'[1]Daily Roster'!$C53</f>
        <v>0</v>
      </c>
      <c r="D53" s="111">
        <f>'[1]Daily Roster'!$D53</f>
        <v>0</v>
      </c>
      <c r="E53" s="111">
        <f>'[1]Daily Roster'!$E53</f>
        <v>0</v>
      </c>
      <c r="F53" s="111">
        <f>'[1]Daily Roster'!$F53</f>
        <v>0</v>
      </c>
      <c r="G53" s="111">
        <f>'[1]Daily Roster'!$G53</f>
        <v>0</v>
      </c>
      <c r="H53" s="111">
        <f>'[1]Daily Roster'!$H53</f>
        <v>0</v>
      </c>
      <c r="I53" s="111">
        <f>'[1]Daily Roster'!$I53</f>
        <v>0</v>
      </c>
      <c r="J53" s="111">
        <f>'[1]Daily Roster'!$J53</f>
        <v>0</v>
      </c>
      <c r="K53" s="111">
        <f>'[1]Daily Roster'!$K53</f>
        <v>0</v>
      </c>
      <c r="L53" s="111">
        <f>'[1]Daily Roster'!$L53</f>
        <v>0</v>
      </c>
      <c r="M53" s="111">
        <f>'[1]Daily Roster'!$M53</f>
        <v>0</v>
      </c>
      <c r="N53" s="111">
        <f>'[1]Daily Roster'!$N53</f>
        <v>0</v>
      </c>
      <c r="O53" s="111">
        <f>'[1]Daily Roster'!$O53</f>
        <v>0</v>
      </c>
      <c r="P53" s="111">
        <f>'[1]Daily Roster'!$P53</f>
        <v>0</v>
      </c>
      <c r="Q53" s="111">
        <f>'[1]Daily Roster'!$Q53</f>
        <v>0</v>
      </c>
      <c r="R53" s="111">
        <f>'[1]Daily Roster'!$R53</f>
        <v>0</v>
      </c>
      <c r="S53" s="111">
        <f>'[1]Daily Roster'!$S53</f>
        <v>0</v>
      </c>
      <c r="T53" s="111">
        <f>'[1]Daily Roster'!$T53</f>
        <v>0</v>
      </c>
      <c r="U53" s="104"/>
      <c r="V53" s="105"/>
      <c r="W53" s="106"/>
      <c r="X53" s="106"/>
      <c r="Y53" s="107"/>
      <c r="Z53" s="108"/>
      <c r="AA53" s="108"/>
      <c r="AB53" s="108"/>
      <c r="AC53" s="108"/>
      <c r="AD53" s="108"/>
      <c r="AE53" s="107"/>
      <c r="AF53" s="106"/>
    </row>
    <row r="54" spans="1:32" x14ac:dyDescent="0.3">
      <c r="A54" s="102">
        <v>43171</v>
      </c>
      <c r="B54" s="103" t="s">
        <v>1</v>
      </c>
      <c r="C54" s="111">
        <f>'[1]Daily Roster'!$C54</f>
        <v>0</v>
      </c>
      <c r="D54" s="111">
        <f>'[1]Daily Roster'!$D54</f>
        <v>0</v>
      </c>
      <c r="E54" s="111">
        <f>'[1]Daily Roster'!$E54</f>
        <v>0</v>
      </c>
      <c r="F54" s="111">
        <f>'[1]Daily Roster'!$F54</f>
        <v>0</v>
      </c>
      <c r="G54" s="111">
        <f>'[1]Daily Roster'!$G54</f>
        <v>0</v>
      </c>
      <c r="H54" s="111">
        <f>'[1]Daily Roster'!$H54</f>
        <v>0</v>
      </c>
      <c r="I54" s="111">
        <f>'[1]Daily Roster'!$I54</f>
        <v>0</v>
      </c>
      <c r="J54" s="111">
        <f>'[1]Daily Roster'!$J54</f>
        <v>0</v>
      </c>
      <c r="K54" s="111">
        <f>'[1]Daily Roster'!$K54</f>
        <v>0</v>
      </c>
      <c r="L54" s="111">
        <f>'[1]Daily Roster'!$L54</f>
        <v>0</v>
      </c>
      <c r="M54" s="111">
        <f>'[1]Daily Roster'!$M54</f>
        <v>0</v>
      </c>
      <c r="N54" s="111">
        <f>'[1]Daily Roster'!$N54</f>
        <v>0</v>
      </c>
      <c r="O54" s="111">
        <f>'[1]Daily Roster'!$O54</f>
        <v>0</v>
      </c>
      <c r="P54" s="111">
        <f>'[1]Daily Roster'!$P54</f>
        <v>0</v>
      </c>
      <c r="Q54" s="111">
        <f>'[1]Daily Roster'!$Q54</f>
        <v>0</v>
      </c>
      <c r="R54" s="111">
        <f>'[1]Daily Roster'!$R54</f>
        <v>0</v>
      </c>
      <c r="S54" s="111">
        <f>'[1]Daily Roster'!$S54</f>
        <v>0</v>
      </c>
      <c r="T54" s="111">
        <f>'[1]Daily Roster'!$T54</f>
        <v>0</v>
      </c>
      <c r="U54" s="104"/>
      <c r="V54" s="105"/>
      <c r="W54" s="106"/>
      <c r="X54" s="106"/>
      <c r="Y54" s="107"/>
      <c r="Z54" s="108"/>
      <c r="AA54" s="108"/>
      <c r="AB54" s="108"/>
      <c r="AC54" s="108"/>
      <c r="AD54" s="108"/>
      <c r="AE54" s="107"/>
      <c r="AF54" s="106"/>
    </row>
    <row r="55" spans="1:32" x14ac:dyDescent="0.3">
      <c r="A55" s="102">
        <v>43172</v>
      </c>
      <c r="B55" s="103" t="s">
        <v>2</v>
      </c>
      <c r="C55" s="111">
        <f>'[1]Daily Roster'!$C55</f>
        <v>0</v>
      </c>
      <c r="D55" s="111">
        <f>'[1]Daily Roster'!$D55</f>
        <v>0</v>
      </c>
      <c r="E55" s="111">
        <f>'[1]Daily Roster'!$E55</f>
        <v>0</v>
      </c>
      <c r="F55" s="111">
        <f>'[1]Daily Roster'!$F55</f>
        <v>0</v>
      </c>
      <c r="G55" s="111">
        <f>'[1]Daily Roster'!$G55</f>
        <v>0</v>
      </c>
      <c r="H55" s="111">
        <f>'[1]Daily Roster'!$H55</f>
        <v>0</v>
      </c>
      <c r="I55" s="111">
        <f>'[1]Daily Roster'!$I55</f>
        <v>0</v>
      </c>
      <c r="J55" s="111">
        <f>'[1]Daily Roster'!$J55</f>
        <v>0</v>
      </c>
      <c r="K55" s="111">
        <f>'[1]Daily Roster'!$K55</f>
        <v>0</v>
      </c>
      <c r="L55" s="111">
        <f>'[1]Daily Roster'!$L55</f>
        <v>0</v>
      </c>
      <c r="M55" s="111">
        <f>'[1]Daily Roster'!$M55</f>
        <v>0</v>
      </c>
      <c r="N55" s="111">
        <f>'[1]Daily Roster'!$N55</f>
        <v>0</v>
      </c>
      <c r="O55" s="111">
        <f>'[1]Daily Roster'!$O55</f>
        <v>0</v>
      </c>
      <c r="P55" s="111">
        <f>'[1]Daily Roster'!$P55</f>
        <v>0</v>
      </c>
      <c r="Q55" s="111">
        <f>'[1]Daily Roster'!$Q55</f>
        <v>0</v>
      </c>
      <c r="R55" s="111">
        <f>'[1]Daily Roster'!$R55</f>
        <v>0</v>
      </c>
      <c r="S55" s="111">
        <f>'[1]Daily Roster'!$S55</f>
        <v>0</v>
      </c>
      <c r="T55" s="111">
        <f>'[1]Daily Roster'!$T55</f>
        <v>0</v>
      </c>
      <c r="U55" s="104"/>
      <c r="V55" s="105"/>
      <c r="W55" s="106"/>
      <c r="X55" s="106"/>
      <c r="Y55" s="107"/>
      <c r="Z55" s="108"/>
      <c r="AA55" s="108"/>
      <c r="AB55" s="108"/>
      <c r="AC55" s="108"/>
      <c r="AD55" s="108"/>
      <c r="AE55" s="107"/>
      <c r="AF55" s="106"/>
    </row>
    <row r="56" spans="1:32" x14ac:dyDescent="0.3">
      <c r="A56" s="102">
        <v>43173</v>
      </c>
      <c r="B56" s="103" t="s">
        <v>3</v>
      </c>
      <c r="C56" s="111">
        <f>'[1]Daily Roster'!$C56</f>
        <v>0</v>
      </c>
      <c r="D56" s="111">
        <f>'[1]Daily Roster'!$D56</f>
        <v>0</v>
      </c>
      <c r="E56" s="111">
        <f>'[1]Daily Roster'!$E56</f>
        <v>0</v>
      </c>
      <c r="F56" s="111">
        <f>'[1]Daily Roster'!$F56</f>
        <v>0</v>
      </c>
      <c r="G56" s="111">
        <f>'[1]Daily Roster'!$G56</f>
        <v>0</v>
      </c>
      <c r="H56" s="111">
        <f>'[1]Daily Roster'!$H56</f>
        <v>0</v>
      </c>
      <c r="I56" s="111">
        <f>'[1]Daily Roster'!$I56</f>
        <v>0</v>
      </c>
      <c r="J56" s="111">
        <f>'[1]Daily Roster'!$J56</f>
        <v>0</v>
      </c>
      <c r="K56" s="111">
        <f>'[1]Daily Roster'!$K56</f>
        <v>0</v>
      </c>
      <c r="L56" s="111">
        <f>'[1]Daily Roster'!$L56</f>
        <v>0</v>
      </c>
      <c r="M56" s="111">
        <f>'[1]Daily Roster'!$M56</f>
        <v>0</v>
      </c>
      <c r="N56" s="111">
        <f>'[1]Daily Roster'!$N56</f>
        <v>0</v>
      </c>
      <c r="O56" s="111">
        <f>'[1]Daily Roster'!$O56</f>
        <v>0</v>
      </c>
      <c r="P56" s="111">
        <f>'[1]Daily Roster'!$P56</f>
        <v>0</v>
      </c>
      <c r="Q56" s="111">
        <f>'[1]Daily Roster'!$Q56</f>
        <v>0</v>
      </c>
      <c r="R56" s="111">
        <f>'[1]Daily Roster'!$R56</f>
        <v>0</v>
      </c>
      <c r="S56" s="111">
        <f>'[1]Daily Roster'!$S56</f>
        <v>0</v>
      </c>
      <c r="T56" s="111">
        <f>'[1]Daily Roster'!$T56</f>
        <v>0</v>
      </c>
      <c r="U56" s="104"/>
      <c r="V56" s="105"/>
      <c r="W56" s="106"/>
      <c r="X56" s="106"/>
      <c r="Y56" s="107"/>
      <c r="Z56" s="108"/>
      <c r="AA56" s="108"/>
      <c r="AB56" s="108"/>
      <c r="AC56" s="108"/>
      <c r="AD56" s="108"/>
      <c r="AE56" s="107"/>
      <c r="AF56" s="106"/>
    </row>
    <row r="57" spans="1:32" x14ac:dyDescent="0.3">
      <c r="A57" s="102">
        <v>43174</v>
      </c>
      <c r="B57" s="103" t="s">
        <v>4</v>
      </c>
      <c r="C57" s="111">
        <f>'[1]Daily Roster'!$C57</f>
        <v>0</v>
      </c>
      <c r="D57" s="111">
        <f>'[1]Daily Roster'!$D57</f>
        <v>0</v>
      </c>
      <c r="E57" s="111">
        <f>'[1]Daily Roster'!$E57</f>
        <v>0</v>
      </c>
      <c r="F57" s="111">
        <f>'[1]Daily Roster'!$F57</f>
        <v>0</v>
      </c>
      <c r="G57" s="111">
        <f>'[1]Daily Roster'!$G57</f>
        <v>0</v>
      </c>
      <c r="H57" s="111">
        <f>'[1]Daily Roster'!$H57</f>
        <v>0</v>
      </c>
      <c r="I57" s="111">
        <f>'[1]Daily Roster'!$I57</f>
        <v>0</v>
      </c>
      <c r="J57" s="111">
        <f>'[1]Daily Roster'!$J57</f>
        <v>0</v>
      </c>
      <c r="K57" s="111">
        <f>'[1]Daily Roster'!$K57</f>
        <v>0</v>
      </c>
      <c r="L57" s="111">
        <f>'[1]Daily Roster'!$L57</f>
        <v>0</v>
      </c>
      <c r="M57" s="111">
        <f>'[1]Daily Roster'!$M57</f>
        <v>0</v>
      </c>
      <c r="N57" s="111">
        <f>'[1]Daily Roster'!$N57</f>
        <v>0</v>
      </c>
      <c r="O57" s="111">
        <f>'[1]Daily Roster'!$O57</f>
        <v>0</v>
      </c>
      <c r="P57" s="111">
        <f>'[1]Daily Roster'!$P57</f>
        <v>0</v>
      </c>
      <c r="Q57" s="111">
        <f>'[1]Daily Roster'!$Q57</f>
        <v>0</v>
      </c>
      <c r="R57" s="111">
        <f>'[1]Daily Roster'!$R57</f>
        <v>0</v>
      </c>
      <c r="S57" s="111">
        <f>'[1]Daily Roster'!$S57</f>
        <v>0</v>
      </c>
      <c r="T57" s="111">
        <f>'[1]Daily Roster'!$T57</f>
        <v>0</v>
      </c>
      <c r="U57" s="104"/>
      <c r="V57" s="105"/>
      <c r="W57" s="106"/>
      <c r="X57" s="106"/>
      <c r="Y57" s="107"/>
      <c r="Z57" s="108"/>
      <c r="AA57" s="108"/>
      <c r="AB57" s="108"/>
      <c r="AC57" s="108"/>
      <c r="AD57" s="108"/>
      <c r="AE57" s="107"/>
      <c r="AF57" s="106"/>
    </row>
    <row r="58" spans="1:32" x14ac:dyDescent="0.3">
      <c r="A58" s="102">
        <v>43175</v>
      </c>
      <c r="B58" s="103" t="s">
        <v>5</v>
      </c>
      <c r="C58" s="111">
        <f>'[1]Daily Roster'!$C58</f>
        <v>0</v>
      </c>
      <c r="D58" s="111">
        <f>'[1]Daily Roster'!$D58</f>
        <v>0</v>
      </c>
      <c r="E58" s="111">
        <f>'[1]Daily Roster'!$E58</f>
        <v>0</v>
      </c>
      <c r="F58" s="111">
        <f>'[1]Daily Roster'!$F58</f>
        <v>0</v>
      </c>
      <c r="G58" s="111">
        <f>'[1]Daily Roster'!$G58</f>
        <v>0</v>
      </c>
      <c r="H58" s="111">
        <f>'[1]Daily Roster'!$H58</f>
        <v>0</v>
      </c>
      <c r="I58" s="111">
        <f>'[1]Daily Roster'!$I58</f>
        <v>0</v>
      </c>
      <c r="J58" s="111">
        <f>'[1]Daily Roster'!$J58</f>
        <v>0</v>
      </c>
      <c r="K58" s="111">
        <f>'[1]Daily Roster'!$K58</f>
        <v>0</v>
      </c>
      <c r="L58" s="111">
        <f>'[1]Daily Roster'!$L58</f>
        <v>0</v>
      </c>
      <c r="M58" s="111">
        <f>'[1]Daily Roster'!$M58</f>
        <v>0</v>
      </c>
      <c r="N58" s="111">
        <f>'[1]Daily Roster'!$N58</f>
        <v>0</v>
      </c>
      <c r="O58" s="111">
        <f>'[1]Daily Roster'!$O58</f>
        <v>0</v>
      </c>
      <c r="P58" s="111">
        <f>'[1]Daily Roster'!$P58</f>
        <v>0</v>
      </c>
      <c r="Q58" s="111">
        <f>'[1]Daily Roster'!$Q58</f>
        <v>0</v>
      </c>
      <c r="R58" s="111">
        <f>'[1]Daily Roster'!$R58</f>
        <v>0</v>
      </c>
      <c r="S58" s="111">
        <f>'[1]Daily Roster'!$S58</f>
        <v>0</v>
      </c>
      <c r="T58" s="111">
        <f>'[1]Daily Roster'!$T58</f>
        <v>0</v>
      </c>
      <c r="U58" s="104"/>
      <c r="V58" s="105"/>
      <c r="W58" s="106"/>
      <c r="X58" s="106"/>
      <c r="Y58" s="107"/>
      <c r="Z58" s="108"/>
      <c r="AA58" s="108"/>
      <c r="AB58" s="108"/>
      <c r="AC58" s="108"/>
      <c r="AD58" s="108"/>
      <c r="AE58" s="107"/>
      <c r="AF58" s="106"/>
    </row>
    <row r="59" spans="1:32" x14ac:dyDescent="0.3">
      <c r="A59" s="102">
        <v>43178</v>
      </c>
      <c r="B59" s="103" t="s">
        <v>1</v>
      </c>
      <c r="C59" s="111">
        <f>'[1]Daily Roster'!$C59</f>
        <v>0</v>
      </c>
      <c r="D59" s="111">
        <f>'[1]Daily Roster'!$D59</f>
        <v>0</v>
      </c>
      <c r="E59" s="111">
        <f>'[1]Daily Roster'!$E59</f>
        <v>0</v>
      </c>
      <c r="F59" s="111">
        <f>'[1]Daily Roster'!$F59</f>
        <v>0</v>
      </c>
      <c r="G59" s="111">
        <f>'[1]Daily Roster'!$G59</f>
        <v>0</v>
      </c>
      <c r="H59" s="111">
        <f>'[1]Daily Roster'!$H59</f>
        <v>0</v>
      </c>
      <c r="I59" s="111">
        <f>'[1]Daily Roster'!$I59</f>
        <v>0</v>
      </c>
      <c r="J59" s="111">
        <f>'[1]Daily Roster'!$J59</f>
        <v>0</v>
      </c>
      <c r="K59" s="111">
        <f>'[1]Daily Roster'!$K59</f>
        <v>0</v>
      </c>
      <c r="L59" s="111">
        <f>'[1]Daily Roster'!$L59</f>
        <v>0</v>
      </c>
      <c r="M59" s="111">
        <f>'[1]Daily Roster'!$M59</f>
        <v>0</v>
      </c>
      <c r="N59" s="111">
        <f>'[1]Daily Roster'!$N59</f>
        <v>0</v>
      </c>
      <c r="O59" s="111">
        <f>'[1]Daily Roster'!$O59</f>
        <v>0</v>
      </c>
      <c r="P59" s="111">
        <f>'[1]Daily Roster'!$P59</f>
        <v>0</v>
      </c>
      <c r="Q59" s="111">
        <f>'[1]Daily Roster'!$Q59</f>
        <v>0</v>
      </c>
      <c r="R59" s="111">
        <f>'[1]Daily Roster'!$R59</f>
        <v>0</v>
      </c>
      <c r="S59" s="111">
        <f>'[1]Daily Roster'!$S59</f>
        <v>0</v>
      </c>
      <c r="T59" s="111">
        <f>'[1]Daily Roster'!$T59</f>
        <v>0</v>
      </c>
      <c r="U59" s="104"/>
      <c r="V59" s="105"/>
      <c r="W59" s="106"/>
      <c r="X59" s="106"/>
      <c r="Y59" s="107"/>
      <c r="Z59" s="108"/>
      <c r="AA59" s="108"/>
      <c r="AB59" s="108"/>
      <c r="AC59" s="108"/>
      <c r="AD59" s="108"/>
      <c r="AE59" s="107"/>
      <c r="AF59" s="106"/>
    </row>
    <row r="60" spans="1:32" x14ac:dyDescent="0.3">
      <c r="A60" s="102">
        <v>43179</v>
      </c>
      <c r="B60" s="103" t="s">
        <v>2</v>
      </c>
      <c r="C60" s="111">
        <f>'[1]Daily Roster'!$C60</f>
        <v>0</v>
      </c>
      <c r="D60" s="111">
        <f>'[1]Daily Roster'!$D60</f>
        <v>0</v>
      </c>
      <c r="E60" s="111">
        <f>'[1]Daily Roster'!$E60</f>
        <v>0</v>
      </c>
      <c r="F60" s="111">
        <f>'[1]Daily Roster'!$F60</f>
        <v>0</v>
      </c>
      <c r="G60" s="111">
        <f>'[1]Daily Roster'!$G60</f>
        <v>0</v>
      </c>
      <c r="H60" s="111">
        <f>'[1]Daily Roster'!$H60</f>
        <v>0</v>
      </c>
      <c r="I60" s="111">
        <f>'[1]Daily Roster'!$I60</f>
        <v>0</v>
      </c>
      <c r="J60" s="111">
        <f>'[1]Daily Roster'!$J60</f>
        <v>0</v>
      </c>
      <c r="K60" s="111">
        <f>'[1]Daily Roster'!$K60</f>
        <v>0</v>
      </c>
      <c r="L60" s="111">
        <f>'[1]Daily Roster'!$L60</f>
        <v>0</v>
      </c>
      <c r="M60" s="111">
        <f>'[1]Daily Roster'!$M60</f>
        <v>0</v>
      </c>
      <c r="N60" s="111">
        <f>'[1]Daily Roster'!$N60</f>
        <v>0</v>
      </c>
      <c r="O60" s="111">
        <f>'[1]Daily Roster'!$O60</f>
        <v>0</v>
      </c>
      <c r="P60" s="111">
        <f>'[1]Daily Roster'!$P60</f>
        <v>0</v>
      </c>
      <c r="Q60" s="111">
        <f>'[1]Daily Roster'!$Q60</f>
        <v>0</v>
      </c>
      <c r="R60" s="111">
        <f>'[1]Daily Roster'!$R60</f>
        <v>0</v>
      </c>
      <c r="S60" s="111">
        <f>'[1]Daily Roster'!$S60</f>
        <v>0</v>
      </c>
      <c r="T60" s="111">
        <f>'[1]Daily Roster'!$T60</f>
        <v>0</v>
      </c>
      <c r="U60" s="104"/>
      <c r="V60" s="105"/>
      <c r="W60" s="106"/>
      <c r="X60" s="106"/>
      <c r="Y60" s="107"/>
      <c r="Z60" s="108"/>
      <c r="AA60" s="108"/>
      <c r="AB60" s="108"/>
      <c r="AC60" s="108"/>
      <c r="AD60" s="108"/>
      <c r="AE60" s="107"/>
      <c r="AF60" s="106"/>
    </row>
    <row r="61" spans="1:32" x14ac:dyDescent="0.3">
      <c r="A61" s="102">
        <v>43180</v>
      </c>
      <c r="B61" s="103" t="s">
        <v>3</v>
      </c>
      <c r="C61" s="111">
        <f>'[1]Daily Roster'!$C61</f>
        <v>0</v>
      </c>
      <c r="D61" s="111">
        <f>'[1]Daily Roster'!$D61</f>
        <v>0</v>
      </c>
      <c r="E61" s="111">
        <f>'[1]Daily Roster'!$E61</f>
        <v>0</v>
      </c>
      <c r="F61" s="111">
        <f>'[1]Daily Roster'!$F61</f>
        <v>0</v>
      </c>
      <c r="G61" s="111">
        <f>'[1]Daily Roster'!$G61</f>
        <v>0</v>
      </c>
      <c r="H61" s="111">
        <f>'[1]Daily Roster'!$H61</f>
        <v>0</v>
      </c>
      <c r="I61" s="111">
        <f>'[1]Daily Roster'!$I61</f>
        <v>0</v>
      </c>
      <c r="J61" s="111">
        <f>'[1]Daily Roster'!$J61</f>
        <v>0</v>
      </c>
      <c r="K61" s="111">
        <f>'[1]Daily Roster'!$K61</f>
        <v>0</v>
      </c>
      <c r="L61" s="111">
        <f>'[1]Daily Roster'!$L61</f>
        <v>0</v>
      </c>
      <c r="M61" s="111">
        <f>'[1]Daily Roster'!$M61</f>
        <v>0</v>
      </c>
      <c r="N61" s="111">
        <f>'[1]Daily Roster'!$N61</f>
        <v>0</v>
      </c>
      <c r="O61" s="111">
        <f>'[1]Daily Roster'!$O61</f>
        <v>0</v>
      </c>
      <c r="P61" s="111">
        <f>'[1]Daily Roster'!$P61</f>
        <v>0</v>
      </c>
      <c r="Q61" s="111">
        <f>'[1]Daily Roster'!$Q61</f>
        <v>0</v>
      </c>
      <c r="R61" s="111">
        <f>'[1]Daily Roster'!$R61</f>
        <v>0</v>
      </c>
      <c r="S61" s="111">
        <f>'[1]Daily Roster'!$S61</f>
        <v>0</v>
      </c>
      <c r="T61" s="111">
        <f>'[1]Daily Roster'!$T61</f>
        <v>0</v>
      </c>
      <c r="U61" s="104"/>
      <c r="V61" s="105"/>
      <c r="W61" s="106"/>
      <c r="X61" s="106"/>
      <c r="Y61" s="107"/>
      <c r="Z61" s="108"/>
      <c r="AA61" s="108"/>
      <c r="AB61" s="108"/>
      <c r="AC61" s="108"/>
      <c r="AD61" s="108"/>
      <c r="AE61" s="107"/>
      <c r="AF61" s="106"/>
    </row>
    <row r="62" spans="1:32" x14ac:dyDescent="0.3">
      <c r="A62" s="102">
        <v>43181</v>
      </c>
      <c r="B62" s="103" t="s">
        <v>4</v>
      </c>
      <c r="C62" s="111">
        <f>'[1]Daily Roster'!$C62</f>
        <v>0</v>
      </c>
      <c r="D62" s="111">
        <f>'[1]Daily Roster'!$D62</f>
        <v>0</v>
      </c>
      <c r="E62" s="111">
        <f>'[1]Daily Roster'!$E62</f>
        <v>0</v>
      </c>
      <c r="F62" s="111">
        <f>'[1]Daily Roster'!$F62</f>
        <v>0</v>
      </c>
      <c r="G62" s="111">
        <f>'[1]Daily Roster'!$G62</f>
        <v>0</v>
      </c>
      <c r="H62" s="111">
        <f>'[1]Daily Roster'!$H62</f>
        <v>0</v>
      </c>
      <c r="I62" s="111">
        <f>'[1]Daily Roster'!$I62</f>
        <v>0</v>
      </c>
      <c r="J62" s="111">
        <f>'[1]Daily Roster'!$J62</f>
        <v>0</v>
      </c>
      <c r="K62" s="111">
        <f>'[1]Daily Roster'!$K62</f>
        <v>0</v>
      </c>
      <c r="L62" s="111">
        <f>'[1]Daily Roster'!$L62</f>
        <v>0</v>
      </c>
      <c r="M62" s="111">
        <f>'[1]Daily Roster'!$M62</f>
        <v>0</v>
      </c>
      <c r="N62" s="111">
        <f>'[1]Daily Roster'!$N62</f>
        <v>0</v>
      </c>
      <c r="O62" s="111">
        <f>'[1]Daily Roster'!$O62</f>
        <v>0</v>
      </c>
      <c r="P62" s="111">
        <f>'[1]Daily Roster'!$P62</f>
        <v>0</v>
      </c>
      <c r="Q62" s="111">
        <f>'[1]Daily Roster'!$Q62</f>
        <v>0</v>
      </c>
      <c r="R62" s="111">
        <f>'[1]Daily Roster'!$R62</f>
        <v>0</v>
      </c>
      <c r="S62" s="111">
        <f>'[1]Daily Roster'!$S62</f>
        <v>0</v>
      </c>
      <c r="T62" s="111">
        <f>'[1]Daily Roster'!$T62</f>
        <v>0</v>
      </c>
      <c r="U62" s="104"/>
      <c r="V62" s="105"/>
      <c r="W62" s="106"/>
      <c r="X62" s="106"/>
      <c r="Y62" s="107"/>
      <c r="Z62" s="108"/>
      <c r="AA62" s="108"/>
      <c r="AB62" s="108"/>
      <c r="AC62" s="108"/>
      <c r="AD62" s="108"/>
      <c r="AE62" s="107"/>
      <c r="AF62" s="106"/>
    </row>
    <row r="63" spans="1:32" x14ac:dyDescent="0.3">
      <c r="A63" s="102">
        <v>43182</v>
      </c>
      <c r="B63" s="103" t="s">
        <v>5</v>
      </c>
      <c r="C63" s="111">
        <f>'[1]Daily Roster'!$C63</f>
        <v>0</v>
      </c>
      <c r="D63" s="111">
        <f>'[1]Daily Roster'!$D63</f>
        <v>0</v>
      </c>
      <c r="E63" s="111">
        <f>'[1]Daily Roster'!$E63</f>
        <v>0</v>
      </c>
      <c r="F63" s="111">
        <f>'[1]Daily Roster'!$F63</f>
        <v>0</v>
      </c>
      <c r="G63" s="111">
        <f>'[1]Daily Roster'!$G63</f>
        <v>0</v>
      </c>
      <c r="H63" s="111">
        <f>'[1]Daily Roster'!$H63</f>
        <v>0</v>
      </c>
      <c r="I63" s="111">
        <f>'[1]Daily Roster'!$I63</f>
        <v>0</v>
      </c>
      <c r="J63" s="111">
        <f>'[1]Daily Roster'!$J63</f>
        <v>0</v>
      </c>
      <c r="K63" s="111">
        <f>'[1]Daily Roster'!$K63</f>
        <v>0</v>
      </c>
      <c r="L63" s="111">
        <f>'[1]Daily Roster'!$L63</f>
        <v>0</v>
      </c>
      <c r="M63" s="111">
        <f>'[1]Daily Roster'!$M63</f>
        <v>0</v>
      </c>
      <c r="N63" s="111">
        <f>'[1]Daily Roster'!$N63</f>
        <v>0</v>
      </c>
      <c r="O63" s="111">
        <f>'[1]Daily Roster'!$O63</f>
        <v>0</v>
      </c>
      <c r="P63" s="111">
        <f>'[1]Daily Roster'!$P63</f>
        <v>0</v>
      </c>
      <c r="Q63" s="111">
        <f>'[1]Daily Roster'!$Q63</f>
        <v>0</v>
      </c>
      <c r="R63" s="111">
        <f>'[1]Daily Roster'!$R63</f>
        <v>0</v>
      </c>
      <c r="S63" s="111">
        <f>'[1]Daily Roster'!$S63</f>
        <v>0</v>
      </c>
      <c r="T63" s="111">
        <f>'[1]Daily Roster'!$T63</f>
        <v>0</v>
      </c>
      <c r="U63" s="104"/>
      <c r="V63" s="105"/>
      <c r="W63" s="106"/>
      <c r="X63" s="106"/>
      <c r="Y63" s="107"/>
      <c r="Z63" s="108"/>
      <c r="AA63" s="108"/>
      <c r="AB63" s="108"/>
      <c r="AC63" s="108"/>
      <c r="AD63" s="108"/>
      <c r="AE63" s="107"/>
      <c r="AF63" s="106"/>
    </row>
    <row r="64" spans="1:32" x14ac:dyDescent="0.3">
      <c r="A64" s="102">
        <v>43185</v>
      </c>
      <c r="B64" s="103" t="s">
        <v>1</v>
      </c>
      <c r="C64" s="111">
        <f>'[1]Daily Roster'!$C64</f>
        <v>0</v>
      </c>
      <c r="D64" s="111">
        <f>'[1]Daily Roster'!$D64</f>
        <v>0</v>
      </c>
      <c r="E64" s="111">
        <f>'[1]Daily Roster'!$E64</f>
        <v>0</v>
      </c>
      <c r="F64" s="111">
        <f>'[1]Daily Roster'!$F64</f>
        <v>0</v>
      </c>
      <c r="G64" s="111">
        <f>'[1]Daily Roster'!$G64</f>
        <v>0</v>
      </c>
      <c r="H64" s="111">
        <f>'[1]Daily Roster'!$H64</f>
        <v>0</v>
      </c>
      <c r="I64" s="111">
        <f>'[1]Daily Roster'!$I64</f>
        <v>0</v>
      </c>
      <c r="J64" s="111">
        <f>'[1]Daily Roster'!$J64</f>
        <v>0</v>
      </c>
      <c r="K64" s="111">
        <f>'[1]Daily Roster'!$K64</f>
        <v>0</v>
      </c>
      <c r="L64" s="111">
        <f>'[1]Daily Roster'!$L64</f>
        <v>0</v>
      </c>
      <c r="M64" s="111">
        <f>'[1]Daily Roster'!$M64</f>
        <v>0</v>
      </c>
      <c r="N64" s="111">
        <f>'[1]Daily Roster'!$N64</f>
        <v>0</v>
      </c>
      <c r="O64" s="111">
        <f>'[1]Daily Roster'!$O64</f>
        <v>0</v>
      </c>
      <c r="P64" s="111">
        <f>'[1]Daily Roster'!$P64</f>
        <v>0</v>
      </c>
      <c r="Q64" s="111">
        <f>'[1]Daily Roster'!$Q64</f>
        <v>0</v>
      </c>
      <c r="R64" s="111">
        <f>'[1]Daily Roster'!$R64</f>
        <v>0</v>
      </c>
      <c r="S64" s="111">
        <f>'[1]Daily Roster'!$S64</f>
        <v>0</v>
      </c>
      <c r="T64" s="111">
        <f>'[1]Daily Roster'!$T64</f>
        <v>0</v>
      </c>
      <c r="V64" s="106"/>
      <c r="W64" s="106"/>
      <c r="X64" s="106"/>
      <c r="Z64" s="108"/>
      <c r="AA64" s="108"/>
      <c r="AB64" s="108"/>
      <c r="AC64" s="108"/>
      <c r="AD64" s="108"/>
      <c r="AF64" s="53"/>
    </row>
    <row r="65" spans="1:32" x14ac:dyDescent="0.3">
      <c r="A65" s="102">
        <v>43186</v>
      </c>
      <c r="B65" s="103" t="s">
        <v>2</v>
      </c>
      <c r="C65" s="111">
        <f>'[1]Daily Roster'!$C65</f>
        <v>0</v>
      </c>
      <c r="D65" s="111">
        <f>'[1]Daily Roster'!$D65</f>
        <v>0</v>
      </c>
      <c r="E65" s="111">
        <f>'[1]Daily Roster'!$E65</f>
        <v>0</v>
      </c>
      <c r="F65" s="111">
        <f>'[1]Daily Roster'!$F65</f>
        <v>0</v>
      </c>
      <c r="G65" s="111">
        <f>'[1]Daily Roster'!$G65</f>
        <v>0</v>
      </c>
      <c r="H65" s="111">
        <f>'[1]Daily Roster'!$H65</f>
        <v>0</v>
      </c>
      <c r="I65" s="111">
        <f>'[1]Daily Roster'!$I65</f>
        <v>0</v>
      </c>
      <c r="J65" s="111">
        <f>'[1]Daily Roster'!$J65</f>
        <v>0</v>
      </c>
      <c r="K65" s="111">
        <f>'[1]Daily Roster'!$K65</f>
        <v>0</v>
      </c>
      <c r="L65" s="111">
        <f>'[1]Daily Roster'!$L65</f>
        <v>0</v>
      </c>
      <c r="M65" s="111">
        <f>'[1]Daily Roster'!$M65</f>
        <v>0</v>
      </c>
      <c r="N65" s="111">
        <f>'[1]Daily Roster'!$N65</f>
        <v>0</v>
      </c>
      <c r="O65" s="111">
        <f>'[1]Daily Roster'!$O65</f>
        <v>0</v>
      </c>
      <c r="P65" s="111">
        <f>'[1]Daily Roster'!$P65</f>
        <v>0</v>
      </c>
      <c r="Q65" s="111">
        <f>'[1]Daily Roster'!$Q65</f>
        <v>0</v>
      </c>
      <c r="R65" s="111">
        <f>'[1]Daily Roster'!$R65</f>
        <v>0</v>
      </c>
      <c r="S65" s="111">
        <f>'[1]Daily Roster'!$S65</f>
        <v>0</v>
      </c>
      <c r="T65" s="111">
        <f>'[1]Daily Roster'!$T65</f>
        <v>0</v>
      </c>
      <c r="V65" s="106"/>
      <c r="W65" s="106"/>
      <c r="X65" s="106"/>
      <c r="Z65" s="108"/>
      <c r="AA65" s="108"/>
      <c r="AB65" s="108"/>
      <c r="AC65" s="108"/>
      <c r="AD65" s="108"/>
      <c r="AF65" s="53"/>
    </row>
    <row r="66" spans="1:32" x14ac:dyDescent="0.3">
      <c r="A66" s="102">
        <v>43187</v>
      </c>
      <c r="B66" s="103" t="s">
        <v>3</v>
      </c>
      <c r="C66" s="111">
        <f>'[1]Daily Roster'!$C66</f>
        <v>0</v>
      </c>
      <c r="D66" s="111">
        <f>'[1]Daily Roster'!$D66</f>
        <v>0</v>
      </c>
      <c r="E66" s="111">
        <f>'[1]Daily Roster'!$E66</f>
        <v>0</v>
      </c>
      <c r="F66" s="111">
        <f>'[1]Daily Roster'!$F66</f>
        <v>0</v>
      </c>
      <c r="G66" s="111">
        <f>'[1]Daily Roster'!$G66</f>
        <v>0</v>
      </c>
      <c r="H66" s="111">
        <f>'[1]Daily Roster'!$H66</f>
        <v>0</v>
      </c>
      <c r="I66" s="111">
        <f>'[1]Daily Roster'!$I66</f>
        <v>0</v>
      </c>
      <c r="J66" s="111">
        <f>'[1]Daily Roster'!$J66</f>
        <v>0</v>
      </c>
      <c r="K66" s="111">
        <f>'[1]Daily Roster'!$K66</f>
        <v>0</v>
      </c>
      <c r="L66" s="111">
        <f>'[1]Daily Roster'!$L66</f>
        <v>0</v>
      </c>
      <c r="M66" s="111">
        <f>'[1]Daily Roster'!$M66</f>
        <v>0</v>
      </c>
      <c r="N66" s="111">
        <f>'[1]Daily Roster'!$N66</f>
        <v>0</v>
      </c>
      <c r="O66" s="111">
        <f>'[1]Daily Roster'!$O66</f>
        <v>0</v>
      </c>
      <c r="P66" s="111">
        <f>'[1]Daily Roster'!$P66</f>
        <v>0</v>
      </c>
      <c r="Q66" s="111">
        <f>'[1]Daily Roster'!$Q66</f>
        <v>0</v>
      </c>
      <c r="R66" s="111">
        <f>'[1]Daily Roster'!$R66</f>
        <v>0</v>
      </c>
      <c r="S66" s="111">
        <f>'[1]Daily Roster'!$S66</f>
        <v>0</v>
      </c>
      <c r="T66" s="111">
        <f>'[1]Daily Roster'!$T66</f>
        <v>0</v>
      </c>
      <c r="V66" s="106"/>
      <c r="W66" s="106"/>
      <c r="X66" s="106"/>
      <c r="Z66" s="108"/>
      <c r="AA66" s="108"/>
      <c r="AB66" s="108"/>
      <c r="AC66" s="108"/>
      <c r="AD66" s="108"/>
      <c r="AF66" s="53"/>
    </row>
    <row r="67" spans="1:32" x14ac:dyDescent="0.3">
      <c r="A67" s="102">
        <v>43188</v>
      </c>
      <c r="B67" s="103" t="s">
        <v>4</v>
      </c>
      <c r="C67" s="111">
        <f>'[1]Daily Roster'!$C67</f>
        <v>0</v>
      </c>
      <c r="D67" s="111">
        <f>'[1]Daily Roster'!$D67</f>
        <v>0</v>
      </c>
      <c r="E67" s="111">
        <f>'[1]Daily Roster'!$E67</f>
        <v>0</v>
      </c>
      <c r="F67" s="111">
        <f>'[1]Daily Roster'!$F67</f>
        <v>0</v>
      </c>
      <c r="G67" s="111">
        <f>'[1]Daily Roster'!$G67</f>
        <v>0</v>
      </c>
      <c r="H67" s="111">
        <f>'[1]Daily Roster'!$H67</f>
        <v>0</v>
      </c>
      <c r="I67" s="111">
        <f>'[1]Daily Roster'!$I67</f>
        <v>0</v>
      </c>
      <c r="J67" s="111">
        <f>'[1]Daily Roster'!$J67</f>
        <v>0</v>
      </c>
      <c r="K67" s="111">
        <f>'[1]Daily Roster'!$K67</f>
        <v>0</v>
      </c>
      <c r="L67" s="111">
        <f>'[1]Daily Roster'!$L67</f>
        <v>0</v>
      </c>
      <c r="M67" s="111">
        <f>'[1]Daily Roster'!$M67</f>
        <v>0</v>
      </c>
      <c r="N67" s="111">
        <f>'[1]Daily Roster'!$N67</f>
        <v>0</v>
      </c>
      <c r="O67" s="111">
        <f>'[1]Daily Roster'!$O67</f>
        <v>0</v>
      </c>
      <c r="P67" s="111">
        <f>'[1]Daily Roster'!$P67</f>
        <v>0</v>
      </c>
      <c r="Q67" s="111">
        <f>'[1]Daily Roster'!$Q67</f>
        <v>0</v>
      </c>
      <c r="R67" s="111">
        <f>'[1]Daily Roster'!$R67</f>
        <v>0</v>
      </c>
      <c r="S67" s="111">
        <f>'[1]Daily Roster'!$S67</f>
        <v>0</v>
      </c>
      <c r="T67" s="111">
        <f>'[1]Daily Roster'!$T67</f>
        <v>0</v>
      </c>
      <c r="V67" s="106"/>
      <c r="W67" s="106"/>
      <c r="X67" s="106"/>
      <c r="Z67" s="108"/>
      <c r="AA67" s="108"/>
      <c r="AB67" s="108"/>
      <c r="AC67" s="108"/>
      <c r="AD67" s="108"/>
      <c r="AF67" s="53"/>
    </row>
    <row r="68" spans="1:32" x14ac:dyDescent="0.3">
      <c r="A68" s="102">
        <v>43189</v>
      </c>
      <c r="B68" s="103" t="s">
        <v>5</v>
      </c>
      <c r="C68" s="111">
        <f>'[1]Daily Roster'!$C68</f>
        <v>0</v>
      </c>
      <c r="D68" s="111">
        <f>'[1]Daily Roster'!$D68</f>
        <v>0</v>
      </c>
      <c r="E68" s="111">
        <f>'[1]Daily Roster'!$E68</f>
        <v>0</v>
      </c>
      <c r="F68" s="111">
        <f>'[1]Daily Roster'!$F68</f>
        <v>0</v>
      </c>
      <c r="G68" s="111">
        <f>'[1]Daily Roster'!$G68</f>
        <v>0</v>
      </c>
      <c r="H68" s="111">
        <f>'[1]Daily Roster'!$H68</f>
        <v>0</v>
      </c>
      <c r="I68" s="111">
        <f>'[1]Daily Roster'!$I68</f>
        <v>0</v>
      </c>
      <c r="J68" s="111">
        <f>'[1]Daily Roster'!$J68</f>
        <v>0</v>
      </c>
      <c r="K68" s="111">
        <f>'[1]Daily Roster'!$K68</f>
        <v>0</v>
      </c>
      <c r="L68" s="111">
        <f>'[1]Daily Roster'!$L68</f>
        <v>0</v>
      </c>
      <c r="M68" s="111">
        <f>'[1]Daily Roster'!$M68</f>
        <v>0</v>
      </c>
      <c r="N68" s="111">
        <f>'[1]Daily Roster'!$N68</f>
        <v>0</v>
      </c>
      <c r="O68" s="111">
        <f>'[1]Daily Roster'!$O68</f>
        <v>0</v>
      </c>
      <c r="P68" s="111">
        <f>'[1]Daily Roster'!$P68</f>
        <v>0</v>
      </c>
      <c r="Q68" s="111">
        <f>'[1]Daily Roster'!$Q68</f>
        <v>0</v>
      </c>
      <c r="R68" s="111">
        <f>'[1]Daily Roster'!$R68</f>
        <v>0</v>
      </c>
      <c r="S68" s="111">
        <f>'[1]Daily Roster'!$S68</f>
        <v>0</v>
      </c>
      <c r="T68" s="111">
        <f>'[1]Daily Roster'!$T68</f>
        <v>0</v>
      </c>
      <c r="V68" s="106"/>
      <c r="W68" s="106"/>
      <c r="X68" s="106"/>
      <c r="Z68" s="108"/>
      <c r="AA68" s="108"/>
      <c r="AB68" s="108"/>
      <c r="AC68" s="108"/>
      <c r="AD68" s="108"/>
      <c r="AF68" s="53"/>
    </row>
    <row r="69" spans="1:32" x14ac:dyDescent="0.3">
      <c r="A69" s="102">
        <v>43192</v>
      </c>
      <c r="B69" s="103" t="s">
        <v>1</v>
      </c>
      <c r="C69" s="111">
        <f>'[1]Daily Roster'!$C69</f>
        <v>0</v>
      </c>
      <c r="D69" s="111">
        <f>'[1]Daily Roster'!$D69</f>
        <v>0</v>
      </c>
      <c r="E69" s="111">
        <f>'[1]Daily Roster'!$E69</f>
        <v>0</v>
      </c>
      <c r="F69" s="111">
        <f>'[1]Daily Roster'!$F69</f>
        <v>0</v>
      </c>
      <c r="G69" s="111">
        <f>'[1]Daily Roster'!$G69</f>
        <v>0</v>
      </c>
      <c r="H69" s="111">
        <f>'[1]Daily Roster'!$H69</f>
        <v>0</v>
      </c>
      <c r="I69" s="111">
        <f>'[1]Daily Roster'!$I69</f>
        <v>0</v>
      </c>
      <c r="J69" s="111">
        <f>'[1]Daily Roster'!$J69</f>
        <v>0</v>
      </c>
      <c r="K69" s="111">
        <f>'[1]Daily Roster'!$K69</f>
        <v>0</v>
      </c>
      <c r="L69" s="111">
        <f>'[1]Daily Roster'!$L69</f>
        <v>0</v>
      </c>
      <c r="M69" s="111">
        <f>'[1]Daily Roster'!$M69</f>
        <v>0</v>
      </c>
      <c r="N69" s="111">
        <f>'[1]Daily Roster'!$N69</f>
        <v>0</v>
      </c>
      <c r="O69" s="111">
        <f>'[1]Daily Roster'!$O69</f>
        <v>0</v>
      </c>
      <c r="P69" s="111">
        <f>'[1]Daily Roster'!$P69</f>
        <v>0</v>
      </c>
      <c r="Q69" s="111">
        <f>'[1]Daily Roster'!$Q69</f>
        <v>0</v>
      </c>
      <c r="R69" s="111">
        <f>'[1]Daily Roster'!$R69</f>
        <v>0</v>
      </c>
      <c r="S69" s="111">
        <f>'[1]Daily Roster'!$S69</f>
        <v>0</v>
      </c>
      <c r="T69" s="111">
        <f>'[1]Daily Roster'!$T69</f>
        <v>0</v>
      </c>
      <c r="V69" s="106"/>
      <c r="W69" s="106"/>
      <c r="X69" s="106"/>
      <c r="Z69" s="108"/>
      <c r="AA69" s="108"/>
      <c r="AB69" s="108"/>
      <c r="AC69" s="108"/>
      <c r="AD69" s="108"/>
      <c r="AF69" s="53"/>
    </row>
    <row r="70" spans="1:32" x14ac:dyDescent="0.3">
      <c r="A70" s="102">
        <v>43193</v>
      </c>
      <c r="B70" s="103" t="s">
        <v>2</v>
      </c>
      <c r="C70" s="111">
        <f>'[1]Daily Roster'!$C70</f>
        <v>0</v>
      </c>
      <c r="D70" s="111">
        <f>'[1]Daily Roster'!$D70</f>
        <v>0</v>
      </c>
      <c r="E70" s="111">
        <f>'[1]Daily Roster'!$E70</f>
        <v>0</v>
      </c>
      <c r="F70" s="111">
        <f>'[1]Daily Roster'!$F70</f>
        <v>0</v>
      </c>
      <c r="G70" s="111">
        <f>'[1]Daily Roster'!$G70</f>
        <v>0</v>
      </c>
      <c r="H70" s="111">
        <f>'[1]Daily Roster'!$H70</f>
        <v>0</v>
      </c>
      <c r="I70" s="111">
        <f>'[1]Daily Roster'!$I70</f>
        <v>0</v>
      </c>
      <c r="J70" s="111">
        <f>'[1]Daily Roster'!$J70</f>
        <v>0</v>
      </c>
      <c r="K70" s="111">
        <f>'[1]Daily Roster'!$K70</f>
        <v>0</v>
      </c>
      <c r="L70" s="111">
        <f>'[1]Daily Roster'!$L70</f>
        <v>0</v>
      </c>
      <c r="M70" s="111">
        <f>'[1]Daily Roster'!$M70</f>
        <v>0</v>
      </c>
      <c r="N70" s="111">
        <f>'[1]Daily Roster'!$N70</f>
        <v>0</v>
      </c>
      <c r="O70" s="111">
        <f>'[1]Daily Roster'!$O70</f>
        <v>0</v>
      </c>
      <c r="P70" s="111">
        <f>'[1]Daily Roster'!$P70</f>
        <v>0</v>
      </c>
      <c r="Q70" s="111">
        <f>'[1]Daily Roster'!$Q70</f>
        <v>0</v>
      </c>
      <c r="R70" s="111">
        <f>'[1]Daily Roster'!$R70</f>
        <v>0</v>
      </c>
      <c r="S70" s="111">
        <f>'[1]Daily Roster'!$S70</f>
        <v>0</v>
      </c>
      <c r="T70" s="111">
        <f>'[1]Daily Roster'!$T70</f>
        <v>0</v>
      </c>
      <c r="V70" s="106"/>
      <c r="W70" s="106"/>
      <c r="X70" s="106"/>
      <c r="Z70" s="108"/>
      <c r="AA70" s="108"/>
      <c r="AB70" s="108"/>
      <c r="AC70" s="108"/>
      <c r="AD70" s="108"/>
      <c r="AF70" s="53"/>
    </row>
    <row r="71" spans="1:32" x14ac:dyDescent="0.3">
      <c r="A71" s="102">
        <v>43194</v>
      </c>
      <c r="B71" s="103" t="s">
        <v>3</v>
      </c>
      <c r="C71" s="111">
        <f>'[1]Daily Roster'!$C71</f>
        <v>0</v>
      </c>
      <c r="D71" s="111">
        <f>'[1]Daily Roster'!$D71</f>
        <v>0</v>
      </c>
      <c r="E71" s="111">
        <f>'[1]Daily Roster'!$E71</f>
        <v>0</v>
      </c>
      <c r="F71" s="111">
        <f>'[1]Daily Roster'!$F71</f>
        <v>0</v>
      </c>
      <c r="G71" s="111">
        <f>'[1]Daily Roster'!$G71</f>
        <v>0</v>
      </c>
      <c r="H71" s="111">
        <f>'[1]Daily Roster'!$H71</f>
        <v>0</v>
      </c>
      <c r="I71" s="111">
        <f>'[1]Daily Roster'!$I71</f>
        <v>0</v>
      </c>
      <c r="J71" s="111">
        <f>'[1]Daily Roster'!$J71</f>
        <v>0</v>
      </c>
      <c r="K71" s="111">
        <f>'[1]Daily Roster'!$K71</f>
        <v>0</v>
      </c>
      <c r="L71" s="111">
        <f>'[1]Daily Roster'!$L71</f>
        <v>0</v>
      </c>
      <c r="M71" s="111">
        <f>'[1]Daily Roster'!$M71</f>
        <v>0</v>
      </c>
      <c r="N71" s="111">
        <f>'[1]Daily Roster'!$N71</f>
        <v>0</v>
      </c>
      <c r="O71" s="111">
        <f>'[1]Daily Roster'!$O71</f>
        <v>0</v>
      </c>
      <c r="P71" s="111">
        <f>'[1]Daily Roster'!$P71</f>
        <v>0</v>
      </c>
      <c r="Q71" s="111">
        <f>'[1]Daily Roster'!$Q71</f>
        <v>0</v>
      </c>
      <c r="R71" s="111">
        <f>'[1]Daily Roster'!$R71</f>
        <v>0</v>
      </c>
      <c r="S71" s="111">
        <f>'[1]Daily Roster'!$S71</f>
        <v>0</v>
      </c>
      <c r="T71" s="111">
        <f>'[1]Daily Roster'!$T71</f>
        <v>0</v>
      </c>
      <c r="V71" s="106"/>
      <c r="W71" s="106"/>
      <c r="X71" s="106"/>
      <c r="Z71" s="108"/>
      <c r="AA71" s="108"/>
      <c r="AB71" s="108"/>
      <c r="AC71" s="108"/>
      <c r="AD71" s="108"/>
      <c r="AF71" s="53"/>
    </row>
    <row r="72" spans="1:32" x14ac:dyDescent="0.3">
      <c r="A72" s="102">
        <v>43195</v>
      </c>
      <c r="B72" s="103" t="s">
        <v>4</v>
      </c>
      <c r="C72" s="111">
        <f>'[1]Daily Roster'!$C72</f>
        <v>0</v>
      </c>
      <c r="D72" s="111">
        <f>'[1]Daily Roster'!$D72</f>
        <v>0</v>
      </c>
      <c r="E72" s="111">
        <f>'[1]Daily Roster'!$E72</f>
        <v>0</v>
      </c>
      <c r="F72" s="111">
        <f>'[1]Daily Roster'!$F72</f>
        <v>0</v>
      </c>
      <c r="G72" s="111">
        <f>'[1]Daily Roster'!$G72</f>
        <v>0</v>
      </c>
      <c r="H72" s="111">
        <f>'[1]Daily Roster'!$H72</f>
        <v>0</v>
      </c>
      <c r="I72" s="111">
        <f>'[1]Daily Roster'!$I72</f>
        <v>0</v>
      </c>
      <c r="J72" s="111">
        <f>'[1]Daily Roster'!$J72</f>
        <v>0</v>
      </c>
      <c r="K72" s="111">
        <f>'[1]Daily Roster'!$K72</f>
        <v>0</v>
      </c>
      <c r="L72" s="111">
        <f>'[1]Daily Roster'!$L72</f>
        <v>0</v>
      </c>
      <c r="M72" s="111">
        <f>'[1]Daily Roster'!$M72</f>
        <v>0</v>
      </c>
      <c r="N72" s="111">
        <f>'[1]Daily Roster'!$N72</f>
        <v>0</v>
      </c>
      <c r="O72" s="111">
        <f>'[1]Daily Roster'!$O72</f>
        <v>0</v>
      </c>
      <c r="P72" s="111">
        <f>'[1]Daily Roster'!$P72</f>
        <v>0</v>
      </c>
      <c r="Q72" s="111">
        <f>'[1]Daily Roster'!$Q72</f>
        <v>0</v>
      </c>
      <c r="R72" s="111">
        <f>'[1]Daily Roster'!$R72</f>
        <v>0</v>
      </c>
      <c r="S72" s="111">
        <f>'[1]Daily Roster'!$S72</f>
        <v>0</v>
      </c>
      <c r="T72" s="111">
        <f>'[1]Daily Roster'!$T72</f>
        <v>0</v>
      </c>
      <c r="V72" s="106"/>
      <c r="W72" s="106"/>
      <c r="X72" s="106"/>
      <c r="Z72" s="108"/>
      <c r="AA72" s="108"/>
      <c r="AB72" s="108"/>
      <c r="AC72" s="108"/>
      <c r="AD72" s="108"/>
      <c r="AF72" s="53"/>
    </row>
    <row r="73" spans="1:32" x14ac:dyDescent="0.3">
      <c r="A73" s="102">
        <v>43196</v>
      </c>
      <c r="B73" s="103" t="s">
        <v>5</v>
      </c>
      <c r="C73" s="111">
        <f>'[1]Daily Roster'!$C73</f>
        <v>0</v>
      </c>
      <c r="D73" s="111">
        <f>'[1]Daily Roster'!$D73</f>
        <v>0</v>
      </c>
      <c r="E73" s="111">
        <f>'[1]Daily Roster'!$E73</f>
        <v>0</v>
      </c>
      <c r="F73" s="111">
        <f>'[1]Daily Roster'!$F73</f>
        <v>0</v>
      </c>
      <c r="G73" s="111">
        <f>'[1]Daily Roster'!$G73</f>
        <v>0</v>
      </c>
      <c r="H73" s="111">
        <f>'[1]Daily Roster'!$H73</f>
        <v>0</v>
      </c>
      <c r="I73" s="111">
        <f>'[1]Daily Roster'!$I73</f>
        <v>0</v>
      </c>
      <c r="J73" s="111">
        <f>'[1]Daily Roster'!$J73</f>
        <v>0</v>
      </c>
      <c r="K73" s="111">
        <f>'[1]Daily Roster'!$K73</f>
        <v>0</v>
      </c>
      <c r="L73" s="111">
        <f>'[1]Daily Roster'!$L73</f>
        <v>0</v>
      </c>
      <c r="M73" s="111">
        <f>'[1]Daily Roster'!$M73</f>
        <v>0</v>
      </c>
      <c r="N73" s="111">
        <f>'[1]Daily Roster'!$N73</f>
        <v>0</v>
      </c>
      <c r="O73" s="111">
        <f>'[1]Daily Roster'!$O73</f>
        <v>0</v>
      </c>
      <c r="P73" s="111">
        <f>'[1]Daily Roster'!$P73</f>
        <v>0</v>
      </c>
      <c r="Q73" s="111">
        <f>'[1]Daily Roster'!$Q73</f>
        <v>0</v>
      </c>
      <c r="R73" s="111">
        <f>'[1]Daily Roster'!$R73</f>
        <v>0</v>
      </c>
      <c r="S73" s="111">
        <f>'[1]Daily Roster'!$S73</f>
        <v>0</v>
      </c>
      <c r="T73" s="111">
        <f>'[1]Daily Roster'!$T73</f>
        <v>0</v>
      </c>
      <c r="V73" s="106"/>
      <c r="W73" s="106"/>
      <c r="X73" s="106"/>
      <c r="Z73" s="108"/>
      <c r="AA73" s="108"/>
      <c r="AB73" s="108"/>
      <c r="AC73" s="108"/>
      <c r="AD73" s="108"/>
      <c r="AF73" s="53"/>
    </row>
    <row r="74" spans="1:32" x14ac:dyDescent="0.3">
      <c r="A74" s="102">
        <v>43199</v>
      </c>
      <c r="B74" s="103" t="s">
        <v>1</v>
      </c>
      <c r="C74" s="111">
        <f>'[1]Daily Roster'!$C74</f>
        <v>0</v>
      </c>
      <c r="D74" s="111">
        <f>'[1]Daily Roster'!$D74</f>
        <v>0</v>
      </c>
      <c r="E74" s="111">
        <f>'[1]Daily Roster'!$E74</f>
        <v>0</v>
      </c>
      <c r="F74" s="111">
        <f>'[1]Daily Roster'!$F74</f>
        <v>0</v>
      </c>
      <c r="G74" s="111">
        <f>'[1]Daily Roster'!$G74</f>
        <v>0</v>
      </c>
      <c r="H74" s="111">
        <f>'[1]Daily Roster'!$H74</f>
        <v>0</v>
      </c>
      <c r="I74" s="111">
        <f>'[1]Daily Roster'!$I74</f>
        <v>0</v>
      </c>
      <c r="J74" s="111">
        <f>'[1]Daily Roster'!$J74</f>
        <v>0</v>
      </c>
      <c r="K74" s="111">
        <f>'[1]Daily Roster'!$K74</f>
        <v>0</v>
      </c>
      <c r="L74" s="111">
        <f>'[1]Daily Roster'!$L74</f>
        <v>0</v>
      </c>
      <c r="M74" s="111">
        <f>'[1]Daily Roster'!$M74</f>
        <v>0</v>
      </c>
      <c r="N74" s="111">
        <f>'[1]Daily Roster'!$N74</f>
        <v>0</v>
      </c>
      <c r="O74" s="111">
        <f>'[1]Daily Roster'!$O74</f>
        <v>0</v>
      </c>
      <c r="P74" s="111">
        <f>'[1]Daily Roster'!$P74</f>
        <v>0</v>
      </c>
      <c r="Q74" s="111">
        <f>'[1]Daily Roster'!$Q74</f>
        <v>0</v>
      </c>
      <c r="R74" s="111">
        <f>'[1]Daily Roster'!$R74</f>
        <v>0</v>
      </c>
      <c r="S74" s="111">
        <f>'[1]Daily Roster'!$S74</f>
        <v>0</v>
      </c>
      <c r="T74" s="111">
        <f>'[1]Daily Roster'!$T74</f>
        <v>0</v>
      </c>
      <c r="V74" s="106"/>
      <c r="W74" s="106"/>
      <c r="X74" s="106"/>
      <c r="Z74" s="108"/>
      <c r="AA74" s="108"/>
      <c r="AB74" s="108"/>
      <c r="AC74" s="108"/>
      <c r="AD74" s="108"/>
      <c r="AF74" s="53"/>
    </row>
    <row r="75" spans="1:32" x14ac:dyDescent="0.3">
      <c r="A75" s="102">
        <v>43200</v>
      </c>
      <c r="B75" s="103" t="s">
        <v>2</v>
      </c>
      <c r="C75" s="111">
        <f>'[1]Daily Roster'!$C75</f>
        <v>0</v>
      </c>
      <c r="D75" s="111">
        <f>'[1]Daily Roster'!$D75</f>
        <v>0</v>
      </c>
      <c r="E75" s="111">
        <f>'[1]Daily Roster'!$E75</f>
        <v>0</v>
      </c>
      <c r="F75" s="111">
        <f>'[1]Daily Roster'!$F75</f>
        <v>0</v>
      </c>
      <c r="G75" s="111">
        <f>'[1]Daily Roster'!$G75</f>
        <v>0</v>
      </c>
      <c r="H75" s="111">
        <f>'[1]Daily Roster'!$H75</f>
        <v>0</v>
      </c>
      <c r="I75" s="111">
        <f>'[1]Daily Roster'!$I75</f>
        <v>0</v>
      </c>
      <c r="J75" s="111">
        <f>'[1]Daily Roster'!$J75</f>
        <v>0</v>
      </c>
      <c r="K75" s="111">
        <f>'[1]Daily Roster'!$K75</f>
        <v>0</v>
      </c>
      <c r="L75" s="111">
        <f>'[1]Daily Roster'!$L75</f>
        <v>0</v>
      </c>
      <c r="M75" s="111">
        <f>'[1]Daily Roster'!$M75</f>
        <v>0</v>
      </c>
      <c r="N75" s="111">
        <f>'[1]Daily Roster'!$N75</f>
        <v>0</v>
      </c>
      <c r="O75" s="111">
        <f>'[1]Daily Roster'!$O75</f>
        <v>0</v>
      </c>
      <c r="P75" s="111">
        <f>'[1]Daily Roster'!$P75</f>
        <v>0</v>
      </c>
      <c r="Q75" s="111">
        <f>'[1]Daily Roster'!$Q75</f>
        <v>0</v>
      </c>
      <c r="R75" s="111">
        <f>'[1]Daily Roster'!$R75</f>
        <v>0</v>
      </c>
      <c r="S75" s="111">
        <f>'[1]Daily Roster'!$S75</f>
        <v>0</v>
      </c>
      <c r="T75" s="111">
        <f>'[1]Daily Roster'!$T75</f>
        <v>0</v>
      </c>
      <c r="V75" s="106"/>
      <c r="W75" s="106"/>
      <c r="X75" s="106"/>
      <c r="Z75" s="108"/>
      <c r="AA75" s="108"/>
      <c r="AB75" s="108"/>
      <c r="AC75" s="108"/>
      <c r="AD75" s="108"/>
      <c r="AF75" s="53"/>
    </row>
    <row r="76" spans="1:32" x14ac:dyDescent="0.3">
      <c r="A76" s="102">
        <v>43201</v>
      </c>
      <c r="B76" s="103" t="s">
        <v>3</v>
      </c>
      <c r="C76" s="111">
        <f>'[1]Daily Roster'!$C76</f>
        <v>0</v>
      </c>
      <c r="D76" s="111">
        <f>'[1]Daily Roster'!$D76</f>
        <v>0</v>
      </c>
      <c r="E76" s="111">
        <f>'[1]Daily Roster'!$E76</f>
        <v>0</v>
      </c>
      <c r="F76" s="111">
        <f>'[1]Daily Roster'!$F76</f>
        <v>0</v>
      </c>
      <c r="G76" s="111">
        <f>'[1]Daily Roster'!$G76</f>
        <v>0</v>
      </c>
      <c r="H76" s="111">
        <f>'[1]Daily Roster'!$H76</f>
        <v>0</v>
      </c>
      <c r="I76" s="111">
        <f>'[1]Daily Roster'!$I76</f>
        <v>0</v>
      </c>
      <c r="J76" s="111">
        <f>'[1]Daily Roster'!$J76</f>
        <v>0</v>
      </c>
      <c r="K76" s="111">
        <f>'[1]Daily Roster'!$K76</f>
        <v>0</v>
      </c>
      <c r="L76" s="111">
        <f>'[1]Daily Roster'!$L76</f>
        <v>0</v>
      </c>
      <c r="M76" s="111">
        <f>'[1]Daily Roster'!$M76</f>
        <v>0</v>
      </c>
      <c r="N76" s="111">
        <f>'[1]Daily Roster'!$N76</f>
        <v>0</v>
      </c>
      <c r="O76" s="111">
        <f>'[1]Daily Roster'!$O76</f>
        <v>0</v>
      </c>
      <c r="P76" s="111">
        <f>'[1]Daily Roster'!$P76</f>
        <v>0</v>
      </c>
      <c r="Q76" s="111">
        <f>'[1]Daily Roster'!$Q76</f>
        <v>0</v>
      </c>
      <c r="R76" s="111">
        <f>'[1]Daily Roster'!$R76</f>
        <v>0</v>
      </c>
      <c r="S76" s="111">
        <f>'[1]Daily Roster'!$S76</f>
        <v>0</v>
      </c>
      <c r="T76" s="111">
        <f>'[1]Daily Roster'!$T76</f>
        <v>0</v>
      </c>
      <c r="V76" s="106"/>
      <c r="W76" s="106"/>
      <c r="X76" s="106"/>
      <c r="Z76" s="108"/>
      <c r="AA76" s="108"/>
      <c r="AB76" s="108"/>
      <c r="AC76" s="108"/>
      <c r="AD76" s="108"/>
      <c r="AF76" s="53"/>
    </row>
    <row r="77" spans="1:32" x14ac:dyDescent="0.3">
      <c r="A77" s="102">
        <v>43202</v>
      </c>
      <c r="B77" s="103" t="s">
        <v>4</v>
      </c>
      <c r="C77" s="111">
        <f>'[1]Daily Roster'!$C77</f>
        <v>0</v>
      </c>
      <c r="D77" s="111">
        <f>'[1]Daily Roster'!$D77</f>
        <v>0</v>
      </c>
      <c r="E77" s="111">
        <f>'[1]Daily Roster'!$E77</f>
        <v>0</v>
      </c>
      <c r="F77" s="111">
        <f>'[1]Daily Roster'!$F77</f>
        <v>0</v>
      </c>
      <c r="G77" s="111">
        <f>'[1]Daily Roster'!$G77</f>
        <v>0</v>
      </c>
      <c r="H77" s="111">
        <f>'[1]Daily Roster'!$H77</f>
        <v>0</v>
      </c>
      <c r="I77" s="111">
        <f>'[1]Daily Roster'!$I77</f>
        <v>0</v>
      </c>
      <c r="J77" s="111">
        <f>'[1]Daily Roster'!$J77</f>
        <v>0</v>
      </c>
      <c r="K77" s="111">
        <f>'[1]Daily Roster'!$K77</f>
        <v>0</v>
      </c>
      <c r="L77" s="111">
        <f>'[1]Daily Roster'!$L77</f>
        <v>0</v>
      </c>
      <c r="M77" s="111">
        <f>'[1]Daily Roster'!$M77</f>
        <v>0</v>
      </c>
      <c r="N77" s="111">
        <f>'[1]Daily Roster'!$N77</f>
        <v>0</v>
      </c>
      <c r="O77" s="111">
        <f>'[1]Daily Roster'!$O77</f>
        <v>0</v>
      </c>
      <c r="P77" s="111">
        <f>'[1]Daily Roster'!$P77</f>
        <v>0</v>
      </c>
      <c r="Q77" s="111">
        <f>'[1]Daily Roster'!$Q77</f>
        <v>0</v>
      </c>
      <c r="R77" s="111">
        <f>'[1]Daily Roster'!$R77</f>
        <v>0</v>
      </c>
      <c r="S77" s="111">
        <f>'[1]Daily Roster'!$S77</f>
        <v>0</v>
      </c>
      <c r="T77" s="111">
        <f>'[1]Daily Roster'!$T77</f>
        <v>0</v>
      </c>
      <c r="V77" s="106"/>
      <c r="W77" s="106"/>
      <c r="X77" s="106"/>
      <c r="Z77" s="108"/>
      <c r="AA77" s="108"/>
      <c r="AB77" s="108"/>
      <c r="AC77" s="108"/>
      <c r="AD77" s="108"/>
      <c r="AF77" s="53"/>
    </row>
    <row r="78" spans="1:32" x14ac:dyDescent="0.3">
      <c r="A78" s="102">
        <v>43203</v>
      </c>
      <c r="B78" s="103" t="s">
        <v>5</v>
      </c>
      <c r="C78" s="111">
        <f>'[1]Daily Roster'!$C78</f>
        <v>0</v>
      </c>
      <c r="D78" s="111">
        <f>'[1]Daily Roster'!$D78</f>
        <v>0</v>
      </c>
      <c r="E78" s="111">
        <f>'[1]Daily Roster'!$E78</f>
        <v>0</v>
      </c>
      <c r="F78" s="111">
        <f>'[1]Daily Roster'!$F78</f>
        <v>0</v>
      </c>
      <c r="G78" s="111">
        <f>'[1]Daily Roster'!$G78</f>
        <v>0</v>
      </c>
      <c r="H78" s="111">
        <f>'[1]Daily Roster'!$H78</f>
        <v>0</v>
      </c>
      <c r="I78" s="111">
        <f>'[1]Daily Roster'!$I78</f>
        <v>0</v>
      </c>
      <c r="J78" s="111">
        <f>'[1]Daily Roster'!$J78</f>
        <v>0</v>
      </c>
      <c r="K78" s="111">
        <f>'[1]Daily Roster'!$K78</f>
        <v>0</v>
      </c>
      <c r="L78" s="111">
        <f>'[1]Daily Roster'!$L78</f>
        <v>0</v>
      </c>
      <c r="M78" s="111">
        <f>'[1]Daily Roster'!$M78</f>
        <v>0</v>
      </c>
      <c r="N78" s="111">
        <f>'[1]Daily Roster'!$N78</f>
        <v>0</v>
      </c>
      <c r="O78" s="111">
        <f>'[1]Daily Roster'!$O78</f>
        <v>0</v>
      </c>
      <c r="P78" s="111">
        <f>'[1]Daily Roster'!$P78</f>
        <v>0</v>
      </c>
      <c r="Q78" s="111">
        <f>'[1]Daily Roster'!$Q78</f>
        <v>0</v>
      </c>
      <c r="R78" s="111">
        <f>'[1]Daily Roster'!$R78</f>
        <v>0</v>
      </c>
      <c r="S78" s="111">
        <f>'[1]Daily Roster'!$S78</f>
        <v>0</v>
      </c>
      <c r="T78" s="111">
        <f>'[1]Daily Roster'!$T78</f>
        <v>0</v>
      </c>
      <c r="V78" s="106"/>
      <c r="W78" s="106"/>
      <c r="X78" s="106"/>
      <c r="Z78" s="108"/>
      <c r="AA78" s="108"/>
      <c r="AB78" s="108"/>
      <c r="AC78" s="108"/>
      <c r="AD78" s="108"/>
      <c r="AF78" s="53"/>
    </row>
    <row r="79" spans="1:32" x14ac:dyDescent="0.3">
      <c r="A79" s="102">
        <v>43206</v>
      </c>
      <c r="B79" s="103" t="s">
        <v>1</v>
      </c>
      <c r="C79" s="111">
        <f>'[1]Daily Roster'!$C79</f>
        <v>0</v>
      </c>
      <c r="D79" s="111">
        <f>'[1]Daily Roster'!$D79</f>
        <v>0</v>
      </c>
      <c r="E79" s="111">
        <f>'[1]Daily Roster'!$E79</f>
        <v>0</v>
      </c>
      <c r="F79" s="111">
        <f>'[1]Daily Roster'!$F79</f>
        <v>0</v>
      </c>
      <c r="G79" s="111">
        <f>'[1]Daily Roster'!$G79</f>
        <v>0</v>
      </c>
      <c r="H79" s="111">
        <f>'[1]Daily Roster'!$H79</f>
        <v>0</v>
      </c>
      <c r="I79" s="111">
        <f>'[1]Daily Roster'!$I79</f>
        <v>0</v>
      </c>
      <c r="J79" s="111">
        <f>'[1]Daily Roster'!$J79</f>
        <v>0</v>
      </c>
      <c r="K79" s="111">
        <f>'[1]Daily Roster'!$K79</f>
        <v>0</v>
      </c>
      <c r="L79" s="111">
        <f>'[1]Daily Roster'!$L79</f>
        <v>0</v>
      </c>
      <c r="M79" s="111">
        <f>'[1]Daily Roster'!$M79</f>
        <v>0</v>
      </c>
      <c r="N79" s="111">
        <f>'[1]Daily Roster'!$N79</f>
        <v>0</v>
      </c>
      <c r="O79" s="111">
        <f>'[1]Daily Roster'!$O79</f>
        <v>0</v>
      </c>
      <c r="P79" s="111">
        <f>'[1]Daily Roster'!$P79</f>
        <v>0</v>
      </c>
      <c r="Q79" s="111">
        <f>'[1]Daily Roster'!$Q79</f>
        <v>0</v>
      </c>
      <c r="R79" s="111">
        <f>'[1]Daily Roster'!$R79</f>
        <v>0</v>
      </c>
      <c r="S79" s="111">
        <f>'[1]Daily Roster'!$S79</f>
        <v>0</v>
      </c>
      <c r="T79" s="111">
        <f>'[1]Daily Roster'!$T79</f>
        <v>0</v>
      </c>
      <c r="V79" s="106"/>
      <c r="W79" s="106"/>
      <c r="X79" s="106"/>
      <c r="Z79" s="108"/>
      <c r="AA79" s="108"/>
      <c r="AB79" s="108"/>
      <c r="AC79" s="108"/>
      <c r="AD79" s="108"/>
      <c r="AF79" s="53"/>
    </row>
    <row r="80" spans="1:32" x14ac:dyDescent="0.3">
      <c r="A80" s="102">
        <v>43207</v>
      </c>
      <c r="B80" s="103" t="s">
        <v>2</v>
      </c>
      <c r="C80" s="111">
        <f>'[1]Daily Roster'!$C80</f>
        <v>0</v>
      </c>
      <c r="D80" s="111">
        <f>'[1]Daily Roster'!$D80</f>
        <v>0</v>
      </c>
      <c r="E80" s="111">
        <f>'[1]Daily Roster'!$E80</f>
        <v>0</v>
      </c>
      <c r="F80" s="111">
        <f>'[1]Daily Roster'!$F80</f>
        <v>0</v>
      </c>
      <c r="G80" s="111">
        <f>'[1]Daily Roster'!$G80</f>
        <v>0</v>
      </c>
      <c r="H80" s="111">
        <f>'[1]Daily Roster'!$H80</f>
        <v>0</v>
      </c>
      <c r="I80" s="111">
        <f>'[1]Daily Roster'!$I80</f>
        <v>0</v>
      </c>
      <c r="J80" s="111">
        <f>'[1]Daily Roster'!$J80</f>
        <v>0</v>
      </c>
      <c r="K80" s="111">
        <f>'[1]Daily Roster'!$K80</f>
        <v>0</v>
      </c>
      <c r="L80" s="111">
        <f>'[1]Daily Roster'!$L80</f>
        <v>0</v>
      </c>
      <c r="M80" s="111">
        <f>'[1]Daily Roster'!$M80</f>
        <v>0</v>
      </c>
      <c r="N80" s="111">
        <f>'[1]Daily Roster'!$N80</f>
        <v>0</v>
      </c>
      <c r="O80" s="111">
        <f>'[1]Daily Roster'!$O80</f>
        <v>0</v>
      </c>
      <c r="P80" s="111">
        <f>'[1]Daily Roster'!$P80</f>
        <v>0</v>
      </c>
      <c r="Q80" s="111">
        <f>'[1]Daily Roster'!$Q80</f>
        <v>0</v>
      </c>
      <c r="R80" s="111">
        <f>'[1]Daily Roster'!$R80</f>
        <v>0</v>
      </c>
      <c r="S80" s="111">
        <f>'[1]Daily Roster'!$S80</f>
        <v>0</v>
      </c>
      <c r="T80" s="111">
        <f>'[1]Daily Roster'!$T80</f>
        <v>0</v>
      </c>
      <c r="V80" s="106"/>
      <c r="W80" s="106"/>
      <c r="X80" s="106"/>
      <c r="Z80" s="108"/>
      <c r="AA80" s="108"/>
      <c r="AB80" s="108"/>
      <c r="AC80" s="108"/>
      <c r="AD80" s="108"/>
      <c r="AF80" s="53"/>
    </row>
    <row r="81" spans="1:32" x14ac:dyDescent="0.3">
      <c r="A81" s="102">
        <v>43208</v>
      </c>
      <c r="B81" s="103" t="s">
        <v>3</v>
      </c>
      <c r="C81" s="111">
        <f>'[1]Daily Roster'!$C81</f>
        <v>0</v>
      </c>
      <c r="D81" s="111">
        <f>'[1]Daily Roster'!$D81</f>
        <v>0</v>
      </c>
      <c r="E81" s="111">
        <f>'[1]Daily Roster'!$E81</f>
        <v>0</v>
      </c>
      <c r="F81" s="111">
        <f>'[1]Daily Roster'!$F81</f>
        <v>0</v>
      </c>
      <c r="G81" s="111">
        <f>'[1]Daily Roster'!$G81</f>
        <v>0</v>
      </c>
      <c r="H81" s="111">
        <f>'[1]Daily Roster'!$H81</f>
        <v>0</v>
      </c>
      <c r="I81" s="111">
        <f>'[1]Daily Roster'!$I81</f>
        <v>0</v>
      </c>
      <c r="J81" s="111">
        <f>'[1]Daily Roster'!$J81</f>
        <v>0</v>
      </c>
      <c r="K81" s="111">
        <f>'[1]Daily Roster'!$K81</f>
        <v>0</v>
      </c>
      <c r="L81" s="111">
        <f>'[1]Daily Roster'!$L81</f>
        <v>0</v>
      </c>
      <c r="M81" s="111">
        <f>'[1]Daily Roster'!$M81</f>
        <v>0</v>
      </c>
      <c r="N81" s="111">
        <f>'[1]Daily Roster'!$N81</f>
        <v>0</v>
      </c>
      <c r="O81" s="111">
        <f>'[1]Daily Roster'!$O81</f>
        <v>0</v>
      </c>
      <c r="P81" s="111">
        <f>'[1]Daily Roster'!$P81</f>
        <v>0</v>
      </c>
      <c r="Q81" s="111">
        <f>'[1]Daily Roster'!$Q81</f>
        <v>0</v>
      </c>
      <c r="R81" s="111">
        <f>'[1]Daily Roster'!$R81</f>
        <v>0</v>
      </c>
      <c r="S81" s="111">
        <f>'[1]Daily Roster'!$S81</f>
        <v>0</v>
      </c>
      <c r="T81" s="111">
        <f>'[1]Daily Roster'!$T81</f>
        <v>0</v>
      </c>
      <c r="V81" s="106"/>
      <c r="W81" s="106"/>
      <c r="X81" s="106"/>
      <c r="Z81" s="108"/>
      <c r="AA81" s="108"/>
      <c r="AB81" s="108"/>
      <c r="AC81" s="108"/>
      <c r="AD81" s="108"/>
      <c r="AF81" s="53"/>
    </row>
    <row r="82" spans="1:32" x14ac:dyDescent="0.3">
      <c r="A82" s="102">
        <v>43209</v>
      </c>
      <c r="B82" s="103" t="s">
        <v>4</v>
      </c>
      <c r="C82" s="111">
        <f>'[1]Daily Roster'!$C82</f>
        <v>0</v>
      </c>
      <c r="D82" s="111">
        <f>'[1]Daily Roster'!$D82</f>
        <v>0</v>
      </c>
      <c r="E82" s="111">
        <f>'[1]Daily Roster'!$E82</f>
        <v>0</v>
      </c>
      <c r="F82" s="111">
        <f>'[1]Daily Roster'!$F82</f>
        <v>0</v>
      </c>
      <c r="G82" s="111">
        <f>'[1]Daily Roster'!$G82</f>
        <v>0</v>
      </c>
      <c r="H82" s="111">
        <f>'[1]Daily Roster'!$H82</f>
        <v>0</v>
      </c>
      <c r="I82" s="111">
        <f>'[1]Daily Roster'!$I82</f>
        <v>0</v>
      </c>
      <c r="J82" s="111">
        <f>'[1]Daily Roster'!$J82</f>
        <v>0</v>
      </c>
      <c r="K82" s="111">
        <f>'[1]Daily Roster'!$K82</f>
        <v>0</v>
      </c>
      <c r="L82" s="111">
        <f>'[1]Daily Roster'!$L82</f>
        <v>0</v>
      </c>
      <c r="M82" s="111">
        <f>'[1]Daily Roster'!$M82</f>
        <v>0</v>
      </c>
      <c r="N82" s="111">
        <f>'[1]Daily Roster'!$N82</f>
        <v>0</v>
      </c>
      <c r="O82" s="111">
        <f>'[1]Daily Roster'!$O82</f>
        <v>0</v>
      </c>
      <c r="P82" s="111">
        <f>'[1]Daily Roster'!$P82</f>
        <v>0</v>
      </c>
      <c r="Q82" s="111">
        <f>'[1]Daily Roster'!$Q82</f>
        <v>0</v>
      </c>
      <c r="R82" s="111">
        <f>'[1]Daily Roster'!$R82</f>
        <v>0</v>
      </c>
      <c r="S82" s="111">
        <f>'[1]Daily Roster'!$S82</f>
        <v>0</v>
      </c>
      <c r="T82" s="111">
        <f>'[1]Daily Roster'!$T82</f>
        <v>0</v>
      </c>
      <c r="V82" s="106"/>
      <c r="W82" s="106"/>
      <c r="X82" s="106"/>
      <c r="Z82" s="108"/>
      <c r="AA82" s="108"/>
      <c r="AB82" s="108"/>
      <c r="AC82" s="108"/>
      <c r="AD82" s="108"/>
      <c r="AF82" s="53"/>
    </row>
    <row r="83" spans="1:32" x14ac:dyDescent="0.3">
      <c r="A83" s="102">
        <v>43210</v>
      </c>
      <c r="B83" s="103" t="s">
        <v>5</v>
      </c>
      <c r="C83" s="111">
        <f>'[1]Daily Roster'!$C83</f>
        <v>0</v>
      </c>
      <c r="D83" s="111">
        <f>'[1]Daily Roster'!$D83</f>
        <v>0</v>
      </c>
      <c r="E83" s="111">
        <f>'[1]Daily Roster'!$E83</f>
        <v>0</v>
      </c>
      <c r="F83" s="111">
        <f>'[1]Daily Roster'!$F83</f>
        <v>0</v>
      </c>
      <c r="G83" s="111">
        <f>'[1]Daily Roster'!$G83</f>
        <v>0</v>
      </c>
      <c r="H83" s="111">
        <f>'[1]Daily Roster'!$H83</f>
        <v>0</v>
      </c>
      <c r="I83" s="111">
        <f>'[1]Daily Roster'!$I83</f>
        <v>0</v>
      </c>
      <c r="J83" s="111">
        <f>'[1]Daily Roster'!$J83</f>
        <v>0</v>
      </c>
      <c r="K83" s="111">
        <f>'[1]Daily Roster'!$K83</f>
        <v>0</v>
      </c>
      <c r="L83" s="111">
        <f>'[1]Daily Roster'!$L83</f>
        <v>0</v>
      </c>
      <c r="M83" s="111">
        <f>'[1]Daily Roster'!$M83</f>
        <v>0</v>
      </c>
      <c r="N83" s="111">
        <f>'[1]Daily Roster'!$N83</f>
        <v>0</v>
      </c>
      <c r="O83" s="111">
        <f>'[1]Daily Roster'!$O83</f>
        <v>0</v>
      </c>
      <c r="P83" s="111">
        <f>'[1]Daily Roster'!$P83</f>
        <v>0</v>
      </c>
      <c r="Q83" s="111">
        <f>'[1]Daily Roster'!$Q83</f>
        <v>0</v>
      </c>
      <c r="R83" s="111">
        <f>'[1]Daily Roster'!$R83</f>
        <v>0</v>
      </c>
      <c r="S83" s="111">
        <f>'[1]Daily Roster'!$S83</f>
        <v>0</v>
      </c>
      <c r="T83" s="111">
        <f>'[1]Daily Roster'!$T83</f>
        <v>0</v>
      </c>
      <c r="V83" s="106"/>
      <c r="W83" s="106"/>
      <c r="X83" s="106"/>
      <c r="Z83" s="108"/>
      <c r="AA83" s="108"/>
      <c r="AB83" s="108"/>
      <c r="AC83" s="108"/>
      <c r="AD83" s="108"/>
      <c r="AF83" s="53"/>
    </row>
    <row r="84" spans="1:32" x14ac:dyDescent="0.3">
      <c r="A84" s="102">
        <v>43213</v>
      </c>
      <c r="B84" s="103" t="s">
        <v>1</v>
      </c>
      <c r="C84" s="111">
        <f>'[1]Daily Roster'!$C84</f>
        <v>0</v>
      </c>
      <c r="D84" s="111">
        <f>'[1]Daily Roster'!$D84</f>
        <v>0</v>
      </c>
      <c r="E84" s="111">
        <f>'[1]Daily Roster'!$E84</f>
        <v>0</v>
      </c>
      <c r="F84" s="111">
        <f>'[1]Daily Roster'!$F84</f>
        <v>0</v>
      </c>
      <c r="G84" s="111">
        <f>'[1]Daily Roster'!$G84</f>
        <v>0</v>
      </c>
      <c r="H84" s="111">
        <f>'[1]Daily Roster'!$H84</f>
        <v>0</v>
      </c>
      <c r="I84" s="111">
        <f>'[1]Daily Roster'!$I84</f>
        <v>0</v>
      </c>
      <c r="J84" s="111">
        <f>'[1]Daily Roster'!$J84</f>
        <v>0</v>
      </c>
      <c r="K84" s="111">
        <f>'[1]Daily Roster'!$K84</f>
        <v>0</v>
      </c>
      <c r="L84" s="111">
        <f>'[1]Daily Roster'!$L84</f>
        <v>0</v>
      </c>
      <c r="M84" s="111">
        <f>'[1]Daily Roster'!$M84</f>
        <v>0</v>
      </c>
      <c r="N84" s="111">
        <f>'[1]Daily Roster'!$N84</f>
        <v>0</v>
      </c>
      <c r="O84" s="111">
        <f>'[1]Daily Roster'!$O84</f>
        <v>0</v>
      </c>
      <c r="P84" s="111">
        <f>'[1]Daily Roster'!$P84</f>
        <v>0</v>
      </c>
      <c r="Q84" s="111">
        <f>'[1]Daily Roster'!$Q84</f>
        <v>0</v>
      </c>
      <c r="R84" s="111">
        <f>'[1]Daily Roster'!$R84</f>
        <v>0</v>
      </c>
      <c r="S84" s="111">
        <f>'[1]Daily Roster'!$S84</f>
        <v>0</v>
      </c>
      <c r="T84" s="111">
        <f>'[1]Daily Roster'!$T84</f>
        <v>0</v>
      </c>
      <c r="V84" s="106"/>
      <c r="W84" s="106"/>
      <c r="X84" s="106"/>
      <c r="Z84" s="108"/>
      <c r="AA84" s="108"/>
      <c r="AB84" s="108"/>
      <c r="AC84" s="108"/>
      <c r="AD84" s="108"/>
      <c r="AF84" s="53"/>
    </row>
    <row r="85" spans="1:32" x14ac:dyDescent="0.3">
      <c r="A85" s="102">
        <v>43214</v>
      </c>
      <c r="B85" s="103" t="s">
        <v>2</v>
      </c>
      <c r="C85" s="111">
        <f>'[1]Daily Roster'!$C85</f>
        <v>0</v>
      </c>
      <c r="D85" s="111">
        <f>'[1]Daily Roster'!$D85</f>
        <v>0</v>
      </c>
      <c r="E85" s="111">
        <f>'[1]Daily Roster'!$E85</f>
        <v>0</v>
      </c>
      <c r="F85" s="111">
        <f>'[1]Daily Roster'!$F85</f>
        <v>0</v>
      </c>
      <c r="G85" s="111">
        <f>'[1]Daily Roster'!$G85</f>
        <v>0</v>
      </c>
      <c r="H85" s="111">
        <f>'[1]Daily Roster'!$H85</f>
        <v>0</v>
      </c>
      <c r="I85" s="111">
        <f>'[1]Daily Roster'!$I85</f>
        <v>0</v>
      </c>
      <c r="J85" s="111">
        <f>'[1]Daily Roster'!$J85</f>
        <v>0</v>
      </c>
      <c r="K85" s="111">
        <f>'[1]Daily Roster'!$K85</f>
        <v>0</v>
      </c>
      <c r="L85" s="111">
        <f>'[1]Daily Roster'!$L85</f>
        <v>0</v>
      </c>
      <c r="M85" s="111">
        <f>'[1]Daily Roster'!$M85</f>
        <v>0</v>
      </c>
      <c r="N85" s="111">
        <f>'[1]Daily Roster'!$N85</f>
        <v>0</v>
      </c>
      <c r="O85" s="111">
        <f>'[1]Daily Roster'!$O85</f>
        <v>0</v>
      </c>
      <c r="P85" s="111">
        <f>'[1]Daily Roster'!$P85</f>
        <v>0</v>
      </c>
      <c r="Q85" s="111">
        <f>'[1]Daily Roster'!$Q85</f>
        <v>0</v>
      </c>
      <c r="R85" s="111">
        <f>'[1]Daily Roster'!$R85</f>
        <v>0</v>
      </c>
      <c r="S85" s="111">
        <f>'[1]Daily Roster'!$S85</f>
        <v>0</v>
      </c>
      <c r="T85" s="111">
        <f>'[1]Daily Roster'!$T85</f>
        <v>0</v>
      </c>
      <c r="V85" s="106"/>
      <c r="W85" s="106"/>
      <c r="X85" s="106"/>
      <c r="Z85" s="108"/>
      <c r="AA85" s="108"/>
      <c r="AB85" s="108"/>
      <c r="AC85" s="108"/>
      <c r="AD85" s="108"/>
      <c r="AF85" s="53"/>
    </row>
    <row r="86" spans="1:32" x14ac:dyDescent="0.3">
      <c r="A86" s="102">
        <v>43215</v>
      </c>
      <c r="B86" s="103" t="s">
        <v>3</v>
      </c>
      <c r="C86" s="111">
        <f>'[1]Daily Roster'!$C86</f>
        <v>0</v>
      </c>
      <c r="D86" s="111">
        <f>'[1]Daily Roster'!$D86</f>
        <v>0</v>
      </c>
      <c r="E86" s="111">
        <f>'[1]Daily Roster'!$E86</f>
        <v>0</v>
      </c>
      <c r="F86" s="111">
        <f>'[1]Daily Roster'!$F86</f>
        <v>0</v>
      </c>
      <c r="G86" s="111">
        <f>'[1]Daily Roster'!$G86</f>
        <v>0</v>
      </c>
      <c r="H86" s="111">
        <f>'[1]Daily Roster'!$H86</f>
        <v>0</v>
      </c>
      <c r="I86" s="111">
        <f>'[1]Daily Roster'!$I86</f>
        <v>0</v>
      </c>
      <c r="J86" s="111">
        <f>'[1]Daily Roster'!$J86</f>
        <v>0</v>
      </c>
      <c r="K86" s="111">
        <f>'[1]Daily Roster'!$K86</f>
        <v>0</v>
      </c>
      <c r="L86" s="111">
        <f>'[1]Daily Roster'!$L86</f>
        <v>0</v>
      </c>
      <c r="M86" s="111">
        <f>'[1]Daily Roster'!$M86</f>
        <v>0</v>
      </c>
      <c r="N86" s="111">
        <f>'[1]Daily Roster'!$N86</f>
        <v>0</v>
      </c>
      <c r="O86" s="111">
        <f>'[1]Daily Roster'!$O86</f>
        <v>0</v>
      </c>
      <c r="P86" s="111">
        <f>'[1]Daily Roster'!$P86</f>
        <v>0</v>
      </c>
      <c r="Q86" s="111">
        <f>'[1]Daily Roster'!$Q86</f>
        <v>0</v>
      </c>
      <c r="R86" s="111">
        <f>'[1]Daily Roster'!$R86</f>
        <v>0</v>
      </c>
      <c r="S86" s="111">
        <f>'[1]Daily Roster'!$S86</f>
        <v>0</v>
      </c>
      <c r="T86" s="111">
        <f>'[1]Daily Roster'!$T86</f>
        <v>0</v>
      </c>
      <c r="V86" s="106"/>
      <c r="W86" s="106"/>
      <c r="X86" s="106"/>
      <c r="Z86" s="108"/>
      <c r="AA86" s="108"/>
      <c r="AB86" s="108"/>
      <c r="AC86" s="108"/>
      <c r="AD86" s="108"/>
      <c r="AF86" s="53"/>
    </row>
    <row r="87" spans="1:32" x14ac:dyDescent="0.3">
      <c r="A87" s="102">
        <v>43216</v>
      </c>
      <c r="B87" s="103" t="s">
        <v>4</v>
      </c>
      <c r="C87" s="111">
        <f>'[1]Daily Roster'!$C87</f>
        <v>0</v>
      </c>
      <c r="D87" s="111">
        <f>'[1]Daily Roster'!$D87</f>
        <v>0</v>
      </c>
      <c r="E87" s="111">
        <f>'[1]Daily Roster'!$E87</f>
        <v>0</v>
      </c>
      <c r="F87" s="111">
        <f>'[1]Daily Roster'!$F87</f>
        <v>0</v>
      </c>
      <c r="G87" s="111">
        <f>'[1]Daily Roster'!$G87</f>
        <v>0</v>
      </c>
      <c r="H87" s="111">
        <f>'[1]Daily Roster'!$H87</f>
        <v>0</v>
      </c>
      <c r="I87" s="111">
        <f>'[1]Daily Roster'!$I87</f>
        <v>0</v>
      </c>
      <c r="J87" s="111">
        <f>'[1]Daily Roster'!$J87</f>
        <v>0</v>
      </c>
      <c r="K87" s="111">
        <f>'[1]Daily Roster'!$K87</f>
        <v>0</v>
      </c>
      <c r="L87" s="111">
        <f>'[1]Daily Roster'!$L87</f>
        <v>0</v>
      </c>
      <c r="M87" s="111">
        <f>'[1]Daily Roster'!$M87</f>
        <v>0</v>
      </c>
      <c r="N87" s="111">
        <f>'[1]Daily Roster'!$N87</f>
        <v>0</v>
      </c>
      <c r="O87" s="111">
        <f>'[1]Daily Roster'!$O87</f>
        <v>0</v>
      </c>
      <c r="P87" s="111">
        <f>'[1]Daily Roster'!$P87</f>
        <v>0</v>
      </c>
      <c r="Q87" s="111">
        <f>'[1]Daily Roster'!$Q87</f>
        <v>0</v>
      </c>
      <c r="R87" s="111">
        <f>'[1]Daily Roster'!$R87</f>
        <v>0</v>
      </c>
      <c r="S87" s="111">
        <f>'[1]Daily Roster'!$S87</f>
        <v>0</v>
      </c>
      <c r="T87" s="111">
        <f>'[1]Daily Roster'!$T87</f>
        <v>0</v>
      </c>
      <c r="V87" s="106"/>
      <c r="W87" s="106"/>
      <c r="X87" s="106"/>
      <c r="Z87" s="108"/>
      <c r="AA87" s="108"/>
      <c r="AB87" s="108"/>
      <c r="AC87" s="108"/>
      <c r="AD87" s="108"/>
      <c r="AF87" s="53"/>
    </row>
    <row r="88" spans="1:32" x14ac:dyDescent="0.3">
      <c r="A88" s="102">
        <v>43217</v>
      </c>
      <c r="B88" s="103" t="s">
        <v>5</v>
      </c>
      <c r="C88" s="111">
        <f>'[1]Daily Roster'!$C88</f>
        <v>0</v>
      </c>
      <c r="D88" s="111">
        <f>'[1]Daily Roster'!$D88</f>
        <v>0</v>
      </c>
      <c r="E88" s="111">
        <f>'[1]Daily Roster'!$E88</f>
        <v>0</v>
      </c>
      <c r="F88" s="111">
        <f>'[1]Daily Roster'!$F88</f>
        <v>0</v>
      </c>
      <c r="G88" s="111">
        <f>'[1]Daily Roster'!$G88</f>
        <v>0</v>
      </c>
      <c r="H88" s="111">
        <f>'[1]Daily Roster'!$H88</f>
        <v>0</v>
      </c>
      <c r="I88" s="111">
        <f>'[1]Daily Roster'!$I88</f>
        <v>0</v>
      </c>
      <c r="J88" s="111">
        <f>'[1]Daily Roster'!$J88</f>
        <v>0</v>
      </c>
      <c r="K88" s="111">
        <f>'[1]Daily Roster'!$K88</f>
        <v>0</v>
      </c>
      <c r="L88" s="111">
        <f>'[1]Daily Roster'!$L88</f>
        <v>0</v>
      </c>
      <c r="M88" s="111">
        <f>'[1]Daily Roster'!$M88</f>
        <v>0</v>
      </c>
      <c r="N88" s="111">
        <f>'[1]Daily Roster'!$N88</f>
        <v>0</v>
      </c>
      <c r="O88" s="111">
        <f>'[1]Daily Roster'!$O88</f>
        <v>0</v>
      </c>
      <c r="P88" s="111">
        <f>'[1]Daily Roster'!$P88</f>
        <v>0</v>
      </c>
      <c r="Q88" s="111">
        <f>'[1]Daily Roster'!$Q88</f>
        <v>0</v>
      </c>
      <c r="R88" s="111">
        <f>'[1]Daily Roster'!$R88</f>
        <v>0</v>
      </c>
      <c r="S88" s="111">
        <f>'[1]Daily Roster'!$S88</f>
        <v>0</v>
      </c>
      <c r="T88" s="111">
        <f>'[1]Daily Roster'!$T88</f>
        <v>0</v>
      </c>
      <c r="V88" s="106"/>
      <c r="W88" s="106"/>
      <c r="X88" s="106"/>
      <c r="Z88" s="108"/>
      <c r="AA88" s="108"/>
      <c r="AB88" s="108"/>
      <c r="AC88" s="108"/>
      <c r="AD88" s="108"/>
      <c r="AF88" s="53"/>
    </row>
    <row r="89" spans="1:32" x14ac:dyDescent="0.3">
      <c r="A89" s="102">
        <v>43220</v>
      </c>
      <c r="B89" s="103" t="s">
        <v>1</v>
      </c>
      <c r="C89" s="111">
        <f>'[1]Daily Roster'!$C89</f>
        <v>0</v>
      </c>
      <c r="D89" s="111">
        <f>'[1]Daily Roster'!$D89</f>
        <v>0</v>
      </c>
      <c r="E89" s="111">
        <f>'[1]Daily Roster'!$E89</f>
        <v>0</v>
      </c>
      <c r="F89" s="111">
        <f>'[1]Daily Roster'!$F89</f>
        <v>0</v>
      </c>
      <c r="G89" s="111">
        <f>'[1]Daily Roster'!$G89</f>
        <v>0</v>
      </c>
      <c r="H89" s="111">
        <f>'[1]Daily Roster'!$H89</f>
        <v>0</v>
      </c>
      <c r="I89" s="111">
        <f>'[1]Daily Roster'!$I89</f>
        <v>0</v>
      </c>
      <c r="J89" s="111">
        <f>'[1]Daily Roster'!$J89</f>
        <v>0</v>
      </c>
      <c r="K89" s="111">
        <f>'[1]Daily Roster'!$K89</f>
        <v>0</v>
      </c>
      <c r="L89" s="111">
        <f>'[1]Daily Roster'!$L89</f>
        <v>0</v>
      </c>
      <c r="M89" s="111">
        <f>'[1]Daily Roster'!$M89</f>
        <v>0</v>
      </c>
      <c r="N89" s="111">
        <f>'[1]Daily Roster'!$N89</f>
        <v>0</v>
      </c>
      <c r="O89" s="111">
        <f>'[1]Daily Roster'!$O89</f>
        <v>0</v>
      </c>
      <c r="P89" s="111">
        <f>'[1]Daily Roster'!$P89</f>
        <v>0</v>
      </c>
      <c r="Q89" s="111">
        <f>'[1]Daily Roster'!$Q89</f>
        <v>0</v>
      </c>
      <c r="R89" s="111">
        <f>'[1]Daily Roster'!$R89</f>
        <v>0</v>
      </c>
      <c r="S89" s="111">
        <f>'[1]Daily Roster'!$S89</f>
        <v>0</v>
      </c>
      <c r="T89" s="111">
        <f>'[1]Daily Roster'!$T89</f>
        <v>0</v>
      </c>
      <c r="V89" s="106"/>
      <c r="W89" s="106"/>
      <c r="X89" s="106"/>
      <c r="Z89" s="108"/>
      <c r="AA89" s="108"/>
      <c r="AB89" s="108"/>
      <c r="AC89" s="108"/>
      <c r="AD89" s="108"/>
      <c r="AF89" s="53"/>
    </row>
    <row r="90" spans="1:32" x14ac:dyDescent="0.3">
      <c r="A90" s="102">
        <v>43221</v>
      </c>
      <c r="B90" s="103" t="s">
        <v>2</v>
      </c>
      <c r="C90" s="111">
        <f>'[1]Daily Roster'!$C90</f>
        <v>0</v>
      </c>
      <c r="D90" s="111">
        <f>'[1]Daily Roster'!$D90</f>
        <v>0</v>
      </c>
      <c r="E90" s="111">
        <f>'[1]Daily Roster'!$E90</f>
        <v>0</v>
      </c>
      <c r="F90" s="111">
        <f>'[1]Daily Roster'!$F90</f>
        <v>0</v>
      </c>
      <c r="G90" s="111">
        <f>'[1]Daily Roster'!$G90</f>
        <v>0</v>
      </c>
      <c r="H90" s="111">
        <f>'[1]Daily Roster'!$H90</f>
        <v>0</v>
      </c>
      <c r="I90" s="111">
        <f>'[1]Daily Roster'!$I90</f>
        <v>0</v>
      </c>
      <c r="J90" s="111">
        <f>'[1]Daily Roster'!$J90</f>
        <v>0</v>
      </c>
      <c r="K90" s="111">
        <f>'[1]Daily Roster'!$K90</f>
        <v>0</v>
      </c>
      <c r="L90" s="111">
        <f>'[1]Daily Roster'!$L90</f>
        <v>0</v>
      </c>
      <c r="M90" s="111">
        <f>'[1]Daily Roster'!$M90</f>
        <v>0</v>
      </c>
      <c r="N90" s="111">
        <f>'[1]Daily Roster'!$N90</f>
        <v>0</v>
      </c>
      <c r="O90" s="111">
        <f>'[1]Daily Roster'!$O90</f>
        <v>0</v>
      </c>
      <c r="P90" s="111">
        <f>'[1]Daily Roster'!$P90</f>
        <v>0</v>
      </c>
      <c r="Q90" s="111">
        <f>'[1]Daily Roster'!$Q90</f>
        <v>0</v>
      </c>
      <c r="R90" s="111">
        <f>'[1]Daily Roster'!$R90</f>
        <v>0</v>
      </c>
      <c r="S90" s="111">
        <f>'[1]Daily Roster'!$S90</f>
        <v>0</v>
      </c>
      <c r="T90" s="111">
        <f>'[1]Daily Roster'!$T90</f>
        <v>0</v>
      </c>
      <c r="V90" s="106"/>
      <c r="W90" s="106"/>
      <c r="X90" s="106"/>
      <c r="Z90" s="108"/>
      <c r="AA90" s="108"/>
      <c r="AB90" s="108"/>
      <c r="AC90" s="108"/>
      <c r="AD90" s="108"/>
      <c r="AF90" s="53"/>
    </row>
    <row r="91" spans="1:32" x14ac:dyDescent="0.3">
      <c r="A91" s="102">
        <v>43222</v>
      </c>
      <c r="B91" s="103" t="s">
        <v>3</v>
      </c>
      <c r="C91" s="111">
        <f>'[1]Daily Roster'!$C91</f>
        <v>0</v>
      </c>
      <c r="D91" s="111">
        <f>'[1]Daily Roster'!$D91</f>
        <v>0</v>
      </c>
      <c r="E91" s="111">
        <f>'[1]Daily Roster'!$E91</f>
        <v>0</v>
      </c>
      <c r="F91" s="111">
        <f>'[1]Daily Roster'!$F91</f>
        <v>0</v>
      </c>
      <c r="G91" s="111">
        <f>'[1]Daily Roster'!$G91</f>
        <v>0</v>
      </c>
      <c r="H91" s="111">
        <f>'[1]Daily Roster'!$H91</f>
        <v>0</v>
      </c>
      <c r="I91" s="111">
        <f>'[1]Daily Roster'!$I91</f>
        <v>0</v>
      </c>
      <c r="J91" s="111">
        <f>'[1]Daily Roster'!$J91</f>
        <v>0</v>
      </c>
      <c r="K91" s="111">
        <f>'[1]Daily Roster'!$K91</f>
        <v>0</v>
      </c>
      <c r="L91" s="111">
        <f>'[1]Daily Roster'!$L91</f>
        <v>0</v>
      </c>
      <c r="M91" s="111">
        <f>'[1]Daily Roster'!$M91</f>
        <v>0</v>
      </c>
      <c r="N91" s="111">
        <f>'[1]Daily Roster'!$N91</f>
        <v>0</v>
      </c>
      <c r="O91" s="111">
        <f>'[1]Daily Roster'!$O91</f>
        <v>0</v>
      </c>
      <c r="P91" s="111">
        <f>'[1]Daily Roster'!$P91</f>
        <v>0</v>
      </c>
      <c r="Q91" s="111">
        <f>'[1]Daily Roster'!$Q91</f>
        <v>0</v>
      </c>
      <c r="R91" s="111">
        <f>'[1]Daily Roster'!$R91</f>
        <v>0</v>
      </c>
      <c r="S91" s="111">
        <f>'[1]Daily Roster'!$S91</f>
        <v>0</v>
      </c>
      <c r="T91" s="111">
        <f>'[1]Daily Roster'!$T91</f>
        <v>0</v>
      </c>
      <c r="V91" s="106"/>
      <c r="W91" s="106"/>
      <c r="X91" s="106"/>
      <c r="Z91" s="108"/>
      <c r="AA91" s="108"/>
      <c r="AB91" s="108"/>
      <c r="AC91" s="108"/>
      <c r="AD91" s="108"/>
      <c r="AF91" s="53"/>
    </row>
    <row r="92" spans="1:32" x14ac:dyDescent="0.3">
      <c r="A92" s="102">
        <v>43223</v>
      </c>
      <c r="B92" s="103" t="s">
        <v>4</v>
      </c>
      <c r="C92" s="111">
        <f>'[1]Daily Roster'!$C92</f>
        <v>0</v>
      </c>
      <c r="D92" s="111">
        <f>'[1]Daily Roster'!$D92</f>
        <v>0</v>
      </c>
      <c r="E92" s="111">
        <f>'[1]Daily Roster'!$E92</f>
        <v>0</v>
      </c>
      <c r="F92" s="111">
        <f>'[1]Daily Roster'!$F92</f>
        <v>0</v>
      </c>
      <c r="G92" s="111">
        <f>'[1]Daily Roster'!$G92</f>
        <v>0</v>
      </c>
      <c r="H92" s="111">
        <f>'[1]Daily Roster'!$H92</f>
        <v>0</v>
      </c>
      <c r="I92" s="111">
        <f>'[1]Daily Roster'!$I92</f>
        <v>0</v>
      </c>
      <c r="J92" s="111">
        <f>'[1]Daily Roster'!$J92</f>
        <v>0</v>
      </c>
      <c r="K92" s="111">
        <f>'[1]Daily Roster'!$K92</f>
        <v>0</v>
      </c>
      <c r="L92" s="111">
        <f>'[1]Daily Roster'!$L92</f>
        <v>0</v>
      </c>
      <c r="M92" s="111">
        <f>'[1]Daily Roster'!$M92</f>
        <v>0</v>
      </c>
      <c r="N92" s="111">
        <f>'[1]Daily Roster'!$N92</f>
        <v>0</v>
      </c>
      <c r="O92" s="111">
        <f>'[1]Daily Roster'!$O92</f>
        <v>0</v>
      </c>
      <c r="P92" s="111">
        <f>'[1]Daily Roster'!$P92</f>
        <v>0</v>
      </c>
      <c r="Q92" s="111">
        <f>'[1]Daily Roster'!$Q92</f>
        <v>0</v>
      </c>
      <c r="R92" s="111">
        <f>'[1]Daily Roster'!$R92</f>
        <v>0</v>
      </c>
      <c r="S92" s="111">
        <f>'[1]Daily Roster'!$S92</f>
        <v>0</v>
      </c>
      <c r="T92" s="111">
        <f>'[1]Daily Roster'!$T92</f>
        <v>0</v>
      </c>
      <c r="V92" s="106"/>
      <c r="W92" s="106"/>
      <c r="X92" s="106"/>
      <c r="Z92" s="108"/>
      <c r="AA92" s="108"/>
      <c r="AB92" s="108"/>
      <c r="AC92" s="108"/>
      <c r="AD92" s="108"/>
      <c r="AF92" s="53"/>
    </row>
    <row r="93" spans="1:32" x14ac:dyDescent="0.3">
      <c r="A93" s="102">
        <v>43224</v>
      </c>
      <c r="B93" s="103" t="s">
        <v>5</v>
      </c>
      <c r="C93" s="111">
        <f>'[1]Daily Roster'!$C93</f>
        <v>0</v>
      </c>
      <c r="D93" s="111">
        <f>'[1]Daily Roster'!$D93</f>
        <v>0</v>
      </c>
      <c r="E93" s="111">
        <f>'[1]Daily Roster'!$E93</f>
        <v>0</v>
      </c>
      <c r="F93" s="111">
        <f>'[1]Daily Roster'!$F93</f>
        <v>0</v>
      </c>
      <c r="G93" s="111">
        <f>'[1]Daily Roster'!$G93</f>
        <v>0</v>
      </c>
      <c r="H93" s="111">
        <f>'[1]Daily Roster'!$H93</f>
        <v>0</v>
      </c>
      <c r="I93" s="111">
        <f>'[1]Daily Roster'!$I93</f>
        <v>0</v>
      </c>
      <c r="J93" s="111">
        <f>'[1]Daily Roster'!$J93</f>
        <v>0</v>
      </c>
      <c r="K93" s="111">
        <f>'[1]Daily Roster'!$K93</f>
        <v>0</v>
      </c>
      <c r="L93" s="111">
        <f>'[1]Daily Roster'!$L93</f>
        <v>0</v>
      </c>
      <c r="M93" s="111">
        <f>'[1]Daily Roster'!$M93</f>
        <v>0</v>
      </c>
      <c r="N93" s="111">
        <f>'[1]Daily Roster'!$N93</f>
        <v>0</v>
      </c>
      <c r="O93" s="111">
        <f>'[1]Daily Roster'!$O93</f>
        <v>0</v>
      </c>
      <c r="P93" s="111">
        <f>'[1]Daily Roster'!$P93</f>
        <v>0</v>
      </c>
      <c r="Q93" s="111">
        <f>'[1]Daily Roster'!$Q93</f>
        <v>0</v>
      </c>
      <c r="R93" s="111">
        <f>'[1]Daily Roster'!$R93</f>
        <v>0</v>
      </c>
      <c r="S93" s="111">
        <f>'[1]Daily Roster'!$S93</f>
        <v>0</v>
      </c>
      <c r="T93" s="111">
        <f>'[1]Daily Roster'!$T93</f>
        <v>0</v>
      </c>
      <c r="V93" s="106"/>
      <c r="W93" s="106"/>
      <c r="X93" s="106"/>
      <c r="Z93" s="108"/>
      <c r="AA93" s="108"/>
      <c r="AB93" s="108"/>
      <c r="AC93" s="108"/>
      <c r="AD93" s="108"/>
      <c r="AF93" s="53"/>
    </row>
    <row r="94" spans="1:32" x14ac:dyDescent="0.3">
      <c r="A94" s="102">
        <v>43227</v>
      </c>
      <c r="B94" s="103" t="s">
        <v>1</v>
      </c>
      <c r="C94" s="111">
        <f>'[1]Daily Roster'!$C94</f>
        <v>0</v>
      </c>
      <c r="D94" s="111">
        <f>'[1]Daily Roster'!$D94</f>
        <v>0</v>
      </c>
      <c r="E94" s="111">
        <f>'[1]Daily Roster'!$E94</f>
        <v>0</v>
      </c>
      <c r="F94" s="111">
        <f>'[1]Daily Roster'!$F94</f>
        <v>0</v>
      </c>
      <c r="G94" s="111">
        <f>'[1]Daily Roster'!$G94</f>
        <v>0</v>
      </c>
      <c r="H94" s="111">
        <f>'[1]Daily Roster'!$H94</f>
        <v>0</v>
      </c>
      <c r="I94" s="111">
        <f>'[1]Daily Roster'!$I94</f>
        <v>0</v>
      </c>
      <c r="J94" s="111">
        <f>'[1]Daily Roster'!$J94</f>
        <v>0</v>
      </c>
      <c r="K94" s="111">
        <f>'[1]Daily Roster'!$K94</f>
        <v>0</v>
      </c>
      <c r="L94" s="111">
        <f>'[1]Daily Roster'!$L94</f>
        <v>0</v>
      </c>
      <c r="M94" s="111">
        <f>'[1]Daily Roster'!$M94</f>
        <v>0</v>
      </c>
      <c r="N94" s="111">
        <f>'[1]Daily Roster'!$N94</f>
        <v>0</v>
      </c>
      <c r="O94" s="111">
        <f>'[1]Daily Roster'!$O94</f>
        <v>0</v>
      </c>
      <c r="P94" s="111">
        <f>'[1]Daily Roster'!$P94</f>
        <v>0</v>
      </c>
      <c r="Q94" s="111">
        <f>'[1]Daily Roster'!$Q94</f>
        <v>0</v>
      </c>
      <c r="R94" s="111">
        <f>'[1]Daily Roster'!$R94</f>
        <v>0</v>
      </c>
      <c r="S94" s="111">
        <f>'[1]Daily Roster'!$S94</f>
        <v>0</v>
      </c>
      <c r="T94" s="111">
        <f>'[1]Daily Roster'!$T94</f>
        <v>0</v>
      </c>
      <c r="V94" s="106"/>
      <c r="W94" s="106"/>
      <c r="X94" s="106"/>
      <c r="Z94" s="108"/>
      <c r="AA94" s="108"/>
      <c r="AB94" s="108"/>
      <c r="AC94" s="108"/>
      <c r="AD94" s="108"/>
      <c r="AF94" s="53"/>
    </row>
    <row r="95" spans="1:32" x14ac:dyDescent="0.3">
      <c r="A95" s="102">
        <v>43228</v>
      </c>
      <c r="B95" s="103" t="s">
        <v>2</v>
      </c>
      <c r="C95" s="111">
        <f>'[1]Daily Roster'!$C95</f>
        <v>0</v>
      </c>
      <c r="D95" s="111">
        <f>'[1]Daily Roster'!$D95</f>
        <v>0</v>
      </c>
      <c r="E95" s="111">
        <f>'[1]Daily Roster'!$E95</f>
        <v>0</v>
      </c>
      <c r="F95" s="111">
        <f>'[1]Daily Roster'!$F95</f>
        <v>0</v>
      </c>
      <c r="G95" s="111">
        <f>'[1]Daily Roster'!$G95</f>
        <v>0</v>
      </c>
      <c r="H95" s="111">
        <f>'[1]Daily Roster'!$H95</f>
        <v>0</v>
      </c>
      <c r="I95" s="111">
        <f>'[1]Daily Roster'!$I95</f>
        <v>0</v>
      </c>
      <c r="J95" s="111">
        <f>'[1]Daily Roster'!$J95</f>
        <v>0</v>
      </c>
      <c r="K95" s="111">
        <f>'[1]Daily Roster'!$K95</f>
        <v>0</v>
      </c>
      <c r="L95" s="111">
        <f>'[1]Daily Roster'!$L95</f>
        <v>0</v>
      </c>
      <c r="M95" s="111">
        <f>'[1]Daily Roster'!$M95</f>
        <v>0</v>
      </c>
      <c r="N95" s="111">
        <f>'[1]Daily Roster'!$N95</f>
        <v>0</v>
      </c>
      <c r="O95" s="111">
        <f>'[1]Daily Roster'!$O95</f>
        <v>0</v>
      </c>
      <c r="P95" s="111">
        <f>'[1]Daily Roster'!$P95</f>
        <v>0</v>
      </c>
      <c r="Q95" s="111">
        <f>'[1]Daily Roster'!$Q95</f>
        <v>0</v>
      </c>
      <c r="R95" s="111">
        <f>'[1]Daily Roster'!$R95</f>
        <v>0</v>
      </c>
      <c r="S95" s="111">
        <f>'[1]Daily Roster'!$S95</f>
        <v>0</v>
      </c>
      <c r="T95" s="111">
        <f>'[1]Daily Roster'!$T95</f>
        <v>0</v>
      </c>
      <c r="V95" s="106"/>
      <c r="W95" s="106"/>
      <c r="X95" s="106"/>
      <c r="Z95" s="108"/>
      <c r="AA95" s="108"/>
      <c r="AB95" s="108"/>
      <c r="AC95" s="108"/>
      <c r="AD95" s="108"/>
      <c r="AF95" s="53"/>
    </row>
    <row r="96" spans="1:32" x14ac:dyDescent="0.3">
      <c r="A96" s="102">
        <v>43229</v>
      </c>
      <c r="B96" s="103" t="s">
        <v>3</v>
      </c>
      <c r="C96" s="111">
        <f>'[1]Daily Roster'!$C96</f>
        <v>0</v>
      </c>
      <c r="D96" s="111">
        <f>'[1]Daily Roster'!$D96</f>
        <v>0</v>
      </c>
      <c r="E96" s="111">
        <f>'[1]Daily Roster'!$E96</f>
        <v>0</v>
      </c>
      <c r="F96" s="111">
        <f>'[1]Daily Roster'!$F96</f>
        <v>0</v>
      </c>
      <c r="G96" s="111">
        <f>'[1]Daily Roster'!$G96</f>
        <v>0</v>
      </c>
      <c r="H96" s="111">
        <f>'[1]Daily Roster'!$H96</f>
        <v>0</v>
      </c>
      <c r="I96" s="111">
        <f>'[1]Daily Roster'!$I96</f>
        <v>0</v>
      </c>
      <c r="J96" s="111">
        <f>'[1]Daily Roster'!$J96</f>
        <v>0</v>
      </c>
      <c r="K96" s="111">
        <f>'[1]Daily Roster'!$K96</f>
        <v>0</v>
      </c>
      <c r="L96" s="111">
        <f>'[1]Daily Roster'!$L96</f>
        <v>0</v>
      </c>
      <c r="M96" s="111">
        <f>'[1]Daily Roster'!$M96</f>
        <v>0</v>
      </c>
      <c r="N96" s="111">
        <f>'[1]Daily Roster'!$N96</f>
        <v>0</v>
      </c>
      <c r="O96" s="111">
        <f>'[1]Daily Roster'!$O96</f>
        <v>0</v>
      </c>
      <c r="P96" s="111">
        <f>'[1]Daily Roster'!$P96</f>
        <v>0</v>
      </c>
      <c r="Q96" s="111">
        <f>'[1]Daily Roster'!$Q96</f>
        <v>0</v>
      </c>
      <c r="R96" s="111">
        <f>'[1]Daily Roster'!$R96</f>
        <v>0</v>
      </c>
      <c r="S96" s="111">
        <f>'[1]Daily Roster'!$S96</f>
        <v>0</v>
      </c>
      <c r="T96" s="111">
        <f>'[1]Daily Roster'!$T96</f>
        <v>0</v>
      </c>
      <c r="V96" s="106"/>
      <c r="W96" s="106"/>
      <c r="X96" s="106"/>
      <c r="Z96" s="108"/>
      <c r="AA96" s="108"/>
      <c r="AB96" s="108"/>
      <c r="AC96" s="108"/>
      <c r="AD96" s="108"/>
      <c r="AF96" s="53"/>
    </row>
    <row r="97" spans="1:32" x14ac:dyDescent="0.3">
      <c r="A97" s="102">
        <v>43230</v>
      </c>
      <c r="B97" s="103" t="s">
        <v>4</v>
      </c>
      <c r="C97" s="111">
        <f>'[1]Daily Roster'!$C97</f>
        <v>0</v>
      </c>
      <c r="D97" s="111">
        <f>'[1]Daily Roster'!$D97</f>
        <v>0</v>
      </c>
      <c r="E97" s="111">
        <f>'[1]Daily Roster'!$E97</f>
        <v>0</v>
      </c>
      <c r="F97" s="111">
        <f>'[1]Daily Roster'!$F97</f>
        <v>0</v>
      </c>
      <c r="G97" s="111">
        <f>'[1]Daily Roster'!$G97</f>
        <v>0</v>
      </c>
      <c r="H97" s="111">
        <f>'[1]Daily Roster'!$H97</f>
        <v>0</v>
      </c>
      <c r="I97" s="111">
        <f>'[1]Daily Roster'!$I97</f>
        <v>0</v>
      </c>
      <c r="J97" s="111">
        <f>'[1]Daily Roster'!$J97</f>
        <v>0</v>
      </c>
      <c r="K97" s="111">
        <f>'[1]Daily Roster'!$K97</f>
        <v>0</v>
      </c>
      <c r="L97" s="111">
        <f>'[1]Daily Roster'!$L97</f>
        <v>0</v>
      </c>
      <c r="M97" s="111">
        <f>'[1]Daily Roster'!$M97</f>
        <v>0</v>
      </c>
      <c r="N97" s="111">
        <f>'[1]Daily Roster'!$N97</f>
        <v>0</v>
      </c>
      <c r="O97" s="111">
        <f>'[1]Daily Roster'!$O97</f>
        <v>0</v>
      </c>
      <c r="P97" s="111">
        <f>'[1]Daily Roster'!$P97</f>
        <v>0</v>
      </c>
      <c r="Q97" s="111">
        <f>'[1]Daily Roster'!$Q97</f>
        <v>0</v>
      </c>
      <c r="R97" s="111">
        <f>'[1]Daily Roster'!$R97</f>
        <v>0</v>
      </c>
      <c r="S97" s="111">
        <f>'[1]Daily Roster'!$S97</f>
        <v>0</v>
      </c>
      <c r="T97" s="111">
        <f>'[1]Daily Roster'!$T97</f>
        <v>0</v>
      </c>
      <c r="V97" s="106"/>
      <c r="W97" s="106"/>
      <c r="X97" s="106"/>
      <c r="Z97" s="108"/>
      <c r="AA97" s="108"/>
      <c r="AB97" s="108"/>
      <c r="AC97" s="108"/>
      <c r="AD97" s="108"/>
      <c r="AF97" s="53"/>
    </row>
    <row r="98" spans="1:32" x14ac:dyDescent="0.3">
      <c r="A98" s="102">
        <v>43231</v>
      </c>
      <c r="B98" s="103" t="s">
        <v>5</v>
      </c>
      <c r="C98" s="111">
        <f>'[1]Daily Roster'!$C98</f>
        <v>0</v>
      </c>
      <c r="D98" s="111">
        <f>'[1]Daily Roster'!$D98</f>
        <v>0</v>
      </c>
      <c r="E98" s="111">
        <f>'[1]Daily Roster'!$E98</f>
        <v>0</v>
      </c>
      <c r="F98" s="111">
        <f>'[1]Daily Roster'!$F98</f>
        <v>0</v>
      </c>
      <c r="G98" s="111">
        <f>'[1]Daily Roster'!$G98</f>
        <v>0</v>
      </c>
      <c r="H98" s="111">
        <f>'[1]Daily Roster'!$H98</f>
        <v>0</v>
      </c>
      <c r="I98" s="111">
        <f>'[1]Daily Roster'!$I98</f>
        <v>0</v>
      </c>
      <c r="J98" s="111">
        <f>'[1]Daily Roster'!$J98</f>
        <v>0</v>
      </c>
      <c r="K98" s="111">
        <f>'[1]Daily Roster'!$K98</f>
        <v>0</v>
      </c>
      <c r="L98" s="111">
        <f>'[1]Daily Roster'!$L98</f>
        <v>0</v>
      </c>
      <c r="M98" s="111">
        <f>'[1]Daily Roster'!$M98</f>
        <v>0</v>
      </c>
      <c r="N98" s="111">
        <f>'[1]Daily Roster'!$N98</f>
        <v>0</v>
      </c>
      <c r="O98" s="111">
        <f>'[1]Daily Roster'!$O98</f>
        <v>0</v>
      </c>
      <c r="P98" s="111">
        <f>'[1]Daily Roster'!$P98</f>
        <v>0</v>
      </c>
      <c r="Q98" s="111">
        <f>'[1]Daily Roster'!$Q98</f>
        <v>0</v>
      </c>
      <c r="R98" s="111">
        <f>'[1]Daily Roster'!$R98</f>
        <v>0</v>
      </c>
      <c r="S98" s="111">
        <f>'[1]Daily Roster'!$S98</f>
        <v>0</v>
      </c>
      <c r="T98" s="111">
        <f>'[1]Daily Roster'!$T98</f>
        <v>0</v>
      </c>
      <c r="V98" s="106"/>
      <c r="W98" s="106"/>
      <c r="X98" s="106"/>
      <c r="Z98" s="108"/>
      <c r="AA98" s="108"/>
      <c r="AB98" s="108"/>
      <c r="AC98" s="108"/>
      <c r="AD98" s="108"/>
      <c r="AF98" s="53"/>
    </row>
    <row r="99" spans="1:32" x14ac:dyDescent="0.3">
      <c r="A99" s="102">
        <v>43234</v>
      </c>
      <c r="B99" s="103" t="s">
        <v>1</v>
      </c>
      <c r="C99" s="111">
        <f>'[1]Daily Roster'!$C99</f>
        <v>0</v>
      </c>
      <c r="D99" s="111">
        <f>'[1]Daily Roster'!$D99</f>
        <v>0</v>
      </c>
      <c r="E99" s="111">
        <f>'[1]Daily Roster'!$E99</f>
        <v>0</v>
      </c>
      <c r="F99" s="111">
        <f>'[1]Daily Roster'!$F99</f>
        <v>0</v>
      </c>
      <c r="G99" s="111">
        <f>'[1]Daily Roster'!$G99</f>
        <v>0</v>
      </c>
      <c r="H99" s="111">
        <f>'[1]Daily Roster'!$H99</f>
        <v>0</v>
      </c>
      <c r="I99" s="111">
        <f>'[1]Daily Roster'!$I99</f>
        <v>0</v>
      </c>
      <c r="J99" s="111">
        <f>'[1]Daily Roster'!$J99</f>
        <v>0</v>
      </c>
      <c r="K99" s="111">
        <f>'[1]Daily Roster'!$K99</f>
        <v>0</v>
      </c>
      <c r="L99" s="111">
        <f>'[1]Daily Roster'!$L99</f>
        <v>0</v>
      </c>
      <c r="M99" s="111">
        <f>'[1]Daily Roster'!$M99</f>
        <v>0</v>
      </c>
      <c r="N99" s="111">
        <f>'[1]Daily Roster'!$N99</f>
        <v>0</v>
      </c>
      <c r="O99" s="111">
        <f>'[1]Daily Roster'!$O99</f>
        <v>0</v>
      </c>
      <c r="P99" s="111">
        <f>'[1]Daily Roster'!$P99</f>
        <v>0</v>
      </c>
      <c r="Q99" s="111">
        <f>'[1]Daily Roster'!$Q99</f>
        <v>0</v>
      </c>
      <c r="R99" s="111">
        <f>'[1]Daily Roster'!$R99</f>
        <v>0</v>
      </c>
      <c r="S99" s="111">
        <f>'[1]Daily Roster'!$S99</f>
        <v>0</v>
      </c>
      <c r="T99" s="111">
        <f>'[1]Daily Roster'!$T99</f>
        <v>0</v>
      </c>
      <c r="V99" s="106"/>
      <c r="W99" s="106"/>
      <c r="X99" s="106"/>
      <c r="Z99" s="108"/>
      <c r="AA99" s="108"/>
      <c r="AB99" s="108"/>
      <c r="AC99" s="108"/>
      <c r="AD99" s="108"/>
      <c r="AF99" s="53"/>
    </row>
    <row r="100" spans="1:32" x14ac:dyDescent="0.3">
      <c r="A100" s="102">
        <v>43235</v>
      </c>
      <c r="B100" s="103" t="s">
        <v>2</v>
      </c>
      <c r="C100" s="111">
        <f>'[1]Daily Roster'!$C100</f>
        <v>0</v>
      </c>
      <c r="D100" s="111">
        <f>'[1]Daily Roster'!$D100</f>
        <v>0</v>
      </c>
      <c r="E100" s="111">
        <f>'[1]Daily Roster'!$E100</f>
        <v>0</v>
      </c>
      <c r="F100" s="111">
        <f>'[1]Daily Roster'!$F100</f>
        <v>0</v>
      </c>
      <c r="G100" s="111">
        <f>'[1]Daily Roster'!$G100</f>
        <v>0</v>
      </c>
      <c r="H100" s="111">
        <f>'[1]Daily Roster'!$H100</f>
        <v>0</v>
      </c>
      <c r="I100" s="111">
        <f>'[1]Daily Roster'!$I100</f>
        <v>0</v>
      </c>
      <c r="J100" s="111">
        <f>'[1]Daily Roster'!$J100</f>
        <v>0</v>
      </c>
      <c r="K100" s="111">
        <f>'[1]Daily Roster'!$K100</f>
        <v>0</v>
      </c>
      <c r="L100" s="111">
        <f>'[1]Daily Roster'!$L100</f>
        <v>0</v>
      </c>
      <c r="M100" s="111">
        <f>'[1]Daily Roster'!$M100</f>
        <v>0</v>
      </c>
      <c r="N100" s="111">
        <f>'[1]Daily Roster'!$N100</f>
        <v>0</v>
      </c>
      <c r="O100" s="111">
        <f>'[1]Daily Roster'!$O100</f>
        <v>0</v>
      </c>
      <c r="P100" s="111">
        <f>'[1]Daily Roster'!$P100</f>
        <v>0</v>
      </c>
      <c r="Q100" s="111">
        <f>'[1]Daily Roster'!$Q100</f>
        <v>0</v>
      </c>
      <c r="R100" s="111">
        <f>'[1]Daily Roster'!$R100</f>
        <v>0</v>
      </c>
      <c r="S100" s="111">
        <f>'[1]Daily Roster'!$S100</f>
        <v>0</v>
      </c>
      <c r="T100" s="111">
        <f>'[1]Daily Roster'!$T100</f>
        <v>0</v>
      </c>
      <c r="V100" s="106"/>
      <c r="W100" s="106"/>
      <c r="X100" s="106"/>
      <c r="Z100" s="108"/>
      <c r="AA100" s="108"/>
      <c r="AB100" s="108"/>
      <c r="AC100" s="108"/>
      <c r="AD100" s="108"/>
      <c r="AF100" s="53"/>
    </row>
    <row r="101" spans="1:32" x14ac:dyDescent="0.3">
      <c r="A101" s="102">
        <v>43236</v>
      </c>
      <c r="B101" s="103" t="s">
        <v>3</v>
      </c>
      <c r="C101" s="111">
        <f>'[1]Daily Roster'!$C101</f>
        <v>0</v>
      </c>
      <c r="D101" s="111">
        <f>'[1]Daily Roster'!$D101</f>
        <v>0</v>
      </c>
      <c r="E101" s="111">
        <f>'[1]Daily Roster'!$E101</f>
        <v>0</v>
      </c>
      <c r="F101" s="111">
        <f>'[1]Daily Roster'!$F101</f>
        <v>0</v>
      </c>
      <c r="G101" s="111">
        <f>'[1]Daily Roster'!$G101</f>
        <v>0</v>
      </c>
      <c r="H101" s="111">
        <f>'[1]Daily Roster'!$H101</f>
        <v>0</v>
      </c>
      <c r="I101" s="111">
        <f>'[1]Daily Roster'!$I101</f>
        <v>0</v>
      </c>
      <c r="J101" s="111">
        <f>'[1]Daily Roster'!$J101</f>
        <v>0</v>
      </c>
      <c r="K101" s="111">
        <f>'[1]Daily Roster'!$K101</f>
        <v>0</v>
      </c>
      <c r="L101" s="111">
        <f>'[1]Daily Roster'!$L101</f>
        <v>0</v>
      </c>
      <c r="M101" s="111">
        <f>'[1]Daily Roster'!$M101</f>
        <v>0</v>
      </c>
      <c r="N101" s="111">
        <f>'[1]Daily Roster'!$N101</f>
        <v>0</v>
      </c>
      <c r="O101" s="111">
        <f>'[1]Daily Roster'!$O101</f>
        <v>0</v>
      </c>
      <c r="P101" s="111">
        <f>'[1]Daily Roster'!$P101</f>
        <v>0</v>
      </c>
      <c r="Q101" s="111">
        <f>'[1]Daily Roster'!$Q101</f>
        <v>0</v>
      </c>
      <c r="R101" s="111">
        <f>'[1]Daily Roster'!$R101</f>
        <v>0</v>
      </c>
      <c r="S101" s="111">
        <f>'[1]Daily Roster'!$S101</f>
        <v>0</v>
      </c>
      <c r="T101" s="111">
        <f>'[1]Daily Roster'!$T101</f>
        <v>0</v>
      </c>
      <c r="V101" s="106"/>
      <c r="W101" s="106"/>
      <c r="X101" s="106"/>
      <c r="Z101" s="108"/>
      <c r="AA101" s="108"/>
      <c r="AB101" s="108"/>
      <c r="AC101" s="108"/>
      <c r="AD101" s="108"/>
      <c r="AF101" s="53"/>
    </row>
    <row r="102" spans="1:32" x14ac:dyDescent="0.3">
      <c r="A102" s="102">
        <v>43237</v>
      </c>
      <c r="B102" s="103" t="s">
        <v>4</v>
      </c>
      <c r="C102" s="111">
        <f>'[1]Daily Roster'!$C102</f>
        <v>0</v>
      </c>
      <c r="D102" s="111">
        <f>'[1]Daily Roster'!$D102</f>
        <v>0</v>
      </c>
      <c r="E102" s="111">
        <f>'[1]Daily Roster'!$E102</f>
        <v>0</v>
      </c>
      <c r="F102" s="111">
        <f>'[1]Daily Roster'!$F102</f>
        <v>0</v>
      </c>
      <c r="G102" s="111">
        <f>'[1]Daily Roster'!$G102</f>
        <v>0</v>
      </c>
      <c r="H102" s="111">
        <f>'[1]Daily Roster'!$H102</f>
        <v>0</v>
      </c>
      <c r="I102" s="111">
        <f>'[1]Daily Roster'!$I102</f>
        <v>0</v>
      </c>
      <c r="J102" s="111">
        <f>'[1]Daily Roster'!$J102</f>
        <v>0</v>
      </c>
      <c r="K102" s="111">
        <f>'[1]Daily Roster'!$K102</f>
        <v>0</v>
      </c>
      <c r="L102" s="111">
        <f>'[1]Daily Roster'!$L102</f>
        <v>0</v>
      </c>
      <c r="M102" s="111">
        <f>'[1]Daily Roster'!$M102</f>
        <v>0</v>
      </c>
      <c r="N102" s="111">
        <f>'[1]Daily Roster'!$N102</f>
        <v>0</v>
      </c>
      <c r="O102" s="111">
        <f>'[1]Daily Roster'!$O102</f>
        <v>0</v>
      </c>
      <c r="P102" s="111">
        <f>'[1]Daily Roster'!$P102</f>
        <v>0</v>
      </c>
      <c r="Q102" s="111">
        <f>'[1]Daily Roster'!$Q102</f>
        <v>0</v>
      </c>
      <c r="R102" s="111">
        <f>'[1]Daily Roster'!$R102</f>
        <v>0</v>
      </c>
      <c r="S102" s="111">
        <f>'[1]Daily Roster'!$S102</f>
        <v>0</v>
      </c>
      <c r="T102" s="111">
        <f>'[1]Daily Roster'!$T102</f>
        <v>0</v>
      </c>
      <c r="V102" s="106"/>
      <c r="W102" s="106"/>
      <c r="X102" s="106"/>
      <c r="Z102" s="108"/>
      <c r="AA102" s="108"/>
      <c r="AB102" s="108"/>
      <c r="AC102" s="108"/>
      <c r="AD102" s="108"/>
      <c r="AF102" s="53"/>
    </row>
    <row r="103" spans="1:32" x14ac:dyDescent="0.3">
      <c r="A103" s="102">
        <v>43238</v>
      </c>
      <c r="B103" s="103" t="s">
        <v>5</v>
      </c>
      <c r="C103" s="111">
        <f>'[1]Daily Roster'!$C103</f>
        <v>0</v>
      </c>
      <c r="D103" s="111">
        <f>'[1]Daily Roster'!$D103</f>
        <v>0</v>
      </c>
      <c r="E103" s="111">
        <f>'[1]Daily Roster'!$E103</f>
        <v>0</v>
      </c>
      <c r="F103" s="111">
        <f>'[1]Daily Roster'!$F103</f>
        <v>0</v>
      </c>
      <c r="G103" s="111">
        <f>'[1]Daily Roster'!$G103</f>
        <v>0</v>
      </c>
      <c r="H103" s="111">
        <f>'[1]Daily Roster'!$H103</f>
        <v>0</v>
      </c>
      <c r="I103" s="111">
        <f>'[1]Daily Roster'!$I103</f>
        <v>0</v>
      </c>
      <c r="J103" s="111">
        <f>'[1]Daily Roster'!$J103</f>
        <v>0</v>
      </c>
      <c r="K103" s="111">
        <f>'[1]Daily Roster'!$K103</f>
        <v>0</v>
      </c>
      <c r="L103" s="111">
        <f>'[1]Daily Roster'!$L103</f>
        <v>0</v>
      </c>
      <c r="M103" s="111">
        <f>'[1]Daily Roster'!$M103</f>
        <v>0</v>
      </c>
      <c r="N103" s="111">
        <f>'[1]Daily Roster'!$N103</f>
        <v>0</v>
      </c>
      <c r="O103" s="111">
        <f>'[1]Daily Roster'!$O103</f>
        <v>0</v>
      </c>
      <c r="P103" s="111">
        <f>'[1]Daily Roster'!$P103</f>
        <v>0</v>
      </c>
      <c r="Q103" s="111">
        <f>'[1]Daily Roster'!$Q103</f>
        <v>0</v>
      </c>
      <c r="R103" s="111">
        <f>'[1]Daily Roster'!$R103</f>
        <v>0</v>
      </c>
      <c r="S103" s="111">
        <f>'[1]Daily Roster'!$S103</f>
        <v>0</v>
      </c>
      <c r="T103" s="111">
        <f>'[1]Daily Roster'!$T103</f>
        <v>0</v>
      </c>
      <c r="V103" s="106"/>
      <c r="W103" s="106"/>
      <c r="X103" s="106"/>
      <c r="Z103" s="108"/>
      <c r="AA103" s="108"/>
      <c r="AB103" s="108"/>
      <c r="AC103" s="108"/>
      <c r="AD103" s="108"/>
      <c r="AF103" s="53"/>
    </row>
    <row r="104" spans="1:32" x14ac:dyDescent="0.3">
      <c r="A104" s="102">
        <v>43241</v>
      </c>
      <c r="B104" s="103" t="s">
        <v>1</v>
      </c>
      <c r="C104" s="111">
        <f>'[1]Daily Roster'!$C104</f>
        <v>0</v>
      </c>
      <c r="D104" s="111">
        <f>'[1]Daily Roster'!$D104</f>
        <v>0</v>
      </c>
      <c r="E104" s="111">
        <f>'[1]Daily Roster'!$E104</f>
        <v>0</v>
      </c>
      <c r="F104" s="111">
        <f>'[1]Daily Roster'!$F104</f>
        <v>0</v>
      </c>
      <c r="G104" s="111">
        <f>'[1]Daily Roster'!$G104</f>
        <v>0</v>
      </c>
      <c r="H104" s="111">
        <f>'[1]Daily Roster'!$H104</f>
        <v>0</v>
      </c>
      <c r="I104" s="111">
        <f>'[1]Daily Roster'!$I104</f>
        <v>0</v>
      </c>
      <c r="J104" s="111">
        <f>'[1]Daily Roster'!$J104</f>
        <v>0</v>
      </c>
      <c r="K104" s="111">
        <f>'[1]Daily Roster'!$K104</f>
        <v>0</v>
      </c>
      <c r="L104" s="111">
        <f>'[1]Daily Roster'!$L104</f>
        <v>0</v>
      </c>
      <c r="M104" s="111">
        <f>'[1]Daily Roster'!$M104</f>
        <v>0</v>
      </c>
      <c r="N104" s="111">
        <f>'[1]Daily Roster'!$N104</f>
        <v>0</v>
      </c>
      <c r="O104" s="111">
        <f>'[1]Daily Roster'!$O104</f>
        <v>0</v>
      </c>
      <c r="P104" s="111">
        <f>'[1]Daily Roster'!$P104</f>
        <v>0</v>
      </c>
      <c r="Q104" s="111">
        <f>'[1]Daily Roster'!$Q104</f>
        <v>0</v>
      </c>
      <c r="R104" s="111">
        <f>'[1]Daily Roster'!$R104</f>
        <v>0</v>
      </c>
      <c r="S104" s="111">
        <f>'[1]Daily Roster'!$S104</f>
        <v>0</v>
      </c>
      <c r="T104" s="111">
        <f>'[1]Daily Roster'!$T104</f>
        <v>0</v>
      </c>
      <c r="V104" s="106"/>
      <c r="W104" s="106"/>
      <c r="X104" s="106"/>
      <c r="Z104" s="108"/>
      <c r="AA104" s="108"/>
      <c r="AB104" s="108"/>
      <c r="AC104" s="108"/>
      <c r="AD104" s="108"/>
      <c r="AF104" s="53"/>
    </row>
    <row r="105" spans="1:32" x14ac:dyDescent="0.3">
      <c r="A105" s="102">
        <v>43242</v>
      </c>
      <c r="B105" s="103" t="s">
        <v>2</v>
      </c>
      <c r="C105" s="111">
        <f>'[1]Daily Roster'!$C105</f>
        <v>0</v>
      </c>
      <c r="D105" s="111">
        <f>'[1]Daily Roster'!$D105</f>
        <v>0</v>
      </c>
      <c r="E105" s="111">
        <f>'[1]Daily Roster'!$E105</f>
        <v>0</v>
      </c>
      <c r="F105" s="111">
        <f>'[1]Daily Roster'!$F105</f>
        <v>0</v>
      </c>
      <c r="G105" s="111">
        <f>'[1]Daily Roster'!$G105</f>
        <v>0</v>
      </c>
      <c r="H105" s="111">
        <f>'[1]Daily Roster'!$H105</f>
        <v>0</v>
      </c>
      <c r="I105" s="111">
        <f>'[1]Daily Roster'!$I105</f>
        <v>0</v>
      </c>
      <c r="J105" s="111">
        <f>'[1]Daily Roster'!$J105</f>
        <v>0</v>
      </c>
      <c r="K105" s="111">
        <f>'[1]Daily Roster'!$K105</f>
        <v>0</v>
      </c>
      <c r="L105" s="111">
        <f>'[1]Daily Roster'!$L105</f>
        <v>0</v>
      </c>
      <c r="M105" s="111">
        <f>'[1]Daily Roster'!$M105</f>
        <v>0</v>
      </c>
      <c r="N105" s="111">
        <f>'[1]Daily Roster'!$N105</f>
        <v>0</v>
      </c>
      <c r="O105" s="111">
        <f>'[1]Daily Roster'!$O105</f>
        <v>0</v>
      </c>
      <c r="P105" s="111">
        <f>'[1]Daily Roster'!$P105</f>
        <v>0</v>
      </c>
      <c r="Q105" s="111">
        <f>'[1]Daily Roster'!$Q105</f>
        <v>0</v>
      </c>
      <c r="R105" s="111">
        <f>'[1]Daily Roster'!$R105</f>
        <v>0</v>
      </c>
      <c r="S105" s="111">
        <f>'[1]Daily Roster'!$S105</f>
        <v>0</v>
      </c>
      <c r="T105" s="111">
        <f>'[1]Daily Roster'!$T105</f>
        <v>0</v>
      </c>
      <c r="V105" s="106"/>
      <c r="W105" s="106"/>
      <c r="X105" s="106"/>
      <c r="Z105" s="108"/>
      <c r="AA105" s="108"/>
      <c r="AB105" s="108"/>
      <c r="AC105" s="108"/>
      <c r="AD105" s="108"/>
      <c r="AF105" s="53"/>
    </row>
    <row r="106" spans="1:32" x14ac:dyDescent="0.3">
      <c r="A106" s="102">
        <v>43243</v>
      </c>
      <c r="B106" s="103" t="s">
        <v>3</v>
      </c>
      <c r="C106" s="111">
        <f>'[1]Daily Roster'!$C106</f>
        <v>0</v>
      </c>
      <c r="D106" s="111">
        <f>'[1]Daily Roster'!$D106</f>
        <v>0</v>
      </c>
      <c r="E106" s="111">
        <f>'[1]Daily Roster'!$E106</f>
        <v>0</v>
      </c>
      <c r="F106" s="111">
        <f>'[1]Daily Roster'!$F106</f>
        <v>0</v>
      </c>
      <c r="G106" s="111">
        <f>'[1]Daily Roster'!$G106</f>
        <v>0</v>
      </c>
      <c r="H106" s="111">
        <f>'[1]Daily Roster'!$H106</f>
        <v>0</v>
      </c>
      <c r="I106" s="111">
        <f>'[1]Daily Roster'!$I106</f>
        <v>0</v>
      </c>
      <c r="J106" s="111">
        <f>'[1]Daily Roster'!$J106</f>
        <v>0</v>
      </c>
      <c r="K106" s="111">
        <f>'[1]Daily Roster'!$K106</f>
        <v>0</v>
      </c>
      <c r="L106" s="111">
        <f>'[1]Daily Roster'!$L106</f>
        <v>0</v>
      </c>
      <c r="M106" s="111">
        <f>'[1]Daily Roster'!$M106</f>
        <v>0</v>
      </c>
      <c r="N106" s="111">
        <f>'[1]Daily Roster'!$N106</f>
        <v>0</v>
      </c>
      <c r="O106" s="111">
        <f>'[1]Daily Roster'!$O106</f>
        <v>0</v>
      </c>
      <c r="P106" s="111">
        <f>'[1]Daily Roster'!$P106</f>
        <v>0</v>
      </c>
      <c r="Q106" s="111">
        <f>'[1]Daily Roster'!$Q106</f>
        <v>0</v>
      </c>
      <c r="R106" s="111">
        <f>'[1]Daily Roster'!$R106</f>
        <v>0</v>
      </c>
      <c r="S106" s="111">
        <f>'[1]Daily Roster'!$S106</f>
        <v>0</v>
      </c>
      <c r="T106" s="111">
        <f>'[1]Daily Roster'!$T106</f>
        <v>0</v>
      </c>
      <c r="V106" s="106"/>
      <c r="W106" s="106"/>
      <c r="X106" s="106"/>
      <c r="Z106" s="108"/>
      <c r="AA106" s="108"/>
      <c r="AB106" s="108"/>
      <c r="AC106" s="108"/>
      <c r="AD106" s="108"/>
      <c r="AF106" s="53"/>
    </row>
    <row r="107" spans="1:32" x14ac:dyDescent="0.3">
      <c r="A107" s="102">
        <v>43244</v>
      </c>
      <c r="B107" s="103" t="s">
        <v>4</v>
      </c>
      <c r="C107" s="111">
        <f>'[1]Daily Roster'!$C107</f>
        <v>0</v>
      </c>
      <c r="D107" s="111">
        <f>'[1]Daily Roster'!$D107</f>
        <v>0</v>
      </c>
      <c r="E107" s="111">
        <f>'[1]Daily Roster'!$E107</f>
        <v>0</v>
      </c>
      <c r="F107" s="111">
        <f>'[1]Daily Roster'!$F107</f>
        <v>0</v>
      </c>
      <c r="G107" s="111">
        <f>'[1]Daily Roster'!$G107</f>
        <v>0</v>
      </c>
      <c r="H107" s="111">
        <f>'[1]Daily Roster'!$H107</f>
        <v>0</v>
      </c>
      <c r="I107" s="111">
        <f>'[1]Daily Roster'!$I107</f>
        <v>0</v>
      </c>
      <c r="J107" s="111">
        <f>'[1]Daily Roster'!$J107</f>
        <v>0</v>
      </c>
      <c r="K107" s="111">
        <f>'[1]Daily Roster'!$K107</f>
        <v>0</v>
      </c>
      <c r="L107" s="111">
        <f>'[1]Daily Roster'!$L107</f>
        <v>0</v>
      </c>
      <c r="M107" s="111">
        <f>'[1]Daily Roster'!$M107</f>
        <v>0</v>
      </c>
      <c r="N107" s="111">
        <f>'[1]Daily Roster'!$N107</f>
        <v>0</v>
      </c>
      <c r="O107" s="111">
        <f>'[1]Daily Roster'!$O107</f>
        <v>0</v>
      </c>
      <c r="P107" s="111">
        <f>'[1]Daily Roster'!$P107</f>
        <v>0</v>
      </c>
      <c r="Q107" s="111">
        <f>'[1]Daily Roster'!$Q107</f>
        <v>0</v>
      </c>
      <c r="R107" s="111">
        <f>'[1]Daily Roster'!$R107</f>
        <v>0</v>
      </c>
      <c r="S107" s="111">
        <f>'[1]Daily Roster'!$S107</f>
        <v>0</v>
      </c>
      <c r="T107" s="111">
        <f>'[1]Daily Roster'!$T107</f>
        <v>0</v>
      </c>
      <c r="V107" s="106"/>
      <c r="W107" s="106"/>
      <c r="X107" s="106"/>
      <c r="Z107" s="108"/>
      <c r="AA107" s="108"/>
      <c r="AB107" s="108"/>
      <c r="AC107" s="108"/>
      <c r="AD107" s="108"/>
      <c r="AF107" s="53"/>
    </row>
    <row r="108" spans="1:32" x14ac:dyDescent="0.3">
      <c r="A108" s="102">
        <v>43245</v>
      </c>
      <c r="B108" s="103" t="s">
        <v>5</v>
      </c>
      <c r="C108" s="111">
        <f>'[1]Daily Roster'!$C108</f>
        <v>0</v>
      </c>
      <c r="D108" s="111">
        <f>'[1]Daily Roster'!$D108</f>
        <v>0</v>
      </c>
      <c r="E108" s="111">
        <f>'[1]Daily Roster'!$E108</f>
        <v>0</v>
      </c>
      <c r="F108" s="111">
        <f>'[1]Daily Roster'!$F108</f>
        <v>0</v>
      </c>
      <c r="G108" s="111">
        <f>'[1]Daily Roster'!$G108</f>
        <v>0</v>
      </c>
      <c r="H108" s="111">
        <f>'[1]Daily Roster'!$H108</f>
        <v>0</v>
      </c>
      <c r="I108" s="111">
        <f>'[1]Daily Roster'!$I108</f>
        <v>0</v>
      </c>
      <c r="J108" s="111">
        <f>'[1]Daily Roster'!$J108</f>
        <v>0</v>
      </c>
      <c r="K108" s="111">
        <f>'[1]Daily Roster'!$K108</f>
        <v>0</v>
      </c>
      <c r="L108" s="111">
        <f>'[1]Daily Roster'!$L108</f>
        <v>0</v>
      </c>
      <c r="M108" s="111">
        <f>'[1]Daily Roster'!$M108</f>
        <v>0</v>
      </c>
      <c r="N108" s="111">
        <f>'[1]Daily Roster'!$N108</f>
        <v>0</v>
      </c>
      <c r="O108" s="111">
        <f>'[1]Daily Roster'!$O108</f>
        <v>0</v>
      </c>
      <c r="P108" s="111">
        <f>'[1]Daily Roster'!$P108</f>
        <v>0</v>
      </c>
      <c r="Q108" s="111">
        <f>'[1]Daily Roster'!$Q108</f>
        <v>0</v>
      </c>
      <c r="R108" s="111">
        <f>'[1]Daily Roster'!$R108</f>
        <v>0</v>
      </c>
      <c r="S108" s="111">
        <f>'[1]Daily Roster'!$S108</f>
        <v>0</v>
      </c>
      <c r="T108" s="111">
        <f>'[1]Daily Roster'!$T108</f>
        <v>0</v>
      </c>
      <c r="V108" s="106"/>
      <c r="W108" s="106"/>
      <c r="X108" s="106"/>
      <c r="Z108" s="108"/>
      <c r="AA108" s="108"/>
      <c r="AB108" s="108"/>
      <c r="AC108" s="108"/>
      <c r="AD108" s="108"/>
      <c r="AF108" s="53"/>
    </row>
    <row r="109" spans="1:32" x14ac:dyDescent="0.3">
      <c r="A109" s="102">
        <v>43248</v>
      </c>
      <c r="B109" s="103" t="s">
        <v>1</v>
      </c>
      <c r="C109" s="111">
        <f>'[1]Daily Roster'!$C109</f>
        <v>0</v>
      </c>
      <c r="D109" s="111">
        <f>'[1]Daily Roster'!$D109</f>
        <v>0</v>
      </c>
      <c r="E109" s="111">
        <f>'[1]Daily Roster'!$E109</f>
        <v>0</v>
      </c>
      <c r="F109" s="111">
        <f>'[1]Daily Roster'!$F109</f>
        <v>0</v>
      </c>
      <c r="G109" s="111">
        <f>'[1]Daily Roster'!$G109</f>
        <v>0</v>
      </c>
      <c r="H109" s="111">
        <f>'[1]Daily Roster'!$H109</f>
        <v>0</v>
      </c>
      <c r="I109" s="111">
        <f>'[1]Daily Roster'!$I109</f>
        <v>0</v>
      </c>
      <c r="J109" s="111">
        <f>'[1]Daily Roster'!$J109</f>
        <v>0</v>
      </c>
      <c r="K109" s="111">
        <f>'[1]Daily Roster'!$K109</f>
        <v>0</v>
      </c>
      <c r="L109" s="111">
        <f>'[1]Daily Roster'!$L109</f>
        <v>0</v>
      </c>
      <c r="M109" s="111">
        <f>'[1]Daily Roster'!$M109</f>
        <v>0</v>
      </c>
      <c r="N109" s="111">
        <f>'[1]Daily Roster'!$N109</f>
        <v>0</v>
      </c>
      <c r="O109" s="111">
        <f>'[1]Daily Roster'!$O109</f>
        <v>0</v>
      </c>
      <c r="P109" s="111">
        <f>'[1]Daily Roster'!$P109</f>
        <v>0</v>
      </c>
      <c r="Q109" s="111">
        <f>'[1]Daily Roster'!$Q109</f>
        <v>0</v>
      </c>
      <c r="R109" s="111">
        <f>'[1]Daily Roster'!$R109</f>
        <v>0</v>
      </c>
      <c r="S109" s="111">
        <f>'[1]Daily Roster'!$S109</f>
        <v>0</v>
      </c>
      <c r="T109" s="111">
        <f>'[1]Daily Roster'!$T109</f>
        <v>0</v>
      </c>
      <c r="V109" s="106"/>
      <c r="W109" s="106"/>
      <c r="X109" s="106"/>
      <c r="Z109" s="108"/>
      <c r="AA109" s="108"/>
      <c r="AB109" s="108"/>
      <c r="AC109" s="108"/>
      <c r="AD109" s="108"/>
      <c r="AF109" s="53"/>
    </row>
    <row r="110" spans="1:32" x14ac:dyDescent="0.3">
      <c r="A110" s="102">
        <v>43249</v>
      </c>
      <c r="B110" s="103" t="s">
        <v>2</v>
      </c>
      <c r="C110" s="111">
        <f>'[1]Daily Roster'!$C110</f>
        <v>0</v>
      </c>
      <c r="D110" s="111">
        <f>'[1]Daily Roster'!$D110</f>
        <v>0</v>
      </c>
      <c r="E110" s="111">
        <f>'[1]Daily Roster'!$E110</f>
        <v>0</v>
      </c>
      <c r="F110" s="111">
        <f>'[1]Daily Roster'!$F110</f>
        <v>0</v>
      </c>
      <c r="G110" s="111">
        <f>'[1]Daily Roster'!$G110</f>
        <v>0</v>
      </c>
      <c r="H110" s="111">
        <f>'[1]Daily Roster'!$H110</f>
        <v>0</v>
      </c>
      <c r="I110" s="111">
        <f>'[1]Daily Roster'!$I110</f>
        <v>0</v>
      </c>
      <c r="J110" s="111">
        <f>'[1]Daily Roster'!$J110</f>
        <v>0</v>
      </c>
      <c r="K110" s="111">
        <f>'[1]Daily Roster'!$K110</f>
        <v>0</v>
      </c>
      <c r="L110" s="111">
        <f>'[1]Daily Roster'!$L110</f>
        <v>0</v>
      </c>
      <c r="M110" s="111">
        <f>'[1]Daily Roster'!$M110</f>
        <v>0</v>
      </c>
      <c r="N110" s="111">
        <f>'[1]Daily Roster'!$N110</f>
        <v>0</v>
      </c>
      <c r="O110" s="111">
        <f>'[1]Daily Roster'!$O110</f>
        <v>0</v>
      </c>
      <c r="P110" s="111">
        <f>'[1]Daily Roster'!$P110</f>
        <v>0</v>
      </c>
      <c r="Q110" s="111">
        <f>'[1]Daily Roster'!$Q110</f>
        <v>0</v>
      </c>
      <c r="R110" s="111">
        <f>'[1]Daily Roster'!$R110</f>
        <v>0</v>
      </c>
      <c r="S110" s="111">
        <f>'[1]Daily Roster'!$S110</f>
        <v>0</v>
      </c>
      <c r="T110" s="111">
        <f>'[1]Daily Roster'!$T110</f>
        <v>0</v>
      </c>
      <c r="V110" s="106"/>
      <c r="W110" s="106"/>
      <c r="X110" s="106"/>
      <c r="Z110" s="108"/>
      <c r="AA110" s="108"/>
      <c r="AB110" s="108"/>
      <c r="AC110" s="108"/>
      <c r="AD110" s="108"/>
      <c r="AF110" s="53"/>
    </row>
    <row r="111" spans="1:32" x14ac:dyDescent="0.3">
      <c r="A111" s="102">
        <v>43250</v>
      </c>
      <c r="B111" s="103" t="s">
        <v>3</v>
      </c>
      <c r="C111" s="111">
        <f>'[1]Daily Roster'!$C111</f>
        <v>0</v>
      </c>
      <c r="D111" s="111">
        <f>'[1]Daily Roster'!$D111</f>
        <v>0</v>
      </c>
      <c r="E111" s="111">
        <f>'[1]Daily Roster'!$E111</f>
        <v>0</v>
      </c>
      <c r="F111" s="111">
        <f>'[1]Daily Roster'!$F111</f>
        <v>0</v>
      </c>
      <c r="G111" s="111">
        <f>'[1]Daily Roster'!$G111</f>
        <v>0</v>
      </c>
      <c r="H111" s="111">
        <f>'[1]Daily Roster'!$H111</f>
        <v>0</v>
      </c>
      <c r="I111" s="111">
        <f>'[1]Daily Roster'!$I111</f>
        <v>0</v>
      </c>
      <c r="J111" s="111">
        <f>'[1]Daily Roster'!$J111</f>
        <v>0</v>
      </c>
      <c r="K111" s="111">
        <f>'[1]Daily Roster'!$K111</f>
        <v>0</v>
      </c>
      <c r="L111" s="111">
        <f>'[1]Daily Roster'!$L111</f>
        <v>0</v>
      </c>
      <c r="M111" s="111">
        <f>'[1]Daily Roster'!$M111</f>
        <v>0</v>
      </c>
      <c r="N111" s="111">
        <f>'[1]Daily Roster'!$N111</f>
        <v>0</v>
      </c>
      <c r="O111" s="111">
        <f>'[1]Daily Roster'!$O111</f>
        <v>0</v>
      </c>
      <c r="P111" s="111">
        <f>'[1]Daily Roster'!$P111</f>
        <v>0</v>
      </c>
      <c r="Q111" s="111">
        <f>'[1]Daily Roster'!$Q111</f>
        <v>0</v>
      </c>
      <c r="R111" s="111">
        <f>'[1]Daily Roster'!$R111</f>
        <v>0</v>
      </c>
      <c r="S111" s="111">
        <f>'[1]Daily Roster'!$S111</f>
        <v>0</v>
      </c>
      <c r="T111" s="111">
        <f>'[1]Daily Roster'!$T111</f>
        <v>0</v>
      </c>
      <c r="V111" s="106"/>
      <c r="W111" s="106"/>
      <c r="X111" s="106"/>
      <c r="Z111" s="108"/>
      <c r="AA111" s="108"/>
      <c r="AB111" s="108"/>
      <c r="AC111" s="108"/>
      <c r="AD111" s="108"/>
      <c r="AF111" s="53"/>
    </row>
    <row r="112" spans="1:32" x14ac:dyDescent="0.3">
      <c r="A112" s="102">
        <v>43251</v>
      </c>
      <c r="B112" s="103" t="s">
        <v>4</v>
      </c>
      <c r="C112" s="111">
        <f>'[1]Daily Roster'!$C112</f>
        <v>0</v>
      </c>
      <c r="D112" s="111">
        <f>'[1]Daily Roster'!$D112</f>
        <v>0</v>
      </c>
      <c r="E112" s="111">
        <f>'[1]Daily Roster'!$E112</f>
        <v>0</v>
      </c>
      <c r="F112" s="111">
        <f>'[1]Daily Roster'!$F112</f>
        <v>0</v>
      </c>
      <c r="G112" s="111">
        <f>'[1]Daily Roster'!$G112</f>
        <v>0</v>
      </c>
      <c r="H112" s="111">
        <f>'[1]Daily Roster'!$H112</f>
        <v>0</v>
      </c>
      <c r="I112" s="111">
        <f>'[1]Daily Roster'!$I112</f>
        <v>0</v>
      </c>
      <c r="J112" s="111">
        <f>'[1]Daily Roster'!$J112</f>
        <v>0</v>
      </c>
      <c r="K112" s="111">
        <f>'[1]Daily Roster'!$K112</f>
        <v>0</v>
      </c>
      <c r="L112" s="111">
        <f>'[1]Daily Roster'!$L112</f>
        <v>0</v>
      </c>
      <c r="M112" s="111">
        <f>'[1]Daily Roster'!$M112</f>
        <v>0</v>
      </c>
      <c r="N112" s="111">
        <f>'[1]Daily Roster'!$N112</f>
        <v>0</v>
      </c>
      <c r="O112" s="111">
        <f>'[1]Daily Roster'!$O112</f>
        <v>0</v>
      </c>
      <c r="P112" s="111">
        <f>'[1]Daily Roster'!$P112</f>
        <v>0</v>
      </c>
      <c r="Q112" s="111">
        <f>'[1]Daily Roster'!$Q112</f>
        <v>0</v>
      </c>
      <c r="R112" s="111">
        <f>'[1]Daily Roster'!$R112</f>
        <v>0</v>
      </c>
      <c r="S112" s="111">
        <f>'[1]Daily Roster'!$S112</f>
        <v>0</v>
      </c>
      <c r="T112" s="111">
        <f>'[1]Daily Roster'!$T112</f>
        <v>0</v>
      </c>
      <c r="V112" s="106"/>
      <c r="W112" s="106"/>
      <c r="X112" s="106"/>
      <c r="Z112" s="108"/>
      <c r="AA112" s="108"/>
      <c r="AB112" s="108"/>
      <c r="AC112" s="108"/>
      <c r="AD112" s="108"/>
      <c r="AF112" s="53"/>
    </row>
    <row r="113" spans="1:32" x14ac:dyDescent="0.3">
      <c r="A113" s="102">
        <v>43252</v>
      </c>
      <c r="B113" s="103" t="s">
        <v>5</v>
      </c>
      <c r="C113" s="111">
        <f>'[1]Daily Roster'!$C113</f>
        <v>0</v>
      </c>
      <c r="D113" s="111">
        <f>'[1]Daily Roster'!$D113</f>
        <v>0</v>
      </c>
      <c r="E113" s="111">
        <f>'[1]Daily Roster'!$E113</f>
        <v>0</v>
      </c>
      <c r="F113" s="111">
        <f>'[1]Daily Roster'!$F113</f>
        <v>0</v>
      </c>
      <c r="G113" s="111">
        <f>'[1]Daily Roster'!$G113</f>
        <v>0</v>
      </c>
      <c r="H113" s="111">
        <f>'[1]Daily Roster'!$H113</f>
        <v>0</v>
      </c>
      <c r="I113" s="111">
        <f>'[1]Daily Roster'!$I113</f>
        <v>0</v>
      </c>
      <c r="J113" s="111">
        <f>'[1]Daily Roster'!$J113</f>
        <v>0</v>
      </c>
      <c r="K113" s="111">
        <f>'[1]Daily Roster'!$K113</f>
        <v>0</v>
      </c>
      <c r="L113" s="111">
        <f>'[1]Daily Roster'!$L113</f>
        <v>0</v>
      </c>
      <c r="M113" s="111">
        <f>'[1]Daily Roster'!$M113</f>
        <v>0</v>
      </c>
      <c r="N113" s="111">
        <f>'[1]Daily Roster'!$N113</f>
        <v>0</v>
      </c>
      <c r="O113" s="111">
        <f>'[1]Daily Roster'!$O113</f>
        <v>0</v>
      </c>
      <c r="P113" s="111">
        <f>'[1]Daily Roster'!$P113</f>
        <v>0</v>
      </c>
      <c r="Q113" s="111">
        <f>'[1]Daily Roster'!$Q113</f>
        <v>0</v>
      </c>
      <c r="R113" s="111">
        <f>'[1]Daily Roster'!$R113</f>
        <v>0</v>
      </c>
      <c r="S113" s="111">
        <f>'[1]Daily Roster'!$S113</f>
        <v>0</v>
      </c>
      <c r="T113" s="111">
        <f>'[1]Daily Roster'!$T113</f>
        <v>0</v>
      </c>
      <c r="V113" s="106"/>
      <c r="W113" s="106"/>
      <c r="X113" s="106"/>
      <c r="Z113" s="108"/>
      <c r="AA113" s="108"/>
      <c r="AB113" s="108"/>
      <c r="AC113" s="108"/>
      <c r="AD113" s="108"/>
      <c r="AF113" s="53"/>
    </row>
    <row r="114" spans="1:32" x14ac:dyDescent="0.3">
      <c r="A114" s="102">
        <v>43255</v>
      </c>
      <c r="B114" s="103" t="s">
        <v>1</v>
      </c>
      <c r="C114" s="111">
        <f>'[1]Daily Roster'!$C114</f>
        <v>0</v>
      </c>
      <c r="D114" s="111">
        <f>'[1]Daily Roster'!$D114</f>
        <v>0</v>
      </c>
      <c r="E114" s="111">
        <f>'[1]Daily Roster'!$E114</f>
        <v>0</v>
      </c>
      <c r="F114" s="111">
        <f>'[1]Daily Roster'!$F114</f>
        <v>0</v>
      </c>
      <c r="G114" s="111">
        <f>'[1]Daily Roster'!$G114</f>
        <v>0</v>
      </c>
      <c r="H114" s="111">
        <f>'[1]Daily Roster'!$H114</f>
        <v>0</v>
      </c>
      <c r="I114" s="111">
        <f>'[1]Daily Roster'!$I114</f>
        <v>0</v>
      </c>
      <c r="J114" s="111">
        <f>'[1]Daily Roster'!$J114</f>
        <v>0</v>
      </c>
      <c r="K114" s="111">
        <f>'[1]Daily Roster'!$K114</f>
        <v>0</v>
      </c>
      <c r="L114" s="111">
        <f>'[1]Daily Roster'!$L114</f>
        <v>0</v>
      </c>
      <c r="M114" s="111">
        <f>'[1]Daily Roster'!$M114</f>
        <v>0</v>
      </c>
      <c r="N114" s="111">
        <f>'[1]Daily Roster'!$N114</f>
        <v>0</v>
      </c>
      <c r="O114" s="111">
        <f>'[1]Daily Roster'!$O114</f>
        <v>0</v>
      </c>
      <c r="P114" s="111">
        <f>'[1]Daily Roster'!$P114</f>
        <v>0</v>
      </c>
      <c r="Q114" s="111">
        <f>'[1]Daily Roster'!$Q114</f>
        <v>0</v>
      </c>
      <c r="R114" s="111">
        <f>'[1]Daily Roster'!$R114</f>
        <v>0</v>
      </c>
      <c r="S114" s="111">
        <f>'[1]Daily Roster'!$S114</f>
        <v>0</v>
      </c>
      <c r="T114" s="111">
        <f>'[1]Daily Roster'!$T114</f>
        <v>0</v>
      </c>
      <c r="V114" s="106"/>
      <c r="W114" s="106"/>
      <c r="X114" s="106"/>
      <c r="Z114" s="108"/>
      <c r="AA114" s="108"/>
      <c r="AB114" s="108"/>
      <c r="AC114" s="108"/>
      <c r="AD114" s="108"/>
      <c r="AF114" s="53"/>
    </row>
    <row r="115" spans="1:32" x14ac:dyDescent="0.3">
      <c r="A115" s="102">
        <v>43256</v>
      </c>
      <c r="B115" s="103" t="s">
        <v>2</v>
      </c>
      <c r="C115" s="111">
        <f>'[1]Daily Roster'!$C115</f>
        <v>0</v>
      </c>
      <c r="D115" s="111">
        <f>'[1]Daily Roster'!$D115</f>
        <v>0</v>
      </c>
      <c r="E115" s="111">
        <f>'[1]Daily Roster'!$E115</f>
        <v>0</v>
      </c>
      <c r="F115" s="111">
        <f>'[1]Daily Roster'!$F115</f>
        <v>0</v>
      </c>
      <c r="G115" s="111">
        <f>'[1]Daily Roster'!$G115</f>
        <v>0</v>
      </c>
      <c r="H115" s="111">
        <f>'[1]Daily Roster'!$H115</f>
        <v>0</v>
      </c>
      <c r="I115" s="111">
        <f>'[1]Daily Roster'!$I115</f>
        <v>0</v>
      </c>
      <c r="J115" s="111">
        <f>'[1]Daily Roster'!$J115</f>
        <v>0</v>
      </c>
      <c r="K115" s="111">
        <f>'[1]Daily Roster'!$K115</f>
        <v>0</v>
      </c>
      <c r="L115" s="111">
        <f>'[1]Daily Roster'!$L115</f>
        <v>0</v>
      </c>
      <c r="M115" s="111">
        <f>'[1]Daily Roster'!$M115</f>
        <v>0</v>
      </c>
      <c r="N115" s="111">
        <f>'[1]Daily Roster'!$N115</f>
        <v>0</v>
      </c>
      <c r="O115" s="111">
        <f>'[1]Daily Roster'!$O115</f>
        <v>0</v>
      </c>
      <c r="P115" s="111">
        <f>'[1]Daily Roster'!$P115</f>
        <v>0</v>
      </c>
      <c r="Q115" s="111">
        <f>'[1]Daily Roster'!$Q115</f>
        <v>0</v>
      </c>
      <c r="R115" s="111">
        <f>'[1]Daily Roster'!$R115</f>
        <v>0</v>
      </c>
      <c r="S115" s="111">
        <f>'[1]Daily Roster'!$S115</f>
        <v>0</v>
      </c>
      <c r="T115" s="111">
        <f>'[1]Daily Roster'!$T115</f>
        <v>0</v>
      </c>
      <c r="V115" s="106"/>
      <c r="W115" s="106"/>
      <c r="X115" s="106"/>
      <c r="Z115" s="108"/>
      <c r="AA115" s="108"/>
      <c r="AB115" s="108"/>
      <c r="AC115" s="108"/>
      <c r="AD115" s="108"/>
      <c r="AF115" s="53"/>
    </row>
    <row r="116" spans="1:32" x14ac:dyDescent="0.3">
      <c r="A116" s="102">
        <v>43257</v>
      </c>
      <c r="B116" s="103" t="s">
        <v>3</v>
      </c>
      <c r="C116" s="111">
        <f>'[1]Daily Roster'!$C116</f>
        <v>0</v>
      </c>
      <c r="D116" s="111">
        <f>'[1]Daily Roster'!$D116</f>
        <v>0</v>
      </c>
      <c r="E116" s="111">
        <f>'[1]Daily Roster'!$E116</f>
        <v>0</v>
      </c>
      <c r="F116" s="111">
        <f>'[1]Daily Roster'!$F116</f>
        <v>0</v>
      </c>
      <c r="G116" s="111">
        <f>'[1]Daily Roster'!$G116</f>
        <v>0</v>
      </c>
      <c r="H116" s="111">
        <f>'[1]Daily Roster'!$H116</f>
        <v>0</v>
      </c>
      <c r="I116" s="111">
        <f>'[1]Daily Roster'!$I116</f>
        <v>0</v>
      </c>
      <c r="J116" s="111">
        <f>'[1]Daily Roster'!$J116</f>
        <v>0</v>
      </c>
      <c r="K116" s="111">
        <f>'[1]Daily Roster'!$K116</f>
        <v>0</v>
      </c>
      <c r="L116" s="111">
        <f>'[1]Daily Roster'!$L116</f>
        <v>0</v>
      </c>
      <c r="M116" s="111">
        <f>'[1]Daily Roster'!$M116</f>
        <v>0</v>
      </c>
      <c r="N116" s="111">
        <f>'[1]Daily Roster'!$N116</f>
        <v>0</v>
      </c>
      <c r="O116" s="111">
        <f>'[1]Daily Roster'!$O116</f>
        <v>0</v>
      </c>
      <c r="P116" s="111">
        <f>'[1]Daily Roster'!$P116</f>
        <v>0</v>
      </c>
      <c r="Q116" s="111">
        <f>'[1]Daily Roster'!$Q116</f>
        <v>0</v>
      </c>
      <c r="R116" s="111">
        <f>'[1]Daily Roster'!$R116</f>
        <v>0</v>
      </c>
      <c r="S116" s="111">
        <f>'[1]Daily Roster'!$S116</f>
        <v>0</v>
      </c>
      <c r="T116" s="111">
        <f>'[1]Daily Roster'!$T116</f>
        <v>0</v>
      </c>
      <c r="V116" s="106"/>
      <c r="W116" s="106"/>
      <c r="X116" s="106"/>
      <c r="Z116" s="108"/>
      <c r="AA116" s="108"/>
      <c r="AB116" s="108"/>
      <c r="AC116" s="108"/>
      <c r="AD116" s="108"/>
      <c r="AF116" s="53"/>
    </row>
    <row r="117" spans="1:32" x14ac:dyDescent="0.3">
      <c r="A117" s="102">
        <v>43258</v>
      </c>
      <c r="B117" s="103" t="s">
        <v>4</v>
      </c>
      <c r="C117" s="111">
        <f>'[1]Daily Roster'!$C117</f>
        <v>0</v>
      </c>
      <c r="D117" s="111">
        <f>'[1]Daily Roster'!$D117</f>
        <v>0</v>
      </c>
      <c r="E117" s="111">
        <f>'[1]Daily Roster'!$E117</f>
        <v>0</v>
      </c>
      <c r="F117" s="111">
        <f>'[1]Daily Roster'!$F117</f>
        <v>0</v>
      </c>
      <c r="G117" s="111">
        <f>'[1]Daily Roster'!$G117</f>
        <v>0</v>
      </c>
      <c r="H117" s="111">
        <f>'[1]Daily Roster'!$H117</f>
        <v>0</v>
      </c>
      <c r="I117" s="111">
        <f>'[1]Daily Roster'!$I117</f>
        <v>0</v>
      </c>
      <c r="J117" s="111">
        <f>'[1]Daily Roster'!$J117</f>
        <v>0</v>
      </c>
      <c r="K117" s="111">
        <f>'[1]Daily Roster'!$K117</f>
        <v>0</v>
      </c>
      <c r="L117" s="111">
        <f>'[1]Daily Roster'!$L117</f>
        <v>0</v>
      </c>
      <c r="M117" s="111">
        <f>'[1]Daily Roster'!$M117</f>
        <v>0</v>
      </c>
      <c r="N117" s="111">
        <f>'[1]Daily Roster'!$N117</f>
        <v>0</v>
      </c>
      <c r="O117" s="111">
        <f>'[1]Daily Roster'!$O117</f>
        <v>0</v>
      </c>
      <c r="P117" s="111">
        <f>'[1]Daily Roster'!$P117</f>
        <v>0</v>
      </c>
      <c r="Q117" s="111">
        <f>'[1]Daily Roster'!$Q117</f>
        <v>0</v>
      </c>
      <c r="R117" s="111">
        <f>'[1]Daily Roster'!$R117</f>
        <v>0</v>
      </c>
      <c r="S117" s="111">
        <f>'[1]Daily Roster'!$S117</f>
        <v>0</v>
      </c>
      <c r="T117" s="111">
        <f>'[1]Daily Roster'!$T117</f>
        <v>0</v>
      </c>
      <c r="V117" s="106"/>
      <c r="W117" s="106"/>
      <c r="X117" s="106"/>
      <c r="Z117" s="108"/>
      <c r="AA117" s="108"/>
      <c r="AB117" s="108"/>
      <c r="AC117" s="108"/>
      <c r="AD117" s="108"/>
      <c r="AF117" s="53"/>
    </row>
    <row r="118" spans="1:32" x14ac:dyDescent="0.3">
      <c r="A118" s="102">
        <v>43259</v>
      </c>
      <c r="B118" s="103" t="s">
        <v>5</v>
      </c>
      <c r="C118" s="111">
        <f>'[1]Daily Roster'!$C118</f>
        <v>0</v>
      </c>
      <c r="D118" s="111">
        <f>'[1]Daily Roster'!$D118</f>
        <v>0</v>
      </c>
      <c r="E118" s="111">
        <f>'[1]Daily Roster'!$E118</f>
        <v>0</v>
      </c>
      <c r="F118" s="111">
        <f>'[1]Daily Roster'!$F118</f>
        <v>0</v>
      </c>
      <c r="G118" s="111">
        <f>'[1]Daily Roster'!$G118</f>
        <v>0</v>
      </c>
      <c r="H118" s="111">
        <f>'[1]Daily Roster'!$H118</f>
        <v>0</v>
      </c>
      <c r="I118" s="111">
        <f>'[1]Daily Roster'!$I118</f>
        <v>0</v>
      </c>
      <c r="J118" s="111">
        <f>'[1]Daily Roster'!$J118</f>
        <v>0</v>
      </c>
      <c r="K118" s="111">
        <f>'[1]Daily Roster'!$K118</f>
        <v>0</v>
      </c>
      <c r="L118" s="111">
        <f>'[1]Daily Roster'!$L118</f>
        <v>0</v>
      </c>
      <c r="M118" s="111">
        <f>'[1]Daily Roster'!$M118</f>
        <v>0</v>
      </c>
      <c r="N118" s="111">
        <f>'[1]Daily Roster'!$N118</f>
        <v>0</v>
      </c>
      <c r="O118" s="111">
        <f>'[1]Daily Roster'!$O118</f>
        <v>0</v>
      </c>
      <c r="P118" s="111">
        <f>'[1]Daily Roster'!$P118</f>
        <v>0</v>
      </c>
      <c r="Q118" s="111">
        <f>'[1]Daily Roster'!$Q118</f>
        <v>0</v>
      </c>
      <c r="R118" s="111">
        <f>'[1]Daily Roster'!$R118</f>
        <v>0</v>
      </c>
      <c r="S118" s="111">
        <f>'[1]Daily Roster'!$S118</f>
        <v>0</v>
      </c>
      <c r="T118" s="111">
        <f>'[1]Daily Roster'!$T118</f>
        <v>0</v>
      </c>
      <c r="V118" s="106"/>
      <c r="W118" s="106"/>
      <c r="X118" s="106"/>
      <c r="Z118" s="108"/>
      <c r="AA118" s="108"/>
      <c r="AB118" s="108"/>
      <c r="AC118" s="108"/>
      <c r="AD118" s="108"/>
      <c r="AF118" s="53"/>
    </row>
    <row r="119" spans="1:32" x14ac:dyDescent="0.3">
      <c r="A119" s="102">
        <v>43262</v>
      </c>
      <c r="B119" s="103" t="s">
        <v>1</v>
      </c>
      <c r="C119" s="111">
        <f>'[1]Daily Roster'!$C119</f>
        <v>0</v>
      </c>
      <c r="D119" s="111">
        <f>'[1]Daily Roster'!$D119</f>
        <v>0</v>
      </c>
      <c r="E119" s="111">
        <f>'[1]Daily Roster'!$E119</f>
        <v>0</v>
      </c>
      <c r="F119" s="111">
        <f>'[1]Daily Roster'!$F119</f>
        <v>0</v>
      </c>
      <c r="G119" s="111">
        <f>'[1]Daily Roster'!$G119</f>
        <v>0</v>
      </c>
      <c r="H119" s="111">
        <f>'[1]Daily Roster'!$H119</f>
        <v>0</v>
      </c>
      <c r="I119" s="111">
        <f>'[1]Daily Roster'!$I119</f>
        <v>0</v>
      </c>
      <c r="J119" s="111">
        <f>'[1]Daily Roster'!$J119</f>
        <v>0</v>
      </c>
      <c r="K119" s="111">
        <f>'[1]Daily Roster'!$K119</f>
        <v>0</v>
      </c>
      <c r="L119" s="111">
        <f>'[1]Daily Roster'!$L119</f>
        <v>0</v>
      </c>
      <c r="M119" s="111">
        <f>'[1]Daily Roster'!$M119</f>
        <v>0</v>
      </c>
      <c r="N119" s="111">
        <f>'[1]Daily Roster'!$N119</f>
        <v>0</v>
      </c>
      <c r="O119" s="111">
        <f>'[1]Daily Roster'!$O119</f>
        <v>0</v>
      </c>
      <c r="P119" s="111">
        <f>'[1]Daily Roster'!$P119</f>
        <v>0</v>
      </c>
      <c r="Q119" s="111">
        <f>'[1]Daily Roster'!$Q119</f>
        <v>0</v>
      </c>
      <c r="R119" s="111">
        <f>'[1]Daily Roster'!$R119</f>
        <v>0</v>
      </c>
      <c r="S119" s="111">
        <f>'[1]Daily Roster'!$S119</f>
        <v>0</v>
      </c>
      <c r="T119" s="111">
        <f>'[1]Daily Roster'!$T119</f>
        <v>0</v>
      </c>
      <c r="V119" s="106"/>
      <c r="W119" s="106"/>
      <c r="X119" s="106"/>
      <c r="Z119" s="108"/>
      <c r="AA119" s="108"/>
      <c r="AB119" s="108"/>
      <c r="AC119" s="108"/>
      <c r="AD119" s="108"/>
      <c r="AF119" s="53"/>
    </row>
    <row r="120" spans="1:32" x14ac:dyDescent="0.3">
      <c r="A120" s="102">
        <v>43263</v>
      </c>
      <c r="B120" s="103" t="s">
        <v>2</v>
      </c>
      <c r="C120" s="111">
        <f>'[1]Daily Roster'!$C120</f>
        <v>0</v>
      </c>
      <c r="D120" s="111">
        <f>'[1]Daily Roster'!$D120</f>
        <v>0</v>
      </c>
      <c r="E120" s="111">
        <f>'[1]Daily Roster'!$E120</f>
        <v>0</v>
      </c>
      <c r="F120" s="111">
        <f>'[1]Daily Roster'!$F120</f>
        <v>0</v>
      </c>
      <c r="G120" s="111">
        <f>'[1]Daily Roster'!$G120</f>
        <v>0</v>
      </c>
      <c r="H120" s="111">
        <f>'[1]Daily Roster'!$H120</f>
        <v>0</v>
      </c>
      <c r="I120" s="111">
        <f>'[1]Daily Roster'!$I120</f>
        <v>0</v>
      </c>
      <c r="J120" s="111">
        <f>'[1]Daily Roster'!$J120</f>
        <v>0</v>
      </c>
      <c r="K120" s="111">
        <f>'[1]Daily Roster'!$K120</f>
        <v>0</v>
      </c>
      <c r="L120" s="111">
        <f>'[1]Daily Roster'!$L120</f>
        <v>0</v>
      </c>
      <c r="M120" s="111">
        <f>'[1]Daily Roster'!$M120</f>
        <v>0</v>
      </c>
      <c r="N120" s="111">
        <f>'[1]Daily Roster'!$N120</f>
        <v>0</v>
      </c>
      <c r="O120" s="111">
        <f>'[1]Daily Roster'!$O120</f>
        <v>0</v>
      </c>
      <c r="P120" s="111">
        <f>'[1]Daily Roster'!$P120</f>
        <v>0</v>
      </c>
      <c r="Q120" s="111">
        <f>'[1]Daily Roster'!$Q120</f>
        <v>0</v>
      </c>
      <c r="R120" s="111">
        <f>'[1]Daily Roster'!$R120</f>
        <v>0</v>
      </c>
      <c r="S120" s="111">
        <f>'[1]Daily Roster'!$S120</f>
        <v>0</v>
      </c>
      <c r="T120" s="111">
        <f>'[1]Daily Roster'!$T120</f>
        <v>0</v>
      </c>
      <c r="V120" s="106"/>
      <c r="W120" s="106"/>
      <c r="X120" s="106"/>
      <c r="Z120" s="108"/>
      <c r="AA120" s="108"/>
      <c r="AB120" s="108"/>
      <c r="AC120" s="108"/>
      <c r="AD120" s="108"/>
      <c r="AF120" s="53"/>
    </row>
    <row r="121" spans="1:32" x14ac:dyDescent="0.3">
      <c r="A121" s="102">
        <v>43264</v>
      </c>
      <c r="B121" s="103" t="s">
        <v>3</v>
      </c>
      <c r="C121" s="111">
        <f>'[1]Daily Roster'!$C121</f>
        <v>0</v>
      </c>
      <c r="D121" s="111">
        <f>'[1]Daily Roster'!$D121</f>
        <v>0</v>
      </c>
      <c r="E121" s="111">
        <f>'[1]Daily Roster'!$E121</f>
        <v>0</v>
      </c>
      <c r="F121" s="111">
        <f>'[1]Daily Roster'!$F121</f>
        <v>0</v>
      </c>
      <c r="G121" s="111">
        <f>'[1]Daily Roster'!$G121</f>
        <v>0</v>
      </c>
      <c r="H121" s="111">
        <f>'[1]Daily Roster'!$H121</f>
        <v>0</v>
      </c>
      <c r="I121" s="111">
        <f>'[1]Daily Roster'!$I121</f>
        <v>0</v>
      </c>
      <c r="J121" s="111">
        <f>'[1]Daily Roster'!$J121</f>
        <v>0</v>
      </c>
      <c r="K121" s="111">
        <f>'[1]Daily Roster'!$K121</f>
        <v>0</v>
      </c>
      <c r="L121" s="111">
        <f>'[1]Daily Roster'!$L121</f>
        <v>0</v>
      </c>
      <c r="M121" s="111">
        <f>'[1]Daily Roster'!$M121</f>
        <v>0</v>
      </c>
      <c r="N121" s="111">
        <f>'[1]Daily Roster'!$N121</f>
        <v>0</v>
      </c>
      <c r="O121" s="111">
        <f>'[1]Daily Roster'!$O121</f>
        <v>0</v>
      </c>
      <c r="P121" s="111">
        <f>'[1]Daily Roster'!$P121</f>
        <v>0</v>
      </c>
      <c r="Q121" s="111">
        <f>'[1]Daily Roster'!$Q121</f>
        <v>0</v>
      </c>
      <c r="R121" s="111">
        <f>'[1]Daily Roster'!$R121</f>
        <v>0</v>
      </c>
      <c r="S121" s="111">
        <f>'[1]Daily Roster'!$S121</f>
        <v>0</v>
      </c>
      <c r="T121" s="111">
        <f>'[1]Daily Roster'!$T121</f>
        <v>0</v>
      </c>
      <c r="V121" s="106"/>
      <c r="W121" s="106"/>
      <c r="X121" s="106"/>
      <c r="Z121" s="108"/>
      <c r="AA121" s="108"/>
      <c r="AB121" s="108"/>
      <c r="AC121" s="108"/>
      <c r="AD121" s="108"/>
      <c r="AF121" s="53"/>
    </row>
    <row r="122" spans="1:32" x14ac:dyDescent="0.3">
      <c r="A122" s="102">
        <v>43265</v>
      </c>
      <c r="B122" s="103" t="s">
        <v>4</v>
      </c>
      <c r="C122" s="111">
        <f>'[1]Daily Roster'!$C122</f>
        <v>0</v>
      </c>
      <c r="D122" s="111">
        <f>'[1]Daily Roster'!$D122</f>
        <v>0</v>
      </c>
      <c r="E122" s="111">
        <f>'[1]Daily Roster'!$E122</f>
        <v>0</v>
      </c>
      <c r="F122" s="111">
        <f>'[1]Daily Roster'!$F122</f>
        <v>0</v>
      </c>
      <c r="G122" s="111">
        <f>'[1]Daily Roster'!$G122</f>
        <v>0</v>
      </c>
      <c r="H122" s="111">
        <f>'[1]Daily Roster'!$H122</f>
        <v>0</v>
      </c>
      <c r="I122" s="111">
        <f>'[1]Daily Roster'!$I122</f>
        <v>0</v>
      </c>
      <c r="J122" s="111">
        <f>'[1]Daily Roster'!$J122</f>
        <v>0</v>
      </c>
      <c r="K122" s="111">
        <f>'[1]Daily Roster'!$K122</f>
        <v>0</v>
      </c>
      <c r="L122" s="111">
        <f>'[1]Daily Roster'!$L122</f>
        <v>0</v>
      </c>
      <c r="M122" s="111">
        <f>'[1]Daily Roster'!$M122</f>
        <v>0</v>
      </c>
      <c r="N122" s="111">
        <f>'[1]Daily Roster'!$N122</f>
        <v>0</v>
      </c>
      <c r="O122" s="111">
        <f>'[1]Daily Roster'!$O122</f>
        <v>0</v>
      </c>
      <c r="P122" s="111">
        <f>'[1]Daily Roster'!$P122</f>
        <v>0</v>
      </c>
      <c r="Q122" s="111">
        <f>'[1]Daily Roster'!$Q122</f>
        <v>0</v>
      </c>
      <c r="R122" s="111">
        <f>'[1]Daily Roster'!$R122</f>
        <v>0</v>
      </c>
      <c r="S122" s="111">
        <f>'[1]Daily Roster'!$S122</f>
        <v>0</v>
      </c>
      <c r="T122" s="111">
        <f>'[1]Daily Roster'!$T122</f>
        <v>0</v>
      </c>
      <c r="V122" s="106"/>
      <c r="W122" s="106"/>
      <c r="X122" s="106"/>
      <c r="Z122" s="108"/>
      <c r="AA122" s="108"/>
      <c r="AB122" s="108"/>
      <c r="AC122" s="108"/>
      <c r="AD122" s="108"/>
      <c r="AF122" s="53"/>
    </row>
    <row r="123" spans="1:32" x14ac:dyDescent="0.3">
      <c r="A123" s="102">
        <v>43266</v>
      </c>
      <c r="B123" s="103" t="s">
        <v>5</v>
      </c>
      <c r="C123" s="111">
        <f>'[1]Daily Roster'!$C123</f>
        <v>0</v>
      </c>
      <c r="D123" s="111">
        <f>'[1]Daily Roster'!$D123</f>
        <v>0</v>
      </c>
      <c r="E123" s="111">
        <f>'[1]Daily Roster'!$E123</f>
        <v>0</v>
      </c>
      <c r="F123" s="111">
        <f>'[1]Daily Roster'!$F123</f>
        <v>0</v>
      </c>
      <c r="G123" s="111">
        <f>'[1]Daily Roster'!$G123</f>
        <v>0</v>
      </c>
      <c r="H123" s="111">
        <f>'[1]Daily Roster'!$H123</f>
        <v>0</v>
      </c>
      <c r="I123" s="111">
        <f>'[1]Daily Roster'!$I123</f>
        <v>0</v>
      </c>
      <c r="J123" s="111">
        <f>'[1]Daily Roster'!$J123</f>
        <v>0</v>
      </c>
      <c r="K123" s="111">
        <f>'[1]Daily Roster'!$K123</f>
        <v>0</v>
      </c>
      <c r="L123" s="111">
        <f>'[1]Daily Roster'!$L123</f>
        <v>0</v>
      </c>
      <c r="M123" s="111">
        <f>'[1]Daily Roster'!$M123</f>
        <v>0</v>
      </c>
      <c r="N123" s="111">
        <f>'[1]Daily Roster'!$N123</f>
        <v>0</v>
      </c>
      <c r="O123" s="111">
        <f>'[1]Daily Roster'!$O123</f>
        <v>0</v>
      </c>
      <c r="P123" s="111">
        <f>'[1]Daily Roster'!$P123</f>
        <v>0</v>
      </c>
      <c r="Q123" s="111">
        <f>'[1]Daily Roster'!$Q123</f>
        <v>0</v>
      </c>
      <c r="R123" s="111">
        <f>'[1]Daily Roster'!$R123</f>
        <v>0</v>
      </c>
      <c r="S123" s="111">
        <f>'[1]Daily Roster'!$S123</f>
        <v>0</v>
      </c>
      <c r="T123" s="111">
        <f>'[1]Daily Roster'!$T123</f>
        <v>0</v>
      </c>
      <c r="V123" s="106"/>
      <c r="W123" s="106"/>
      <c r="X123" s="106"/>
      <c r="Z123" s="108"/>
      <c r="AA123" s="108"/>
      <c r="AB123" s="108"/>
      <c r="AC123" s="108"/>
      <c r="AD123" s="108"/>
      <c r="AF123" s="53"/>
    </row>
    <row r="124" spans="1:32" x14ac:dyDescent="0.3">
      <c r="A124" s="102">
        <v>43269</v>
      </c>
      <c r="B124" s="103" t="s">
        <v>1</v>
      </c>
      <c r="C124" s="111">
        <f>'[1]Daily Roster'!$C124</f>
        <v>0</v>
      </c>
      <c r="D124" s="111">
        <f>'[1]Daily Roster'!$D124</f>
        <v>0</v>
      </c>
      <c r="E124" s="111">
        <f>'[1]Daily Roster'!$E124</f>
        <v>0</v>
      </c>
      <c r="F124" s="111">
        <f>'[1]Daily Roster'!$F124</f>
        <v>0</v>
      </c>
      <c r="G124" s="111">
        <f>'[1]Daily Roster'!$G124</f>
        <v>0</v>
      </c>
      <c r="H124" s="111">
        <f>'[1]Daily Roster'!$H124</f>
        <v>0</v>
      </c>
      <c r="I124" s="111">
        <f>'[1]Daily Roster'!$I124</f>
        <v>0</v>
      </c>
      <c r="J124" s="111">
        <f>'[1]Daily Roster'!$J124</f>
        <v>0</v>
      </c>
      <c r="K124" s="111">
        <f>'[1]Daily Roster'!$K124</f>
        <v>0</v>
      </c>
      <c r="L124" s="111">
        <f>'[1]Daily Roster'!$L124</f>
        <v>0</v>
      </c>
      <c r="M124" s="111">
        <f>'[1]Daily Roster'!$M124</f>
        <v>0</v>
      </c>
      <c r="N124" s="111">
        <f>'[1]Daily Roster'!$N124</f>
        <v>0</v>
      </c>
      <c r="O124" s="111">
        <f>'[1]Daily Roster'!$O124</f>
        <v>0</v>
      </c>
      <c r="P124" s="111">
        <f>'[1]Daily Roster'!$P124</f>
        <v>0</v>
      </c>
      <c r="Q124" s="111">
        <f>'[1]Daily Roster'!$Q124</f>
        <v>0</v>
      </c>
      <c r="R124" s="111">
        <f>'[1]Daily Roster'!$R124</f>
        <v>0</v>
      </c>
      <c r="S124" s="111">
        <f>'[1]Daily Roster'!$S124</f>
        <v>0</v>
      </c>
      <c r="T124" s="111">
        <f>'[1]Daily Roster'!$T124</f>
        <v>0</v>
      </c>
      <c r="V124" s="106"/>
      <c r="W124" s="106"/>
      <c r="X124" s="106"/>
      <c r="Z124" s="108"/>
      <c r="AA124" s="108"/>
      <c r="AB124" s="108"/>
      <c r="AC124" s="108"/>
      <c r="AD124" s="108"/>
      <c r="AF124" s="53"/>
    </row>
    <row r="125" spans="1:32" x14ac:dyDescent="0.3">
      <c r="A125" s="102">
        <v>43270</v>
      </c>
      <c r="B125" s="103" t="s">
        <v>2</v>
      </c>
      <c r="C125" s="111">
        <f>'[1]Daily Roster'!$C125</f>
        <v>0</v>
      </c>
      <c r="D125" s="111">
        <f>'[1]Daily Roster'!$D125</f>
        <v>0</v>
      </c>
      <c r="E125" s="111">
        <f>'[1]Daily Roster'!$E125</f>
        <v>0</v>
      </c>
      <c r="F125" s="111">
        <f>'[1]Daily Roster'!$F125</f>
        <v>0</v>
      </c>
      <c r="G125" s="111">
        <f>'[1]Daily Roster'!$G125</f>
        <v>0</v>
      </c>
      <c r="H125" s="111">
        <f>'[1]Daily Roster'!$H125</f>
        <v>0</v>
      </c>
      <c r="I125" s="111">
        <f>'[1]Daily Roster'!$I125</f>
        <v>0</v>
      </c>
      <c r="J125" s="111">
        <f>'[1]Daily Roster'!$J125</f>
        <v>0</v>
      </c>
      <c r="K125" s="111">
        <f>'[1]Daily Roster'!$K125</f>
        <v>0</v>
      </c>
      <c r="L125" s="111">
        <f>'[1]Daily Roster'!$L125</f>
        <v>0</v>
      </c>
      <c r="M125" s="111">
        <f>'[1]Daily Roster'!$M125</f>
        <v>0</v>
      </c>
      <c r="N125" s="111">
        <f>'[1]Daily Roster'!$N125</f>
        <v>0</v>
      </c>
      <c r="O125" s="111">
        <f>'[1]Daily Roster'!$O125</f>
        <v>0</v>
      </c>
      <c r="P125" s="111">
        <f>'[1]Daily Roster'!$P125</f>
        <v>0</v>
      </c>
      <c r="Q125" s="111">
        <f>'[1]Daily Roster'!$Q125</f>
        <v>0</v>
      </c>
      <c r="R125" s="111">
        <f>'[1]Daily Roster'!$R125</f>
        <v>0</v>
      </c>
      <c r="S125" s="111">
        <f>'[1]Daily Roster'!$S125</f>
        <v>0</v>
      </c>
      <c r="T125" s="111">
        <f>'[1]Daily Roster'!$T125</f>
        <v>0</v>
      </c>
      <c r="V125" s="106"/>
      <c r="W125" s="106"/>
      <c r="X125" s="106"/>
      <c r="Z125" s="108"/>
      <c r="AA125" s="108"/>
      <c r="AB125" s="108"/>
      <c r="AC125" s="108"/>
      <c r="AD125" s="108"/>
      <c r="AF125" s="53"/>
    </row>
    <row r="126" spans="1:32" x14ac:dyDescent="0.3">
      <c r="A126" s="102">
        <v>43271</v>
      </c>
      <c r="B126" s="103" t="s">
        <v>3</v>
      </c>
      <c r="C126" s="111">
        <f>'[1]Daily Roster'!$C126</f>
        <v>0</v>
      </c>
      <c r="D126" s="111">
        <f>'[1]Daily Roster'!$D126</f>
        <v>0</v>
      </c>
      <c r="E126" s="111">
        <f>'[1]Daily Roster'!$E126</f>
        <v>0</v>
      </c>
      <c r="F126" s="111">
        <f>'[1]Daily Roster'!$F126</f>
        <v>0</v>
      </c>
      <c r="G126" s="111">
        <f>'[1]Daily Roster'!$G126</f>
        <v>0</v>
      </c>
      <c r="H126" s="111">
        <f>'[1]Daily Roster'!$H126</f>
        <v>0</v>
      </c>
      <c r="I126" s="111">
        <f>'[1]Daily Roster'!$I126</f>
        <v>0</v>
      </c>
      <c r="J126" s="111">
        <f>'[1]Daily Roster'!$J126</f>
        <v>0</v>
      </c>
      <c r="K126" s="111">
        <f>'[1]Daily Roster'!$K126</f>
        <v>0</v>
      </c>
      <c r="L126" s="111">
        <f>'[1]Daily Roster'!$L126</f>
        <v>0</v>
      </c>
      <c r="M126" s="111">
        <f>'[1]Daily Roster'!$M126</f>
        <v>0</v>
      </c>
      <c r="N126" s="111">
        <f>'[1]Daily Roster'!$N126</f>
        <v>0</v>
      </c>
      <c r="O126" s="111">
        <f>'[1]Daily Roster'!$O126</f>
        <v>0</v>
      </c>
      <c r="P126" s="111">
        <f>'[1]Daily Roster'!$P126</f>
        <v>0</v>
      </c>
      <c r="Q126" s="111">
        <f>'[1]Daily Roster'!$Q126</f>
        <v>0</v>
      </c>
      <c r="R126" s="111">
        <f>'[1]Daily Roster'!$R126</f>
        <v>0</v>
      </c>
      <c r="S126" s="111">
        <f>'[1]Daily Roster'!$S126</f>
        <v>0</v>
      </c>
      <c r="T126" s="111">
        <f>'[1]Daily Roster'!$T126</f>
        <v>0</v>
      </c>
      <c r="V126" s="106"/>
      <c r="W126" s="106"/>
      <c r="X126" s="106"/>
      <c r="Z126" s="108"/>
      <c r="AA126" s="108"/>
      <c r="AB126" s="108"/>
      <c r="AC126" s="108"/>
      <c r="AD126" s="108"/>
      <c r="AF126" s="53"/>
    </row>
    <row r="127" spans="1:32" x14ac:dyDescent="0.3">
      <c r="A127" s="102">
        <v>43272</v>
      </c>
      <c r="B127" s="103" t="s">
        <v>4</v>
      </c>
      <c r="C127" s="111">
        <f>'[1]Daily Roster'!$C127</f>
        <v>0</v>
      </c>
      <c r="D127" s="111">
        <f>'[1]Daily Roster'!$D127</f>
        <v>0</v>
      </c>
      <c r="E127" s="111">
        <f>'[1]Daily Roster'!$E127</f>
        <v>0</v>
      </c>
      <c r="F127" s="111">
        <f>'[1]Daily Roster'!$F127</f>
        <v>0</v>
      </c>
      <c r="G127" s="111">
        <f>'[1]Daily Roster'!$G127</f>
        <v>0</v>
      </c>
      <c r="H127" s="111">
        <f>'[1]Daily Roster'!$H127</f>
        <v>0</v>
      </c>
      <c r="I127" s="111">
        <f>'[1]Daily Roster'!$I127</f>
        <v>0</v>
      </c>
      <c r="J127" s="111">
        <f>'[1]Daily Roster'!$J127</f>
        <v>0</v>
      </c>
      <c r="K127" s="111">
        <f>'[1]Daily Roster'!$K127</f>
        <v>0</v>
      </c>
      <c r="L127" s="111">
        <f>'[1]Daily Roster'!$L127</f>
        <v>0</v>
      </c>
      <c r="M127" s="111">
        <f>'[1]Daily Roster'!$M127</f>
        <v>0</v>
      </c>
      <c r="N127" s="111">
        <f>'[1]Daily Roster'!$N127</f>
        <v>0</v>
      </c>
      <c r="O127" s="111">
        <f>'[1]Daily Roster'!$O127</f>
        <v>0</v>
      </c>
      <c r="P127" s="111">
        <f>'[1]Daily Roster'!$P127</f>
        <v>0</v>
      </c>
      <c r="Q127" s="111">
        <f>'[1]Daily Roster'!$Q127</f>
        <v>0</v>
      </c>
      <c r="R127" s="111">
        <f>'[1]Daily Roster'!$R127</f>
        <v>0</v>
      </c>
      <c r="S127" s="111">
        <f>'[1]Daily Roster'!$S127</f>
        <v>0</v>
      </c>
      <c r="T127" s="111">
        <f>'[1]Daily Roster'!$T127</f>
        <v>0</v>
      </c>
      <c r="V127" s="106"/>
      <c r="W127" s="106"/>
      <c r="X127" s="106"/>
      <c r="Z127" s="108"/>
      <c r="AA127" s="108"/>
      <c r="AB127" s="108"/>
      <c r="AC127" s="108"/>
      <c r="AD127" s="108"/>
      <c r="AF127" s="53"/>
    </row>
    <row r="128" spans="1:32" x14ac:dyDescent="0.3">
      <c r="A128" s="102">
        <v>43273</v>
      </c>
      <c r="B128" s="103" t="s">
        <v>5</v>
      </c>
      <c r="C128" s="111">
        <f>'[1]Daily Roster'!$C128</f>
        <v>0</v>
      </c>
      <c r="D128" s="111">
        <f>'[1]Daily Roster'!$D128</f>
        <v>0</v>
      </c>
      <c r="E128" s="111">
        <f>'[1]Daily Roster'!$E128</f>
        <v>0</v>
      </c>
      <c r="F128" s="111">
        <f>'[1]Daily Roster'!$F128</f>
        <v>0</v>
      </c>
      <c r="G128" s="111">
        <f>'[1]Daily Roster'!$G128</f>
        <v>0</v>
      </c>
      <c r="H128" s="111">
        <f>'[1]Daily Roster'!$H128</f>
        <v>0</v>
      </c>
      <c r="I128" s="111">
        <f>'[1]Daily Roster'!$I128</f>
        <v>0</v>
      </c>
      <c r="J128" s="111">
        <f>'[1]Daily Roster'!$J128</f>
        <v>0</v>
      </c>
      <c r="K128" s="111">
        <f>'[1]Daily Roster'!$K128</f>
        <v>0</v>
      </c>
      <c r="L128" s="111">
        <f>'[1]Daily Roster'!$L128</f>
        <v>0</v>
      </c>
      <c r="M128" s="111">
        <f>'[1]Daily Roster'!$M128</f>
        <v>0</v>
      </c>
      <c r="N128" s="111">
        <f>'[1]Daily Roster'!$N128</f>
        <v>0</v>
      </c>
      <c r="O128" s="111">
        <f>'[1]Daily Roster'!$O128</f>
        <v>0</v>
      </c>
      <c r="P128" s="111">
        <f>'[1]Daily Roster'!$P128</f>
        <v>0</v>
      </c>
      <c r="Q128" s="111">
        <f>'[1]Daily Roster'!$Q128</f>
        <v>0</v>
      </c>
      <c r="R128" s="111">
        <f>'[1]Daily Roster'!$R128</f>
        <v>0</v>
      </c>
      <c r="S128" s="111">
        <f>'[1]Daily Roster'!$S128</f>
        <v>0</v>
      </c>
      <c r="T128" s="111">
        <f>'[1]Daily Roster'!$T128</f>
        <v>0</v>
      </c>
      <c r="V128" s="106"/>
      <c r="W128" s="106"/>
      <c r="X128" s="106"/>
      <c r="Z128" s="108"/>
      <c r="AA128" s="108"/>
      <c r="AB128" s="108"/>
      <c r="AC128" s="108"/>
      <c r="AD128" s="108"/>
      <c r="AF128" s="53"/>
    </row>
    <row r="129" spans="1:32" x14ac:dyDescent="0.3">
      <c r="A129" s="102">
        <v>43276</v>
      </c>
      <c r="B129" s="103" t="s">
        <v>1</v>
      </c>
      <c r="C129" s="111">
        <f>'[1]Daily Roster'!$C129</f>
        <v>0</v>
      </c>
      <c r="D129" s="111">
        <f>'[1]Daily Roster'!$D129</f>
        <v>0</v>
      </c>
      <c r="E129" s="111">
        <f>'[1]Daily Roster'!$E129</f>
        <v>0</v>
      </c>
      <c r="F129" s="111">
        <f>'[1]Daily Roster'!$F129</f>
        <v>0</v>
      </c>
      <c r="G129" s="111">
        <f>'[1]Daily Roster'!$G129</f>
        <v>0</v>
      </c>
      <c r="H129" s="111">
        <f>'[1]Daily Roster'!$H129</f>
        <v>0</v>
      </c>
      <c r="I129" s="111">
        <f>'[1]Daily Roster'!$I129</f>
        <v>0</v>
      </c>
      <c r="J129" s="111">
        <f>'[1]Daily Roster'!$J129</f>
        <v>0</v>
      </c>
      <c r="K129" s="111">
        <f>'[1]Daily Roster'!$K129</f>
        <v>0</v>
      </c>
      <c r="L129" s="111">
        <f>'[1]Daily Roster'!$L129</f>
        <v>0</v>
      </c>
      <c r="M129" s="111">
        <f>'[1]Daily Roster'!$M129</f>
        <v>0</v>
      </c>
      <c r="N129" s="111">
        <f>'[1]Daily Roster'!$N129</f>
        <v>0</v>
      </c>
      <c r="O129" s="111">
        <f>'[1]Daily Roster'!$O129</f>
        <v>0</v>
      </c>
      <c r="P129" s="111">
        <f>'[1]Daily Roster'!$P129</f>
        <v>0</v>
      </c>
      <c r="Q129" s="111">
        <f>'[1]Daily Roster'!$Q129</f>
        <v>0</v>
      </c>
      <c r="R129" s="111">
        <f>'[1]Daily Roster'!$R129</f>
        <v>0</v>
      </c>
      <c r="S129" s="111">
        <f>'[1]Daily Roster'!$S129</f>
        <v>0</v>
      </c>
      <c r="T129" s="111">
        <f>'[1]Daily Roster'!$T129</f>
        <v>0</v>
      </c>
      <c r="V129" s="106"/>
      <c r="W129" s="106"/>
      <c r="X129" s="106"/>
      <c r="Z129" s="108"/>
      <c r="AA129" s="108"/>
      <c r="AB129" s="108"/>
      <c r="AC129" s="108"/>
      <c r="AD129" s="108"/>
      <c r="AF129" s="53"/>
    </row>
    <row r="130" spans="1:32" x14ac:dyDescent="0.3">
      <c r="A130" s="102">
        <v>43277</v>
      </c>
      <c r="B130" s="103" t="s">
        <v>2</v>
      </c>
      <c r="C130" s="111">
        <f>'[1]Daily Roster'!$C130</f>
        <v>0</v>
      </c>
      <c r="D130" s="111">
        <f>'[1]Daily Roster'!$D130</f>
        <v>0</v>
      </c>
      <c r="E130" s="111">
        <f>'[1]Daily Roster'!$E130</f>
        <v>0</v>
      </c>
      <c r="F130" s="111">
        <f>'[1]Daily Roster'!$F130</f>
        <v>0</v>
      </c>
      <c r="G130" s="111">
        <f>'[1]Daily Roster'!$G130</f>
        <v>0</v>
      </c>
      <c r="H130" s="111">
        <f>'[1]Daily Roster'!$H130</f>
        <v>0</v>
      </c>
      <c r="I130" s="111">
        <f>'[1]Daily Roster'!$I130</f>
        <v>0</v>
      </c>
      <c r="J130" s="111">
        <f>'[1]Daily Roster'!$J130</f>
        <v>0</v>
      </c>
      <c r="K130" s="111">
        <f>'[1]Daily Roster'!$K130</f>
        <v>0</v>
      </c>
      <c r="L130" s="111">
        <f>'[1]Daily Roster'!$L130</f>
        <v>0</v>
      </c>
      <c r="M130" s="111">
        <f>'[1]Daily Roster'!$M130</f>
        <v>0</v>
      </c>
      <c r="N130" s="111">
        <f>'[1]Daily Roster'!$N130</f>
        <v>0</v>
      </c>
      <c r="O130" s="111">
        <f>'[1]Daily Roster'!$O130</f>
        <v>0</v>
      </c>
      <c r="P130" s="111">
        <f>'[1]Daily Roster'!$P130</f>
        <v>0</v>
      </c>
      <c r="Q130" s="111">
        <f>'[1]Daily Roster'!$Q130</f>
        <v>0</v>
      </c>
      <c r="R130" s="111">
        <f>'[1]Daily Roster'!$R130</f>
        <v>0</v>
      </c>
      <c r="S130" s="111">
        <f>'[1]Daily Roster'!$S130</f>
        <v>0</v>
      </c>
      <c r="T130" s="111">
        <f>'[1]Daily Roster'!$T130</f>
        <v>0</v>
      </c>
      <c r="V130" s="106"/>
      <c r="W130" s="106"/>
      <c r="X130" s="106"/>
      <c r="Z130" s="108"/>
      <c r="AA130" s="108"/>
      <c r="AB130" s="108"/>
      <c r="AC130" s="108"/>
      <c r="AD130" s="108"/>
      <c r="AF130" s="53"/>
    </row>
    <row r="131" spans="1:32" x14ac:dyDescent="0.3">
      <c r="A131" s="102">
        <v>43278</v>
      </c>
      <c r="B131" s="103" t="s">
        <v>3</v>
      </c>
      <c r="C131" s="111">
        <f>'[1]Daily Roster'!$C131</f>
        <v>0</v>
      </c>
      <c r="D131" s="111">
        <f>'[1]Daily Roster'!$D131</f>
        <v>0</v>
      </c>
      <c r="E131" s="111">
        <f>'[1]Daily Roster'!$E131</f>
        <v>0</v>
      </c>
      <c r="F131" s="111">
        <f>'[1]Daily Roster'!$F131</f>
        <v>0</v>
      </c>
      <c r="G131" s="111">
        <f>'[1]Daily Roster'!$G131</f>
        <v>0</v>
      </c>
      <c r="H131" s="111">
        <f>'[1]Daily Roster'!$H131</f>
        <v>0</v>
      </c>
      <c r="I131" s="111">
        <f>'[1]Daily Roster'!$I131</f>
        <v>0</v>
      </c>
      <c r="J131" s="111">
        <f>'[1]Daily Roster'!$J131</f>
        <v>0</v>
      </c>
      <c r="K131" s="111">
        <f>'[1]Daily Roster'!$K131</f>
        <v>0</v>
      </c>
      <c r="L131" s="111">
        <f>'[1]Daily Roster'!$L131</f>
        <v>0</v>
      </c>
      <c r="M131" s="111">
        <f>'[1]Daily Roster'!$M131</f>
        <v>0</v>
      </c>
      <c r="N131" s="111">
        <f>'[1]Daily Roster'!$N131</f>
        <v>0</v>
      </c>
      <c r="O131" s="111">
        <f>'[1]Daily Roster'!$O131</f>
        <v>0</v>
      </c>
      <c r="P131" s="111">
        <f>'[1]Daily Roster'!$P131</f>
        <v>0</v>
      </c>
      <c r="Q131" s="111">
        <f>'[1]Daily Roster'!$Q131</f>
        <v>0</v>
      </c>
      <c r="R131" s="111">
        <f>'[1]Daily Roster'!$R131</f>
        <v>0</v>
      </c>
      <c r="S131" s="111">
        <f>'[1]Daily Roster'!$S131</f>
        <v>0</v>
      </c>
      <c r="T131" s="111">
        <f>'[1]Daily Roster'!$T131</f>
        <v>0</v>
      </c>
      <c r="V131" s="106"/>
      <c r="W131" s="106"/>
      <c r="X131" s="106"/>
      <c r="Z131" s="108"/>
      <c r="AA131" s="108"/>
      <c r="AB131" s="108"/>
      <c r="AC131" s="108"/>
      <c r="AD131" s="108"/>
      <c r="AF131" s="53"/>
    </row>
    <row r="132" spans="1:32" x14ac:dyDescent="0.3">
      <c r="A132" s="102">
        <v>43279</v>
      </c>
      <c r="B132" s="103" t="s">
        <v>4</v>
      </c>
      <c r="C132" s="111">
        <f>'[1]Daily Roster'!$C132</f>
        <v>0</v>
      </c>
      <c r="D132" s="111">
        <f>'[1]Daily Roster'!$D132</f>
        <v>0</v>
      </c>
      <c r="E132" s="111">
        <f>'[1]Daily Roster'!$E132</f>
        <v>0</v>
      </c>
      <c r="F132" s="111">
        <f>'[1]Daily Roster'!$F132</f>
        <v>0</v>
      </c>
      <c r="G132" s="111">
        <f>'[1]Daily Roster'!$G132</f>
        <v>0</v>
      </c>
      <c r="H132" s="111">
        <f>'[1]Daily Roster'!$H132</f>
        <v>0</v>
      </c>
      <c r="I132" s="111">
        <f>'[1]Daily Roster'!$I132</f>
        <v>0</v>
      </c>
      <c r="J132" s="111">
        <f>'[1]Daily Roster'!$J132</f>
        <v>0</v>
      </c>
      <c r="K132" s="111">
        <f>'[1]Daily Roster'!$K132</f>
        <v>0</v>
      </c>
      <c r="L132" s="111">
        <f>'[1]Daily Roster'!$L132</f>
        <v>0</v>
      </c>
      <c r="M132" s="111">
        <f>'[1]Daily Roster'!$M132</f>
        <v>0</v>
      </c>
      <c r="N132" s="111">
        <f>'[1]Daily Roster'!$N132</f>
        <v>0</v>
      </c>
      <c r="O132" s="111">
        <f>'[1]Daily Roster'!$O132</f>
        <v>0</v>
      </c>
      <c r="P132" s="111">
        <f>'[1]Daily Roster'!$P132</f>
        <v>0</v>
      </c>
      <c r="Q132" s="111">
        <f>'[1]Daily Roster'!$Q132</f>
        <v>0</v>
      </c>
      <c r="R132" s="111">
        <f>'[1]Daily Roster'!$R132</f>
        <v>0</v>
      </c>
      <c r="S132" s="111">
        <f>'[1]Daily Roster'!$S132</f>
        <v>0</v>
      </c>
      <c r="T132" s="111">
        <f>'[1]Daily Roster'!$T132</f>
        <v>0</v>
      </c>
      <c r="V132" s="106"/>
      <c r="W132" s="106"/>
      <c r="X132" s="106"/>
      <c r="Z132" s="108"/>
      <c r="AA132" s="108"/>
      <c r="AB132" s="108"/>
      <c r="AC132" s="108"/>
      <c r="AD132" s="108"/>
      <c r="AF132" s="53"/>
    </row>
    <row r="133" spans="1:32" x14ac:dyDescent="0.3">
      <c r="A133" s="102">
        <v>43280</v>
      </c>
      <c r="B133" s="103" t="s">
        <v>5</v>
      </c>
      <c r="C133" s="111">
        <f>'[1]Daily Roster'!$C133</f>
        <v>0</v>
      </c>
      <c r="D133" s="111">
        <f>'[1]Daily Roster'!$D133</f>
        <v>0</v>
      </c>
      <c r="E133" s="111">
        <f>'[1]Daily Roster'!$E133</f>
        <v>0</v>
      </c>
      <c r="F133" s="111">
        <f>'[1]Daily Roster'!$F133</f>
        <v>0</v>
      </c>
      <c r="G133" s="111">
        <f>'[1]Daily Roster'!$G133</f>
        <v>0</v>
      </c>
      <c r="H133" s="111">
        <f>'[1]Daily Roster'!$H133</f>
        <v>0</v>
      </c>
      <c r="I133" s="111">
        <f>'[1]Daily Roster'!$I133</f>
        <v>0</v>
      </c>
      <c r="J133" s="111">
        <f>'[1]Daily Roster'!$J133</f>
        <v>0</v>
      </c>
      <c r="K133" s="111">
        <f>'[1]Daily Roster'!$K133</f>
        <v>0</v>
      </c>
      <c r="L133" s="111">
        <f>'[1]Daily Roster'!$L133</f>
        <v>0</v>
      </c>
      <c r="M133" s="111">
        <f>'[1]Daily Roster'!$M133</f>
        <v>0</v>
      </c>
      <c r="N133" s="111">
        <f>'[1]Daily Roster'!$N133</f>
        <v>0</v>
      </c>
      <c r="O133" s="111">
        <f>'[1]Daily Roster'!$O133</f>
        <v>0</v>
      </c>
      <c r="P133" s="111">
        <f>'[1]Daily Roster'!$P133</f>
        <v>0</v>
      </c>
      <c r="Q133" s="111">
        <f>'[1]Daily Roster'!$Q133</f>
        <v>0</v>
      </c>
      <c r="R133" s="111">
        <f>'[1]Daily Roster'!$R133</f>
        <v>0</v>
      </c>
      <c r="S133" s="111">
        <f>'[1]Daily Roster'!$S133</f>
        <v>0</v>
      </c>
      <c r="T133" s="111">
        <f>'[1]Daily Roster'!$T133</f>
        <v>0</v>
      </c>
      <c r="V133" s="106"/>
      <c r="W133" s="106"/>
      <c r="X133" s="106"/>
      <c r="Z133" s="108"/>
      <c r="AA133" s="108"/>
      <c r="AB133" s="108"/>
      <c r="AC133" s="108"/>
      <c r="AD133" s="108"/>
      <c r="AF133" s="53"/>
    </row>
    <row r="134" spans="1:32" x14ac:dyDescent="0.3">
      <c r="A134" s="102">
        <v>43283</v>
      </c>
      <c r="B134" s="103" t="s">
        <v>1</v>
      </c>
      <c r="C134" s="111">
        <f>'[1]Daily Roster'!$C134</f>
        <v>0</v>
      </c>
      <c r="D134" s="111">
        <f>'[1]Daily Roster'!$D134</f>
        <v>0</v>
      </c>
      <c r="E134" s="111">
        <f>'[1]Daily Roster'!$E134</f>
        <v>0</v>
      </c>
      <c r="F134" s="111">
        <f>'[1]Daily Roster'!$F134</f>
        <v>0</v>
      </c>
      <c r="G134" s="111">
        <f>'[1]Daily Roster'!$G134</f>
        <v>0</v>
      </c>
      <c r="H134" s="111">
        <f>'[1]Daily Roster'!$H134</f>
        <v>0</v>
      </c>
      <c r="I134" s="111">
        <f>'[1]Daily Roster'!$I134</f>
        <v>0</v>
      </c>
      <c r="J134" s="111">
        <f>'[1]Daily Roster'!$J134</f>
        <v>0</v>
      </c>
      <c r="K134" s="111">
        <f>'[1]Daily Roster'!$K134</f>
        <v>0</v>
      </c>
      <c r="L134" s="111">
        <f>'[1]Daily Roster'!$L134</f>
        <v>0</v>
      </c>
      <c r="M134" s="111">
        <f>'[1]Daily Roster'!$M134</f>
        <v>0</v>
      </c>
      <c r="N134" s="111">
        <f>'[1]Daily Roster'!$N134</f>
        <v>0</v>
      </c>
      <c r="O134" s="111">
        <f>'[1]Daily Roster'!$O134</f>
        <v>0</v>
      </c>
      <c r="P134" s="111">
        <f>'[1]Daily Roster'!$P134</f>
        <v>0</v>
      </c>
      <c r="Q134" s="111">
        <f>'[1]Daily Roster'!$Q134</f>
        <v>0</v>
      </c>
      <c r="R134" s="111">
        <f>'[1]Daily Roster'!$R134</f>
        <v>0</v>
      </c>
      <c r="S134" s="111">
        <f>'[1]Daily Roster'!$S134</f>
        <v>0</v>
      </c>
      <c r="T134" s="111">
        <f>'[1]Daily Roster'!$T134</f>
        <v>0</v>
      </c>
      <c r="V134" s="106"/>
      <c r="W134" s="106"/>
      <c r="X134" s="106"/>
      <c r="Z134" s="108"/>
      <c r="AA134" s="108"/>
      <c r="AB134" s="108"/>
      <c r="AC134" s="108"/>
      <c r="AD134" s="108"/>
      <c r="AF134" s="53"/>
    </row>
    <row r="135" spans="1:32" x14ac:dyDescent="0.3">
      <c r="A135" s="102">
        <v>43284</v>
      </c>
      <c r="B135" s="103" t="s">
        <v>2</v>
      </c>
      <c r="C135" s="111">
        <f>'[1]Daily Roster'!$C135</f>
        <v>0</v>
      </c>
      <c r="D135" s="111">
        <f>'[1]Daily Roster'!$D135</f>
        <v>0</v>
      </c>
      <c r="E135" s="111">
        <f>'[1]Daily Roster'!$E135</f>
        <v>0</v>
      </c>
      <c r="F135" s="111">
        <f>'[1]Daily Roster'!$F135</f>
        <v>0</v>
      </c>
      <c r="G135" s="111">
        <f>'[1]Daily Roster'!$G135</f>
        <v>0</v>
      </c>
      <c r="H135" s="111">
        <f>'[1]Daily Roster'!$H135</f>
        <v>0</v>
      </c>
      <c r="I135" s="111">
        <f>'[1]Daily Roster'!$I135</f>
        <v>0</v>
      </c>
      <c r="J135" s="111">
        <f>'[1]Daily Roster'!$J135</f>
        <v>0</v>
      </c>
      <c r="K135" s="111">
        <f>'[1]Daily Roster'!$K135</f>
        <v>0</v>
      </c>
      <c r="L135" s="111">
        <f>'[1]Daily Roster'!$L135</f>
        <v>0</v>
      </c>
      <c r="M135" s="111">
        <f>'[1]Daily Roster'!$M135</f>
        <v>0</v>
      </c>
      <c r="N135" s="111">
        <f>'[1]Daily Roster'!$N135</f>
        <v>0</v>
      </c>
      <c r="O135" s="111">
        <f>'[1]Daily Roster'!$O135</f>
        <v>0</v>
      </c>
      <c r="P135" s="111">
        <f>'[1]Daily Roster'!$P135</f>
        <v>0</v>
      </c>
      <c r="Q135" s="111">
        <f>'[1]Daily Roster'!$Q135</f>
        <v>0</v>
      </c>
      <c r="R135" s="111">
        <f>'[1]Daily Roster'!$R135</f>
        <v>0</v>
      </c>
      <c r="S135" s="111">
        <f>'[1]Daily Roster'!$S135</f>
        <v>0</v>
      </c>
      <c r="T135" s="111">
        <f>'[1]Daily Roster'!$T135</f>
        <v>0</v>
      </c>
      <c r="V135" s="106"/>
      <c r="W135" s="106"/>
      <c r="X135" s="106"/>
      <c r="Z135" s="108"/>
      <c r="AA135" s="108"/>
      <c r="AB135" s="108"/>
      <c r="AC135" s="108"/>
      <c r="AD135" s="108"/>
      <c r="AF135" s="53"/>
    </row>
    <row r="136" spans="1:32" x14ac:dyDescent="0.3">
      <c r="A136" s="102">
        <v>43285</v>
      </c>
      <c r="B136" s="103" t="s">
        <v>3</v>
      </c>
      <c r="C136" s="111">
        <f>'[1]Daily Roster'!$C136</f>
        <v>0</v>
      </c>
      <c r="D136" s="111">
        <f>'[1]Daily Roster'!$D136</f>
        <v>0</v>
      </c>
      <c r="E136" s="111">
        <f>'[1]Daily Roster'!$E136</f>
        <v>0</v>
      </c>
      <c r="F136" s="111">
        <f>'[1]Daily Roster'!$F136</f>
        <v>0</v>
      </c>
      <c r="G136" s="111">
        <f>'[1]Daily Roster'!$G136</f>
        <v>0</v>
      </c>
      <c r="H136" s="111">
        <f>'[1]Daily Roster'!$H136</f>
        <v>0</v>
      </c>
      <c r="I136" s="111">
        <f>'[1]Daily Roster'!$I136</f>
        <v>0</v>
      </c>
      <c r="J136" s="111">
        <f>'[1]Daily Roster'!$J136</f>
        <v>0</v>
      </c>
      <c r="K136" s="111">
        <f>'[1]Daily Roster'!$K136</f>
        <v>0</v>
      </c>
      <c r="L136" s="111">
        <f>'[1]Daily Roster'!$L136</f>
        <v>0</v>
      </c>
      <c r="M136" s="111">
        <f>'[1]Daily Roster'!$M136</f>
        <v>0</v>
      </c>
      <c r="N136" s="111">
        <f>'[1]Daily Roster'!$N136</f>
        <v>0</v>
      </c>
      <c r="O136" s="111">
        <f>'[1]Daily Roster'!$O136</f>
        <v>0</v>
      </c>
      <c r="P136" s="111">
        <f>'[1]Daily Roster'!$P136</f>
        <v>0</v>
      </c>
      <c r="Q136" s="111">
        <f>'[1]Daily Roster'!$Q136</f>
        <v>0</v>
      </c>
      <c r="R136" s="111">
        <f>'[1]Daily Roster'!$R136</f>
        <v>0</v>
      </c>
      <c r="S136" s="111">
        <f>'[1]Daily Roster'!$S136</f>
        <v>0</v>
      </c>
      <c r="T136" s="111">
        <f>'[1]Daily Roster'!$T136</f>
        <v>0</v>
      </c>
      <c r="V136" s="106"/>
      <c r="W136" s="106"/>
      <c r="X136" s="106"/>
      <c r="Z136" s="108"/>
      <c r="AA136" s="108"/>
      <c r="AB136" s="108"/>
      <c r="AC136" s="108"/>
      <c r="AD136" s="108"/>
      <c r="AF136" s="53"/>
    </row>
    <row r="137" spans="1:32" x14ac:dyDescent="0.3">
      <c r="A137" s="102">
        <v>43286</v>
      </c>
      <c r="B137" s="103" t="s">
        <v>4</v>
      </c>
      <c r="C137" s="111">
        <f>'[1]Daily Roster'!$C137</f>
        <v>0</v>
      </c>
      <c r="D137" s="111">
        <f>'[1]Daily Roster'!$D137</f>
        <v>0</v>
      </c>
      <c r="E137" s="111">
        <f>'[1]Daily Roster'!$E137</f>
        <v>0</v>
      </c>
      <c r="F137" s="111">
        <f>'[1]Daily Roster'!$F137</f>
        <v>0</v>
      </c>
      <c r="G137" s="111">
        <f>'[1]Daily Roster'!$G137</f>
        <v>0</v>
      </c>
      <c r="H137" s="111">
        <f>'[1]Daily Roster'!$H137</f>
        <v>0</v>
      </c>
      <c r="I137" s="111">
        <f>'[1]Daily Roster'!$I137</f>
        <v>0</v>
      </c>
      <c r="J137" s="111">
        <f>'[1]Daily Roster'!$J137</f>
        <v>0</v>
      </c>
      <c r="K137" s="111">
        <f>'[1]Daily Roster'!$K137</f>
        <v>0</v>
      </c>
      <c r="L137" s="111">
        <f>'[1]Daily Roster'!$L137</f>
        <v>0</v>
      </c>
      <c r="M137" s="111">
        <f>'[1]Daily Roster'!$M137</f>
        <v>0</v>
      </c>
      <c r="N137" s="111">
        <f>'[1]Daily Roster'!$N137</f>
        <v>0</v>
      </c>
      <c r="O137" s="111">
        <f>'[1]Daily Roster'!$O137</f>
        <v>0</v>
      </c>
      <c r="P137" s="111">
        <f>'[1]Daily Roster'!$P137</f>
        <v>0</v>
      </c>
      <c r="Q137" s="111">
        <f>'[1]Daily Roster'!$Q137</f>
        <v>0</v>
      </c>
      <c r="R137" s="111">
        <f>'[1]Daily Roster'!$R137</f>
        <v>0</v>
      </c>
      <c r="S137" s="111">
        <f>'[1]Daily Roster'!$S137</f>
        <v>0</v>
      </c>
      <c r="T137" s="111">
        <f>'[1]Daily Roster'!$T137</f>
        <v>0</v>
      </c>
      <c r="V137" s="106"/>
      <c r="W137" s="106"/>
      <c r="X137" s="106"/>
      <c r="Z137" s="108"/>
      <c r="AA137" s="108"/>
      <c r="AB137" s="108"/>
      <c r="AC137" s="108"/>
      <c r="AD137" s="108"/>
      <c r="AF137" s="53"/>
    </row>
    <row r="138" spans="1:32" x14ac:dyDescent="0.3">
      <c r="A138" s="102">
        <v>43287</v>
      </c>
      <c r="B138" s="103" t="s">
        <v>5</v>
      </c>
      <c r="C138" s="111">
        <f>'[1]Daily Roster'!$C138</f>
        <v>0</v>
      </c>
      <c r="D138" s="111">
        <f>'[1]Daily Roster'!$D138</f>
        <v>0</v>
      </c>
      <c r="E138" s="111">
        <f>'[1]Daily Roster'!$E138</f>
        <v>0</v>
      </c>
      <c r="F138" s="111">
        <f>'[1]Daily Roster'!$F138</f>
        <v>0</v>
      </c>
      <c r="G138" s="111">
        <f>'[1]Daily Roster'!$G138</f>
        <v>0</v>
      </c>
      <c r="H138" s="111">
        <f>'[1]Daily Roster'!$H138</f>
        <v>0</v>
      </c>
      <c r="I138" s="111">
        <f>'[1]Daily Roster'!$I138</f>
        <v>0</v>
      </c>
      <c r="J138" s="111">
        <f>'[1]Daily Roster'!$J138</f>
        <v>0</v>
      </c>
      <c r="K138" s="111">
        <f>'[1]Daily Roster'!$K138</f>
        <v>0</v>
      </c>
      <c r="L138" s="111">
        <f>'[1]Daily Roster'!$L138</f>
        <v>0</v>
      </c>
      <c r="M138" s="111">
        <f>'[1]Daily Roster'!$M138</f>
        <v>0</v>
      </c>
      <c r="N138" s="111">
        <f>'[1]Daily Roster'!$N138</f>
        <v>0</v>
      </c>
      <c r="O138" s="111">
        <f>'[1]Daily Roster'!$O138</f>
        <v>0</v>
      </c>
      <c r="P138" s="111">
        <f>'[1]Daily Roster'!$P138</f>
        <v>0</v>
      </c>
      <c r="Q138" s="111">
        <f>'[1]Daily Roster'!$Q138</f>
        <v>0</v>
      </c>
      <c r="R138" s="111">
        <f>'[1]Daily Roster'!$R138</f>
        <v>0</v>
      </c>
      <c r="S138" s="111">
        <f>'[1]Daily Roster'!$S138</f>
        <v>0</v>
      </c>
      <c r="T138" s="111">
        <f>'[1]Daily Roster'!$T138</f>
        <v>0</v>
      </c>
      <c r="V138" s="106"/>
      <c r="W138" s="106"/>
      <c r="X138" s="106"/>
      <c r="Z138" s="108"/>
      <c r="AA138" s="108"/>
      <c r="AB138" s="108"/>
      <c r="AC138" s="108"/>
      <c r="AD138" s="108"/>
      <c r="AF138" s="53"/>
    </row>
    <row r="139" spans="1:32" x14ac:dyDescent="0.3">
      <c r="A139" s="102">
        <v>43290</v>
      </c>
      <c r="B139" s="103" t="s">
        <v>1</v>
      </c>
      <c r="C139" s="111">
        <f>'[1]Daily Roster'!$C139</f>
        <v>0</v>
      </c>
      <c r="D139" s="111">
        <f>'[1]Daily Roster'!$D139</f>
        <v>0</v>
      </c>
      <c r="E139" s="111">
        <f>'[1]Daily Roster'!$E139</f>
        <v>0</v>
      </c>
      <c r="F139" s="111">
        <f>'[1]Daily Roster'!$F139</f>
        <v>0</v>
      </c>
      <c r="G139" s="111">
        <f>'[1]Daily Roster'!$G139</f>
        <v>0</v>
      </c>
      <c r="H139" s="111">
        <f>'[1]Daily Roster'!$H139</f>
        <v>0</v>
      </c>
      <c r="I139" s="111">
        <f>'[1]Daily Roster'!$I139</f>
        <v>0</v>
      </c>
      <c r="J139" s="111">
        <f>'[1]Daily Roster'!$J139</f>
        <v>0</v>
      </c>
      <c r="K139" s="111">
        <f>'[1]Daily Roster'!$K139</f>
        <v>0</v>
      </c>
      <c r="L139" s="111">
        <f>'[1]Daily Roster'!$L139</f>
        <v>0</v>
      </c>
      <c r="M139" s="111">
        <f>'[1]Daily Roster'!$M139</f>
        <v>0</v>
      </c>
      <c r="N139" s="111">
        <f>'[1]Daily Roster'!$N139</f>
        <v>0</v>
      </c>
      <c r="O139" s="111">
        <f>'[1]Daily Roster'!$O139</f>
        <v>0</v>
      </c>
      <c r="P139" s="111">
        <f>'[1]Daily Roster'!$P139</f>
        <v>0</v>
      </c>
      <c r="Q139" s="111">
        <f>'[1]Daily Roster'!$Q139</f>
        <v>0</v>
      </c>
      <c r="R139" s="111">
        <f>'[1]Daily Roster'!$R139</f>
        <v>0</v>
      </c>
      <c r="S139" s="111">
        <f>'[1]Daily Roster'!$S139</f>
        <v>0</v>
      </c>
      <c r="T139" s="111">
        <f>'[1]Daily Roster'!$T139</f>
        <v>0</v>
      </c>
      <c r="V139" s="106"/>
      <c r="W139" s="106"/>
      <c r="X139" s="106"/>
      <c r="Z139" s="108"/>
      <c r="AA139" s="108"/>
      <c r="AB139" s="108"/>
      <c r="AC139" s="108"/>
      <c r="AD139" s="108"/>
      <c r="AF139" s="53"/>
    </row>
    <row r="140" spans="1:32" x14ac:dyDescent="0.3">
      <c r="A140" s="102">
        <v>43291</v>
      </c>
      <c r="B140" s="103" t="s">
        <v>2</v>
      </c>
      <c r="C140" s="111">
        <f>'[1]Daily Roster'!$C140</f>
        <v>0</v>
      </c>
      <c r="D140" s="111">
        <f>'[1]Daily Roster'!$D140</f>
        <v>0</v>
      </c>
      <c r="E140" s="111">
        <f>'[1]Daily Roster'!$E140</f>
        <v>0</v>
      </c>
      <c r="F140" s="111">
        <f>'[1]Daily Roster'!$F140</f>
        <v>0</v>
      </c>
      <c r="G140" s="111">
        <f>'[1]Daily Roster'!$G140</f>
        <v>0</v>
      </c>
      <c r="H140" s="111">
        <f>'[1]Daily Roster'!$H140</f>
        <v>0</v>
      </c>
      <c r="I140" s="111">
        <f>'[1]Daily Roster'!$I140</f>
        <v>0</v>
      </c>
      <c r="J140" s="111">
        <f>'[1]Daily Roster'!$J140</f>
        <v>0</v>
      </c>
      <c r="K140" s="111">
        <f>'[1]Daily Roster'!$K140</f>
        <v>0</v>
      </c>
      <c r="L140" s="111">
        <f>'[1]Daily Roster'!$L140</f>
        <v>0</v>
      </c>
      <c r="M140" s="111">
        <f>'[1]Daily Roster'!$M140</f>
        <v>0</v>
      </c>
      <c r="N140" s="111">
        <f>'[1]Daily Roster'!$N140</f>
        <v>0</v>
      </c>
      <c r="O140" s="111">
        <f>'[1]Daily Roster'!$O140</f>
        <v>0</v>
      </c>
      <c r="P140" s="111">
        <f>'[1]Daily Roster'!$P140</f>
        <v>0</v>
      </c>
      <c r="Q140" s="111">
        <f>'[1]Daily Roster'!$Q140</f>
        <v>0</v>
      </c>
      <c r="R140" s="111">
        <f>'[1]Daily Roster'!$R140</f>
        <v>0</v>
      </c>
      <c r="S140" s="111">
        <f>'[1]Daily Roster'!$S140</f>
        <v>0</v>
      </c>
      <c r="T140" s="111">
        <f>'[1]Daily Roster'!$T140</f>
        <v>0</v>
      </c>
      <c r="V140" s="106"/>
      <c r="W140" s="106"/>
      <c r="X140" s="106"/>
      <c r="Z140" s="108"/>
      <c r="AA140" s="108"/>
      <c r="AB140" s="108"/>
      <c r="AC140" s="108"/>
      <c r="AD140" s="108"/>
      <c r="AF140" s="53"/>
    </row>
    <row r="141" spans="1:32" x14ac:dyDescent="0.3">
      <c r="A141" s="102">
        <v>43292</v>
      </c>
      <c r="B141" s="103" t="s">
        <v>3</v>
      </c>
      <c r="C141" s="111">
        <f>'[1]Daily Roster'!$C141</f>
        <v>0</v>
      </c>
      <c r="D141" s="111">
        <f>'[1]Daily Roster'!$D141</f>
        <v>0</v>
      </c>
      <c r="E141" s="111">
        <f>'[1]Daily Roster'!$E141</f>
        <v>0</v>
      </c>
      <c r="F141" s="111">
        <f>'[1]Daily Roster'!$F141</f>
        <v>0</v>
      </c>
      <c r="G141" s="111">
        <f>'[1]Daily Roster'!$G141</f>
        <v>0</v>
      </c>
      <c r="H141" s="111">
        <f>'[1]Daily Roster'!$H141</f>
        <v>0</v>
      </c>
      <c r="I141" s="111">
        <f>'[1]Daily Roster'!$I141</f>
        <v>0</v>
      </c>
      <c r="J141" s="111">
        <f>'[1]Daily Roster'!$J141</f>
        <v>0</v>
      </c>
      <c r="K141" s="111">
        <f>'[1]Daily Roster'!$K141</f>
        <v>0</v>
      </c>
      <c r="L141" s="111">
        <f>'[1]Daily Roster'!$L141</f>
        <v>0</v>
      </c>
      <c r="M141" s="111">
        <f>'[1]Daily Roster'!$M141</f>
        <v>0</v>
      </c>
      <c r="N141" s="111">
        <f>'[1]Daily Roster'!$N141</f>
        <v>0</v>
      </c>
      <c r="O141" s="111">
        <f>'[1]Daily Roster'!$O141</f>
        <v>0</v>
      </c>
      <c r="P141" s="111">
        <f>'[1]Daily Roster'!$P141</f>
        <v>0</v>
      </c>
      <c r="Q141" s="111">
        <f>'[1]Daily Roster'!$Q141</f>
        <v>0</v>
      </c>
      <c r="R141" s="111">
        <f>'[1]Daily Roster'!$R141</f>
        <v>0</v>
      </c>
      <c r="S141" s="111">
        <f>'[1]Daily Roster'!$S141</f>
        <v>0</v>
      </c>
      <c r="T141" s="111">
        <f>'[1]Daily Roster'!$T141</f>
        <v>0</v>
      </c>
      <c r="V141" s="106"/>
      <c r="W141" s="106"/>
      <c r="X141" s="106"/>
      <c r="Z141" s="108"/>
      <c r="AA141" s="108"/>
      <c r="AB141" s="108"/>
      <c r="AC141" s="108"/>
      <c r="AD141" s="108"/>
      <c r="AF141" s="53"/>
    </row>
    <row r="142" spans="1:32" x14ac:dyDescent="0.3">
      <c r="A142" s="102">
        <v>43293</v>
      </c>
      <c r="B142" s="103" t="s">
        <v>4</v>
      </c>
      <c r="C142" s="111">
        <f>'[1]Daily Roster'!$C142</f>
        <v>0</v>
      </c>
      <c r="D142" s="111">
        <f>'[1]Daily Roster'!$D142</f>
        <v>0</v>
      </c>
      <c r="E142" s="111">
        <f>'[1]Daily Roster'!$E142</f>
        <v>0</v>
      </c>
      <c r="F142" s="111">
        <f>'[1]Daily Roster'!$F142</f>
        <v>0</v>
      </c>
      <c r="G142" s="111">
        <f>'[1]Daily Roster'!$G142</f>
        <v>0</v>
      </c>
      <c r="H142" s="111">
        <f>'[1]Daily Roster'!$H142</f>
        <v>0</v>
      </c>
      <c r="I142" s="111">
        <f>'[1]Daily Roster'!$I142</f>
        <v>0</v>
      </c>
      <c r="J142" s="111">
        <f>'[1]Daily Roster'!$J142</f>
        <v>0</v>
      </c>
      <c r="K142" s="111">
        <f>'[1]Daily Roster'!$K142</f>
        <v>0</v>
      </c>
      <c r="L142" s="111">
        <f>'[1]Daily Roster'!$L142</f>
        <v>0</v>
      </c>
      <c r="M142" s="111">
        <f>'[1]Daily Roster'!$M142</f>
        <v>0</v>
      </c>
      <c r="N142" s="111">
        <f>'[1]Daily Roster'!$N142</f>
        <v>0</v>
      </c>
      <c r="O142" s="111">
        <f>'[1]Daily Roster'!$O142</f>
        <v>0</v>
      </c>
      <c r="P142" s="111">
        <f>'[1]Daily Roster'!$P142</f>
        <v>0</v>
      </c>
      <c r="Q142" s="111">
        <f>'[1]Daily Roster'!$Q142</f>
        <v>0</v>
      </c>
      <c r="R142" s="111">
        <f>'[1]Daily Roster'!$R142</f>
        <v>0</v>
      </c>
      <c r="S142" s="111">
        <f>'[1]Daily Roster'!$S142</f>
        <v>0</v>
      </c>
      <c r="T142" s="111">
        <f>'[1]Daily Roster'!$T142</f>
        <v>0</v>
      </c>
      <c r="V142" s="106"/>
      <c r="W142" s="106"/>
      <c r="X142" s="106"/>
      <c r="Z142" s="108"/>
      <c r="AA142" s="108"/>
      <c r="AB142" s="108"/>
      <c r="AC142" s="108"/>
      <c r="AD142" s="108"/>
      <c r="AF142" s="53"/>
    </row>
    <row r="143" spans="1:32" x14ac:dyDescent="0.3">
      <c r="A143" s="102">
        <v>43294</v>
      </c>
      <c r="B143" s="103" t="s">
        <v>5</v>
      </c>
      <c r="C143" s="111">
        <f>'[1]Daily Roster'!$C143</f>
        <v>0</v>
      </c>
      <c r="D143" s="111">
        <f>'[1]Daily Roster'!$D143</f>
        <v>0</v>
      </c>
      <c r="E143" s="111">
        <f>'[1]Daily Roster'!$E143</f>
        <v>0</v>
      </c>
      <c r="F143" s="111">
        <f>'[1]Daily Roster'!$F143</f>
        <v>0</v>
      </c>
      <c r="G143" s="111">
        <f>'[1]Daily Roster'!$G143</f>
        <v>0</v>
      </c>
      <c r="H143" s="111">
        <f>'[1]Daily Roster'!$H143</f>
        <v>0</v>
      </c>
      <c r="I143" s="111">
        <f>'[1]Daily Roster'!$I143</f>
        <v>0</v>
      </c>
      <c r="J143" s="111">
        <f>'[1]Daily Roster'!$J143</f>
        <v>0</v>
      </c>
      <c r="K143" s="111">
        <f>'[1]Daily Roster'!$K143</f>
        <v>0</v>
      </c>
      <c r="L143" s="111">
        <f>'[1]Daily Roster'!$L143</f>
        <v>0</v>
      </c>
      <c r="M143" s="111">
        <f>'[1]Daily Roster'!$M143</f>
        <v>0</v>
      </c>
      <c r="N143" s="111">
        <f>'[1]Daily Roster'!$N143</f>
        <v>0</v>
      </c>
      <c r="O143" s="111">
        <f>'[1]Daily Roster'!$O143</f>
        <v>0</v>
      </c>
      <c r="P143" s="111">
        <f>'[1]Daily Roster'!$P143</f>
        <v>0</v>
      </c>
      <c r="Q143" s="111">
        <f>'[1]Daily Roster'!$Q143</f>
        <v>0</v>
      </c>
      <c r="R143" s="111">
        <f>'[1]Daily Roster'!$R143</f>
        <v>0</v>
      </c>
      <c r="S143" s="111">
        <f>'[1]Daily Roster'!$S143</f>
        <v>0</v>
      </c>
      <c r="T143" s="111">
        <f>'[1]Daily Roster'!$T143</f>
        <v>0</v>
      </c>
      <c r="V143" s="106"/>
      <c r="W143" s="106"/>
      <c r="X143" s="106"/>
      <c r="Z143" s="108"/>
      <c r="AA143" s="108"/>
      <c r="AB143" s="108"/>
      <c r="AC143" s="108"/>
      <c r="AD143" s="108"/>
      <c r="AF143" s="53"/>
    </row>
    <row r="144" spans="1:32" x14ac:dyDescent="0.3">
      <c r="A144" s="102">
        <v>43297</v>
      </c>
      <c r="B144" s="103" t="s">
        <v>1</v>
      </c>
      <c r="C144" s="111">
        <f>'[1]Daily Roster'!$C144</f>
        <v>0</v>
      </c>
      <c r="D144" s="111">
        <f>'[1]Daily Roster'!$D144</f>
        <v>0</v>
      </c>
      <c r="E144" s="111">
        <f>'[1]Daily Roster'!$E144</f>
        <v>0</v>
      </c>
      <c r="F144" s="111">
        <f>'[1]Daily Roster'!$F144</f>
        <v>0</v>
      </c>
      <c r="G144" s="111">
        <f>'[1]Daily Roster'!$G144</f>
        <v>0</v>
      </c>
      <c r="H144" s="111">
        <f>'[1]Daily Roster'!$H144</f>
        <v>0</v>
      </c>
      <c r="I144" s="111">
        <f>'[1]Daily Roster'!$I144</f>
        <v>0</v>
      </c>
      <c r="J144" s="111">
        <f>'[1]Daily Roster'!$J144</f>
        <v>0</v>
      </c>
      <c r="K144" s="111">
        <f>'[1]Daily Roster'!$K144</f>
        <v>0</v>
      </c>
      <c r="L144" s="111">
        <f>'[1]Daily Roster'!$L144</f>
        <v>0</v>
      </c>
      <c r="M144" s="111">
        <f>'[1]Daily Roster'!$M144</f>
        <v>0</v>
      </c>
      <c r="N144" s="111">
        <f>'[1]Daily Roster'!$N144</f>
        <v>0</v>
      </c>
      <c r="O144" s="111">
        <f>'[1]Daily Roster'!$O144</f>
        <v>0</v>
      </c>
      <c r="P144" s="111">
        <f>'[1]Daily Roster'!$P144</f>
        <v>0</v>
      </c>
      <c r="Q144" s="111">
        <f>'[1]Daily Roster'!$Q144</f>
        <v>0</v>
      </c>
      <c r="R144" s="111">
        <f>'[1]Daily Roster'!$R144</f>
        <v>0</v>
      </c>
      <c r="S144" s="111">
        <f>'[1]Daily Roster'!$S144</f>
        <v>0</v>
      </c>
      <c r="T144" s="111">
        <f>'[1]Daily Roster'!$T144</f>
        <v>0</v>
      </c>
      <c r="V144" s="106"/>
      <c r="W144" s="106"/>
      <c r="X144" s="106"/>
      <c r="Z144" s="108"/>
      <c r="AA144" s="108"/>
      <c r="AB144" s="108"/>
      <c r="AC144" s="108"/>
      <c r="AD144" s="108"/>
      <c r="AF144" s="53"/>
    </row>
    <row r="145" spans="1:32" x14ac:dyDescent="0.3">
      <c r="A145" s="102">
        <v>43298</v>
      </c>
      <c r="B145" s="103" t="s">
        <v>2</v>
      </c>
      <c r="C145" s="111">
        <f>'[1]Daily Roster'!$C145</f>
        <v>0</v>
      </c>
      <c r="D145" s="111">
        <f>'[1]Daily Roster'!$D145</f>
        <v>0</v>
      </c>
      <c r="E145" s="111">
        <f>'[1]Daily Roster'!$E145</f>
        <v>0</v>
      </c>
      <c r="F145" s="111">
        <f>'[1]Daily Roster'!$F145</f>
        <v>0</v>
      </c>
      <c r="G145" s="111">
        <f>'[1]Daily Roster'!$G145</f>
        <v>0</v>
      </c>
      <c r="H145" s="111">
        <f>'[1]Daily Roster'!$H145</f>
        <v>0</v>
      </c>
      <c r="I145" s="111">
        <f>'[1]Daily Roster'!$I145</f>
        <v>0</v>
      </c>
      <c r="J145" s="111">
        <f>'[1]Daily Roster'!$J145</f>
        <v>0</v>
      </c>
      <c r="K145" s="111">
        <f>'[1]Daily Roster'!$K145</f>
        <v>0</v>
      </c>
      <c r="L145" s="111">
        <f>'[1]Daily Roster'!$L145</f>
        <v>0</v>
      </c>
      <c r="M145" s="111">
        <f>'[1]Daily Roster'!$M145</f>
        <v>0</v>
      </c>
      <c r="N145" s="111">
        <f>'[1]Daily Roster'!$N145</f>
        <v>0</v>
      </c>
      <c r="O145" s="111">
        <f>'[1]Daily Roster'!$O145</f>
        <v>0</v>
      </c>
      <c r="P145" s="111">
        <f>'[1]Daily Roster'!$P145</f>
        <v>0</v>
      </c>
      <c r="Q145" s="111">
        <f>'[1]Daily Roster'!$Q145</f>
        <v>0</v>
      </c>
      <c r="R145" s="111">
        <f>'[1]Daily Roster'!$R145</f>
        <v>0</v>
      </c>
      <c r="S145" s="111">
        <f>'[1]Daily Roster'!$S145</f>
        <v>0</v>
      </c>
      <c r="T145" s="111">
        <f>'[1]Daily Roster'!$T145</f>
        <v>0</v>
      </c>
      <c r="V145" s="106"/>
      <c r="W145" s="106"/>
      <c r="X145" s="106"/>
      <c r="Z145" s="108"/>
      <c r="AA145" s="108"/>
      <c r="AB145" s="108"/>
      <c r="AC145" s="108"/>
      <c r="AD145" s="108"/>
      <c r="AF145" s="53"/>
    </row>
    <row r="146" spans="1:32" x14ac:dyDescent="0.3">
      <c r="A146" s="102">
        <v>43299</v>
      </c>
      <c r="B146" s="103" t="s">
        <v>3</v>
      </c>
      <c r="C146" s="111">
        <f>'[1]Daily Roster'!$C146</f>
        <v>0</v>
      </c>
      <c r="D146" s="111">
        <f>'[1]Daily Roster'!$D146</f>
        <v>0</v>
      </c>
      <c r="E146" s="111">
        <f>'[1]Daily Roster'!$E146</f>
        <v>0</v>
      </c>
      <c r="F146" s="111">
        <f>'[1]Daily Roster'!$F146</f>
        <v>0</v>
      </c>
      <c r="G146" s="111">
        <f>'[1]Daily Roster'!$G146</f>
        <v>0</v>
      </c>
      <c r="H146" s="111">
        <f>'[1]Daily Roster'!$H146</f>
        <v>0</v>
      </c>
      <c r="I146" s="111">
        <f>'[1]Daily Roster'!$I146</f>
        <v>0</v>
      </c>
      <c r="J146" s="111">
        <f>'[1]Daily Roster'!$J146</f>
        <v>0</v>
      </c>
      <c r="K146" s="111">
        <f>'[1]Daily Roster'!$K146</f>
        <v>0</v>
      </c>
      <c r="L146" s="111">
        <f>'[1]Daily Roster'!$L146</f>
        <v>0</v>
      </c>
      <c r="M146" s="111">
        <f>'[1]Daily Roster'!$M146</f>
        <v>0</v>
      </c>
      <c r="N146" s="111">
        <f>'[1]Daily Roster'!$N146</f>
        <v>0</v>
      </c>
      <c r="O146" s="111">
        <f>'[1]Daily Roster'!$O146</f>
        <v>0</v>
      </c>
      <c r="P146" s="111">
        <f>'[1]Daily Roster'!$P146</f>
        <v>0</v>
      </c>
      <c r="Q146" s="111">
        <f>'[1]Daily Roster'!$Q146</f>
        <v>0</v>
      </c>
      <c r="R146" s="111">
        <f>'[1]Daily Roster'!$R146</f>
        <v>0</v>
      </c>
      <c r="S146" s="111">
        <f>'[1]Daily Roster'!$S146</f>
        <v>0</v>
      </c>
      <c r="T146" s="111">
        <f>'[1]Daily Roster'!$T146</f>
        <v>0</v>
      </c>
      <c r="V146" s="106"/>
      <c r="W146" s="106"/>
      <c r="X146" s="106"/>
      <c r="Z146" s="108"/>
      <c r="AA146" s="108"/>
      <c r="AB146" s="108"/>
      <c r="AC146" s="108"/>
      <c r="AD146" s="108"/>
      <c r="AF146" s="53"/>
    </row>
    <row r="147" spans="1:32" x14ac:dyDescent="0.3">
      <c r="A147" s="102">
        <v>43300</v>
      </c>
      <c r="B147" s="103" t="s">
        <v>4</v>
      </c>
      <c r="C147" s="111">
        <f>'[1]Daily Roster'!$C147</f>
        <v>0</v>
      </c>
      <c r="D147" s="111">
        <f>'[1]Daily Roster'!$D147</f>
        <v>0</v>
      </c>
      <c r="E147" s="111">
        <f>'[1]Daily Roster'!$E147</f>
        <v>0</v>
      </c>
      <c r="F147" s="111">
        <f>'[1]Daily Roster'!$F147</f>
        <v>0</v>
      </c>
      <c r="G147" s="111">
        <f>'[1]Daily Roster'!$G147</f>
        <v>0</v>
      </c>
      <c r="H147" s="111">
        <f>'[1]Daily Roster'!$H147</f>
        <v>0</v>
      </c>
      <c r="I147" s="111">
        <f>'[1]Daily Roster'!$I147</f>
        <v>0</v>
      </c>
      <c r="J147" s="111">
        <f>'[1]Daily Roster'!$J147</f>
        <v>0</v>
      </c>
      <c r="K147" s="111">
        <f>'[1]Daily Roster'!$K147</f>
        <v>0</v>
      </c>
      <c r="L147" s="111">
        <f>'[1]Daily Roster'!$L147</f>
        <v>0</v>
      </c>
      <c r="M147" s="111">
        <f>'[1]Daily Roster'!$M147</f>
        <v>0</v>
      </c>
      <c r="N147" s="111">
        <f>'[1]Daily Roster'!$N147</f>
        <v>0</v>
      </c>
      <c r="O147" s="111">
        <f>'[1]Daily Roster'!$O147</f>
        <v>0</v>
      </c>
      <c r="P147" s="111">
        <f>'[1]Daily Roster'!$P147</f>
        <v>0</v>
      </c>
      <c r="Q147" s="111">
        <f>'[1]Daily Roster'!$Q147</f>
        <v>0</v>
      </c>
      <c r="R147" s="111">
        <f>'[1]Daily Roster'!$R147</f>
        <v>0</v>
      </c>
      <c r="S147" s="111">
        <f>'[1]Daily Roster'!$S147</f>
        <v>0</v>
      </c>
      <c r="T147" s="111">
        <f>'[1]Daily Roster'!$T147</f>
        <v>0</v>
      </c>
      <c r="V147" s="106"/>
      <c r="W147" s="106"/>
      <c r="X147" s="106"/>
      <c r="Z147" s="108"/>
      <c r="AA147" s="108"/>
      <c r="AB147" s="108"/>
      <c r="AC147" s="108"/>
      <c r="AD147" s="108"/>
      <c r="AF147" s="53"/>
    </row>
    <row r="148" spans="1:32" x14ac:dyDescent="0.3">
      <c r="A148" s="102">
        <v>43301</v>
      </c>
      <c r="B148" s="103" t="s">
        <v>5</v>
      </c>
      <c r="C148" s="111">
        <f>'[1]Daily Roster'!$C148</f>
        <v>0</v>
      </c>
      <c r="D148" s="111">
        <f>'[1]Daily Roster'!$D148</f>
        <v>0</v>
      </c>
      <c r="E148" s="111">
        <f>'[1]Daily Roster'!$E148</f>
        <v>0</v>
      </c>
      <c r="F148" s="111">
        <f>'[1]Daily Roster'!$F148</f>
        <v>0</v>
      </c>
      <c r="G148" s="111">
        <f>'[1]Daily Roster'!$G148</f>
        <v>0</v>
      </c>
      <c r="H148" s="111">
        <f>'[1]Daily Roster'!$H148</f>
        <v>0</v>
      </c>
      <c r="I148" s="111">
        <f>'[1]Daily Roster'!$I148</f>
        <v>0</v>
      </c>
      <c r="J148" s="111">
        <f>'[1]Daily Roster'!$J148</f>
        <v>0</v>
      </c>
      <c r="K148" s="111">
        <f>'[1]Daily Roster'!$K148</f>
        <v>0</v>
      </c>
      <c r="L148" s="111">
        <f>'[1]Daily Roster'!$L148</f>
        <v>0</v>
      </c>
      <c r="M148" s="111">
        <f>'[1]Daily Roster'!$M148</f>
        <v>0</v>
      </c>
      <c r="N148" s="111">
        <f>'[1]Daily Roster'!$N148</f>
        <v>0</v>
      </c>
      <c r="O148" s="111">
        <f>'[1]Daily Roster'!$O148</f>
        <v>0</v>
      </c>
      <c r="P148" s="111">
        <f>'[1]Daily Roster'!$P148</f>
        <v>0</v>
      </c>
      <c r="Q148" s="111">
        <f>'[1]Daily Roster'!$Q148</f>
        <v>0</v>
      </c>
      <c r="R148" s="111">
        <f>'[1]Daily Roster'!$R148</f>
        <v>0</v>
      </c>
      <c r="S148" s="111">
        <f>'[1]Daily Roster'!$S148</f>
        <v>0</v>
      </c>
      <c r="T148" s="111">
        <f>'[1]Daily Roster'!$T148</f>
        <v>0</v>
      </c>
      <c r="V148" s="106"/>
      <c r="W148" s="106"/>
      <c r="X148" s="106"/>
      <c r="Z148" s="108"/>
      <c r="AA148" s="108"/>
      <c r="AB148" s="108"/>
      <c r="AC148" s="108"/>
      <c r="AD148" s="108"/>
      <c r="AF148" s="53"/>
    </row>
    <row r="149" spans="1:32" x14ac:dyDescent="0.3">
      <c r="A149" s="102">
        <v>43304</v>
      </c>
      <c r="B149" s="103" t="s">
        <v>1</v>
      </c>
      <c r="C149" s="111">
        <f>'[1]Daily Roster'!$C149</f>
        <v>0</v>
      </c>
      <c r="D149" s="111">
        <f>'[1]Daily Roster'!$D149</f>
        <v>0</v>
      </c>
      <c r="E149" s="111">
        <f>'[1]Daily Roster'!$E149</f>
        <v>0</v>
      </c>
      <c r="F149" s="111">
        <f>'[1]Daily Roster'!$F149</f>
        <v>0</v>
      </c>
      <c r="G149" s="111">
        <f>'[1]Daily Roster'!$G149</f>
        <v>0</v>
      </c>
      <c r="H149" s="111">
        <f>'[1]Daily Roster'!$H149</f>
        <v>0</v>
      </c>
      <c r="I149" s="111">
        <f>'[1]Daily Roster'!$I149</f>
        <v>0</v>
      </c>
      <c r="J149" s="111">
        <f>'[1]Daily Roster'!$J149</f>
        <v>0</v>
      </c>
      <c r="K149" s="111">
        <f>'[1]Daily Roster'!$K149</f>
        <v>0</v>
      </c>
      <c r="L149" s="111">
        <f>'[1]Daily Roster'!$L149</f>
        <v>0</v>
      </c>
      <c r="M149" s="111">
        <f>'[1]Daily Roster'!$M149</f>
        <v>0</v>
      </c>
      <c r="N149" s="111">
        <f>'[1]Daily Roster'!$N149</f>
        <v>0</v>
      </c>
      <c r="O149" s="111">
        <f>'[1]Daily Roster'!$O149</f>
        <v>0</v>
      </c>
      <c r="P149" s="111">
        <f>'[1]Daily Roster'!$P149</f>
        <v>0</v>
      </c>
      <c r="Q149" s="111">
        <f>'[1]Daily Roster'!$Q149</f>
        <v>0</v>
      </c>
      <c r="R149" s="111">
        <f>'[1]Daily Roster'!$R149</f>
        <v>0</v>
      </c>
      <c r="S149" s="111">
        <f>'[1]Daily Roster'!$S149</f>
        <v>0</v>
      </c>
      <c r="T149" s="111">
        <f>'[1]Daily Roster'!$T149</f>
        <v>0</v>
      </c>
      <c r="V149" s="106"/>
      <c r="W149" s="106"/>
      <c r="X149" s="106"/>
      <c r="Z149" s="108"/>
      <c r="AA149" s="108"/>
      <c r="AB149" s="108"/>
      <c r="AC149" s="108"/>
      <c r="AD149" s="108"/>
      <c r="AF149" s="53"/>
    </row>
    <row r="150" spans="1:32" x14ac:dyDescent="0.3">
      <c r="A150" s="102">
        <v>43305</v>
      </c>
      <c r="B150" s="103" t="s">
        <v>2</v>
      </c>
      <c r="C150" s="111">
        <f>'[1]Daily Roster'!$C150</f>
        <v>0</v>
      </c>
      <c r="D150" s="111">
        <f>'[1]Daily Roster'!$D150</f>
        <v>0</v>
      </c>
      <c r="E150" s="111">
        <f>'[1]Daily Roster'!$E150</f>
        <v>0</v>
      </c>
      <c r="F150" s="111">
        <f>'[1]Daily Roster'!$F150</f>
        <v>0</v>
      </c>
      <c r="G150" s="111">
        <f>'[1]Daily Roster'!$G150</f>
        <v>0</v>
      </c>
      <c r="H150" s="111">
        <f>'[1]Daily Roster'!$H150</f>
        <v>0</v>
      </c>
      <c r="I150" s="111">
        <f>'[1]Daily Roster'!$I150</f>
        <v>0</v>
      </c>
      <c r="J150" s="111">
        <f>'[1]Daily Roster'!$J150</f>
        <v>0</v>
      </c>
      <c r="K150" s="111">
        <f>'[1]Daily Roster'!$K150</f>
        <v>0</v>
      </c>
      <c r="L150" s="111">
        <f>'[1]Daily Roster'!$L150</f>
        <v>0</v>
      </c>
      <c r="M150" s="111">
        <f>'[1]Daily Roster'!$M150</f>
        <v>0</v>
      </c>
      <c r="N150" s="111">
        <f>'[1]Daily Roster'!$N150</f>
        <v>0</v>
      </c>
      <c r="O150" s="111">
        <f>'[1]Daily Roster'!$O150</f>
        <v>0</v>
      </c>
      <c r="P150" s="111">
        <f>'[1]Daily Roster'!$P150</f>
        <v>0</v>
      </c>
      <c r="Q150" s="111">
        <f>'[1]Daily Roster'!$Q150</f>
        <v>0</v>
      </c>
      <c r="R150" s="111">
        <f>'[1]Daily Roster'!$R150</f>
        <v>0</v>
      </c>
      <c r="S150" s="111">
        <f>'[1]Daily Roster'!$S150</f>
        <v>0</v>
      </c>
      <c r="T150" s="111">
        <f>'[1]Daily Roster'!$T150</f>
        <v>0</v>
      </c>
      <c r="V150" s="106"/>
      <c r="W150" s="106"/>
      <c r="X150" s="106"/>
      <c r="Z150" s="108"/>
      <c r="AA150" s="108"/>
      <c r="AB150" s="108"/>
      <c r="AC150" s="108"/>
      <c r="AD150" s="108"/>
      <c r="AF150" s="53"/>
    </row>
    <row r="151" spans="1:32" x14ac:dyDescent="0.3">
      <c r="A151" s="102">
        <v>43306</v>
      </c>
      <c r="B151" s="103" t="s">
        <v>3</v>
      </c>
      <c r="C151" s="111">
        <f>'[1]Daily Roster'!$C151</f>
        <v>0</v>
      </c>
      <c r="D151" s="111">
        <f>'[1]Daily Roster'!$D151</f>
        <v>0</v>
      </c>
      <c r="E151" s="111">
        <f>'[1]Daily Roster'!$E151</f>
        <v>0</v>
      </c>
      <c r="F151" s="111">
        <f>'[1]Daily Roster'!$F151</f>
        <v>0</v>
      </c>
      <c r="G151" s="111">
        <f>'[1]Daily Roster'!$G151</f>
        <v>0</v>
      </c>
      <c r="H151" s="111">
        <f>'[1]Daily Roster'!$H151</f>
        <v>0</v>
      </c>
      <c r="I151" s="111">
        <f>'[1]Daily Roster'!$I151</f>
        <v>0</v>
      </c>
      <c r="J151" s="111">
        <f>'[1]Daily Roster'!$J151</f>
        <v>0</v>
      </c>
      <c r="K151" s="111">
        <f>'[1]Daily Roster'!$K151</f>
        <v>0</v>
      </c>
      <c r="L151" s="111">
        <f>'[1]Daily Roster'!$L151</f>
        <v>0</v>
      </c>
      <c r="M151" s="111">
        <f>'[1]Daily Roster'!$M151</f>
        <v>0</v>
      </c>
      <c r="N151" s="111">
        <f>'[1]Daily Roster'!$N151</f>
        <v>0</v>
      </c>
      <c r="O151" s="111">
        <f>'[1]Daily Roster'!$O151</f>
        <v>0</v>
      </c>
      <c r="P151" s="111">
        <f>'[1]Daily Roster'!$P151</f>
        <v>0</v>
      </c>
      <c r="Q151" s="111">
        <f>'[1]Daily Roster'!$Q151</f>
        <v>0</v>
      </c>
      <c r="R151" s="111">
        <f>'[1]Daily Roster'!$R151</f>
        <v>0</v>
      </c>
      <c r="S151" s="111">
        <f>'[1]Daily Roster'!$S151</f>
        <v>0</v>
      </c>
      <c r="T151" s="111">
        <f>'[1]Daily Roster'!$T151</f>
        <v>0</v>
      </c>
      <c r="V151" s="106"/>
      <c r="W151" s="106"/>
      <c r="X151" s="106"/>
      <c r="Z151" s="108"/>
      <c r="AA151" s="108"/>
      <c r="AB151" s="108"/>
      <c r="AC151" s="108"/>
      <c r="AD151" s="108"/>
      <c r="AF151" s="53"/>
    </row>
    <row r="152" spans="1:32" x14ac:dyDescent="0.3">
      <c r="A152" s="102">
        <v>43307</v>
      </c>
      <c r="B152" s="103" t="s">
        <v>4</v>
      </c>
      <c r="C152" s="111">
        <f>'[1]Daily Roster'!$C152</f>
        <v>0</v>
      </c>
      <c r="D152" s="111">
        <f>'[1]Daily Roster'!$D152</f>
        <v>0</v>
      </c>
      <c r="E152" s="111">
        <f>'[1]Daily Roster'!$E152</f>
        <v>0</v>
      </c>
      <c r="F152" s="111">
        <f>'[1]Daily Roster'!$F152</f>
        <v>0</v>
      </c>
      <c r="G152" s="111">
        <f>'[1]Daily Roster'!$G152</f>
        <v>0</v>
      </c>
      <c r="H152" s="111">
        <f>'[1]Daily Roster'!$H152</f>
        <v>0</v>
      </c>
      <c r="I152" s="111">
        <f>'[1]Daily Roster'!$I152</f>
        <v>0</v>
      </c>
      <c r="J152" s="111">
        <f>'[1]Daily Roster'!$J152</f>
        <v>0</v>
      </c>
      <c r="K152" s="111">
        <f>'[1]Daily Roster'!$K152</f>
        <v>0</v>
      </c>
      <c r="L152" s="111">
        <f>'[1]Daily Roster'!$L152</f>
        <v>0</v>
      </c>
      <c r="M152" s="111">
        <f>'[1]Daily Roster'!$M152</f>
        <v>0</v>
      </c>
      <c r="N152" s="111">
        <f>'[1]Daily Roster'!$N152</f>
        <v>0</v>
      </c>
      <c r="O152" s="111">
        <f>'[1]Daily Roster'!$O152</f>
        <v>0</v>
      </c>
      <c r="P152" s="111">
        <f>'[1]Daily Roster'!$P152</f>
        <v>0</v>
      </c>
      <c r="Q152" s="111">
        <f>'[1]Daily Roster'!$Q152</f>
        <v>0</v>
      </c>
      <c r="R152" s="111">
        <f>'[1]Daily Roster'!$R152</f>
        <v>0</v>
      </c>
      <c r="S152" s="111">
        <f>'[1]Daily Roster'!$S152</f>
        <v>0</v>
      </c>
      <c r="T152" s="111">
        <f>'[1]Daily Roster'!$T152</f>
        <v>0</v>
      </c>
      <c r="V152" s="106"/>
      <c r="W152" s="106"/>
      <c r="X152" s="106"/>
      <c r="Z152" s="108"/>
      <c r="AA152" s="108"/>
      <c r="AB152" s="108"/>
      <c r="AC152" s="108"/>
      <c r="AD152" s="108"/>
      <c r="AF152" s="53"/>
    </row>
    <row r="153" spans="1:32" x14ac:dyDescent="0.3">
      <c r="A153" s="102">
        <v>43308</v>
      </c>
      <c r="B153" s="103" t="s">
        <v>5</v>
      </c>
      <c r="C153" s="111">
        <f>'[1]Daily Roster'!$C153</f>
        <v>0</v>
      </c>
      <c r="D153" s="111">
        <f>'[1]Daily Roster'!$D153</f>
        <v>0</v>
      </c>
      <c r="E153" s="111">
        <f>'[1]Daily Roster'!$E153</f>
        <v>0</v>
      </c>
      <c r="F153" s="111">
        <f>'[1]Daily Roster'!$F153</f>
        <v>0</v>
      </c>
      <c r="G153" s="111">
        <f>'[1]Daily Roster'!$G153</f>
        <v>0</v>
      </c>
      <c r="H153" s="111">
        <f>'[1]Daily Roster'!$H153</f>
        <v>0</v>
      </c>
      <c r="I153" s="111">
        <f>'[1]Daily Roster'!$I153</f>
        <v>0</v>
      </c>
      <c r="J153" s="111">
        <f>'[1]Daily Roster'!$J153</f>
        <v>0</v>
      </c>
      <c r="K153" s="111">
        <f>'[1]Daily Roster'!$K153</f>
        <v>0</v>
      </c>
      <c r="L153" s="111">
        <f>'[1]Daily Roster'!$L153</f>
        <v>0</v>
      </c>
      <c r="M153" s="111">
        <f>'[1]Daily Roster'!$M153</f>
        <v>0</v>
      </c>
      <c r="N153" s="111">
        <f>'[1]Daily Roster'!$N153</f>
        <v>0</v>
      </c>
      <c r="O153" s="111">
        <f>'[1]Daily Roster'!$O153</f>
        <v>0</v>
      </c>
      <c r="P153" s="111">
        <f>'[1]Daily Roster'!$P153</f>
        <v>0</v>
      </c>
      <c r="Q153" s="111">
        <f>'[1]Daily Roster'!$Q153</f>
        <v>0</v>
      </c>
      <c r="R153" s="111">
        <f>'[1]Daily Roster'!$R153</f>
        <v>0</v>
      </c>
      <c r="S153" s="111">
        <f>'[1]Daily Roster'!$S153</f>
        <v>0</v>
      </c>
      <c r="T153" s="111">
        <f>'[1]Daily Roster'!$T153</f>
        <v>0</v>
      </c>
      <c r="V153" s="106"/>
      <c r="W153" s="106"/>
      <c r="X153" s="106"/>
      <c r="Z153" s="108"/>
      <c r="AA153" s="108"/>
      <c r="AB153" s="108"/>
      <c r="AC153" s="108"/>
      <c r="AD153" s="108"/>
      <c r="AF153" s="53"/>
    </row>
    <row r="154" spans="1:32" x14ac:dyDescent="0.3">
      <c r="A154" s="102">
        <v>43311</v>
      </c>
      <c r="B154" s="103" t="s">
        <v>1</v>
      </c>
      <c r="C154" s="111">
        <f>'[1]Daily Roster'!$C154</f>
        <v>0</v>
      </c>
      <c r="D154" s="111">
        <f>'[1]Daily Roster'!$D154</f>
        <v>0</v>
      </c>
      <c r="E154" s="111">
        <f>'[1]Daily Roster'!$E154</f>
        <v>0</v>
      </c>
      <c r="F154" s="111">
        <f>'[1]Daily Roster'!$F154</f>
        <v>0</v>
      </c>
      <c r="G154" s="111">
        <f>'[1]Daily Roster'!$G154</f>
        <v>0</v>
      </c>
      <c r="H154" s="111">
        <f>'[1]Daily Roster'!$H154</f>
        <v>0</v>
      </c>
      <c r="I154" s="111">
        <f>'[1]Daily Roster'!$I154</f>
        <v>0</v>
      </c>
      <c r="J154" s="111">
        <f>'[1]Daily Roster'!$J154</f>
        <v>0</v>
      </c>
      <c r="K154" s="111">
        <f>'[1]Daily Roster'!$K154</f>
        <v>0</v>
      </c>
      <c r="L154" s="111">
        <f>'[1]Daily Roster'!$L154</f>
        <v>0</v>
      </c>
      <c r="M154" s="111">
        <f>'[1]Daily Roster'!$M154</f>
        <v>0</v>
      </c>
      <c r="N154" s="111">
        <f>'[1]Daily Roster'!$N154</f>
        <v>0</v>
      </c>
      <c r="O154" s="111">
        <f>'[1]Daily Roster'!$O154</f>
        <v>0</v>
      </c>
      <c r="P154" s="111">
        <f>'[1]Daily Roster'!$P154</f>
        <v>0</v>
      </c>
      <c r="Q154" s="111">
        <f>'[1]Daily Roster'!$Q154</f>
        <v>0</v>
      </c>
      <c r="R154" s="111">
        <f>'[1]Daily Roster'!$R154</f>
        <v>0</v>
      </c>
      <c r="S154" s="111">
        <f>'[1]Daily Roster'!$S154</f>
        <v>0</v>
      </c>
      <c r="T154" s="111">
        <f>'[1]Daily Roster'!$T154</f>
        <v>0</v>
      </c>
      <c r="V154" s="106"/>
      <c r="W154" s="106"/>
      <c r="X154" s="106"/>
      <c r="Z154" s="108"/>
      <c r="AA154" s="108"/>
      <c r="AB154" s="108"/>
      <c r="AC154" s="108"/>
      <c r="AD154" s="108"/>
      <c r="AF154" s="53"/>
    </row>
    <row r="155" spans="1:32" x14ac:dyDescent="0.3">
      <c r="A155" s="102">
        <v>43312</v>
      </c>
      <c r="B155" s="103" t="s">
        <v>2</v>
      </c>
      <c r="C155" s="111">
        <f>'[1]Daily Roster'!$C155</f>
        <v>0</v>
      </c>
      <c r="D155" s="111">
        <f>'[1]Daily Roster'!$D155</f>
        <v>0</v>
      </c>
      <c r="E155" s="111">
        <f>'[1]Daily Roster'!$E155</f>
        <v>0</v>
      </c>
      <c r="F155" s="111">
        <f>'[1]Daily Roster'!$F155</f>
        <v>0</v>
      </c>
      <c r="G155" s="111">
        <f>'[1]Daily Roster'!$G155</f>
        <v>0</v>
      </c>
      <c r="H155" s="111">
        <f>'[1]Daily Roster'!$H155</f>
        <v>0</v>
      </c>
      <c r="I155" s="111">
        <f>'[1]Daily Roster'!$I155</f>
        <v>0</v>
      </c>
      <c r="J155" s="111">
        <f>'[1]Daily Roster'!$J155</f>
        <v>0</v>
      </c>
      <c r="K155" s="111">
        <f>'[1]Daily Roster'!$K155</f>
        <v>0</v>
      </c>
      <c r="L155" s="111">
        <f>'[1]Daily Roster'!$L155</f>
        <v>0</v>
      </c>
      <c r="M155" s="111">
        <f>'[1]Daily Roster'!$M155</f>
        <v>0</v>
      </c>
      <c r="N155" s="111">
        <f>'[1]Daily Roster'!$N155</f>
        <v>0</v>
      </c>
      <c r="O155" s="111">
        <f>'[1]Daily Roster'!$O155</f>
        <v>0</v>
      </c>
      <c r="P155" s="111">
        <f>'[1]Daily Roster'!$P155</f>
        <v>0</v>
      </c>
      <c r="Q155" s="111">
        <f>'[1]Daily Roster'!$Q155</f>
        <v>0</v>
      </c>
      <c r="R155" s="111">
        <f>'[1]Daily Roster'!$R155</f>
        <v>0</v>
      </c>
      <c r="S155" s="111">
        <f>'[1]Daily Roster'!$S155</f>
        <v>0</v>
      </c>
      <c r="T155" s="111">
        <f>'[1]Daily Roster'!$T155</f>
        <v>0</v>
      </c>
      <c r="V155" s="106"/>
      <c r="W155" s="106"/>
      <c r="X155" s="106"/>
      <c r="Z155" s="108"/>
      <c r="AA155" s="108"/>
      <c r="AB155" s="108"/>
      <c r="AC155" s="108"/>
      <c r="AD155" s="108"/>
      <c r="AF155" s="53"/>
    </row>
    <row r="156" spans="1:32" x14ac:dyDescent="0.3">
      <c r="A156" s="102">
        <v>43313</v>
      </c>
      <c r="B156" s="103" t="s">
        <v>3</v>
      </c>
      <c r="C156" s="111">
        <f>'[1]Daily Roster'!$C156</f>
        <v>0</v>
      </c>
      <c r="D156" s="111">
        <f>'[1]Daily Roster'!$D156</f>
        <v>0</v>
      </c>
      <c r="E156" s="111">
        <f>'[1]Daily Roster'!$E156</f>
        <v>0</v>
      </c>
      <c r="F156" s="111">
        <f>'[1]Daily Roster'!$F156</f>
        <v>0</v>
      </c>
      <c r="G156" s="111">
        <f>'[1]Daily Roster'!$G156</f>
        <v>0</v>
      </c>
      <c r="H156" s="111">
        <f>'[1]Daily Roster'!$H156</f>
        <v>0</v>
      </c>
      <c r="I156" s="111">
        <f>'[1]Daily Roster'!$I156</f>
        <v>0</v>
      </c>
      <c r="J156" s="111">
        <f>'[1]Daily Roster'!$J156</f>
        <v>0</v>
      </c>
      <c r="K156" s="111">
        <f>'[1]Daily Roster'!$K156</f>
        <v>0</v>
      </c>
      <c r="L156" s="111">
        <f>'[1]Daily Roster'!$L156</f>
        <v>0</v>
      </c>
      <c r="M156" s="111">
        <f>'[1]Daily Roster'!$M156</f>
        <v>0</v>
      </c>
      <c r="N156" s="111">
        <f>'[1]Daily Roster'!$N156</f>
        <v>0</v>
      </c>
      <c r="O156" s="111">
        <f>'[1]Daily Roster'!$O156</f>
        <v>0</v>
      </c>
      <c r="P156" s="111">
        <f>'[1]Daily Roster'!$P156</f>
        <v>0</v>
      </c>
      <c r="Q156" s="111">
        <f>'[1]Daily Roster'!$Q156</f>
        <v>0</v>
      </c>
      <c r="R156" s="111">
        <f>'[1]Daily Roster'!$R156</f>
        <v>0</v>
      </c>
      <c r="S156" s="111">
        <f>'[1]Daily Roster'!$S156</f>
        <v>0</v>
      </c>
      <c r="T156" s="111">
        <f>'[1]Daily Roster'!$T156</f>
        <v>0</v>
      </c>
      <c r="V156" s="106"/>
      <c r="W156" s="106"/>
      <c r="X156" s="106"/>
      <c r="Z156" s="108"/>
      <c r="AA156" s="108"/>
      <c r="AB156" s="108"/>
      <c r="AC156" s="108"/>
      <c r="AD156" s="108"/>
      <c r="AF156" s="53"/>
    </row>
    <row r="157" spans="1:32" x14ac:dyDescent="0.3">
      <c r="A157" s="102">
        <v>43314</v>
      </c>
      <c r="B157" s="103" t="s">
        <v>4</v>
      </c>
      <c r="C157" s="111">
        <f>'[1]Daily Roster'!$C157</f>
        <v>0</v>
      </c>
      <c r="D157" s="111">
        <f>'[1]Daily Roster'!$D157</f>
        <v>0</v>
      </c>
      <c r="E157" s="111">
        <f>'[1]Daily Roster'!$E157</f>
        <v>0</v>
      </c>
      <c r="F157" s="111">
        <f>'[1]Daily Roster'!$F157</f>
        <v>0</v>
      </c>
      <c r="G157" s="111">
        <f>'[1]Daily Roster'!$G157</f>
        <v>0</v>
      </c>
      <c r="H157" s="111">
        <f>'[1]Daily Roster'!$H157</f>
        <v>0</v>
      </c>
      <c r="I157" s="111">
        <f>'[1]Daily Roster'!$I157</f>
        <v>0</v>
      </c>
      <c r="J157" s="111">
        <f>'[1]Daily Roster'!$J157</f>
        <v>0</v>
      </c>
      <c r="K157" s="111">
        <f>'[1]Daily Roster'!$K157</f>
        <v>0</v>
      </c>
      <c r="L157" s="111">
        <f>'[1]Daily Roster'!$L157</f>
        <v>0</v>
      </c>
      <c r="M157" s="111">
        <f>'[1]Daily Roster'!$M157</f>
        <v>0</v>
      </c>
      <c r="N157" s="111">
        <f>'[1]Daily Roster'!$N157</f>
        <v>0</v>
      </c>
      <c r="O157" s="111">
        <f>'[1]Daily Roster'!$O157</f>
        <v>0</v>
      </c>
      <c r="P157" s="111">
        <f>'[1]Daily Roster'!$P157</f>
        <v>0</v>
      </c>
      <c r="Q157" s="111">
        <f>'[1]Daily Roster'!$Q157</f>
        <v>0</v>
      </c>
      <c r="R157" s="111">
        <f>'[1]Daily Roster'!$R157</f>
        <v>0</v>
      </c>
      <c r="S157" s="111">
        <f>'[1]Daily Roster'!$S157</f>
        <v>0</v>
      </c>
      <c r="T157" s="111">
        <f>'[1]Daily Roster'!$T157</f>
        <v>0</v>
      </c>
      <c r="V157" s="106"/>
      <c r="W157" s="106"/>
      <c r="X157" s="106"/>
      <c r="Z157" s="108"/>
      <c r="AA157" s="108"/>
      <c r="AB157" s="108"/>
      <c r="AC157" s="108"/>
      <c r="AD157" s="108"/>
      <c r="AF157" s="53"/>
    </row>
    <row r="158" spans="1:32" x14ac:dyDescent="0.3">
      <c r="A158" s="102">
        <v>43315</v>
      </c>
      <c r="B158" s="103" t="s">
        <v>5</v>
      </c>
      <c r="C158" s="111">
        <f>'[1]Daily Roster'!$C158</f>
        <v>0</v>
      </c>
      <c r="D158" s="111">
        <f>'[1]Daily Roster'!$D158</f>
        <v>0</v>
      </c>
      <c r="E158" s="111">
        <f>'[1]Daily Roster'!$E158</f>
        <v>0</v>
      </c>
      <c r="F158" s="111">
        <f>'[1]Daily Roster'!$F158</f>
        <v>0</v>
      </c>
      <c r="G158" s="111">
        <f>'[1]Daily Roster'!$G158</f>
        <v>0</v>
      </c>
      <c r="H158" s="111">
        <f>'[1]Daily Roster'!$H158</f>
        <v>0</v>
      </c>
      <c r="I158" s="111">
        <f>'[1]Daily Roster'!$I158</f>
        <v>0</v>
      </c>
      <c r="J158" s="111">
        <f>'[1]Daily Roster'!$J158</f>
        <v>0</v>
      </c>
      <c r="K158" s="111">
        <f>'[1]Daily Roster'!$K158</f>
        <v>0</v>
      </c>
      <c r="L158" s="111">
        <f>'[1]Daily Roster'!$L158</f>
        <v>0</v>
      </c>
      <c r="M158" s="111">
        <f>'[1]Daily Roster'!$M158</f>
        <v>0</v>
      </c>
      <c r="N158" s="111">
        <f>'[1]Daily Roster'!$N158</f>
        <v>0</v>
      </c>
      <c r="O158" s="111">
        <f>'[1]Daily Roster'!$O158</f>
        <v>0</v>
      </c>
      <c r="P158" s="111">
        <f>'[1]Daily Roster'!$P158</f>
        <v>0</v>
      </c>
      <c r="Q158" s="111">
        <f>'[1]Daily Roster'!$Q158</f>
        <v>0</v>
      </c>
      <c r="R158" s="111">
        <f>'[1]Daily Roster'!$R158</f>
        <v>0</v>
      </c>
      <c r="S158" s="111">
        <f>'[1]Daily Roster'!$S158</f>
        <v>0</v>
      </c>
      <c r="T158" s="111">
        <f>'[1]Daily Roster'!$T158</f>
        <v>0</v>
      </c>
      <c r="V158" s="106"/>
      <c r="W158" s="106"/>
      <c r="X158" s="106"/>
      <c r="Z158" s="108"/>
      <c r="AA158" s="108"/>
      <c r="AB158" s="108"/>
      <c r="AC158" s="108"/>
      <c r="AD158" s="108"/>
      <c r="AF158" s="53"/>
    </row>
    <row r="159" spans="1:32" x14ac:dyDescent="0.3">
      <c r="A159" s="102">
        <v>43318</v>
      </c>
      <c r="B159" s="103" t="s">
        <v>1</v>
      </c>
      <c r="C159" s="111">
        <f>'[1]Daily Roster'!$C159</f>
        <v>0</v>
      </c>
      <c r="D159" s="111">
        <f>'[1]Daily Roster'!$D159</f>
        <v>0</v>
      </c>
      <c r="E159" s="111">
        <f>'[1]Daily Roster'!$E159</f>
        <v>0</v>
      </c>
      <c r="F159" s="111">
        <f>'[1]Daily Roster'!$F159</f>
        <v>0</v>
      </c>
      <c r="G159" s="111">
        <f>'[1]Daily Roster'!$G159</f>
        <v>0</v>
      </c>
      <c r="H159" s="111">
        <f>'[1]Daily Roster'!$H159</f>
        <v>0</v>
      </c>
      <c r="I159" s="111">
        <f>'[1]Daily Roster'!$I159</f>
        <v>0</v>
      </c>
      <c r="J159" s="111">
        <f>'[1]Daily Roster'!$J159</f>
        <v>0</v>
      </c>
      <c r="K159" s="111">
        <f>'[1]Daily Roster'!$K159</f>
        <v>0</v>
      </c>
      <c r="L159" s="111">
        <f>'[1]Daily Roster'!$L159</f>
        <v>0</v>
      </c>
      <c r="M159" s="111">
        <f>'[1]Daily Roster'!$M159</f>
        <v>0</v>
      </c>
      <c r="N159" s="111">
        <f>'[1]Daily Roster'!$N159</f>
        <v>0</v>
      </c>
      <c r="O159" s="111">
        <f>'[1]Daily Roster'!$O159</f>
        <v>0</v>
      </c>
      <c r="P159" s="111">
        <f>'[1]Daily Roster'!$P159</f>
        <v>0</v>
      </c>
      <c r="Q159" s="111">
        <f>'[1]Daily Roster'!$Q159</f>
        <v>0</v>
      </c>
      <c r="R159" s="111">
        <f>'[1]Daily Roster'!$R159</f>
        <v>0</v>
      </c>
      <c r="S159" s="111">
        <f>'[1]Daily Roster'!$S159</f>
        <v>0</v>
      </c>
      <c r="T159" s="111">
        <f>'[1]Daily Roster'!$T159</f>
        <v>0</v>
      </c>
      <c r="V159" s="106"/>
      <c r="W159" s="106"/>
      <c r="X159" s="106"/>
      <c r="Z159" s="108"/>
      <c r="AA159" s="108"/>
      <c r="AB159" s="108"/>
      <c r="AC159" s="108"/>
      <c r="AD159" s="108"/>
      <c r="AF159" s="53"/>
    </row>
    <row r="160" spans="1:32" x14ac:dyDescent="0.3">
      <c r="A160" s="102">
        <v>43319</v>
      </c>
      <c r="B160" s="103" t="s">
        <v>2</v>
      </c>
      <c r="C160" s="111">
        <f>'[1]Daily Roster'!$C160</f>
        <v>0</v>
      </c>
      <c r="D160" s="111">
        <f>'[1]Daily Roster'!$D160</f>
        <v>0</v>
      </c>
      <c r="E160" s="111">
        <f>'[1]Daily Roster'!$E160</f>
        <v>0</v>
      </c>
      <c r="F160" s="111">
        <f>'[1]Daily Roster'!$F160</f>
        <v>0</v>
      </c>
      <c r="G160" s="111">
        <f>'[1]Daily Roster'!$G160</f>
        <v>0</v>
      </c>
      <c r="H160" s="111">
        <f>'[1]Daily Roster'!$H160</f>
        <v>0</v>
      </c>
      <c r="I160" s="111">
        <f>'[1]Daily Roster'!$I160</f>
        <v>0</v>
      </c>
      <c r="J160" s="111">
        <f>'[1]Daily Roster'!$J160</f>
        <v>0</v>
      </c>
      <c r="K160" s="111">
        <f>'[1]Daily Roster'!$K160</f>
        <v>0</v>
      </c>
      <c r="L160" s="111">
        <f>'[1]Daily Roster'!$L160</f>
        <v>0</v>
      </c>
      <c r="M160" s="111">
        <f>'[1]Daily Roster'!$M160</f>
        <v>0</v>
      </c>
      <c r="N160" s="111">
        <f>'[1]Daily Roster'!$N160</f>
        <v>0</v>
      </c>
      <c r="O160" s="111">
        <f>'[1]Daily Roster'!$O160</f>
        <v>0</v>
      </c>
      <c r="P160" s="111">
        <f>'[1]Daily Roster'!$P160</f>
        <v>0</v>
      </c>
      <c r="Q160" s="111">
        <f>'[1]Daily Roster'!$Q160</f>
        <v>0</v>
      </c>
      <c r="R160" s="111">
        <f>'[1]Daily Roster'!$R160</f>
        <v>0</v>
      </c>
      <c r="S160" s="111">
        <f>'[1]Daily Roster'!$S160</f>
        <v>0</v>
      </c>
      <c r="T160" s="111">
        <f>'[1]Daily Roster'!$T160</f>
        <v>0</v>
      </c>
      <c r="V160" s="106"/>
      <c r="W160" s="106"/>
      <c r="X160" s="106"/>
      <c r="Z160" s="108"/>
      <c r="AA160" s="108"/>
      <c r="AB160" s="108"/>
      <c r="AC160" s="108"/>
      <c r="AD160" s="108"/>
      <c r="AF160" s="53"/>
    </row>
    <row r="161" spans="1:32" x14ac:dyDescent="0.3">
      <c r="A161" s="102">
        <v>43320</v>
      </c>
      <c r="B161" s="103" t="s">
        <v>3</v>
      </c>
      <c r="C161" s="111">
        <f>'[1]Daily Roster'!$C161</f>
        <v>0</v>
      </c>
      <c r="D161" s="111">
        <f>'[1]Daily Roster'!$D161</f>
        <v>0</v>
      </c>
      <c r="E161" s="111">
        <f>'[1]Daily Roster'!$E161</f>
        <v>0</v>
      </c>
      <c r="F161" s="111">
        <f>'[1]Daily Roster'!$F161</f>
        <v>0</v>
      </c>
      <c r="G161" s="111">
        <f>'[1]Daily Roster'!$G161</f>
        <v>0</v>
      </c>
      <c r="H161" s="111">
        <f>'[1]Daily Roster'!$H161</f>
        <v>0</v>
      </c>
      <c r="I161" s="111">
        <f>'[1]Daily Roster'!$I161</f>
        <v>0</v>
      </c>
      <c r="J161" s="111">
        <f>'[1]Daily Roster'!$J161</f>
        <v>0</v>
      </c>
      <c r="K161" s="111">
        <f>'[1]Daily Roster'!$K161</f>
        <v>0</v>
      </c>
      <c r="L161" s="111">
        <f>'[1]Daily Roster'!$L161</f>
        <v>0</v>
      </c>
      <c r="M161" s="111">
        <f>'[1]Daily Roster'!$M161</f>
        <v>0</v>
      </c>
      <c r="N161" s="111">
        <f>'[1]Daily Roster'!$N161</f>
        <v>0</v>
      </c>
      <c r="O161" s="111">
        <f>'[1]Daily Roster'!$O161</f>
        <v>0</v>
      </c>
      <c r="P161" s="111">
        <f>'[1]Daily Roster'!$P161</f>
        <v>0</v>
      </c>
      <c r="Q161" s="111">
        <f>'[1]Daily Roster'!$Q161</f>
        <v>0</v>
      </c>
      <c r="R161" s="111">
        <f>'[1]Daily Roster'!$R161</f>
        <v>0</v>
      </c>
      <c r="S161" s="111">
        <f>'[1]Daily Roster'!$S161</f>
        <v>0</v>
      </c>
      <c r="T161" s="111">
        <f>'[1]Daily Roster'!$T161</f>
        <v>0</v>
      </c>
      <c r="V161" s="106"/>
      <c r="W161" s="106"/>
      <c r="X161" s="106"/>
      <c r="Z161" s="108"/>
      <c r="AA161" s="108"/>
      <c r="AB161" s="108"/>
      <c r="AC161" s="108"/>
      <c r="AD161" s="108"/>
      <c r="AF161" s="53"/>
    </row>
    <row r="162" spans="1:32" x14ac:dyDescent="0.3">
      <c r="A162" s="102">
        <v>43321</v>
      </c>
      <c r="B162" s="103" t="s">
        <v>4</v>
      </c>
      <c r="C162" s="111">
        <f>'[1]Daily Roster'!$C162</f>
        <v>0</v>
      </c>
      <c r="D162" s="111">
        <f>'[1]Daily Roster'!$D162</f>
        <v>0</v>
      </c>
      <c r="E162" s="111">
        <f>'[1]Daily Roster'!$E162</f>
        <v>0</v>
      </c>
      <c r="F162" s="111">
        <f>'[1]Daily Roster'!$F162</f>
        <v>0</v>
      </c>
      <c r="G162" s="111">
        <f>'[1]Daily Roster'!$G162</f>
        <v>0</v>
      </c>
      <c r="H162" s="111">
        <f>'[1]Daily Roster'!$H162</f>
        <v>0</v>
      </c>
      <c r="I162" s="111">
        <f>'[1]Daily Roster'!$I162</f>
        <v>0</v>
      </c>
      <c r="J162" s="111">
        <f>'[1]Daily Roster'!$J162</f>
        <v>0</v>
      </c>
      <c r="K162" s="111">
        <f>'[1]Daily Roster'!$K162</f>
        <v>0</v>
      </c>
      <c r="L162" s="111">
        <f>'[1]Daily Roster'!$L162</f>
        <v>0</v>
      </c>
      <c r="M162" s="111">
        <f>'[1]Daily Roster'!$M162</f>
        <v>0</v>
      </c>
      <c r="N162" s="111">
        <f>'[1]Daily Roster'!$N162</f>
        <v>0</v>
      </c>
      <c r="O162" s="111">
        <f>'[1]Daily Roster'!$O162</f>
        <v>0</v>
      </c>
      <c r="P162" s="111">
        <f>'[1]Daily Roster'!$P162</f>
        <v>0</v>
      </c>
      <c r="Q162" s="111">
        <f>'[1]Daily Roster'!$Q162</f>
        <v>0</v>
      </c>
      <c r="R162" s="111">
        <f>'[1]Daily Roster'!$R162</f>
        <v>0</v>
      </c>
      <c r="S162" s="111">
        <f>'[1]Daily Roster'!$S162</f>
        <v>0</v>
      </c>
      <c r="T162" s="111">
        <f>'[1]Daily Roster'!$T162</f>
        <v>0</v>
      </c>
      <c r="V162" s="106"/>
      <c r="W162" s="106"/>
      <c r="X162" s="106"/>
      <c r="Z162" s="108"/>
      <c r="AA162" s="108"/>
      <c r="AB162" s="108"/>
      <c r="AC162" s="108"/>
      <c r="AD162" s="108"/>
      <c r="AF162" s="53"/>
    </row>
    <row r="163" spans="1:32" x14ac:dyDescent="0.3">
      <c r="A163" s="102">
        <v>43322</v>
      </c>
      <c r="B163" s="103" t="s">
        <v>5</v>
      </c>
      <c r="C163" s="111">
        <f>'[1]Daily Roster'!$C163</f>
        <v>0</v>
      </c>
      <c r="D163" s="111">
        <f>'[1]Daily Roster'!$D163</f>
        <v>0</v>
      </c>
      <c r="E163" s="111">
        <f>'[1]Daily Roster'!$E163</f>
        <v>0</v>
      </c>
      <c r="F163" s="111">
        <f>'[1]Daily Roster'!$F163</f>
        <v>0</v>
      </c>
      <c r="G163" s="111">
        <f>'[1]Daily Roster'!$G163</f>
        <v>0</v>
      </c>
      <c r="H163" s="111">
        <f>'[1]Daily Roster'!$H163</f>
        <v>0</v>
      </c>
      <c r="I163" s="111">
        <f>'[1]Daily Roster'!$I163</f>
        <v>0</v>
      </c>
      <c r="J163" s="111">
        <f>'[1]Daily Roster'!$J163</f>
        <v>0</v>
      </c>
      <c r="K163" s="111">
        <f>'[1]Daily Roster'!$K163</f>
        <v>0</v>
      </c>
      <c r="L163" s="111">
        <f>'[1]Daily Roster'!$L163</f>
        <v>0</v>
      </c>
      <c r="M163" s="111">
        <f>'[1]Daily Roster'!$M163</f>
        <v>0</v>
      </c>
      <c r="N163" s="111">
        <f>'[1]Daily Roster'!$N163</f>
        <v>0</v>
      </c>
      <c r="O163" s="111">
        <f>'[1]Daily Roster'!$O163</f>
        <v>0</v>
      </c>
      <c r="P163" s="111">
        <f>'[1]Daily Roster'!$P163</f>
        <v>0</v>
      </c>
      <c r="Q163" s="111">
        <f>'[1]Daily Roster'!$Q163</f>
        <v>0</v>
      </c>
      <c r="R163" s="111">
        <f>'[1]Daily Roster'!$R163</f>
        <v>0</v>
      </c>
      <c r="S163" s="111">
        <f>'[1]Daily Roster'!$S163</f>
        <v>0</v>
      </c>
      <c r="T163" s="111">
        <f>'[1]Daily Roster'!$T163</f>
        <v>0</v>
      </c>
      <c r="V163" s="106"/>
      <c r="W163" s="106"/>
      <c r="X163" s="106"/>
      <c r="Z163" s="108"/>
      <c r="AA163" s="108"/>
      <c r="AB163" s="108"/>
      <c r="AC163" s="108"/>
      <c r="AD163" s="108"/>
      <c r="AF163" s="53"/>
    </row>
    <row r="164" spans="1:32" x14ac:dyDescent="0.3">
      <c r="A164" s="102">
        <v>43325</v>
      </c>
      <c r="B164" s="103" t="s">
        <v>1</v>
      </c>
      <c r="C164" s="111">
        <f>'[1]Daily Roster'!$C164</f>
        <v>0</v>
      </c>
      <c r="D164" s="111">
        <f>'[1]Daily Roster'!$D164</f>
        <v>0</v>
      </c>
      <c r="E164" s="111">
        <f>'[1]Daily Roster'!$E164</f>
        <v>0</v>
      </c>
      <c r="F164" s="111">
        <f>'[1]Daily Roster'!$F164</f>
        <v>0</v>
      </c>
      <c r="G164" s="111">
        <f>'[1]Daily Roster'!$G164</f>
        <v>0</v>
      </c>
      <c r="H164" s="111">
        <f>'[1]Daily Roster'!$H164</f>
        <v>0</v>
      </c>
      <c r="I164" s="111">
        <f>'[1]Daily Roster'!$I164</f>
        <v>0</v>
      </c>
      <c r="J164" s="111">
        <f>'[1]Daily Roster'!$J164</f>
        <v>0</v>
      </c>
      <c r="K164" s="111">
        <f>'[1]Daily Roster'!$K164</f>
        <v>0</v>
      </c>
      <c r="L164" s="111">
        <f>'[1]Daily Roster'!$L164</f>
        <v>0</v>
      </c>
      <c r="M164" s="111">
        <f>'[1]Daily Roster'!$M164</f>
        <v>0</v>
      </c>
      <c r="N164" s="111">
        <f>'[1]Daily Roster'!$N164</f>
        <v>0</v>
      </c>
      <c r="O164" s="111">
        <f>'[1]Daily Roster'!$O164</f>
        <v>0</v>
      </c>
      <c r="P164" s="111">
        <f>'[1]Daily Roster'!$P164</f>
        <v>0</v>
      </c>
      <c r="Q164" s="111">
        <f>'[1]Daily Roster'!$Q164</f>
        <v>0</v>
      </c>
      <c r="R164" s="111">
        <f>'[1]Daily Roster'!$R164</f>
        <v>0</v>
      </c>
      <c r="S164" s="111">
        <f>'[1]Daily Roster'!$S164</f>
        <v>0</v>
      </c>
      <c r="T164" s="111">
        <f>'[1]Daily Roster'!$T164</f>
        <v>0</v>
      </c>
      <c r="V164" s="106"/>
      <c r="W164" s="106"/>
      <c r="X164" s="106"/>
      <c r="Z164" s="108"/>
      <c r="AA164" s="108"/>
      <c r="AB164" s="108"/>
      <c r="AC164" s="108"/>
      <c r="AD164" s="108"/>
      <c r="AF164" s="53"/>
    </row>
    <row r="165" spans="1:32" x14ac:dyDescent="0.3">
      <c r="A165" s="102">
        <v>43326</v>
      </c>
      <c r="B165" s="103" t="s">
        <v>2</v>
      </c>
      <c r="C165" s="111">
        <f>'[1]Daily Roster'!$C165</f>
        <v>0</v>
      </c>
      <c r="D165" s="111">
        <f>'[1]Daily Roster'!$D165</f>
        <v>0</v>
      </c>
      <c r="E165" s="111">
        <f>'[1]Daily Roster'!$E165</f>
        <v>0</v>
      </c>
      <c r="F165" s="111">
        <f>'[1]Daily Roster'!$F165</f>
        <v>0</v>
      </c>
      <c r="G165" s="111">
        <f>'[1]Daily Roster'!$G165</f>
        <v>0</v>
      </c>
      <c r="H165" s="111">
        <f>'[1]Daily Roster'!$H165</f>
        <v>0</v>
      </c>
      <c r="I165" s="111">
        <f>'[1]Daily Roster'!$I165</f>
        <v>0</v>
      </c>
      <c r="J165" s="111">
        <f>'[1]Daily Roster'!$J165</f>
        <v>0</v>
      </c>
      <c r="K165" s="111">
        <f>'[1]Daily Roster'!$K165</f>
        <v>0</v>
      </c>
      <c r="L165" s="111">
        <f>'[1]Daily Roster'!$L165</f>
        <v>0</v>
      </c>
      <c r="M165" s="111">
        <f>'[1]Daily Roster'!$M165</f>
        <v>0</v>
      </c>
      <c r="N165" s="111">
        <f>'[1]Daily Roster'!$N165</f>
        <v>0</v>
      </c>
      <c r="O165" s="111">
        <f>'[1]Daily Roster'!$O165</f>
        <v>0</v>
      </c>
      <c r="P165" s="111">
        <f>'[1]Daily Roster'!$P165</f>
        <v>0</v>
      </c>
      <c r="Q165" s="111">
        <f>'[1]Daily Roster'!$Q165</f>
        <v>0</v>
      </c>
      <c r="R165" s="111">
        <f>'[1]Daily Roster'!$R165</f>
        <v>0</v>
      </c>
      <c r="S165" s="111">
        <f>'[1]Daily Roster'!$S165</f>
        <v>0</v>
      </c>
      <c r="T165" s="111">
        <f>'[1]Daily Roster'!$T165</f>
        <v>0</v>
      </c>
      <c r="V165" s="106"/>
      <c r="W165" s="106"/>
      <c r="X165" s="106"/>
      <c r="Z165" s="108"/>
      <c r="AA165" s="108"/>
      <c r="AB165" s="108"/>
      <c r="AC165" s="108"/>
      <c r="AD165" s="108"/>
      <c r="AF165" s="53"/>
    </row>
    <row r="166" spans="1:32" x14ac:dyDescent="0.3">
      <c r="A166" s="102">
        <v>43327</v>
      </c>
      <c r="B166" s="103" t="s">
        <v>3</v>
      </c>
      <c r="C166" s="111">
        <f>'[1]Daily Roster'!$C166</f>
        <v>0</v>
      </c>
      <c r="D166" s="111">
        <f>'[1]Daily Roster'!$D166</f>
        <v>0</v>
      </c>
      <c r="E166" s="111">
        <f>'[1]Daily Roster'!$E166</f>
        <v>0</v>
      </c>
      <c r="F166" s="111">
        <f>'[1]Daily Roster'!$F166</f>
        <v>0</v>
      </c>
      <c r="G166" s="111">
        <f>'[1]Daily Roster'!$G166</f>
        <v>0</v>
      </c>
      <c r="H166" s="111">
        <f>'[1]Daily Roster'!$H166</f>
        <v>0</v>
      </c>
      <c r="I166" s="111">
        <f>'[1]Daily Roster'!$I166</f>
        <v>0</v>
      </c>
      <c r="J166" s="111">
        <f>'[1]Daily Roster'!$J166</f>
        <v>0</v>
      </c>
      <c r="K166" s="111">
        <f>'[1]Daily Roster'!$K166</f>
        <v>0</v>
      </c>
      <c r="L166" s="111">
        <f>'[1]Daily Roster'!$L166</f>
        <v>0</v>
      </c>
      <c r="M166" s="111">
        <f>'[1]Daily Roster'!$M166</f>
        <v>0</v>
      </c>
      <c r="N166" s="111">
        <f>'[1]Daily Roster'!$N166</f>
        <v>0</v>
      </c>
      <c r="O166" s="111">
        <f>'[1]Daily Roster'!$O166</f>
        <v>0</v>
      </c>
      <c r="P166" s="111">
        <f>'[1]Daily Roster'!$P166</f>
        <v>0</v>
      </c>
      <c r="Q166" s="111">
        <f>'[1]Daily Roster'!$Q166</f>
        <v>0</v>
      </c>
      <c r="R166" s="111">
        <f>'[1]Daily Roster'!$R166</f>
        <v>0</v>
      </c>
      <c r="S166" s="111">
        <f>'[1]Daily Roster'!$S166</f>
        <v>0</v>
      </c>
      <c r="T166" s="111">
        <f>'[1]Daily Roster'!$T166</f>
        <v>0</v>
      </c>
      <c r="V166" s="106"/>
      <c r="W166" s="106"/>
      <c r="X166" s="106"/>
      <c r="Z166" s="108"/>
      <c r="AA166" s="108"/>
      <c r="AB166" s="108"/>
      <c r="AC166" s="108"/>
      <c r="AD166" s="108"/>
      <c r="AF166" s="53"/>
    </row>
    <row r="167" spans="1:32" x14ac:dyDescent="0.3">
      <c r="A167" s="102">
        <v>43328</v>
      </c>
      <c r="B167" s="103" t="s">
        <v>4</v>
      </c>
      <c r="C167" s="111">
        <f>'[1]Daily Roster'!$C167</f>
        <v>0</v>
      </c>
      <c r="D167" s="111">
        <f>'[1]Daily Roster'!$D167</f>
        <v>0</v>
      </c>
      <c r="E167" s="111">
        <f>'[1]Daily Roster'!$E167</f>
        <v>0</v>
      </c>
      <c r="F167" s="111">
        <f>'[1]Daily Roster'!$F167</f>
        <v>0</v>
      </c>
      <c r="G167" s="111">
        <f>'[1]Daily Roster'!$G167</f>
        <v>0</v>
      </c>
      <c r="H167" s="111">
        <f>'[1]Daily Roster'!$H167</f>
        <v>0</v>
      </c>
      <c r="I167" s="111">
        <f>'[1]Daily Roster'!$I167</f>
        <v>0</v>
      </c>
      <c r="J167" s="111">
        <f>'[1]Daily Roster'!$J167</f>
        <v>0</v>
      </c>
      <c r="K167" s="111">
        <f>'[1]Daily Roster'!$K167</f>
        <v>0</v>
      </c>
      <c r="L167" s="111">
        <f>'[1]Daily Roster'!$L167</f>
        <v>0</v>
      </c>
      <c r="M167" s="111">
        <f>'[1]Daily Roster'!$M167</f>
        <v>0</v>
      </c>
      <c r="N167" s="111">
        <f>'[1]Daily Roster'!$N167</f>
        <v>0</v>
      </c>
      <c r="O167" s="111">
        <f>'[1]Daily Roster'!$O167</f>
        <v>0</v>
      </c>
      <c r="P167" s="111">
        <f>'[1]Daily Roster'!$P167</f>
        <v>0</v>
      </c>
      <c r="Q167" s="111">
        <f>'[1]Daily Roster'!$Q167</f>
        <v>0</v>
      </c>
      <c r="R167" s="111">
        <f>'[1]Daily Roster'!$R167</f>
        <v>0</v>
      </c>
      <c r="S167" s="111">
        <f>'[1]Daily Roster'!$S167</f>
        <v>0</v>
      </c>
      <c r="T167" s="111">
        <f>'[1]Daily Roster'!$T167</f>
        <v>0</v>
      </c>
      <c r="V167" s="106"/>
      <c r="W167" s="106"/>
      <c r="X167" s="106"/>
      <c r="Z167" s="108"/>
      <c r="AA167" s="108"/>
      <c r="AB167" s="108"/>
      <c r="AC167" s="108"/>
      <c r="AD167" s="108"/>
      <c r="AF167" s="53"/>
    </row>
    <row r="168" spans="1:32" x14ac:dyDescent="0.3">
      <c r="A168" s="102">
        <v>43329</v>
      </c>
      <c r="B168" s="103" t="s">
        <v>5</v>
      </c>
      <c r="C168" s="111">
        <f>'[1]Daily Roster'!$C168</f>
        <v>0</v>
      </c>
      <c r="D168" s="111">
        <f>'[1]Daily Roster'!$D168</f>
        <v>0</v>
      </c>
      <c r="E168" s="111">
        <f>'[1]Daily Roster'!$E168</f>
        <v>0</v>
      </c>
      <c r="F168" s="111">
        <f>'[1]Daily Roster'!$F168</f>
        <v>0</v>
      </c>
      <c r="G168" s="111">
        <f>'[1]Daily Roster'!$G168</f>
        <v>0</v>
      </c>
      <c r="H168" s="111">
        <f>'[1]Daily Roster'!$H168</f>
        <v>0</v>
      </c>
      <c r="I168" s="111">
        <f>'[1]Daily Roster'!$I168</f>
        <v>0</v>
      </c>
      <c r="J168" s="111">
        <f>'[1]Daily Roster'!$J168</f>
        <v>0</v>
      </c>
      <c r="K168" s="111">
        <f>'[1]Daily Roster'!$K168</f>
        <v>0</v>
      </c>
      <c r="L168" s="111">
        <f>'[1]Daily Roster'!$L168</f>
        <v>0</v>
      </c>
      <c r="M168" s="111">
        <f>'[1]Daily Roster'!$M168</f>
        <v>0</v>
      </c>
      <c r="N168" s="111">
        <f>'[1]Daily Roster'!$N168</f>
        <v>0</v>
      </c>
      <c r="O168" s="111">
        <f>'[1]Daily Roster'!$O168</f>
        <v>0</v>
      </c>
      <c r="P168" s="111">
        <f>'[1]Daily Roster'!$P168</f>
        <v>0</v>
      </c>
      <c r="Q168" s="111">
        <f>'[1]Daily Roster'!$Q168</f>
        <v>0</v>
      </c>
      <c r="R168" s="111">
        <f>'[1]Daily Roster'!$R168</f>
        <v>0</v>
      </c>
      <c r="S168" s="111">
        <f>'[1]Daily Roster'!$S168</f>
        <v>0</v>
      </c>
      <c r="T168" s="111">
        <f>'[1]Daily Roster'!$T168</f>
        <v>0</v>
      </c>
      <c r="V168" s="106"/>
      <c r="W168" s="106"/>
      <c r="X168" s="106"/>
      <c r="Z168" s="108"/>
      <c r="AA168" s="108"/>
      <c r="AB168" s="108"/>
      <c r="AC168" s="108"/>
      <c r="AD168" s="108"/>
      <c r="AF168" s="53"/>
    </row>
    <row r="169" spans="1:32" x14ac:dyDescent="0.3">
      <c r="A169" s="102">
        <v>43332</v>
      </c>
      <c r="B169" s="103" t="s">
        <v>1</v>
      </c>
      <c r="C169" s="111">
        <f>'[1]Daily Roster'!$C169</f>
        <v>0</v>
      </c>
      <c r="D169" s="111">
        <f>'[1]Daily Roster'!$D169</f>
        <v>0</v>
      </c>
      <c r="E169" s="111">
        <f>'[1]Daily Roster'!$E169</f>
        <v>0</v>
      </c>
      <c r="F169" s="111">
        <f>'[1]Daily Roster'!$F169</f>
        <v>0</v>
      </c>
      <c r="G169" s="111">
        <f>'[1]Daily Roster'!$G169</f>
        <v>0</v>
      </c>
      <c r="H169" s="111">
        <f>'[1]Daily Roster'!$H169</f>
        <v>0</v>
      </c>
      <c r="I169" s="111">
        <f>'[1]Daily Roster'!$I169</f>
        <v>0</v>
      </c>
      <c r="J169" s="111">
        <f>'[1]Daily Roster'!$J169</f>
        <v>0</v>
      </c>
      <c r="K169" s="111">
        <f>'[1]Daily Roster'!$K169</f>
        <v>0</v>
      </c>
      <c r="L169" s="111">
        <f>'[1]Daily Roster'!$L169</f>
        <v>0</v>
      </c>
      <c r="M169" s="111">
        <f>'[1]Daily Roster'!$M169</f>
        <v>0</v>
      </c>
      <c r="N169" s="111">
        <f>'[1]Daily Roster'!$N169</f>
        <v>0</v>
      </c>
      <c r="O169" s="111">
        <f>'[1]Daily Roster'!$O169</f>
        <v>0</v>
      </c>
      <c r="P169" s="111">
        <f>'[1]Daily Roster'!$P169</f>
        <v>0</v>
      </c>
      <c r="Q169" s="111">
        <f>'[1]Daily Roster'!$Q169</f>
        <v>0</v>
      </c>
      <c r="R169" s="111">
        <f>'[1]Daily Roster'!$R169</f>
        <v>0</v>
      </c>
      <c r="S169" s="111">
        <f>'[1]Daily Roster'!$S169</f>
        <v>0</v>
      </c>
      <c r="T169" s="111">
        <f>'[1]Daily Roster'!$T169</f>
        <v>0</v>
      </c>
      <c r="V169" s="106"/>
      <c r="W169" s="106"/>
      <c r="X169" s="106"/>
      <c r="Z169" s="108"/>
      <c r="AA169" s="108"/>
      <c r="AB169" s="108"/>
      <c r="AC169" s="108"/>
      <c r="AD169" s="108"/>
      <c r="AF169" s="53"/>
    </row>
    <row r="170" spans="1:32" x14ac:dyDescent="0.3">
      <c r="A170" s="102">
        <v>43333</v>
      </c>
      <c r="B170" s="103" t="s">
        <v>2</v>
      </c>
      <c r="C170" s="111">
        <f>'[1]Daily Roster'!$C170</f>
        <v>0</v>
      </c>
      <c r="D170" s="111">
        <f>'[1]Daily Roster'!$D170</f>
        <v>0</v>
      </c>
      <c r="E170" s="111">
        <f>'[1]Daily Roster'!$E170</f>
        <v>0</v>
      </c>
      <c r="F170" s="111">
        <f>'[1]Daily Roster'!$F170</f>
        <v>0</v>
      </c>
      <c r="G170" s="111">
        <f>'[1]Daily Roster'!$G170</f>
        <v>0</v>
      </c>
      <c r="H170" s="111">
        <f>'[1]Daily Roster'!$H170</f>
        <v>0</v>
      </c>
      <c r="I170" s="111">
        <f>'[1]Daily Roster'!$I170</f>
        <v>0</v>
      </c>
      <c r="J170" s="111">
        <f>'[1]Daily Roster'!$J170</f>
        <v>0</v>
      </c>
      <c r="K170" s="111">
        <f>'[1]Daily Roster'!$K170</f>
        <v>0</v>
      </c>
      <c r="L170" s="111">
        <f>'[1]Daily Roster'!$L170</f>
        <v>0</v>
      </c>
      <c r="M170" s="111">
        <f>'[1]Daily Roster'!$M170</f>
        <v>0</v>
      </c>
      <c r="N170" s="111">
        <f>'[1]Daily Roster'!$N170</f>
        <v>0</v>
      </c>
      <c r="O170" s="111">
        <f>'[1]Daily Roster'!$O170</f>
        <v>0</v>
      </c>
      <c r="P170" s="111">
        <f>'[1]Daily Roster'!$P170</f>
        <v>0</v>
      </c>
      <c r="Q170" s="111">
        <f>'[1]Daily Roster'!$Q170</f>
        <v>0</v>
      </c>
      <c r="R170" s="111">
        <f>'[1]Daily Roster'!$R170</f>
        <v>0</v>
      </c>
      <c r="S170" s="111">
        <f>'[1]Daily Roster'!$S170</f>
        <v>0</v>
      </c>
      <c r="T170" s="111">
        <f>'[1]Daily Roster'!$T170</f>
        <v>0</v>
      </c>
      <c r="V170" s="106"/>
      <c r="W170" s="106"/>
      <c r="X170" s="106"/>
      <c r="Z170" s="108"/>
      <c r="AA170" s="108"/>
      <c r="AB170" s="108"/>
      <c r="AC170" s="108"/>
      <c r="AD170" s="108"/>
      <c r="AF170" s="53"/>
    </row>
    <row r="171" spans="1:32" x14ac:dyDescent="0.3">
      <c r="A171" s="102">
        <v>43334</v>
      </c>
      <c r="B171" s="103" t="s">
        <v>3</v>
      </c>
      <c r="C171" s="111">
        <f>'[1]Daily Roster'!$C171</f>
        <v>0</v>
      </c>
      <c r="D171" s="111">
        <f>'[1]Daily Roster'!$D171</f>
        <v>0</v>
      </c>
      <c r="E171" s="111">
        <f>'[1]Daily Roster'!$E171</f>
        <v>0</v>
      </c>
      <c r="F171" s="111">
        <f>'[1]Daily Roster'!$F171</f>
        <v>0</v>
      </c>
      <c r="G171" s="111">
        <f>'[1]Daily Roster'!$G171</f>
        <v>0</v>
      </c>
      <c r="H171" s="111">
        <f>'[1]Daily Roster'!$H171</f>
        <v>0</v>
      </c>
      <c r="I171" s="111">
        <f>'[1]Daily Roster'!$I171</f>
        <v>0</v>
      </c>
      <c r="J171" s="111">
        <f>'[1]Daily Roster'!$J171</f>
        <v>0</v>
      </c>
      <c r="K171" s="111">
        <f>'[1]Daily Roster'!$K171</f>
        <v>0</v>
      </c>
      <c r="L171" s="111">
        <f>'[1]Daily Roster'!$L171</f>
        <v>0</v>
      </c>
      <c r="M171" s="111">
        <f>'[1]Daily Roster'!$M171</f>
        <v>0</v>
      </c>
      <c r="N171" s="111">
        <f>'[1]Daily Roster'!$N171</f>
        <v>0</v>
      </c>
      <c r="O171" s="111">
        <f>'[1]Daily Roster'!$O171</f>
        <v>0</v>
      </c>
      <c r="P171" s="111">
        <f>'[1]Daily Roster'!$P171</f>
        <v>0</v>
      </c>
      <c r="Q171" s="111">
        <f>'[1]Daily Roster'!$Q171</f>
        <v>0</v>
      </c>
      <c r="R171" s="111">
        <f>'[1]Daily Roster'!$R171</f>
        <v>0</v>
      </c>
      <c r="S171" s="111">
        <f>'[1]Daily Roster'!$S171</f>
        <v>0</v>
      </c>
      <c r="T171" s="111">
        <f>'[1]Daily Roster'!$T171</f>
        <v>0</v>
      </c>
      <c r="V171" s="106"/>
      <c r="W171" s="106"/>
      <c r="X171" s="106"/>
      <c r="Z171" s="108"/>
      <c r="AA171" s="108"/>
      <c r="AB171" s="108"/>
      <c r="AC171" s="108"/>
      <c r="AD171" s="108"/>
      <c r="AF171" s="53"/>
    </row>
    <row r="172" spans="1:32" x14ac:dyDescent="0.3">
      <c r="A172" s="102">
        <v>43335</v>
      </c>
      <c r="B172" s="103" t="s">
        <v>4</v>
      </c>
      <c r="C172" s="111">
        <f>'[1]Daily Roster'!$C172</f>
        <v>0</v>
      </c>
      <c r="D172" s="111">
        <f>'[1]Daily Roster'!$D172</f>
        <v>0</v>
      </c>
      <c r="E172" s="111">
        <f>'[1]Daily Roster'!$E172</f>
        <v>0</v>
      </c>
      <c r="F172" s="111">
        <f>'[1]Daily Roster'!$F172</f>
        <v>0</v>
      </c>
      <c r="G172" s="111">
        <f>'[1]Daily Roster'!$G172</f>
        <v>0</v>
      </c>
      <c r="H172" s="111">
        <f>'[1]Daily Roster'!$H172</f>
        <v>0</v>
      </c>
      <c r="I172" s="111">
        <f>'[1]Daily Roster'!$I172</f>
        <v>0</v>
      </c>
      <c r="J172" s="111">
        <f>'[1]Daily Roster'!$J172</f>
        <v>0</v>
      </c>
      <c r="K172" s="111">
        <f>'[1]Daily Roster'!$K172</f>
        <v>0</v>
      </c>
      <c r="L172" s="111">
        <f>'[1]Daily Roster'!$L172</f>
        <v>0</v>
      </c>
      <c r="M172" s="111">
        <f>'[1]Daily Roster'!$M172</f>
        <v>0</v>
      </c>
      <c r="N172" s="111">
        <f>'[1]Daily Roster'!$N172</f>
        <v>0</v>
      </c>
      <c r="O172" s="111">
        <f>'[1]Daily Roster'!$O172</f>
        <v>0</v>
      </c>
      <c r="P172" s="111">
        <f>'[1]Daily Roster'!$P172</f>
        <v>0</v>
      </c>
      <c r="Q172" s="111">
        <f>'[1]Daily Roster'!$Q172</f>
        <v>0</v>
      </c>
      <c r="R172" s="111">
        <f>'[1]Daily Roster'!$R172</f>
        <v>0</v>
      </c>
      <c r="S172" s="111">
        <f>'[1]Daily Roster'!$S172</f>
        <v>0</v>
      </c>
      <c r="T172" s="111">
        <f>'[1]Daily Roster'!$T172</f>
        <v>0</v>
      </c>
      <c r="V172" s="106"/>
      <c r="W172" s="106"/>
      <c r="X172" s="106"/>
      <c r="Z172" s="108"/>
      <c r="AA172" s="108"/>
      <c r="AB172" s="108"/>
      <c r="AC172" s="108"/>
      <c r="AD172" s="108"/>
      <c r="AF172" s="53"/>
    </row>
    <row r="173" spans="1:32" x14ac:dyDescent="0.3">
      <c r="A173" s="102">
        <v>43336</v>
      </c>
      <c r="B173" s="103" t="s">
        <v>5</v>
      </c>
      <c r="C173" s="111">
        <f>'[1]Daily Roster'!$C173</f>
        <v>0</v>
      </c>
      <c r="D173" s="111">
        <f>'[1]Daily Roster'!$D173</f>
        <v>0</v>
      </c>
      <c r="E173" s="111">
        <f>'[1]Daily Roster'!$E173</f>
        <v>0</v>
      </c>
      <c r="F173" s="111">
        <f>'[1]Daily Roster'!$F173</f>
        <v>0</v>
      </c>
      <c r="G173" s="111">
        <f>'[1]Daily Roster'!$G173</f>
        <v>0</v>
      </c>
      <c r="H173" s="111">
        <f>'[1]Daily Roster'!$H173</f>
        <v>0</v>
      </c>
      <c r="I173" s="111">
        <f>'[1]Daily Roster'!$I173</f>
        <v>0</v>
      </c>
      <c r="J173" s="111">
        <f>'[1]Daily Roster'!$J173</f>
        <v>0</v>
      </c>
      <c r="K173" s="111">
        <f>'[1]Daily Roster'!$K173</f>
        <v>0</v>
      </c>
      <c r="L173" s="111">
        <f>'[1]Daily Roster'!$L173</f>
        <v>0</v>
      </c>
      <c r="M173" s="111">
        <f>'[1]Daily Roster'!$M173</f>
        <v>0</v>
      </c>
      <c r="N173" s="111">
        <f>'[1]Daily Roster'!$N173</f>
        <v>0</v>
      </c>
      <c r="O173" s="111">
        <f>'[1]Daily Roster'!$O173</f>
        <v>0</v>
      </c>
      <c r="P173" s="111">
        <f>'[1]Daily Roster'!$P173</f>
        <v>0</v>
      </c>
      <c r="Q173" s="111">
        <f>'[1]Daily Roster'!$Q173</f>
        <v>0</v>
      </c>
      <c r="R173" s="111">
        <f>'[1]Daily Roster'!$R173</f>
        <v>0</v>
      </c>
      <c r="S173" s="111">
        <f>'[1]Daily Roster'!$S173</f>
        <v>0</v>
      </c>
      <c r="T173" s="111">
        <f>'[1]Daily Roster'!$T173</f>
        <v>0</v>
      </c>
      <c r="V173" s="106"/>
      <c r="W173" s="106"/>
      <c r="X173" s="106"/>
      <c r="Z173" s="108"/>
      <c r="AA173" s="108"/>
      <c r="AB173" s="108"/>
      <c r="AC173" s="108"/>
      <c r="AD173" s="108"/>
      <c r="AF173" s="53"/>
    </row>
    <row r="174" spans="1:32" x14ac:dyDescent="0.3">
      <c r="A174" s="102">
        <v>43339</v>
      </c>
      <c r="B174" s="103" t="s">
        <v>1</v>
      </c>
      <c r="C174" s="111">
        <f>'[1]Daily Roster'!$C174</f>
        <v>0</v>
      </c>
      <c r="D174" s="111">
        <f>'[1]Daily Roster'!$D174</f>
        <v>0</v>
      </c>
      <c r="E174" s="111">
        <f>'[1]Daily Roster'!$E174</f>
        <v>0</v>
      </c>
      <c r="F174" s="111">
        <f>'[1]Daily Roster'!$F174</f>
        <v>0</v>
      </c>
      <c r="G174" s="111">
        <f>'[1]Daily Roster'!$G174</f>
        <v>0</v>
      </c>
      <c r="H174" s="111">
        <f>'[1]Daily Roster'!$H174</f>
        <v>0</v>
      </c>
      <c r="I174" s="111">
        <f>'[1]Daily Roster'!$I174</f>
        <v>0</v>
      </c>
      <c r="J174" s="111">
        <f>'[1]Daily Roster'!$J174</f>
        <v>0</v>
      </c>
      <c r="K174" s="111">
        <f>'[1]Daily Roster'!$K174</f>
        <v>0</v>
      </c>
      <c r="L174" s="111">
        <f>'[1]Daily Roster'!$L174</f>
        <v>0</v>
      </c>
      <c r="M174" s="111">
        <f>'[1]Daily Roster'!$M174</f>
        <v>0</v>
      </c>
      <c r="N174" s="111">
        <f>'[1]Daily Roster'!$N174</f>
        <v>0</v>
      </c>
      <c r="O174" s="111">
        <f>'[1]Daily Roster'!$O174</f>
        <v>0</v>
      </c>
      <c r="P174" s="111">
        <f>'[1]Daily Roster'!$P174</f>
        <v>0</v>
      </c>
      <c r="Q174" s="111">
        <f>'[1]Daily Roster'!$Q174</f>
        <v>0</v>
      </c>
      <c r="R174" s="111">
        <f>'[1]Daily Roster'!$R174</f>
        <v>0</v>
      </c>
      <c r="S174" s="111">
        <f>'[1]Daily Roster'!$S174</f>
        <v>0</v>
      </c>
      <c r="T174" s="111">
        <f>'[1]Daily Roster'!$T174</f>
        <v>0</v>
      </c>
      <c r="V174" s="106"/>
      <c r="W174" s="106"/>
      <c r="X174" s="106"/>
      <c r="Z174" s="108"/>
      <c r="AA174" s="108"/>
      <c r="AB174" s="108"/>
      <c r="AC174" s="108"/>
      <c r="AD174" s="108"/>
      <c r="AF174" s="53"/>
    </row>
    <row r="175" spans="1:32" x14ac:dyDescent="0.3">
      <c r="A175" s="102">
        <v>43340</v>
      </c>
      <c r="B175" s="103" t="s">
        <v>2</v>
      </c>
      <c r="C175" s="111">
        <f>'[1]Daily Roster'!$C175</f>
        <v>0</v>
      </c>
      <c r="D175" s="111">
        <f>'[1]Daily Roster'!$D175</f>
        <v>0</v>
      </c>
      <c r="E175" s="111">
        <f>'[1]Daily Roster'!$E175</f>
        <v>0</v>
      </c>
      <c r="F175" s="111">
        <f>'[1]Daily Roster'!$F175</f>
        <v>0</v>
      </c>
      <c r="G175" s="111">
        <f>'[1]Daily Roster'!$G175</f>
        <v>0</v>
      </c>
      <c r="H175" s="111">
        <f>'[1]Daily Roster'!$H175</f>
        <v>0</v>
      </c>
      <c r="I175" s="111">
        <f>'[1]Daily Roster'!$I175</f>
        <v>0</v>
      </c>
      <c r="J175" s="111">
        <f>'[1]Daily Roster'!$J175</f>
        <v>0</v>
      </c>
      <c r="K175" s="111">
        <f>'[1]Daily Roster'!$K175</f>
        <v>0</v>
      </c>
      <c r="L175" s="111">
        <f>'[1]Daily Roster'!$L175</f>
        <v>0</v>
      </c>
      <c r="M175" s="111">
        <f>'[1]Daily Roster'!$M175</f>
        <v>0</v>
      </c>
      <c r="N175" s="111">
        <f>'[1]Daily Roster'!$N175</f>
        <v>0</v>
      </c>
      <c r="O175" s="111">
        <f>'[1]Daily Roster'!$O175</f>
        <v>0</v>
      </c>
      <c r="P175" s="111">
        <f>'[1]Daily Roster'!$P175</f>
        <v>0</v>
      </c>
      <c r="Q175" s="111">
        <f>'[1]Daily Roster'!$Q175</f>
        <v>0</v>
      </c>
      <c r="R175" s="111">
        <f>'[1]Daily Roster'!$R175</f>
        <v>0</v>
      </c>
      <c r="S175" s="111">
        <f>'[1]Daily Roster'!$S175</f>
        <v>0</v>
      </c>
      <c r="T175" s="111">
        <f>'[1]Daily Roster'!$T175</f>
        <v>0</v>
      </c>
      <c r="V175" s="106"/>
      <c r="W175" s="106"/>
      <c r="X175" s="106"/>
      <c r="Z175" s="108"/>
      <c r="AA175" s="108"/>
      <c r="AB175" s="108"/>
      <c r="AC175" s="108"/>
      <c r="AD175" s="108"/>
      <c r="AF175" s="53"/>
    </row>
    <row r="176" spans="1:32" x14ac:dyDescent="0.3">
      <c r="A176" s="102">
        <v>43341</v>
      </c>
      <c r="B176" s="103" t="s">
        <v>3</v>
      </c>
      <c r="C176" s="111">
        <f>'[1]Daily Roster'!$C176</f>
        <v>0</v>
      </c>
      <c r="D176" s="111">
        <f>'[1]Daily Roster'!$D176</f>
        <v>0</v>
      </c>
      <c r="E176" s="111">
        <f>'[1]Daily Roster'!$E176</f>
        <v>0</v>
      </c>
      <c r="F176" s="111">
        <f>'[1]Daily Roster'!$F176</f>
        <v>0</v>
      </c>
      <c r="G176" s="111">
        <f>'[1]Daily Roster'!$G176</f>
        <v>0</v>
      </c>
      <c r="H176" s="111">
        <f>'[1]Daily Roster'!$H176</f>
        <v>0</v>
      </c>
      <c r="I176" s="111">
        <f>'[1]Daily Roster'!$I176</f>
        <v>0</v>
      </c>
      <c r="J176" s="111">
        <f>'[1]Daily Roster'!$J176</f>
        <v>0</v>
      </c>
      <c r="K176" s="111">
        <f>'[1]Daily Roster'!$K176</f>
        <v>0</v>
      </c>
      <c r="L176" s="111">
        <f>'[1]Daily Roster'!$L176</f>
        <v>0</v>
      </c>
      <c r="M176" s="111">
        <f>'[1]Daily Roster'!$M176</f>
        <v>0</v>
      </c>
      <c r="N176" s="111">
        <f>'[1]Daily Roster'!$N176</f>
        <v>0</v>
      </c>
      <c r="O176" s="111">
        <f>'[1]Daily Roster'!$O176</f>
        <v>0</v>
      </c>
      <c r="P176" s="111">
        <f>'[1]Daily Roster'!$P176</f>
        <v>0</v>
      </c>
      <c r="Q176" s="111">
        <f>'[1]Daily Roster'!$Q176</f>
        <v>0</v>
      </c>
      <c r="R176" s="111">
        <f>'[1]Daily Roster'!$R176</f>
        <v>0</v>
      </c>
      <c r="S176" s="111">
        <f>'[1]Daily Roster'!$S176</f>
        <v>0</v>
      </c>
      <c r="T176" s="111">
        <f>'[1]Daily Roster'!$T176</f>
        <v>0</v>
      </c>
      <c r="V176" s="106"/>
      <c r="W176" s="106"/>
      <c r="X176" s="106"/>
      <c r="Z176" s="108"/>
      <c r="AA176" s="108"/>
      <c r="AB176" s="108"/>
      <c r="AC176" s="108"/>
      <c r="AD176" s="108"/>
      <c r="AF176" s="53"/>
    </row>
    <row r="177" spans="1:32" x14ac:dyDescent="0.3">
      <c r="A177" s="102">
        <v>43342</v>
      </c>
      <c r="B177" s="103" t="s">
        <v>4</v>
      </c>
      <c r="C177" s="111">
        <f>'[1]Daily Roster'!$C177</f>
        <v>0</v>
      </c>
      <c r="D177" s="111">
        <f>'[1]Daily Roster'!$D177</f>
        <v>0</v>
      </c>
      <c r="E177" s="111">
        <f>'[1]Daily Roster'!$E177</f>
        <v>0</v>
      </c>
      <c r="F177" s="111">
        <f>'[1]Daily Roster'!$F177</f>
        <v>0</v>
      </c>
      <c r="G177" s="111">
        <f>'[1]Daily Roster'!$G177</f>
        <v>0</v>
      </c>
      <c r="H177" s="111">
        <f>'[1]Daily Roster'!$H177</f>
        <v>0</v>
      </c>
      <c r="I177" s="111">
        <f>'[1]Daily Roster'!$I177</f>
        <v>0</v>
      </c>
      <c r="J177" s="111">
        <f>'[1]Daily Roster'!$J177</f>
        <v>0</v>
      </c>
      <c r="K177" s="111">
        <f>'[1]Daily Roster'!$K177</f>
        <v>0</v>
      </c>
      <c r="L177" s="111">
        <f>'[1]Daily Roster'!$L177</f>
        <v>0</v>
      </c>
      <c r="M177" s="111">
        <f>'[1]Daily Roster'!$M177</f>
        <v>0</v>
      </c>
      <c r="N177" s="111">
        <f>'[1]Daily Roster'!$N177</f>
        <v>0</v>
      </c>
      <c r="O177" s="111">
        <f>'[1]Daily Roster'!$O177</f>
        <v>0</v>
      </c>
      <c r="P177" s="111">
        <f>'[1]Daily Roster'!$P177</f>
        <v>0</v>
      </c>
      <c r="Q177" s="111">
        <f>'[1]Daily Roster'!$Q177</f>
        <v>0</v>
      </c>
      <c r="R177" s="111">
        <f>'[1]Daily Roster'!$R177</f>
        <v>0</v>
      </c>
      <c r="S177" s="111">
        <f>'[1]Daily Roster'!$S177</f>
        <v>0</v>
      </c>
      <c r="T177" s="111">
        <f>'[1]Daily Roster'!$T177</f>
        <v>0</v>
      </c>
      <c r="V177" s="106"/>
      <c r="W177" s="106"/>
      <c r="X177" s="106"/>
      <c r="Z177" s="108"/>
      <c r="AA177" s="108"/>
      <c r="AB177" s="108"/>
      <c r="AC177" s="108"/>
      <c r="AD177" s="108"/>
      <c r="AF177" s="53"/>
    </row>
    <row r="178" spans="1:32" x14ac:dyDescent="0.3">
      <c r="A178" s="102">
        <v>43343</v>
      </c>
      <c r="B178" s="103" t="s">
        <v>5</v>
      </c>
      <c r="C178" s="111">
        <f>'[1]Daily Roster'!$C178</f>
        <v>0</v>
      </c>
      <c r="D178" s="111">
        <f>'[1]Daily Roster'!$D178</f>
        <v>0</v>
      </c>
      <c r="E178" s="111">
        <f>'[1]Daily Roster'!$E178</f>
        <v>0</v>
      </c>
      <c r="F178" s="111">
        <f>'[1]Daily Roster'!$F178</f>
        <v>0</v>
      </c>
      <c r="G178" s="111">
        <f>'[1]Daily Roster'!$G178</f>
        <v>0</v>
      </c>
      <c r="H178" s="111">
        <f>'[1]Daily Roster'!$H178</f>
        <v>0</v>
      </c>
      <c r="I178" s="111">
        <f>'[1]Daily Roster'!$I178</f>
        <v>0</v>
      </c>
      <c r="J178" s="111">
        <f>'[1]Daily Roster'!$J178</f>
        <v>0</v>
      </c>
      <c r="K178" s="111">
        <f>'[1]Daily Roster'!$K178</f>
        <v>0</v>
      </c>
      <c r="L178" s="111">
        <f>'[1]Daily Roster'!$L178</f>
        <v>0</v>
      </c>
      <c r="M178" s="111">
        <f>'[1]Daily Roster'!$M178</f>
        <v>0</v>
      </c>
      <c r="N178" s="111">
        <f>'[1]Daily Roster'!$N178</f>
        <v>0</v>
      </c>
      <c r="O178" s="111">
        <f>'[1]Daily Roster'!$O178</f>
        <v>0</v>
      </c>
      <c r="P178" s="111">
        <f>'[1]Daily Roster'!$P178</f>
        <v>0</v>
      </c>
      <c r="Q178" s="111">
        <f>'[1]Daily Roster'!$Q178</f>
        <v>0</v>
      </c>
      <c r="R178" s="111">
        <f>'[1]Daily Roster'!$R178</f>
        <v>0</v>
      </c>
      <c r="S178" s="111">
        <f>'[1]Daily Roster'!$S178</f>
        <v>0</v>
      </c>
      <c r="T178" s="111">
        <f>'[1]Daily Roster'!$T178</f>
        <v>0</v>
      </c>
      <c r="V178" s="106"/>
      <c r="W178" s="106"/>
      <c r="X178" s="106"/>
      <c r="Z178" s="108"/>
      <c r="AA178" s="108"/>
      <c r="AB178" s="108"/>
      <c r="AC178" s="108"/>
      <c r="AD178" s="108"/>
      <c r="AF178" s="53"/>
    </row>
    <row r="179" spans="1:32" x14ac:dyDescent="0.3">
      <c r="A179" s="102">
        <v>43346</v>
      </c>
      <c r="B179" s="103" t="s">
        <v>1</v>
      </c>
      <c r="C179" s="111">
        <f>'[1]Daily Roster'!$C179</f>
        <v>0</v>
      </c>
      <c r="D179" s="111">
        <f>'[1]Daily Roster'!$D179</f>
        <v>0</v>
      </c>
      <c r="E179" s="111">
        <f>'[1]Daily Roster'!$E179</f>
        <v>0</v>
      </c>
      <c r="F179" s="111">
        <f>'[1]Daily Roster'!$F179</f>
        <v>0</v>
      </c>
      <c r="G179" s="111">
        <f>'[1]Daily Roster'!$G179</f>
        <v>0</v>
      </c>
      <c r="H179" s="111">
        <f>'[1]Daily Roster'!$H179</f>
        <v>0</v>
      </c>
      <c r="I179" s="111">
        <f>'[1]Daily Roster'!$I179</f>
        <v>0</v>
      </c>
      <c r="J179" s="111">
        <f>'[1]Daily Roster'!$J179</f>
        <v>0</v>
      </c>
      <c r="K179" s="111">
        <f>'[1]Daily Roster'!$K179</f>
        <v>0</v>
      </c>
      <c r="L179" s="111">
        <f>'[1]Daily Roster'!$L179</f>
        <v>0</v>
      </c>
      <c r="M179" s="111">
        <f>'[1]Daily Roster'!$M179</f>
        <v>0</v>
      </c>
      <c r="N179" s="111">
        <f>'[1]Daily Roster'!$N179</f>
        <v>0</v>
      </c>
      <c r="O179" s="111">
        <f>'[1]Daily Roster'!$O179</f>
        <v>0</v>
      </c>
      <c r="P179" s="111">
        <f>'[1]Daily Roster'!$P179</f>
        <v>0</v>
      </c>
      <c r="Q179" s="111">
        <f>'[1]Daily Roster'!$Q179</f>
        <v>0</v>
      </c>
      <c r="R179" s="111">
        <f>'[1]Daily Roster'!$R179</f>
        <v>0</v>
      </c>
      <c r="S179" s="111">
        <f>'[1]Daily Roster'!$S179</f>
        <v>0</v>
      </c>
      <c r="T179" s="111">
        <f>'[1]Daily Roster'!$T179</f>
        <v>0</v>
      </c>
      <c r="V179" s="106"/>
      <c r="W179" s="106"/>
      <c r="X179" s="106"/>
      <c r="Z179" s="108"/>
      <c r="AA179" s="108"/>
      <c r="AB179" s="108"/>
      <c r="AC179" s="108"/>
      <c r="AD179" s="108"/>
      <c r="AF179" s="53"/>
    </row>
    <row r="180" spans="1:32" x14ac:dyDescent="0.3">
      <c r="A180" s="102">
        <v>43347</v>
      </c>
      <c r="B180" s="103" t="s">
        <v>2</v>
      </c>
      <c r="C180" s="111">
        <f>'[1]Daily Roster'!$C180</f>
        <v>0</v>
      </c>
      <c r="D180" s="111">
        <f>'[1]Daily Roster'!$D180</f>
        <v>0</v>
      </c>
      <c r="E180" s="111">
        <f>'[1]Daily Roster'!$E180</f>
        <v>0</v>
      </c>
      <c r="F180" s="111">
        <f>'[1]Daily Roster'!$F180</f>
        <v>0</v>
      </c>
      <c r="G180" s="111">
        <f>'[1]Daily Roster'!$G180</f>
        <v>0</v>
      </c>
      <c r="H180" s="111">
        <f>'[1]Daily Roster'!$H180</f>
        <v>0</v>
      </c>
      <c r="I180" s="111">
        <f>'[1]Daily Roster'!$I180</f>
        <v>0</v>
      </c>
      <c r="J180" s="111">
        <f>'[1]Daily Roster'!$J180</f>
        <v>0</v>
      </c>
      <c r="K180" s="111">
        <f>'[1]Daily Roster'!$K180</f>
        <v>0</v>
      </c>
      <c r="L180" s="111">
        <f>'[1]Daily Roster'!$L180</f>
        <v>0</v>
      </c>
      <c r="M180" s="111">
        <f>'[1]Daily Roster'!$M180</f>
        <v>0</v>
      </c>
      <c r="N180" s="111">
        <f>'[1]Daily Roster'!$N180</f>
        <v>0</v>
      </c>
      <c r="O180" s="111">
        <f>'[1]Daily Roster'!$O180</f>
        <v>0</v>
      </c>
      <c r="P180" s="111">
        <f>'[1]Daily Roster'!$P180</f>
        <v>0</v>
      </c>
      <c r="Q180" s="111">
        <f>'[1]Daily Roster'!$Q180</f>
        <v>0</v>
      </c>
      <c r="R180" s="111">
        <f>'[1]Daily Roster'!$R180</f>
        <v>0</v>
      </c>
      <c r="S180" s="111">
        <f>'[1]Daily Roster'!$S180</f>
        <v>0</v>
      </c>
      <c r="T180" s="111">
        <f>'[1]Daily Roster'!$T180</f>
        <v>0</v>
      </c>
      <c r="V180" s="106"/>
      <c r="W180" s="106"/>
      <c r="X180" s="106"/>
      <c r="Z180" s="108"/>
      <c r="AA180" s="108"/>
      <c r="AB180" s="108"/>
      <c r="AC180" s="108"/>
      <c r="AD180" s="108"/>
      <c r="AF180" s="53"/>
    </row>
    <row r="181" spans="1:32" x14ac:dyDescent="0.3">
      <c r="A181" s="102">
        <v>43348</v>
      </c>
      <c r="B181" s="103" t="s">
        <v>3</v>
      </c>
      <c r="C181" s="111">
        <f>'[1]Daily Roster'!$C181</f>
        <v>0</v>
      </c>
      <c r="D181" s="111">
        <f>'[1]Daily Roster'!$D181</f>
        <v>0</v>
      </c>
      <c r="E181" s="111">
        <f>'[1]Daily Roster'!$E181</f>
        <v>0</v>
      </c>
      <c r="F181" s="111">
        <f>'[1]Daily Roster'!$F181</f>
        <v>0</v>
      </c>
      <c r="G181" s="111">
        <f>'[1]Daily Roster'!$G181</f>
        <v>0</v>
      </c>
      <c r="H181" s="111">
        <f>'[1]Daily Roster'!$H181</f>
        <v>0</v>
      </c>
      <c r="I181" s="111">
        <f>'[1]Daily Roster'!$I181</f>
        <v>0</v>
      </c>
      <c r="J181" s="111">
        <f>'[1]Daily Roster'!$J181</f>
        <v>0</v>
      </c>
      <c r="K181" s="111">
        <f>'[1]Daily Roster'!$K181</f>
        <v>0</v>
      </c>
      <c r="L181" s="111">
        <f>'[1]Daily Roster'!$L181</f>
        <v>0</v>
      </c>
      <c r="M181" s="111">
        <f>'[1]Daily Roster'!$M181</f>
        <v>0</v>
      </c>
      <c r="N181" s="111">
        <f>'[1]Daily Roster'!$N181</f>
        <v>0</v>
      </c>
      <c r="O181" s="111">
        <f>'[1]Daily Roster'!$O181</f>
        <v>0</v>
      </c>
      <c r="P181" s="111">
        <f>'[1]Daily Roster'!$P181</f>
        <v>0</v>
      </c>
      <c r="Q181" s="111">
        <f>'[1]Daily Roster'!$Q181</f>
        <v>0</v>
      </c>
      <c r="R181" s="111">
        <f>'[1]Daily Roster'!$R181</f>
        <v>0</v>
      </c>
      <c r="S181" s="111">
        <f>'[1]Daily Roster'!$S181</f>
        <v>0</v>
      </c>
      <c r="T181" s="111">
        <f>'[1]Daily Roster'!$T181</f>
        <v>0</v>
      </c>
      <c r="V181" s="106"/>
      <c r="W181" s="106"/>
      <c r="X181" s="106"/>
      <c r="Z181" s="108"/>
      <c r="AA181" s="108"/>
      <c r="AB181" s="108"/>
      <c r="AC181" s="108"/>
      <c r="AD181" s="108"/>
      <c r="AF181" s="53"/>
    </row>
    <row r="182" spans="1:32" x14ac:dyDescent="0.3">
      <c r="A182" s="102">
        <v>43349</v>
      </c>
      <c r="B182" s="103" t="s">
        <v>4</v>
      </c>
      <c r="C182" s="111">
        <f>'[1]Daily Roster'!$C182</f>
        <v>0</v>
      </c>
      <c r="D182" s="111">
        <f>'[1]Daily Roster'!$D182</f>
        <v>0</v>
      </c>
      <c r="E182" s="111">
        <f>'[1]Daily Roster'!$E182</f>
        <v>0</v>
      </c>
      <c r="F182" s="111">
        <f>'[1]Daily Roster'!$F182</f>
        <v>0</v>
      </c>
      <c r="G182" s="111">
        <f>'[1]Daily Roster'!$G182</f>
        <v>0</v>
      </c>
      <c r="H182" s="111">
        <f>'[1]Daily Roster'!$H182</f>
        <v>0</v>
      </c>
      <c r="I182" s="111">
        <f>'[1]Daily Roster'!$I182</f>
        <v>0</v>
      </c>
      <c r="J182" s="111">
        <f>'[1]Daily Roster'!$J182</f>
        <v>0</v>
      </c>
      <c r="K182" s="111">
        <f>'[1]Daily Roster'!$K182</f>
        <v>0</v>
      </c>
      <c r="L182" s="111">
        <f>'[1]Daily Roster'!$L182</f>
        <v>0</v>
      </c>
      <c r="M182" s="111">
        <f>'[1]Daily Roster'!$M182</f>
        <v>0</v>
      </c>
      <c r="N182" s="111">
        <f>'[1]Daily Roster'!$N182</f>
        <v>0</v>
      </c>
      <c r="O182" s="111">
        <f>'[1]Daily Roster'!$O182</f>
        <v>0</v>
      </c>
      <c r="P182" s="111">
        <f>'[1]Daily Roster'!$P182</f>
        <v>0</v>
      </c>
      <c r="Q182" s="111">
        <f>'[1]Daily Roster'!$Q182</f>
        <v>0</v>
      </c>
      <c r="R182" s="111">
        <f>'[1]Daily Roster'!$R182</f>
        <v>0</v>
      </c>
      <c r="S182" s="111">
        <f>'[1]Daily Roster'!$S182</f>
        <v>0</v>
      </c>
      <c r="T182" s="111">
        <f>'[1]Daily Roster'!$T182</f>
        <v>0</v>
      </c>
      <c r="V182" s="106"/>
      <c r="W182" s="106"/>
      <c r="X182" s="106"/>
      <c r="Z182" s="108"/>
      <c r="AA182" s="108"/>
      <c r="AB182" s="108"/>
      <c r="AC182" s="108"/>
      <c r="AD182" s="108"/>
      <c r="AF182" s="53"/>
    </row>
    <row r="183" spans="1:32" x14ac:dyDescent="0.3">
      <c r="A183" s="102">
        <v>43350</v>
      </c>
      <c r="B183" s="103" t="s">
        <v>5</v>
      </c>
      <c r="C183" s="111">
        <f>'[1]Daily Roster'!$C183</f>
        <v>0</v>
      </c>
      <c r="D183" s="111">
        <f>'[1]Daily Roster'!$D183</f>
        <v>0</v>
      </c>
      <c r="E183" s="111">
        <f>'[1]Daily Roster'!$E183</f>
        <v>0</v>
      </c>
      <c r="F183" s="111">
        <f>'[1]Daily Roster'!$F183</f>
        <v>0</v>
      </c>
      <c r="G183" s="111">
        <f>'[1]Daily Roster'!$G183</f>
        <v>0</v>
      </c>
      <c r="H183" s="111">
        <f>'[1]Daily Roster'!$H183</f>
        <v>0</v>
      </c>
      <c r="I183" s="111">
        <f>'[1]Daily Roster'!$I183</f>
        <v>0</v>
      </c>
      <c r="J183" s="111">
        <f>'[1]Daily Roster'!$J183</f>
        <v>0</v>
      </c>
      <c r="K183" s="111">
        <f>'[1]Daily Roster'!$K183</f>
        <v>0</v>
      </c>
      <c r="L183" s="111">
        <f>'[1]Daily Roster'!$L183</f>
        <v>0</v>
      </c>
      <c r="M183" s="111">
        <f>'[1]Daily Roster'!$M183</f>
        <v>0</v>
      </c>
      <c r="N183" s="111">
        <f>'[1]Daily Roster'!$N183</f>
        <v>0</v>
      </c>
      <c r="O183" s="111">
        <f>'[1]Daily Roster'!$O183</f>
        <v>0</v>
      </c>
      <c r="P183" s="111">
        <f>'[1]Daily Roster'!$P183</f>
        <v>0</v>
      </c>
      <c r="Q183" s="111">
        <f>'[1]Daily Roster'!$Q183</f>
        <v>0</v>
      </c>
      <c r="R183" s="111">
        <f>'[1]Daily Roster'!$R183</f>
        <v>0</v>
      </c>
      <c r="S183" s="111">
        <f>'[1]Daily Roster'!$S183</f>
        <v>0</v>
      </c>
      <c r="T183" s="111">
        <f>'[1]Daily Roster'!$T183</f>
        <v>0</v>
      </c>
      <c r="V183" s="106"/>
      <c r="W183" s="106"/>
      <c r="X183" s="106"/>
      <c r="Z183" s="108"/>
      <c r="AA183" s="108"/>
      <c r="AB183" s="108"/>
      <c r="AC183" s="108"/>
      <c r="AD183" s="108"/>
      <c r="AF183" s="53"/>
    </row>
    <row r="184" spans="1:32" x14ac:dyDescent="0.3">
      <c r="A184" s="102">
        <v>43353</v>
      </c>
      <c r="B184" s="103" t="s">
        <v>1</v>
      </c>
      <c r="C184" s="111">
        <f>'[1]Daily Roster'!$C184</f>
        <v>0</v>
      </c>
      <c r="D184" s="111">
        <f>'[1]Daily Roster'!$D184</f>
        <v>0</v>
      </c>
      <c r="E184" s="111">
        <f>'[1]Daily Roster'!$E184</f>
        <v>0</v>
      </c>
      <c r="F184" s="111">
        <f>'[1]Daily Roster'!$F184</f>
        <v>0</v>
      </c>
      <c r="G184" s="111">
        <f>'[1]Daily Roster'!$G184</f>
        <v>0</v>
      </c>
      <c r="H184" s="111">
        <f>'[1]Daily Roster'!$H184</f>
        <v>0</v>
      </c>
      <c r="I184" s="111">
        <f>'[1]Daily Roster'!$I184</f>
        <v>0</v>
      </c>
      <c r="J184" s="111">
        <f>'[1]Daily Roster'!$J184</f>
        <v>0</v>
      </c>
      <c r="K184" s="111">
        <f>'[1]Daily Roster'!$K184</f>
        <v>0</v>
      </c>
      <c r="L184" s="111">
        <f>'[1]Daily Roster'!$L184</f>
        <v>0</v>
      </c>
      <c r="M184" s="111">
        <f>'[1]Daily Roster'!$M184</f>
        <v>0</v>
      </c>
      <c r="N184" s="111">
        <f>'[1]Daily Roster'!$N184</f>
        <v>0</v>
      </c>
      <c r="O184" s="111">
        <f>'[1]Daily Roster'!$O184</f>
        <v>0</v>
      </c>
      <c r="P184" s="111">
        <f>'[1]Daily Roster'!$P184</f>
        <v>0</v>
      </c>
      <c r="Q184" s="111">
        <f>'[1]Daily Roster'!$Q184</f>
        <v>0</v>
      </c>
      <c r="R184" s="111">
        <f>'[1]Daily Roster'!$R184</f>
        <v>0</v>
      </c>
      <c r="S184" s="111">
        <f>'[1]Daily Roster'!$S184</f>
        <v>0</v>
      </c>
      <c r="T184" s="111">
        <f>'[1]Daily Roster'!$T184</f>
        <v>0</v>
      </c>
      <c r="V184" s="106"/>
      <c r="W184" s="106"/>
      <c r="X184" s="106"/>
      <c r="Z184" s="108"/>
      <c r="AA184" s="108"/>
      <c r="AB184" s="108"/>
      <c r="AC184" s="108"/>
      <c r="AD184" s="108"/>
      <c r="AF184" s="53"/>
    </row>
    <row r="185" spans="1:32" x14ac:dyDescent="0.3">
      <c r="A185" s="102">
        <v>43354</v>
      </c>
      <c r="B185" s="103" t="s">
        <v>2</v>
      </c>
      <c r="C185" s="111">
        <f>'[1]Daily Roster'!$C185</f>
        <v>0</v>
      </c>
      <c r="D185" s="111">
        <f>'[1]Daily Roster'!$D185</f>
        <v>0</v>
      </c>
      <c r="E185" s="111">
        <f>'[1]Daily Roster'!$E185</f>
        <v>0</v>
      </c>
      <c r="F185" s="111">
        <f>'[1]Daily Roster'!$F185</f>
        <v>0</v>
      </c>
      <c r="G185" s="111">
        <f>'[1]Daily Roster'!$G185</f>
        <v>0</v>
      </c>
      <c r="H185" s="111">
        <f>'[1]Daily Roster'!$H185</f>
        <v>0</v>
      </c>
      <c r="I185" s="111">
        <f>'[1]Daily Roster'!$I185</f>
        <v>0</v>
      </c>
      <c r="J185" s="111">
        <f>'[1]Daily Roster'!$J185</f>
        <v>0</v>
      </c>
      <c r="K185" s="111">
        <f>'[1]Daily Roster'!$K185</f>
        <v>0</v>
      </c>
      <c r="L185" s="111">
        <f>'[1]Daily Roster'!$L185</f>
        <v>0</v>
      </c>
      <c r="M185" s="111">
        <f>'[1]Daily Roster'!$M185</f>
        <v>0</v>
      </c>
      <c r="N185" s="111">
        <f>'[1]Daily Roster'!$N185</f>
        <v>0</v>
      </c>
      <c r="O185" s="111">
        <f>'[1]Daily Roster'!$O185</f>
        <v>0</v>
      </c>
      <c r="P185" s="111">
        <f>'[1]Daily Roster'!$P185</f>
        <v>0</v>
      </c>
      <c r="Q185" s="111">
        <f>'[1]Daily Roster'!$Q185</f>
        <v>0</v>
      </c>
      <c r="R185" s="111">
        <f>'[1]Daily Roster'!$R185</f>
        <v>0</v>
      </c>
      <c r="S185" s="111">
        <f>'[1]Daily Roster'!$S185</f>
        <v>0</v>
      </c>
      <c r="T185" s="111">
        <f>'[1]Daily Roster'!$T185</f>
        <v>0</v>
      </c>
      <c r="V185" s="106"/>
      <c r="W185" s="106"/>
      <c r="X185" s="106"/>
      <c r="Z185" s="108"/>
      <c r="AA185" s="108"/>
      <c r="AB185" s="108"/>
      <c r="AC185" s="108"/>
      <c r="AD185" s="108"/>
      <c r="AF185" s="53"/>
    </row>
    <row r="186" spans="1:32" x14ac:dyDescent="0.3">
      <c r="A186" s="102">
        <v>43355</v>
      </c>
      <c r="B186" s="103" t="s">
        <v>3</v>
      </c>
      <c r="C186" s="111">
        <f>'[1]Daily Roster'!$C186</f>
        <v>0</v>
      </c>
      <c r="D186" s="111">
        <f>'[1]Daily Roster'!$D186</f>
        <v>0</v>
      </c>
      <c r="E186" s="111">
        <f>'[1]Daily Roster'!$E186</f>
        <v>0</v>
      </c>
      <c r="F186" s="111">
        <f>'[1]Daily Roster'!$F186</f>
        <v>0</v>
      </c>
      <c r="G186" s="111">
        <f>'[1]Daily Roster'!$G186</f>
        <v>0</v>
      </c>
      <c r="H186" s="111">
        <f>'[1]Daily Roster'!$H186</f>
        <v>0</v>
      </c>
      <c r="I186" s="111">
        <f>'[1]Daily Roster'!$I186</f>
        <v>0</v>
      </c>
      <c r="J186" s="111">
        <f>'[1]Daily Roster'!$J186</f>
        <v>0</v>
      </c>
      <c r="K186" s="111">
        <f>'[1]Daily Roster'!$K186</f>
        <v>0</v>
      </c>
      <c r="L186" s="111">
        <f>'[1]Daily Roster'!$L186</f>
        <v>0</v>
      </c>
      <c r="M186" s="111">
        <f>'[1]Daily Roster'!$M186</f>
        <v>0</v>
      </c>
      <c r="N186" s="111">
        <f>'[1]Daily Roster'!$N186</f>
        <v>0</v>
      </c>
      <c r="O186" s="111">
        <f>'[1]Daily Roster'!$O186</f>
        <v>0</v>
      </c>
      <c r="P186" s="111">
        <f>'[1]Daily Roster'!$P186</f>
        <v>0</v>
      </c>
      <c r="Q186" s="111">
        <f>'[1]Daily Roster'!$Q186</f>
        <v>0</v>
      </c>
      <c r="R186" s="111">
        <f>'[1]Daily Roster'!$R186</f>
        <v>0</v>
      </c>
      <c r="S186" s="111">
        <f>'[1]Daily Roster'!$S186</f>
        <v>0</v>
      </c>
      <c r="T186" s="111">
        <f>'[1]Daily Roster'!$T186</f>
        <v>0</v>
      </c>
      <c r="V186" s="106"/>
      <c r="W186" s="106"/>
      <c r="X186" s="106"/>
      <c r="Z186" s="108"/>
      <c r="AA186" s="108"/>
      <c r="AB186" s="108"/>
      <c r="AC186" s="108"/>
      <c r="AD186" s="108"/>
      <c r="AF186" s="53"/>
    </row>
    <row r="187" spans="1:32" x14ac:dyDescent="0.3">
      <c r="A187" s="102">
        <v>43356</v>
      </c>
      <c r="B187" s="103" t="s">
        <v>4</v>
      </c>
      <c r="C187" s="111">
        <f>'[1]Daily Roster'!$C187</f>
        <v>0</v>
      </c>
      <c r="D187" s="111">
        <f>'[1]Daily Roster'!$D187</f>
        <v>0</v>
      </c>
      <c r="E187" s="111">
        <f>'[1]Daily Roster'!$E187</f>
        <v>0</v>
      </c>
      <c r="F187" s="111">
        <f>'[1]Daily Roster'!$F187</f>
        <v>0</v>
      </c>
      <c r="G187" s="111">
        <f>'[1]Daily Roster'!$G187</f>
        <v>0</v>
      </c>
      <c r="H187" s="111">
        <f>'[1]Daily Roster'!$H187</f>
        <v>0</v>
      </c>
      <c r="I187" s="111">
        <f>'[1]Daily Roster'!$I187</f>
        <v>0</v>
      </c>
      <c r="J187" s="111">
        <f>'[1]Daily Roster'!$J187</f>
        <v>0</v>
      </c>
      <c r="K187" s="111">
        <f>'[1]Daily Roster'!$K187</f>
        <v>0</v>
      </c>
      <c r="L187" s="111">
        <f>'[1]Daily Roster'!$L187</f>
        <v>0</v>
      </c>
      <c r="M187" s="111">
        <f>'[1]Daily Roster'!$M187</f>
        <v>0</v>
      </c>
      <c r="N187" s="111">
        <f>'[1]Daily Roster'!$N187</f>
        <v>0</v>
      </c>
      <c r="O187" s="111">
        <f>'[1]Daily Roster'!$O187</f>
        <v>0</v>
      </c>
      <c r="P187" s="111">
        <f>'[1]Daily Roster'!$P187</f>
        <v>0</v>
      </c>
      <c r="Q187" s="111">
        <f>'[1]Daily Roster'!$Q187</f>
        <v>0</v>
      </c>
      <c r="R187" s="111">
        <f>'[1]Daily Roster'!$R187</f>
        <v>0</v>
      </c>
      <c r="S187" s="111">
        <f>'[1]Daily Roster'!$S187</f>
        <v>0</v>
      </c>
      <c r="T187" s="111">
        <f>'[1]Daily Roster'!$T187</f>
        <v>0</v>
      </c>
      <c r="V187" s="106"/>
      <c r="W187" s="106"/>
      <c r="X187" s="106"/>
      <c r="Z187" s="108"/>
      <c r="AA187" s="108"/>
      <c r="AB187" s="108"/>
      <c r="AC187" s="108"/>
      <c r="AD187" s="108"/>
      <c r="AF187" s="53"/>
    </row>
    <row r="188" spans="1:32" x14ac:dyDescent="0.3">
      <c r="A188" s="102">
        <v>43357</v>
      </c>
      <c r="B188" s="103" t="s">
        <v>5</v>
      </c>
      <c r="C188" s="111">
        <f>'[1]Daily Roster'!$C188</f>
        <v>0</v>
      </c>
      <c r="D188" s="111">
        <f>'[1]Daily Roster'!$D188</f>
        <v>0</v>
      </c>
      <c r="E188" s="111">
        <f>'[1]Daily Roster'!$E188</f>
        <v>0</v>
      </c>
      <c r="F188" s="111">
        <f>'[1]Daily Roster'!$F188</f>
        <v>0</v>
      </c>
      <c r="G188" s="111">
        <f>'[1]Daily Roster'!$G188</f>
        <v>0</v>
      </c>
      <c r="H188" s="111">
        <f>'[1]Daily Roster'!$H188</f>
        <v>0</v>
      </c>
      <c r="I188" s="111">
        <f>'[1]Daily Roster'!$I188</f>
        <v>0</v>
      </c>
      <c r="J188" s="111">
        <f>'[1]Daily Roster'!$J188</f>
        <v>0</v>
      </c>
      <c r="K188" s="111">
        <f>'[1]Daily Roster'!$K188</f>
        <v>0</v>
      </c>
      <c r="L188" s="111">
        <f>'[1]Daily Roster'!$L188</f>
        <v>0</v>
      </c>
      <c r="M188" s="111">
        <f>'[1]Daily Roster'!$M188</f>
        <v>0</v>
      </c>
      <c r="N188" s="111">
        <f>'[1]Daily Roster'!$N188</f>
        <v>0</v>
      </c>
      <c r="O188" s="111">
        <f>'[1]Daily Roster'!$O188</f>
        <v>0</v>
      </c>
      <c r="P188" s="111">
        <f>'[1]Daily Roster'!$P188</f>
        <v>0</v>
      </c>
      <c r="Q188" s="111">
        <f>'[1]Daily Roster'!$Q188</f>
        <v>0</v>
      </c>
      <c r="R188" s="111">
        <f>'[1]Daily Roster'!$R188</f>
        <v>0</v>
      </c>
      <c r="S188" s="111">
        <f>'[1]Daily Roster'!$S188</f>
        <v>0</v>
      </c>
      <c r="T188" s="111">
        <f>'[1]Daily Roster'!$T188</f>
        <v>0</v>
      </c>
      <c r="V188" s="106"/>
      <c r="W188" s="106"/>
      <c r="X188" s="106"/>
      <c r="Z188" s="108"/>
      <c r="AA188" s="108"/>
      <c r="AB188" s="108"/>
      <c r="AC188" s="108"/>
      <c r="AD188" s="108"/>
      <c r="AF188" s="53"/>
    </row>
    <row r="189" spans="1:32" x14ac:dyDescent="0.3">
      <c r="A189" s="102">
        <v>43360</v>
      </c>
      <c r="B189" s="103" t="s">
        <v>1</v>
      </c>
      <c r="C189" s="111">
        <f>'[1]Daily Roster'!$C189</f>
        <v>0</v>
      </c>
      <c r="D189" s="111">
        <f>'[1]Daily Roster'!$D189</f>
        <v>0</v>
      </c>
      <c r="E189" s="111">
        <f>'[1]Daily Roster'!$E189</f>
        <v>0</v>
      </c>
      <c r="F189" s="111">
        <f>'[1]Daily Roster'!$F189</f>
        <v>0</v>
      </c>
      <c r="G189" s="111">
        <f>'[1]Daily Roster'!$G189</f>
        <v>0</v>
      </c>
      <c r="H189" s="111">
        <f>'[1]Daily Roster'!$H189</f>
        <v>0</v>
      </c>
      <c r="I189" s="111">
        <f>'[1]Daily Roster'!$I189</f>
        <v>0</v>
      </c>
      <c r="J189" s="111">
        <f>'[1]Daily Roster'!$J189</f>
        <v>0</v>
      </c>
      <c r="K189" s="111">
        <f>'[1]Daily Roster'!$K189</f>
        <v>0</v>
      </c>
      <c r="L189" s="111">
        <f>'[1]Daily Roster'!$L189</f>
        <v>0</v>
      </c>
      <c r="M189" s="111">
        <f>'[1]Daily Roster'!$M189</f>
        <v>0</v>
      </c>
      <c r="N189" s="111">
        <f>'[1]Daily Roster'!$N189</f>
        <v>0</v>
      </c>
      <c r="O189" s="111">
        <f>'[1]Daily Roster'!$O189</f>
        <v>0</v>
      </c>
      <c r="P189" s="111">
        <f>'[1]Daily Roster'!$P189</f>
        <v>0</v>
      </c>
      <c r="Q189" s="111">
        <f>'[1]Daily Roster'!$Q189</f>
        <v>0</v>
      </c>
      <c r="R189" s="111">
        <f>'[1]Daily Roster'!$R189</f>
        <v>0</v>
      </c>
      <c r="S189" s="111">
        <f>'[1]Daily Roster'!$S189</f>
        <v>0</v>
      </c>
      <c r="T189" s="111">
        <f>'[1]Daily Roster'!$T189</f>
        <v>0</v>
      </c>
      <c r="V189" s="106"/>
      <c r="W189" s="106"/>
      <c r="X189" s="106"/>
      <c r="Z189" s="108"/>
      <c r="AA189" s="108"/>
      <c r="AB189" s="108"/>
      <c r="AC189" s="108"/>
      <c r="AD189" s="108"/>
      <c r="AF189" s="53"/>
    </row>
    <row r="190" spans="1:32" x14ac:dyDescent="0.3">
      <c r="A190" s="102">
        <v>43361</v>
      </c>
      <c r="B190" s="103" t="s">
        <v>2</v>
      </c>
      <c r="C190" s="111">
        <f>'[1]Daily Roster'!$C190</f>
        <v>0</v>
      </c>
      <c r="D190" s="111">
        <f>'[1]Daily Roster'!$D190</f>
        <v>0</v>
      </c>
      <c r="E190" s="111">
        <f>'[1]Daily Roster'!$E190</f>
        <v>0</v>
      </c>
      <c r="F190" s="111">
        <f>'[1]Daily Roster'!$F190</f>
        <v>0</v>
      </c>
      <c r="G190" s="111">
        <f>'[1]Daily Roster'!$G190</f>
        <v>0</v>
      </c>
      <c r="H190" s="111">
        <f>'[1]Daily Roster'!$H190</f>
        <v>0</v>
      </c>
      <c r="I190" s="111">
        <f>'[1]Daily Roster'!$I190</f>
        <v>0</v>
      </c>
      <c r="J190" s="111">
        <f>'[1]Daily Roster'!$J190</f>
        <v>0</v>
      </c>
      <c r="K190" s="111">
        <f>'[1]Daily Roster'!$K190</f>
        <v>0</v>
      </c>
      <c r="L190" s="111">
        <f>'[1]Daily Roster'!$L190</f>
        <v>0</v>
      </c>
      <c r="M190" s="111">
        <f>'[1]Daily Roster'!$M190</f>
        <v>0</v>
      </c>
      <c r="N190" s="111">
        <f>'[1]Daily Roster'!$N190</f>
        <v>0</v>
      </c>
      <c r="O190" s="111">
        <f>'[1]Daily Roster'!$O190</f>
        <v>0</v>
      </c>
      <c r="P190" s="111">
        <f>'[1]Daily Roster'!$P190</f>
        <v>0</v>
      </c>
      <c r="Q190" s="111">
        <f>'[1]Daily Roster'!$Q190</f>
        <v>0</v>
      </c>
      <c r="R190" s="111">
        <f>'[1]Daily Roster'!$R190</f>
        <v>0</v>
      </c>
      <c r="S190" s="111">
        <f>'[1]Daily Roster'!$S190</f>
        <v>0</v>
      </c>
      <c r="T190" s="111">
        <f>'[1]Daily Roster'!$T190</f>
        <v>0</v>
      </c>
      <c r="V190" s="106"/>
      <c r="W190" s="106"/>
      <c r="X190" s="106"/>
      <c r="Z190" s="108"/>
      <c r="AA190" s="108"/>
      <c r="AB190" s="108"/>
      <c r="AC190" s="108"/>
      <c r="AD190" s="108"/>
      <c r="AF190" s="53"/>
    </row>
    <row r="191" spans="1:32" x14ac:dyDescent="0.3">
      <c r="A191" s="102">
        <v>43362</v>
      </c>
      <c r="B191" s="103" t="s">
        <v>3</v>
      </c>
      <c r="C191" s="111">
        <f>'[1]Daily Roster'!$C191</f>
        <v>0</v>
      </c>
      <c r="D191" s="111">
        <f>'[1]Daily Roster'!$D191</f>
        <v>0</v>
      </c>
      <c r="E191" s="111">
        <f>'[1]Daily Roster'!$E191</f>
        <v>0</v>
      </c>
      <c r="F191" s="111">
        <f>'[1]Daily Roster'!$F191</f>
        <v>0</v>
      </c>
      <c r="G191" s="111">
        <f>'[1]Daily Roster'!$G191</f>
        <v>0</v>
      </c>
      <c r="H191" s="111">
        <f>'[1]Daily Roster'!$H191</f>
        <v>0</v>
      </c>
      <c r="I191" s="111">
        <f>'[1]Daily Roster'!$I191</f>
        <v>0</v>
      </c>
      <c r="J191" s="111">
        <f>'[1]Daily Roster'!$J191</f>
        <v>0</v>
      </c>
      <c r="K191" s="111">
        <f>'[1]Daily Roster'!$K191</f>
        <v>0</v>
      </c>
      <c r="L191" s="111">
        <f>'[1]Daily Roster'!$L191</f>
        <v>0</v>
      </c>
      <c r="M191" s="111">
        <f>'[1]Daily Roster'!$M191</f>
        <v>0</v>
      </c>
      <c r="N191" s="111">
        <f>'[1]Daily Roster'!$N191</f>
        <v>0</v>
      </c>
      <c r="O191" s="111">
        <f>'[1]Daily Roster'!$O191</f>
        <v>0</v>
      </c>
      <c r="P191" s="111">
        <f>'[1]Daily Roster'!$P191</f>
        <v>0</v>
      </c>
      <c r="Q191" s="111">
        <f>'[1]Daily Roster'!$Q191</f>
        <v>0</v>
      </c>
      <c r="R191" s="111">
        <f>'[1]Daily Roster'!$R191</f>
        <v>0</v>
      </c>
      <c r="S191" s="111">
        <f>'[1]Daily Roster'!$S191</f>
        <v>0</v>
      </c>
      <c r="T191" s="111">
        <f>'[1]Daily Roster'!$T191</f>
        <v>0</v>
      </c>
      <c r="V191" s="106"/>
      <c r="W191" s="106"/>
      <c r="X191" s="106"/>
      <c r="Z191" s="108"/>
      <c r="AA191" s="108"/>
      <c r="AB191" s="108"/>
      <c r="AC191" s="108"/>
      <c r="AD191" s="108"/>
      <c r="AF191" s="53"/>
    </row>
    <row r="192" spans="1:32" x14ac:dyDescent="0.3">
      <c r="A192" s="102">
        <v>43363</v>
      </c>
      <c r="B192" s="103" t="s">
        <v>4</v>
      </c>
      <c r="C192" s="111">
        <f>'[1]Daily Roster'!$C192</f>
        <v>0</v>
      </c>
      <c r="D192" s="111">
        <f>'[1]Daily Roster'!$D192</f>
        <v>0</v>
      </c>
      <c r="E192" s="111">
        <f>'[1]Daily Roster'!$E192</f>
        <v>0</v>
      </c>
      <c r="F192" s="111">
        <f>'[1]Daily Roster'!$F192</f>
        <v>0</v>
      </c>
      <c r="G192" s="111">
        <f>'[1]Daily Roster'!$G192</f>
        <v>0</v>
      </c>
      <c r="H192" s="111">
        <f>'[1]Daily Roster'!$H192</f>
        <v>0</v>
      </c>
      <c r="I192" s="111">
        <f>'[1]Daily Roster'!$I192</f>
        <v>0</v>
      </c>
      <c r="J192" s="111">
        <f>'[1]Daily Roster'!$J192</f>
        <v>0</v>
      </c>
      <c r="K192" s="111">
        <f>'[1]Daily Roster'!$K192</f>
        <v>0</v>
      </c>
      <c r="L192" s="111">
        <f>'[1]Daily Roster'!$L192</f>
        <v>0</v>
      </c>
      <c r="M192" s="111">
        <f>'[1]Daily Roster'!$M192</f>
        <v>0</v>
      </c>
      <c r="N192" s="111">
        <f>'[1]Daily Roster'!$N192</f>
        <v>0</v>
      </c>
      <c r="O192" s="111">
        <f>'[1]Daily Roster'!$O192</f>
        <v>0</v>
      </c>
      <c r="P192" s="111">
        <f>'[1]Daily Roster'!$P192</f>
        <v>0</v>
      </c>
      <c r="Q192" s="111">
        <f>'[1]Daily Roster'!$Q192</f>
        <v>0</v>
      </c>
      <c r="R192" s="111">
        <f>'[1]Daily Roster'!$R192</f>
        <v>0</v>
      </c>
      <c r="S192" s="111">
        <f>'[1]Daily Roster'!$S192</f>
        <v>0</v>
      </c>
      <c r="T192" s="111">
        <f>'[1]Daily Roster'!$T192</f>
        <v>0</v>
      </c>
      <c r="V192" s="106"/>
      <c r="W192" s="106"/>
      <c r="X192" s="106"/>
      <c r="Z192" s="108"/>
      <c r="AA192" s="108"/>
      <c r="AB192" s="108"/>
      <c r="AC192" s="108"/>
      <c r="AD192" s="108"/>
      <c r="AF192" s="53"/>
    </row>
    <row r="193" spans="1:32" x14ac:dyDescent="0.3">
      <c r="A193" s="102">
        <v>43364</v>
      </c>
      <c r="B193" s="103" t="s">
        <v>5</v>
      </c>
      <c r="C193" s="111">
        <f>'[1]Daily Roster'!$C193</f>
        <v>0</v>
      </c>
      <c r="D193" s="111">
        <f>'[1]Daily Roster'!$D193</f>
        <v>0</v>
      </c>
      <c r="E193" s="111">
        <f>'[1]Daily Roster'!$E193</f>
        <v>0</v>
      </c>
      <c r="F193" s="111">
        <f>'[1]Daily Roster'!$F193</f>
        <v>0</v>
      </c>
      <c r="G193" s="111">
        <f>'[1]Daily Roster'!$G193</f>
        <v>0</v>
      </c>
      <c r="H193" s="111">
        <f>'[1]Daily Roster'!$H193</f>
        <v>0</v>
      </c>
      <c r="I193" s="111">
        <f>'[1]Daily Roster'!$I193</f>
        <v>0</v>
      </c>
      <c r="J193" s="111">
        <f>'[1]Daily Roster'!$J193</f>
        <v>0</v>
      </c>
      <c r="K193" s="111">
        <f>'[1]Daily Roster'!$K193</f>
        <v>0</v>
      </c>
      <c r="L193" s="111">
        <f>'[1]Daily Roster'!$L193</f>
        <v>0</v>
      </c>
      <c r="M193" s="111">
        <f>'[1]Daily Roster'!$M193</f>
        <v>0</v>
      </c>
      <c r="N193" s="111">
        <f>'[1]Daily Roster'!$N193</f>
        <v>0</v>
      </c>
      <c r="O193" s="111">
        <f>'[1]Daily Roster'!$O193</f>
        <v>0</v>
      </c>
      <c r="P193" s="111">
        <f>'[1]Daily Roster'!$P193</f>
        <v>0</v>
      </c>
      <c r="Q193" s="111">
        <f>'[1]Daily Roster'!$Q193</f>
        <v>0</v>
      </c>
      <c r="R193" s="111">
        <f>'[1]Daily Roster'!$R193</f>
        <v>0</v>
      </c>
      <c r="S193" s="111">
        <f>'[1]Daily Roster'!$S193</f>
        <v>0</v>
      </c>
      <c r="T193" s="111">
        <f>'[1]Daily Roster'!$T193</f>
        <v>0</v>
      </c>
      <c r="V193" s="106"/>
      <c r="W193" s="106"/>
      <c r="X193" s="106"/>
      <c r="Z193" s="108"/>
      <c r="AA193" s="108"/>
      <c r="AB193" s="108"/>
      <c r="AC193" s="108"/>
      <c r="AD193" s="108"/>
      <c r="AF193" s="53"/>
    </row>
    <row r="194" spans="1:32" x14ac:dyDescent="0.3">
      <c r="A194" s="102">
        <v>43367</v>
      </c>
      <c r="B194" s="103" t="s">
        <v>1</v>
      </c>
      <c r="C194" s="111">
        <f>'[1]Daily Roster'!$C194</f>
        <v>0</v>
      </c>
      <c r="D194" s="111">
        <f>'[1]Daily Roster'!$D194</f>
        <v>0</v>
      </c>
      <c r="E194" s="111">
        <f>'[1]Daily Roster'!$E194</f>
        <v>0</v>
      </c>
      <c r="F194" s="111">
        <f>'[1]Daily Roster'!$F194</f>
        <v>0</v>
      </c>
      <c r="G194" s="111">
        <f>'[1]Daily Roster'!$G194</f>
        <v>0</v>
      </c>
      <c r="H194" s="111">
        <f>'[1]Daily Roster'!$H194</f>
        <v>0</v>
      </c>
      <c r="I194" s="111">
        <f>'[1]Daily Roster'!$I194</f>
        <v>0</v>
      </c>
      <c r="J194" s="111">
        <f>'[1]Daily Roster'!$J194</f>
        <v>0</v>
      </c>
      <c r="K194" s="111">
        <f>'[1]Daily Roster'!$K194</f>
        <v>0</v>
      </c>
      <c r="L194" s="111">
        <f>'[1]Daily Roster'!$L194</f>
        <v>0</v>
      </c>
      <c r="M194" s="111">
        <f>'[1]Daily Roster'!$M194</f>
        <v>0</v>
      </c>
      <c r="N194" s="111">
        <f>'[1]Daily Roster'!$N194</f>
        <v>0</v>
      </c>
      <c r="O194" s="111">
        <f>'[1]Daily Roster'!$O194</f>
        <v>0</v>
      </c>
      <c r="P194" s="111">
        <f>'[1]Daily Roster'!$P194</f>
        <v>0</v>
      </c>
      <c r="Q194" s="111">
        <f>'[1]Daily Roster'!$Q194</f>
        <v>0</v>
      </c>
      <c r="R194" s="111">
        <f>'[1]Daily Roster'!$R194</f>
        <v>0</v>
      </c>
      <c r="S194" s="111">
        <f>'[1]Daily Roster'!$S194</f>
        <v>0</v>
      </c>
      <c r="T194" s="111">
        <f>'[1]Daily Roster'!$T194</f>
        <v>0</v>
      </c>
      <c r="V194" s="106"/>
      <c r="W194" s="106"/>
      <c r="X194" s="106"/>
      <c r="Z194" s="108"/>
      <c r="AA194" s="108"/>
      <c r="AB194" s="108"/>
      <c r="AC194" s="108"/>
      <c r="AD194" s="108"/>
      <c r="AF194" s="53"/>
    </row>
    <row r="195" spans="1:32" x14ac:dyDescent="0.3">
      <c r="A195" s="102">
        <v>43368</v>
      </c>
      <c r="B195" s="103" t="s">
        <v>2</v>
      </c>
      <c r="C195" s="111">
        <f>'[1]Daily Roster'!$C195</f>
        <v>0</v>
      </c>
      <c r="D195" s="111">
        <f>'[1]Daily Roster'!$D195</f>
        <v>0</v>
      </c>
      <c r="E195" s="111">
        <f>'[1]Daily Roster'!$E195</f>
        <v>0</v>
      </c>
      <c r="F195" s="111">
        <f>'[1]Daily Roster'!$F195</f>
        <v>0</v>
      </c>
      <c r="G195" s="111">
        <f>'[1]Daily Roster'!$G195</f>
        <v>0</v>
      </c>
      <c r="H195" s="111">
        <f>'[1]Daily Roster'!$H195</f>
        <v>0</v>
      </c>
      <c r="I195" s="111">
        <f>'[1]Daily Roster'!$I195</f>
        <v>0</v>
      </c>
      <c r="J195" s="111">
        <f>'[1]Daily Roster'!$J195</f>
        <v>0</v>
      </c>
      <c r="K195" s="111">
        <f>'[1]Daily Roster'!$K195</f>
        <v>0</v>
      </c>
      <c r="L195" s="111">
        <f>'[1]Daily Roster'!$L195</f>
        <v>0</v>
      </c>
      <c r="M195" s="111">
        <f>'[1]Daily Roster'!$M195</f>
        <v>0</v>
      </c>
      <c r="N195" s="111">
        <f>'[1]Daily Roster'!$N195</f>
        <v>0</v>
      </c>
      <c r="O195" s="111">
        <f>'[1]Daily Roster'!$O195</f>
        <v>0</v>
      </c>
      <c r="P195" s="111">
        <f>'[1]Daily Roster'!$P195</f>
        <v>0</v>
      </c>
      <c r="Q195" s="111">
        <f>'[1]Daily Roster'!$Q195</f>
        <v>0</v>
      </c>
      <c r="R195" s="111">
        <f>'[1]Daily Roster'!$R195</f>
        <v>0</v>
      </c>
      <c r="S195" s="111">
        <f>'[1]Daily Roster'!$S195</f>
        <v>0</v>
      </c>
      <c r="T195" s="111">
        <f>'[1]Daily Roster'!$T195</f>
        <v>0</v>
      </c>
      <c r="V195" s="106"/>
      <c r="W195" s="106"/>
      <c r="X195" s="106"/>
      <c r="Z195" s="108"/>
      <c r="AA195" s="108"/>
      <c r="AB195" s="108"/>
      <c r="AC195" s="108"/>
      <c r="AD195" s="108"/>
      <c r="AF195" s="53"/>
    </row>
    <row r="196" spans="1:32" x14ac:dyDescent="0.3">
      <c r="A196" s="102">
        <v>43369</v>
      </c>
      <c r="B196" s="103" t="s">
        <v>3</v>
      </c>
      <c r="C196" s="111">
        <f>'[1]Daily Roster'!$C196</f>
        <v>0</v>
      </c>
      <c r="D196" s="111">
        <f>'[1]Daily Roster'!$D196</f>
        <v>0</v>
      </c>
      <c r="E196" s="111">
        <f>'[1]Daily Roster'!$E196</f>
        <v>0</v>
      </c>
      <c r="F196" s="111">
        <f>'[1]Daily Roster'!$F196</f>
        <v>0</v>
      </c>
      <c r="G196" s="111">
        <f>'[1]Daily Roster'!$G196</f>
        <v>0</v>
      </c>
      <c r="H196" s="111">
        <f>'[1]Daily Roster'!$H196</f>
        <v>0</v>
      </c>
      <c r="I196" s="111">
        <f>'[1]Daily Roster'!$I196</f>
        <v>0</v>
      </c>
      <c r="J196" s="111">
        <f>'[1]Daily Roster'!$J196</f>
        <v>0</v>
      </c>
      <c r="K196" s="111">
        <f>'[1]Daily Roster'!$K196</f>
        <v>0</v>
      </c>
      <c r="L196" s="111">
        <f>'[1]Daily Roster'!$L196</f>
        <v>0</v>
      </c>
      <c r="M196" s="111">
        <f>'[1]Daily Roster'!$M196</f>
        <v>0</v>
      </c>
      <c r="N196" s="111">
        <f>'[1]Daily Roster'!$N196</f>
        <v>0</v>
      </c>
      <c r="O196" s="111">
        <f>'[1]Daily Roster'!$O196</f>
        <v>0</v>
      </c>
      <c r="P196" s="111">
        <f>'[1]Daily Roster'!$P196</f>
        <v>0</v>
      </c>
      <c r="Q196" s="111">
        <f>'[1]Daily Roster'!$Q196</f>
        <v>0</v>
      </c>
      <c r="R196" s="111">
        <f>'[1]Daily Roster'!$R196</f>
        <v>0</v>
      </c>
      <c r="S196" s="111">
        <f>'[1]Daily Roster'!$S196</f>
        <v>0</v>
      </c>
      <c r="T196" s="111">
        <f>'[1]Daily Roster'!$T196</f>
        <v>0</v>
      </c>
      <c r="V196" s="106"/>
      <c r="W196" s="106"/>
      <c r="X196" s="106"/>
      <c r="Z196" s="108"/>
      <c r="AA196" s="108"/>
      <c r="AB196" s="108"/>
      <c r="AC196" s="108"/>
      <c r="AD196" s="108"/>
      <c r="AF196" s="53"/>
    </row>
    <row r="197" spans="1:32" x14ac:dyDescent="0.3">
      <c r="A197" s="102">
        <v>43370</v>
      </c>
      <c r="B197" s="103" t="s">
        <v>4</v>
      </c>
      <c r="C197" s="111">
        <f>'[1]Daily Roster'!$C197</f>
        <v>0</v>
      </c>
      <c r="D197" s="111">
        <f>'[1]Daily Roster'!$D197</f>
        <v>0</v>
      </c>
      <c r="E197" s="111">
        <f>'[1]Daily Roster'!$E197</f>
        <v>0</v>
      </c>
      <c r="F197" s="111">
        <f>'[1]Daily Roster'!$F197</f>
        <v>0</v>
      </c>
      <c r="G197" s="111">
        <f>'[1]Daily Roster'!$G197</f>
        <v>0</v>
      </c>
      <c r="H197" s="111">
        <f>'[1]Daily Roster'!$H197</f>
        <v>0</v>
      </c>
      <c r="I197" s="111">
        <f>'[1]Daily Roster'!$I197</f>
        <v>0</v>
      </c>
      <c r="J197" s="111">
        <f>'[1]Daily Roster'!$J197</f>
        <v>0</v>
      </c>
      <c r="K197" s="111">
        <f>'[1]Daily Roster'!$K197</f>
        <v>0</v>
      </c>
      <c r="L197" s="111">
        <f>'[1]Daily Roster'!$L197</f>
        <v>0</v>
      </c>
      <c r="M197" s="111">
        <f>'[1]Daily Roster'!$M197</f>
        <v>0</v>
      </c>
      <c r="N197" s="111">
        <f>'[1]Daily Roster'!$N197</f>
        <v>0</v>
      </c>
      <c r="O197" s="111">
        <f>'[1]Daily Roster'!$O197</f>
        <v>0</v>
      </c>
      <c r="P197" s="111">
        <f>'[1]Daily Roster'!$P197</f>
        <v>0</v>
      </c>
      <c r="Q197" s="111">
        <f>'[1]Daily Roster'!$Q197</f>
        <v>0</v>
      </c>
      <c r="R197" s="111">
        <f>'[1]Daily Roster'!$R197</f>
        <v>0</v>
      </c>
      <c r="S197" s="111">
        <f>'[1]Daily Roster'!$S197</f>
        <v>0</v>
      </c>
      <c r="T197" s="111">
        <f>'[1]Daily Roster'!$T197</f>
        <v>0</v>
      </c>
      <c r="V197" s="106"/>
      <c r="W197" s="106"/>
      <c r="X197" s="106"/>
      <c r="Z197" s="108"/>
      <c r="AA197" s="108"/>
      <c r="AB197" s="108"/>
      <c r="AC197" s="108"/>
      <c r="AD197" s="108"/>
      <c r="AF197" s="53"/>
    </row>
    <row r="198" spans="1:32" x14ac:dyDescent="0.3">
      <c r="A198" s="102">
        <v>43371</v>
      </c>
      <c r="B198" s="103" t="s">
        <v>5</v>
      </c>
      <c r="C198" s="111">
        <f>'[1]Daily Roster'!$C198</f>
        <v>0</v>
      </c>
      <c r="D198" s="111">
        <f>'[1]Daily Roster'!$D198</f>
        <v>0</v>
      </c>
      <c r="E198" s="111">
        <f>'[1]Daily Roster'!$E198</f>
        <v>0</v>
      </c>
      <c r="F198" s="111">
        <f>'[1]Daily Roster'!$F198</f>
        <v>0</v>
      </c>
      <c r="G198" s="111">
        <f>'[1]Daily Roster'!$G198</f>
        <v>0</v>
      </c>
      <c r="H198" s="111">
        <f>'[1]Daily Roster'!$H198</f>
        <v>0</v>
      </c>
      <c r="I198" s="111">
        <f>'[1]Daily Roster'!$I198</f>
        <v>0</v>
      </c>
      <c r="J198" s="111">
        <f>'[1]Daily Roster'!$J198</f>
        <v>0</v>
      </c>
      <c r="K198" s="111">
        <f>'[1]Daily Roster'!$K198</f>
        <v>0</v>
      </c>
      <c r="L198" s="111">
        <f>'[1]Daily Roster'!$L198</f>
        <v>0</v>
      </c>
      <c r="M198" s="111">
        <f>'[1]Daily Roster'!$M198</f>
        <v>0</v>
      </c>
      <c r="N198" s="111">
        <f>'[1]Daily Roster'!$N198</f>
        <v>0</v>
      </c>
      <c r="O198" s="111">
        <f>'[1]Daily Roster'!$O198</f>
        <v>0</v>
      </c>
      <c r="P198" s="111">
        <f>'[1]Daily Roster'!$P198</f>
        <v>0</v>
      </c>
      <c r="Q198" s="111">
        <f>'[1]Daily Roster'!$Q198</f>
        <v>0</v>
      </c>
      <c r="R198" s="111">
        <f>'[1]Daily Roster'!$R198</f>
        <v>0</v>
      </c>
      <c r="S198" s="111">
        <f>'[1]Daily Roster'!$S198</f>
        <v>0</v>
      </c>
      <c r="T198" s="111">
        <f>'[1]Daily Roster'!$T198</f>
        <v>0</v>
      </c>
      <c r="V198" s="106"/>
      <c r="W198" s="106"/>
      <c r="X198" s="106"/>
      <c r="Z198" s="108"/>
      <c r="AA198" s="108"/>
      <c r="AB198" s="108"/>
      <c r="AC198" s="108"/>
      <c r="AD198" s="108"/>
      <c r="AF198" s="53"/>
    </row>
    <row r="199" spans="1:32" x14ac:dyDescent="0.3">
      <c r="A199" s="102">
        <v>43374</v>
      </c>
      <c r="B199" s="103" t="s">
        <v>1</v>
      </c>
      <c r="C199" s="111">
        <f>'[1]Daily Roster'!$C199</f>
        <v>0</v>
      </c>
      <c r="D199" s="111">
        <f>'[1]Daily Roster'!$D199</f>
        <v>0</v>
      </c>
      <c r="E199" s="111">
        <f>'[1]Daily Roster'!$E199</f>
        <v>0</v>
      </c>
      <c r="F199" s="111">
        <f>'[1]Daily Roster'!$F199</f>
        <v>0</v>
      </c>
      <c r="G199" s="111">
        <f>'[1]Daily Roster'!$G199</f>
        <v>0</v>
      </c>
      <c r="H199" s="111">
        <f>'[1]Daily Roster'!$H199</f>
        <v>0</v>
      </c>
      <c r="I199" s="111">
        <f>'[1]Daily Roster'!$I199</f>
        <v>0</v>
      </c>
      <c r="J199" s="111">
        <f>'[1]Daily Roster'!$J199</f>
        <v>0</v>
      </c>
      <c r="K199" s="111">
        <f>'[1]Daily Roster'!$K199</f>
        <v>0</v>
      </c>
      <c r="L199" s="111">
        <f>'[1]Daily Roster'!$L199</f>
        <v>0</v>
      </c>
      <c r="M199" s="111">
        <f>'[1]Daily Roster'!$M199</f>
        <v>0</v>
      </c>
      <c r="N199" s="111">
        <f>'[1]Daily Roster'!$N199</f>
        <v>0</v>
      </c>
      <c r="O199" s="111">
        <f>'[1]Daily Roster'!$O199</f>
        <v>0</v>
      </c>
      <c r="P199" s="111">
        <f>'[1]Daily Roster'!$P199</f>
        <v>0</v>
      </c>
      <c r="Q199" s="111">
        <f>'[1]Daily Roster'!$Q199</f>
        <v>0</v>
      </c>
      <c r="R199" s="111">
        <f>'[1]Daily Roster'!$R199</f>
        <v>0</v>
      </c>
      <c r="S199" s="111">
        <f>'[1]Daily Roster'!$S199</f>
        <v>0</v>
      </c>
      <c r="T199" s="111">
        <f>'[1]Daily Roster'!$T199</f>
        <v>0</v>
      </c>
      <c r="V199" s="106"/>
      <c r="W199" s="106"/>
      <c r="X199" s="106"/>
      <c r="Z199" s="108"/>
      <c r="AA199" s="108"/>
      <c r="AB199" s="108"/>
      <c r="AC199" s="108"/>
      <c r="AD199" s="108"/>
      <c r="AF199" s="53"/>
    </row>
    <row r="200" spans="1:32" x14ac:dyDescent="0.3">
      <c r="A200" s="102">
        <v>43375</v>
      </c>
      <c r="B200" s="103" t="s">
        <v>2</v>
      </c>
      <c r="C200" s="111">
        <f>'[1]Daily Roster'!$C200</f>
        <v>0</v>
      </c>
      <c r="D200" s="111">
        <f>'[1]Daily Roster'!$D200</f>
        <v>0</v>
      </c>
      <c r="E200" s="111">
        <f>'[1]Daily Roster'!$E200</f>
        <v>0</v>
      </c>
      <c r="F200" s="111">
        <f>'[1]Daily Roster'!$F200</f>
        <v>0</v>
      </c>
      <c r="G200" s="111">
        <f>'[1]Daily Roster'!$G200</f>
        <v>0</v>
      </c>
      <c r="H200" s="111">
        <f>'[1]Daily Roster'!$H200</f>
        <v>0</v>
      </c>
      <c r="I200" s="111">
        <f>'[1]Daily Roster'!$I200</f>
        <v>0</v>
      </c>
      <c r="J200" s="111">
        <f>'[1]Daily Roster'!$J200</f>
        <v>0</v>
      </c>
      <c r="K200" s="111">
        <f>'[1]Daily Roster'!$K200</f>
        <v>0</v>
      </c>
      <c r="L200" s="111">
        <f>'[1]Daily Roster'!$L200</f>
        <v>0</v>
      </c>
      <c r="M200" s="111">
        <f>'[1]Daily Roster'!$M200</f>
        <v>0</v>
      </c>
      <c r="N200" s="111">
        <f>'[1]Daily Roster'!$N200</f>
        <v>0</v>
      </c>
      <c r="O200" s="111">
        <f>'[1]Daily Roster'!$O200</f>
        <v>0</v>
      </c>
      <c r="P200" s="111">
        <f>'[1]Daily Roster'!$P200</f>
        <v>0</v>
      </c>
      <c r="Q200" s="111">
        <f>'[1]Daily Roster'!$Q200</f>
        <v>0</v>
      </c>
      <c r="R200" s="111">
        <f>'[1]Daily Roster'!$R200</f>
        <v>0</v>
      </c>
      <c r="S200" s="111">
        <f>'[1]Daily Roster'!$S200</f>
        <v>0</v>
      </c>
      <c r="T200" s="111">
        <f>'[1]Daily Roster'!$T200</f>
        <v>0</v>
      </c>
      <c r="V200" s="106"/>
      <c r="W200" s="106"/>
      <c r="X200" s="106"/>
      <c r="Z200" s="108"/>
      <c r="AA200" s="108"/>
      <c r="AB200" s="108"/>
      <c r="AC200" s="108"/>
      <c r="AD200" s="108"/>
      <c r="AF200" s="53"/>
    </row>
    <row r="201" spans="1:32" x14ac:dyDescent="0.3">
      <c r="A201" s="102">
        <v>43376</v>
      </c>
      <c r="B201" s="103" t="s">
        <v>3</v>
      </c>
      <c r="C201" s="111">
        <f>'[1]Daily Roster'!$C201</f>
        <v>0</v>
      </c>
      <c r="D201" s="111">
        <f>'[1]Daily Roster'!$D201</f>
        <v>0</v>
      </c>
      <c r="E201" s="111">
        <f>'[1]Daily Roster'!$E201</f>
        <v>0</v>
      </c>
      <c r="F201" s="111">
        <f>'[1]Daily Roster'!$F201</f>
        <v>0</v>
      </c>
      <c r="G201" s="111">
        <f>'[1]Daily Roster'!$G201</f>
        <v>0</v>
      </c>
      <c r="H201" s="111">
        <f>'[1]Daily Roster'!$H201</f>
        <v>0</v>
      </c>
      <c r="I201" s="111">
        <f>'[1]Daily Roster'!$I201</f>
        <v>0</v>
      </c>
      <c r="J201" s="111">
        <f>'[1]Daily Roster'!$J201</f>
        <v>0</v>
      </c>
      <c r="K201" s="111">
        <f>'[1]Daily Roster'!$K201</f>
        <v>0</v>
      </c>
      <c r="L201" s="111">
        <f>'[1]Daily Roster'!$L201</f>
        <v>0</v>
      </c>
      <c r="M201" s="111">
        <f>'[1]Daily Roster'!$M201</f>
        <v>0</v>
      </c>
      <c r="N201" s="111">
        <f>'[1]Daily Roster'!$N201</f>
        <v>0</v>
      </c>
      <c r="O201" s="111">
        <f>'[1]Daily Roster'!$O201</f>
        <v>0</v>
      </c>
      <c r="P201" s="111">
        <f>'[1]Daily Roster'!$P201</f>
        <v>0</v>
      </c>
      <c r="Q201" s="111">
        <f>'[1]Daily Roster'!$Q201</f>
        <v>0</v>
      </c>
      <c r="R201" s="111">
        <f>'[1]Daily Roster'!$R201</f>
        <v>0</v>
      </c>
      <c r="S201" s="111">
        <f>'[1]Daily Roster'!$S201</f>
        <v>0</v>
      </c>
      <c r="T201" s="111">
        <f>'[1]Daily Roster'!$T201</f>
        <v>0</v>
      </c>
      <c r="V201" s="106"/>
      <c r="W201" s="106"/>
      <c r="X201" s="106"/>
      <c r="Z201" s="108"/>
      <c r="AA201" s="108"/>
      <c r="AB201" s="108"/>
      <c r="AC201" s="108"/>
      <c r="AD201" s="108"/>
      <c r="AF201" s="53"/>
    </row>
    <row r="202" spans="1:32" x14ac:dyDescent="0.3">
      <c r="A202" s="102">
        <v>43377</v>
      </c>
      <c r="B202" s="103" t="s">
        <v>4</v>
      </c>
      <c r="C202" s="111">
        <f>'[1]Daily Roster'!$C202</f>
        <v>0</v>
      </c>
      <c r="D202" s="111">
        <f>'[1]Daily Roster'!$D202</f>
        <v>0</v>
      </c>
      <c r="E202" s="111">
        <f>'[1]Daily Roster'!$E202</f>
        <v>0</v>
      </c>
      <c r="F202" s="111">
        <f>'[1]Daily Roster'!$F202</f>
        <v>0</v>
      </c>
      <c r="G202" s="111">
        <f>'[1]Daily Roster'!$G202</f>
        <v>0</v>
      </c>
      <c r="H202" s="111">
        <f>'[1]Daily Roster'!$H202</f>
        <v>0</v>
      </c>
      <c r="I202" s="111">
        <f>'[1]Daily Roster'!$I202</f>
        <v>0</v>
      </c>
      <c r="J202" s="111">
        <f>'[1]Daily Roster'!$J202</f>
        <v>0</v>
      </c>
      <c r="K202" s="111">
        <f>'[1]Daily Roster'!$K202</f>
        <v>0</v>
      </c>
      <c r="L202" s="111">
        <f>'[1]Daily Roster'!$L202</f>
        <v>0</v>
      </c>
      <c r="M202" s="111">
        <f>'[1]Daily Roster'!$M202</f>
        <v>0</v>
      </c>
      <c r="N202" s="111">
        <f>'[1]Daily Roster'!$N202</f>
        <v>0</v>
      </c>
      <c r="O202" s="111">
        <f>'[1]Daily Roster'!$O202</f>
        <v>0</v>
      </c>
      <c r="P202" s="111">
        <f>'[1]Daily Roster'!$P202</f>
        <v>0</v>
      </c>
      <c r="Q202" s="111">
        <f>'[1]Daily Roster'!$Q202</f>
        <v>0</v>
      </c>
      <c r="R202" s="111">
        <f>'[1]Daily Roster'!$R202</f>
        <v>0</v>
      </c>
      <c r="S202" s="111">
        <f>'[1]Daily Roster'!$S202</f>
        <v>0</v>
      </c>
      <c r="T202" s="111">
        <f>'[1]Daily Roster'!$T202</f>
        <v>0</v>
      </c>
      <c r="V202" s="106"/>
      <c r="W202" s="106"/>
      <c r="X202" s="106"/>
      <c r="Z202" s="108"/>
      <c r="AA202" s="108"/>
      <c r="AB202" s="108"/>
      <c r="AC202" s="108"/>
      <c r="AD202" s="108"/>
      <c r="AF202" s="53"/>
    </row>
    <row r="203" spans="1:32" x14ac:dyDescent="0.3">
      <c r="A203" s="102">
        <v>43378</v>
      </c>
      <c r="B203" s="103" t="s">
        <v>5</v>
      </c>
      <c r="C203" s="111">
        <f>'[1]Daily Roster'!$C203</f>
        <v>0</v>
      </c>
      <c r="D203" s="111">
        <f>'[1]Daily Roster'!$D203</f>
        <v>0</v>
      </c>
      <c r="E203" s="111">
        <f>'[1]Daily Roster'!$E203</f>
        <v>0</v>
      </c>
      <c r="F203" s="111">
        <f>'[1]Daily Roster'!$F203</f>
        <v>0</v>
      </c>
      <c r="G203" s="111">
        <f>'[1]Daily Roster'!$G203</f>
        <v>0</v>
      </c>
      <c r="H203" s="111">
        <f>'[1]Daily Roster'!$H203</f>
        <v>0</v>
      </c>
      <c r="I203" s="111">
        <f>'[1]Daily Roster'!$I203</f>
        <v>0</v>
      </c>
      <c r="J203" s="111">
        <f>'[1]Daily Roster'!$J203</f>
        <v>0</v>
      </c>
      <c r="K203" s="111">
        <f>'[1]Daily Roster'!$K203</f>
        <v>0</v>
      </c>
      <c r="L203" s="111">
        <f>'[1]Daily Roster'!$L203</f>
        <v>0</v>
      </c>
      <c r="M203" s="111">
        <f>'[1]Daily Roster'!$M203</f>
        <v>0</v>
      </c>
      <c r="N203" s="111">
        <f>'[1]Daily Roster'!$N203</f>
        <v>0</v>
      </c>
      <c r="O203" s="111">
        <f>'[1]Daily Roster'!$O203</f>
        <v>0</v>
      </c>
      <c r="P203" s="111">
        <f>'[1]Daily Roster'!$P203</f>
        <v>0</v>
      </c>
      <c r="Q203" s="111">
        <f>'[1]Daily Roster'!$Q203</f>
        <v>0</v>
      </c>
      <c r="R203" s="111">
        <f>'[1]Daily Roster'!$R203</f>
        <v>0</v>
      </c>
      <c r="S203" s="111">
        <f>'[1]Daily Roster'!$S203</f>
        <v>0</v>
      </c>
      <c r="T203" s="111">
        <f>'[1]Daily Roster'!$T203</f>
        <v>0</v>
      </c>
      <c r="V203" s="106"/>
      <c r="W203" s="106"/>
      <c r="X203" s="106"/>
      <c r="Z203" s="108"/>
      <c r="AA203" s="108"/>
      <c r="AB203" s="108"/>
      <c r="AC203" s="108"/>
      <c r="AD203" s="108"/>
      <c r="AF203" s="53"/>
    </row>
    <row r="204" spans="1:32" x14ac:dyDescent="0.3">
      <c r="A204" s="102">
        <v>43381</v>
      </c>
      <c r="B204" s="103" t="s">
        <v>1</v>
      </c>
      <c r="C204" s="111">
        <f>'[1]Daily Roster'!$C204</f>
        <v>0</v>
      </c>
      <c r="D204" s="111">
        <f>'[1]Daily Roster'!$D204</f>
        <v>0</v>
      </c>
      <c r="E204" s="111">
        <f>'[1]Daily Roster'!$E204</f>
        <v>0</v>
      </c>
      <c r="F204" s="111">
        <f>'[1]Daily Roster'!$F204</f>
        <v>0</v>
      </c>
      <c r="G204" s="111">
        <f>'[1]Daily Roster'!$G204</f>
        <v>0</v>
      </c>
      <c r="H204" s="111">
        <f>'[1]Daily Roster'!$H204</f>
        <v>0</v>
      </c>
      <c r="I204" s="111">
        <f>'[1]Daily Roster'!$I204</f>
        <v>0</v>
      </c>
      <c r="J204" s="111">
        <f>'[1]Daily Roster'!$J204</f>
        <v>0</v>
      </c>
      <c r="K204" s="111">
        <f>'[1]Daily Roster'!$K204</f>
        <v>0</v>
      </c>
      <c r="L204" s="111">
        <f>'[1]Daily Roster'!$L204</f>
        <v>0</v>
      </c>
      <c r="M204" s="111">
        <f>'[1]Daily Roster'!$M204</f>
        <v>0</v>
      </c>
      <c r="N204" s="111">
        <f>'[1]Daily Roster'!$N204</f>
        <v>0</v>
      </c>
      <c r="O204" s="111">
        <f>'[1]Daily Roster'!$O204</f>
        <v>0</v>
      </c>
      <c r="P204" s="111">
        <f>'[1]Daily Roster'!$P204</f>
        <v>0</v>
      </c>
      <c r="Q204" s="111">
        <f>'[1]Daily Roster'!$Q204</f>
        <v>0</v>
      </c>
      <c r="R204" s="111">
        <f>'[1]Daily Roster'!$R204</f>
        <v>0</v>
      </c>
      <c r="S204" s="111">
        <f>'[1]Daily Roster'!$S204</f>
        <v>0</v>
      </c>
      <c r="T204" s="111">
        <f>'[1]Daily Roster'!$T204</f>
        <v>0</v>
      </c>
      <c r="V204" s="106"/>
      <c r="W204" s="106"/>
      <c r="X204" s="106"/>
      <c r="Z204" s="108"/>
      <c r="AA204" s="108"/>
      <c r="AB204" s="108"/>
      <c r="AC204" s="108"/>
      <c r="AD204" s="108"/>
      <c r="AF204" s="53"/>
    </row>
    <row r="205" spans="1:32" x14ac:dyDescent="0.3">
      <c r="A205" s="102">
        <v>43382</v>
      </c>
      <c r="B205" s="103" t="s">
        <v>2</v>
      </c>
      <c r="C205" s="111">
        <f>'[1]Daily Roster'!$C205</f>
        <v>0</v>
      </c>
      <c r="D205" s="111">
        <f>'[1]Daily Roster'!$D205</f>
        <v>0</v>
      </c>
      <c r="E205" s="111">
        <f>'[1]Daily Roster'!$E205</f>
        <v>0</v>
      </c>
      <c r="F205" s="111">
        <f>'[1]Daily Roster'!$F205</f>
        <v>0</v>
      </c>
      <c r="G205" s="111">
        <f>'[1]Daily Roster'!$G205</f>
        <v>0</v>
      </c>
      <c r="H205" s="111">
        <f>'[1]Daily Roster'!$H205</f>
        <v>0</v>
      </c>
      <c r="I205" s="111">
        <f>'[1]Daily Roster'!$I205</f>
        <v>0</v>
      </c>
      <c r="J205" s="111">
        <f>'[1]Daily Roster'!$J205</f>
        <v>0</v>
      </c>
      <c r="K205" s="111">
        <f>'[1]Daily Roster'!$K205</f>
        <v>0</v>
      </c>
      <c r="L205" s="111">
        <f>'[1]Daily Roster'!$L205</f>
        <v>0</v>
      </c>
      <c r="M205" s="111">
        <f>'[1]Daily Roster'!$M205</f>
        <v>0</v>
      </c>
      <c r="N205" s="111">
        <f>'[1]Daily Roster'!$N205</f>
        <v>0</v>
      </c>
      <c r="O205" s="111">
        <f>'[1]Daily Roster'!$O205</f>
        <v>0</v>
      </c>
      <c r="P205" s="111">
        <f>'[1]Daily Roster'!$P205</f>
        <v>0</v>
      </c>
      <c r="Q205" s="111">
        <f>'[1]Daily Roster'!$Q205</f>
        <v>0</v>
      </c>
      <c r="R205" s="111">
        <f>'[1]Daily Roster'!$R205</f>
        <v>0</v>
      </c>
      <c r="S205" s="111">
        <f>'[1]Daily Roster'!$S205</f>
        <v>0</v>
      </c>
      <c r="T205" s="111">
        <f>'[1]Daily Roster'!$T205</f>
        <v>0</v>
      </c>
      <c r="V205" s="106"/>
      <c r="W205" s="106"/>
      <c r="X205" s="106"/>
      <c r="Z205" s="108"/>
      <c r="AA205" s="108"/>
      <c r="AB205" s="108"/>
      <c r="AC205" s="108"/>
      <c r="AD205" s="108"/>
      <c r="AF205" s="53"/>
    </row>
    <row r="206" spans="1:32" x14ac:dyDescent="0.3">
      <c r="A206" s="102">
        <v>43383</v>
      </c>
      <c r="B206" s="103" t="s">
        <v>3</v>
      </c>
      <c r="C206" s="111">
        <f>'[1]Daily Roster'!$C206</f>
        <v>0</v>
      </c>
      <c r="D206" s="111">
        <f>'[1]Daily Roster'!$D206</f>
        <v>0</v>
      </c>
      <c r="E206" s="111">
        <f>'[1]Daily Roster'!$E206</f>
        <v>0</v>
      </c>
      <c r="F206" s="111">
        <f>'[1]Daily Roster'!$F206</f>
        <v>0</v>
      </c>
      <c r="G206" s="111">
        <f>'[1]Daily Roster'!$G206</f>
        <v>0</v>
      </c>
      <c r="H206" s="111">
        <f>'[1]Daily Roster'!$H206</f>
        <v>0</v>
      </c>
      <c r="I206" s="111">
        <f>'[1]Daily Roster'!$I206</f>
        <v>0</v>
      </c>
      <c r="J206" s="111">
        <f>'[1]Daily Roster'!$J206</f>
        <v>0</v>
      </c>
      <c r="K206" s="111">
        <f>'[1]Daily Roster'!$K206</f>
        <v>0</v>
      </c>
      <c r="L206" s="111">
        <f>'[1]Daily Roster'!$L206</f>
        <v>0</v>
      </c>
      <c r="M206" s="111">
        <f>'[1]Daily Roster'!$M206</f>
        <v>0</v>
      </c>
      <c r="N206" s="111">
        <f>'[1]Daily Roster'!$N206</f>
        <v>0</v>
      </c>
      <c r="O206" s="111">
        <f>'[1]Daily Roster'!$O206</f>
        <v>0</v>
      </c>
      <c r="P206" s="111">
        <f>'[1]Daily Roster'!$P206</f>
        <v>0</v>
      </c>
      <c r="Q206" s="111">
        <f>'[1]Daily Roster'!$Q206</f>
        <v>0</v>
      </c>
      <c r="R206" s="111">
        <f>'[1]Daily Roster'!$R206</f>
        <v>0</v>
      </c>
      <c r="S206" s="111">
        <f>'[1]Daily Roster'!$S206</f>
        <v>0</v>
      </c>
      <c r="T206" s="111">
        <f>'[1]Daily Roster'!$T206</f>
        <v>0</v>
      </c>
      <c r="V206" s="106"/>
      <c r="W206" s="106"/>
      <c r="X206" s="106"/>
      <c r="Z206" s="108"/>
      <c r="AA206" s="108"/>
      <c r="AB206" s="108"/>
      <c r="AC206" s="108"/>
      <c r="AD206" s="108"/>
      <c r="AF206" s="53"/>
    </row>
    <row r="207" spans="1:32" x14ac:dyDescent="0.3">
      <c r="A207" s="102">
        <v>43384</v>
      </c>
      <c r="B207" s="103" t="s">
        <v>4</v>
      </c>
      <c r="C207" s="111">
        <f>'[1]Daily Roster'!$C207</f>
        <v>0</v>
      </c>
      <c r="D207" s="111">
        <f>'[1]Daily Roster'!$D207</f>
        <v>0</v>
      </c>
      <c r="E207" s="111">
        <f>'[1]Daily Roster'!$E207</f>
        <v>0</v>
      </c>
      <c r="F207" s="111">
        <f>'[1]Daily Roster'!$F207</f>
        <v>0</v>
      </c>
      <c r="G207" s="111">
        <f>'[1]Daily Roster'!$G207</f>
        <v>0</v>
      </c>
      <c r="H207" s="111">
        <f>'[1]Daily Roster'!$H207</f>
        <v>0</v>
      </c>
      <c r="I207" s="111">
        <f>'[1]Daily Roster'!$I207</f>
        <v>0</v>
      </c>
      <c r="J207" s="111">
        <f>'[1]Daily Roster'!$J207</f>
        <v>0</v>
      </c>
      <c r="K207" s="111">
        <f>'[1]Daily Roster'!$K207</f>
        <v>0</v>
      </c>
      <c r="L207" s="111">
        <f>'[1]Daily Roster'!$L207</f>
        <v>0</v>
      </c>
      <c r="M207" s="111">
        <f>'[1]Daily Roster'!$M207</f>
        <v>0</v>
      </c>
      <c r="N207" s="111">
        <f>'[1]Daily Roster'!$N207</f>
        <v>0</v>
      </c>
      <c r="O207" s="111">
        <f>'[1]Daily Roster'!$O207</f>
        <v>0</v>
      </c>
      <c r="P207" s="111">
        <f>'[1]Daily Roster'!$P207</f>
        <v>0</v>
      </c>
      <c r="Q207" s="111">
        <f>'[1]Daily Roster'!$Q207</f>
        <v>0</v>
      </c>
      <c r="R207" s="111">
        <f>'[1]Daily Roster'!$R207</f>
        <v>0</v>
      </c>
      <c r="S207" s="111">
        <f>'[1]Daily Roster'!$S207</f>
        <v>0</v>
      </c>
      <c r="T207" s="111">
        <f>'[1]Daily Roster'!$T207</f>
        <v>0</v>
      </c>
      <c r="V207" s="106"/>
      <c r="W207" s="106"/>
      <c r="X207" s="106"/>
      <c r="Z207" s="108"/>
      <c r="AA207" s="108"/>
      <c r="AB207" s="108"/>
      <c r="AC207" s="108"/>
      <c r="AD207" s="108"/>
      <c r="AF207" s="53"/>
    </row>
    <row r="208" spans="1:32" x14ac:dyDescent="0.3">
      <c r="A208" s="102">
        <v>43385</v>
      </c>
      <c r="B208" s="103" t="s">
        <v>5</v>
      </c>
      <c r="C208" s="111">
        <f>'[1]Daily Roster'!$C208</f>
        <v>0</v>
      </c>
      <c r="D208" s="111">
        <f>'[1]Daily Roster'!$D208</f>
        <v>0</v>
      </c>
      <c r="E208" s="111">
        <f>'[1]Daily Roster'!$E208</f>
        <v>0</v>
      </c>
      <c r="F208" s="111">
        <f>'[1]Daily Roster'!$F208</f>
        <v>0</v>
      </c>
      <c r="G208" s="111">
        <f>'[1]Daily Roster'!$G208</f>
        <v>0</v>
      </c>
      <c r="H208" s="111">
        <f>'[1]Daily Roster'!$H208</f>
        <v>0</v>
      </c>
      <c r="I208" s="111">
        <f>'[1]Daily Roster'!$I208</f>
        <v>0</v>
      </c>
      <c r="J208" s="111">
        <f>'[1]Daily Roster'!$J208</f>
        <v>0</v>
      </c>
      <c r="K208" s="111">
        <f>'[1]Daily Roster'!$K208</f>
        <v>0</v>
      </c>
      <c r="L208" s="111">
        <f>'[1]Daily Roster'!$L208</f>
        <v>0</v>
      </c>
      <c r="M208" s="111">
        <f>'[1]Daily Roster'!$M208</f>
        <v>0</v>
      </c>
      <c r="N208" s="111">
        <f>'[1]Daily Roster'!$N208</f>
        <v>0</v>
      </c>
      <c r="O208" s="111">
        <f>'[1]Daily Roster'!$O208</f>
        <v>0</v>
      </c>
      <c r="P208" s="111">
        <f>'[1]Daily Roster'!$P208</f>
        <v>0</v>
      </c>
      <c r="Q208" s="111">
        <f>'[1]Daily Roster'!$Q208</f>
        <v>0</v>
      </c>
      <c r="R208" s="111">
        <f>'[1]Daily Roster'!$R208</f>
        <v>0</v>
      </c>
      <c r="S208" s="111">
        <f>'[1]Daily Roster'!$S208</f>
        <v>0</v>
      </c>
      <c r="T208" s="111">
        <f>'[1]Daily Roster'!$T208</f>
        <v>0</v>
      </c>
      <c r="V208" s="106"/>
      <c r="W208" s="106"/>
      <c r="X208" s="106"/>
      <c r="Z208" s="108"/>
      <c r="AA208" s="108"/>
      <c r="AB208" s="108"/>
      <c r="AC208" s="108"/>
      <c r="AD208" s="108"/>
      <c r="AF208" s="53"/>
    </row>
    <row r="209" spans="1:32" x14ac:dyDescent="0.3">
      <c r="A209" s="102">
        <v>43388</v>
      </c>
      <c r="B209" s="103" t="s">
        <v>1</v>
      </c>
      <c r="C209" s="111">
        <f>'[1]Daily Roster'!$C209</f>
        <v>0</v>
      </c>
      <c r="D209" s="111">
        <f>'[1]Daily Roster'!$D209</f>
        <v>0</v>
      </c>
      <c r="E209" s="111">
        <f>'[1]Daily Roster'!$E209</f>
        <v>0</v>
      </c>
      <c r="F209" s="111">
        <f>'[1]Daily Roster'!$F209</f>
        <v>0</v>
      </c>
      <c r="G209" s="111">
        <f>'[1]Daily Roster'!$G209</f>
        <v>0</v>
      </c>
      <c r="H209" s="111">
        <f>'[1]Daily Roster'!$H209</f>
        <v>0</v>
      </c>
      <c r="I209" s="111">
        <f>'[1]Daily Roster'!$I209</f>
        <v>0</v>
      </c>
      <c r="J209" s="111">
        <f>'[1]Daily Roster'!$J209</f>
        <v>0</v>
      </c>
      <c r="K209" s="111">
        <f>'[1]Daily Roster'!$K209</f>
        <v>0</v>
      </c>
      <c r="L209" s="111">
        <f>'[1]Daily Roster'!$L209</f>
        <v>0</v>
      </c>
      <c r="M209" s="111">
        <f>'[1]Daily Roster'!$M209</f>
        <v>0</v>
      </c>
      <c r="N209" s="111">
        <f>'[1]Daily Roster'!$N209</f>
        <v>0</v>
      </c>
      <c r="O209" s="111">
        <f>'[1]Daily Roster'!$O209</f>
        <v>0</v>
      </c>
      <c r="P209" s="111">
        <f>'[1]Daily Roster'!$P209</f>
        <v>0</v>
      </c>
      <c r="Q209" s="111">
        <f>'[1]Daily Roster'!$Q209</f>
        <v>0</v>
      </c>
      <c r="R209" s="111">
        <f>'[1]Daily Roster'!$R209</f>
        <v>0</v>
      </c>
      <c r="S209" s="111">
        <f>'[1]Daily Roster'!$S209</f>
        <v>0</v>
      </c>
      <c r="T209" s="111">
        <f>'[1]Daily Roster'!$T209</f>
        <v>0</v>
      </c>
      <c r="V209" s="106"/>
      <c r="W209" s="106"/>
      <c r="X209" s="106"/>
      <c r="Z209" s="108"/>
      <c r="AA209" s="108"/>
      <c r="AB209" s="108"/>
      <c r="AC209" s="108"/>
      <c r="AD209" s="108"/>
      <c r="AF209" s="53"/>
    </row>
    <row r="210" spans="1:32" x14ac:dyDescent="0.3">
      <c r="A210" s="102">
        <v>43389</v>
      </c>
      <c r="B210" s="103" t="s">
        <v>2</v>
      </c>
      <c r="C210" s="111">
        <f>'[1]Daily Roster'!$C210</f>
        <v>0</v>
      </c>
      <c r="D210" s="111">
        <f>'[1]Daily Roster'!$D210</f>
        <v>0</v>
      </c>
      <c r="E210" s="111">
        <f>'[1]Daily Roster'!$E210</f>
        <v>0</v>
      </c>
      <c r="F210" s="111">
        <f>'[1]Daily Roster'!$F210</f>
        <v>0</v>
      </c>
      <c r="G210" s="111">
        <f>'[1]Daily Roster'!$G210</f>
        <v>0</v>
      </c>
      <c r="H210" s="111">
        <f>'[1]Daily Roster'!$H210</f>
        <v>0</v>
      </c>
      <c r="I210" s="111">
        <f>'[1]Daily Roster'!$I210</f>
        <v>0</v>
      </c>
      <c r="J210" s="111">
        <f>'[1]Daily Roster'!$J210</f>
        <v>0</v>
      </c>
      <c r="K210" s="111">
        <f>'[1]Daily Roster'!$K210</f>
        <v>0</v>
      </c>
      <c r="L210" s="111">
        <f>'[1]Daily Roster'!$L210</f>
        <v>0</v>
      </c>
      <c r="M210" s="111">
        <f>'[1]Daily Roster'!$M210</f>
        <v>0</v>
      </c>
      <c r="N210" s="111">
        <f>'[1]Daily Roster'!$N210</f>
        <v>0</v>
      </c>
      <c r="O210" s="111">
        <f>'[1]Daily Roster'!$O210</f>
        <v>0</v>
      </c>
      <c r="P210" s="111">
        <f>'[1]Daily Roster'!$P210</f>
        <v>0</v>
      </c>
      <c r="Q210" s="111">
        <f>'[1]Daily Roster'!$Q210</f>
        <v>0</v>
      </c>
      <c r="R210" s="111">
        <f>'[1]Daily Roster'!$R210</f>
        <v>0</v>
      </c>
      <c r="S210" s="111">
        <f>'[1]Daily Roster'!$S210</f>
        <v>0</v>
      </c>
      <c r="T210" s="111">
        <f>'[1]Daily Roster'!$T210</f>
        <v>0</v>
      </c>
      <c r="V210" s="106"/>
      <c r="W210" s="106"/>
      <c r="X210" s="106"/>
      <c r="Z210" s="108"/>
      <c r="AA210" s="108"/>
      <c r="AB210" s="108"/>
      <c r="AC210" s="108"/>
      <c r="AD210" s="108"/>
      <c r="AF210" s="53"/>
    </row>
    <row r="211" spans="1:32" x14ac:dyDescent="0.3">
      <c r="A211" s="102">
        <v>43390</v>
      </c>
      <c r="B211" s="103" t="s">
        <v>3</v>
      </c>
      <c r="C211" s="111">
        <f>'[1]Daily Roster'!$C211</f>
        <v>0</v>
      </c>
      <c r="D211" s="111">
        <f>'[1]Daily Roster'!$D211</f>
        <v>0</v>
      </c>
      <c r="E211" s="111">
        <f>'[1]Daily Roster'!$E211</f>
        <v>0</v>
      </c>
      <c r="F211" s="111">
        <f>'[1]Daily Roster'!$F211</f>
        <v>0</v>
      </c>
      <c r="G211" s="111">
        <f>'[1]Daily Roster'!$G211</f>
        <v>0</v>
      </c>
      <c r="H211" s="111">
        <f>'[1]Daily Roster'!$H211</f>
        <v>0</v>
      </c>
      <c r="I211" s="111">
        <f>'[1]Daily Roster'!$I211</f>
        <v>0</v>
      </c>
      <c r="J211" s="111">
        <f>'[1]Daily Roster'!$J211</f>
        <v>0</v>
      </c>
      <c r="K211" s="111">
        <f>'[1]Daily Roster'!$K211</f>
        <v>0</v>
      </c>
      <c r="L211" s="111">
        <f>'[1]Daily Roster'!$L211</f>
        <v>0</v>
      </c>
      <c r="M211" s="111">
        <f>'[1]Daily Roster'!$M211</f>
        <v>0</v>
      </c>
      <c r="N211" s="111">
        <f>'[1]Daily Roster'!$N211</f>
        <v>0</v>
      </c>
      <c r="O211" s="111">
        <f>'[1]Daily Roster'!$O211</f>
        <v>0</v>
      </c>
      <c r="P211" s="111">
        <f>'[1]Daily Roster'!$P211</f>
        <v>0</v>
      </c>
      <c r="Q211" s="111">
        <f>'[1]Daily Roster'!$Q211</f>
        <v>0</v>
      </c>
      <c r="R211" s="111">
        <f>'[1]Daily Roster'!$R211</f>
        <v>0</v>
      </c>
      <c r="S211" s="111">
        <f>'[1]Daily Roster'!$S211</f>
        <v>0</v>
      </c>
      <c r="T211" s="111">
        <f>'[1]Daily Roster'!$T211</f>
        <v>0</v>
      </c>
      <c r="V211" s="106"/>
      <c r="W211" s="106"/>
      <c r="X211" s="106"/>
      <c r="Z211" s="108"/>
      <c r="AA211" s="108"/>
      <c r="AB211" s="108"/>
      <c r="AC211" s="108"/>
      <c r="AD211" s="108"/>
      <c r="AF211" s="53"/>
    </row>
    <row r="212" spans="1:32" x14ac:dyDescent="0.3">
      <c r="A212" s="102">
        <v>43391</v>
      </c>
      <c r="B212" s="103" t="s">
        <v>4</v>
      </c>
      <c r="C212" s="111">
        <f>'[1]Daily Roster'!$C212</f>
        <v>0</v>
      </c>
      <c r="D212" s="111">
        <f>'[1]Daily Roster'!$D212</f>
        <v>0</v>
      </c>
      <c r="E212" s="111">
        <f>'[1]Daily Roster'!$E212</f>
        <v>0</v>
      </c>
      <c r="F212" s="111">
        <f>'[1]Daily Roster'!$F212</f>
        <v>0</v>
      </c>
      <c r="G212" s="111">
        <f>'[1]Daily Roster'!$G212</f>
        <v>0</v>
      </c>
      <c r="H212" s="111">
        <f>'[1]Daily Roster'!$H212</f>
        <v>0</v>
      </c>
      <c r="I212" s="111">
        <f>'[1]Daily Roster'!$I212</f>
        <v>0</v>
      </c>
      <c r="J212" s="111">
        <f>'[1]Daily Roster'!$J212</f>
        <v>0</v>
      </c>
      <c r="K212" s="111">
        <f>'[1]Daily Roster'!$K212</f>
        <v>0</v>
      </c>
      <c r="L212" s="111">
        <f>'[1]Daily Roster'!$L212</f>
        <v>0</v>
      </c>
      <c r="M212" s="111">
        <f>'[1]Daily Roster'!$M212</f>
        <v>0</v>
      </c>
      <c r="N212" s="111">
        <f>'[1]Daily Roster'!$N212</f>
        <v>0</v>
      </c>
      <c r="O212" s="111">
        <f>'[1]Daily Roster'!$O212</f>
        <v>0</v>
      </c>
      <c r="P212" s="111">
        <f>'[1]Daily Roster'!$P212</f>
        <v>0</v>
      </c>
      <c r="Q212" s="111">
        <f>'[1]Daily Roster'!$Q212</f>
        <v>0</v>
      </c>
      <c r="R212" s="111">
        <f>'[1]Daily Roster'!$R212</f>
        <v>0</v>
      </c>
      <c r="S212" s="111">
        <f>'[1]Daily Roster'!$S212</f>
        <v>0</v>
      </c>
      <c r="T212" s="111">
        <f>'[1]Daily Roster'!$T212</f>
        <v>0</v>
      </c>
      <c r="V212" s="106"/>
      <c r="W212" s="106"/>
      <c r="X212" s="106"/>
      <c r="Z212" s="108"/>
      <c r="AA212" s="108"/>
      <c r="AB212" s="108"/>
      <c r="AC212" s="108"/>
      <c r="AD212" s="108"/>
      <c r="AF212" s="53"/>
    </row>
    <row r="213" spans="1:32" x14ac:dyDescent="0.3">
      <c r="A213" s="102">
        <v>43392</v>
      </c>
      <c r="B213" s="103" t="s">
        <v>5</v>
      </c>
      <c r="C213" s="111">
        <f>'[1]Daily Roster'!$C213</f>
        <v>0</v>
      </c>
      <c r="D213" s="111">
        <f>'[1]Daily Roster'!$D213</f>
        <v>0</v>
      </c>
      <c r="E213" s="111">
        <f>'[1]Daily Roster'!$E213</f>
        <v>0</v>
      </c>
      <c r="F213" s="111">
        <f>'[1]Daily Roster'!$F213</f>
        <v>0</v>
      </c>
      <c r="G213" s="111">
        <f>'[1]Daily Roster'!$G213</f>
        <v>0</v>
      </c>
      <c r="H213" s="111">
        <f>'[1]Daily Roster'!$H213</f>
        <v>0</v>
      </c>
      <c r="I213" s="111">
        <f>'[1]Daily Roster'!$I213</f>
        <v>0</v>
      </c>
      <c r="J213" s="111">
        <f>'[1]Daily Roster'!$J213</f>
        <v>0</v>
      </c>
      <c r="K213" s="111">
        <f>'[1]Daily Roster'!$K213</f>
        <v>0</v>
      </c>
      <c r="L213" s="111">
        <f>'[1]Daily Roster'!$L213</f>
        <v>0</v>
      </c>
      <c r="M213" s="111">
        <f>'[1]Daily Roster'!$M213</f>
        <v>0</v>
      </c>
      <c r="N213" s="111">
        <f>'[1]Daily Roster'!$N213</f>
        <v>0</v>
      </c>
      <c r="O213" s="111">
        <f>'[1]Daily Roster'!$O213</f>
        <v>0</v>
      </c>
      <c r="P213" s="111">
        <f>'[1]Daily Roster'!$P213</f>
        <v>0</v>
      </c>
      <c r="Q213" s="111">
        <f>'[1]Daily Roster'!$Q213</f>
        <v>0</v>
      </c>
      <c r="R213" s="111">
        <f>'[1]Daily Roster'!$R213</f>
        <v>0</v>
      </c>
      <c r="S213" s="111">
        <f>'[1]Daily Roster'!$S213</f>
        <v>0</v>
      </c>
      <c r="T213" s="111">
        <f>'[1]Daily Roster'!$T213</f>
        <v>0</v>
      </c>
      <c r="V213" s="106"/>
      <c r="W213" s="106"/>
      <c r="X213" s="106"/>
      <c r="Z213" s="108"/>
      <c r="AA213" s="108"/>
      <c r="AB213" s="108"/>
      <c r="AC213" s="108"/>
      <c r="AD213" s="108"/>
      <c r="AF213" s="53"/>
    </row>
    <row r="214" spans="1:32" x14ac:dyDescent="0.3">
      <c r="A214" s="102">
        <v>43395</v>
      </c>
      <c r="B214" s="103" t="s">
        <v>1</v>
      </c>
      <c r="C214" s="111">
        <f>'[1]Daily Roster'!$C214</f>
        <v>0</v>
      </c>
      <c r="D214" s="111">
        <f>'[1]Daily Roster'!$D214</f>
        <v>0</v>
      </c>
      <c r="E214" s="111">
        <f>'[1]Daily Roster'!$E214</f>
        <v>0</v>
      </c>
      <c r="F214" s="111">
        <f>'[1]Daily Roster'!$F214</f>
        <v>0</v>
      </c>
      <c r="G214" s="111">
        <f>'[1]Daily Roster'!$G214</f>
        <v>0</v>
      </c>
      <c r="H214" s="111">
        <f>'[1]Daily Roster'!$H214</f>
        <v>0</v>
      </c>
      <c r="I214" s="111">
        <f>'[1]Daily Roster'!$I214</f>
        <v>0</v>
      </c>
      <c r="J214" s="111">
        <f>'[1]Daily Roster'!$J214</f>
        <v>0</v>
      </c>
      <c r="K214" s="111">
        <f>'[1]Daily Roster'!$K214</f>
        <v>0</v>
      </c>
      <c r="L214" s="111">
        <f>'[1]Daily Roster'!$L214</f>
        <v>0</v>
      </c>
      <c r="M214" s="111">
        <f>'[1]Daily Roster'!$M214</f>
        <v>0</v>
      </c>
      <c r="N214" s="111">
        <f>'[1]Daily Roster'!$N214</f>
        <v>0</v>
      </c>
      <c r="O214" s="111">
        <f>'[1]Daily Roster'!$O214</f>
        <v>0</v>
      </c>
      <c r="P214" s="111">
        <f>'[1]Daily Roster'!$P214</f>
        <v>0</v>
      </c>
      <c r="Q214" s="111">
        <f>'[1]Daily Roster'!$Q214</f>
        <v>0</v>
      </c>
      <c r="R214" s="111">
        <f>'[1]Daily Roster'!$R214</f>
        <v>0</v>
      </c>
      <c r="S214" s="111">
        <f>'[1]Daily Roster'!$S214</f>
        <v>0</v>
      </c>
      <c r="T214" s="111">
        <f>'[1]Daily Roster'!$T214</f>
        <v>0</v>
      </c>
      <c r="V214" s="106"/>
      <c r="W214" s="106"/>
      <c r="X214" s="106"/>
      <c r="Z214" s="108"/>
      <c r="AA214" s="108"/>
      <c r="AB214" s="108"/>
      <c r="AC214" s="108"/>
      <c r="AD214" s="108"/>
      <c r="AF214" s="53"/>
    </row>
    <row r="215" spans="1:32" x14ac:dyDescent="0.3">
      <c r="A215" s="102">
        <v>43396</v>
      </c>
      <c r="B215" s="103" t="s">
        <v>2</v>
      </c>
      <c r="C215" s="111">
        <f>'[1]Daily Roster'!$C215</f>
        <v>0</v>
      </c>
      <c r="D215" s="111">
        <f>'[1]Daily Roster'!$D215</f>
        <v>0</v>
      </c>
      <c r="E215" s="111">
        <f>'[1]Daily Roster'!$E215</f>
        <v>0</v>
      </c>
      <c r="F215" s="111">
        <f>'[1]Daily Roster'!$F215</f>
        <v>0</v>
      </c>
      <c r="G215" s="111">
        <f>'[1]Daily Roster'!$G215</f>
        <v>0</v>
      </c>
      <c r="H215" s="111">
        <f>'[1]Daily Roster'!$H215</f>
        <v>0</v>
      </c>
      <c r="I215" s="111">
        <f>'[1]Daily Roster'!$I215</f>
        <v>0</v>
      </c>
      <c r="J215" s="111">
        <f>'[1]Daily Roster'!$J215</f>
        <v>0</v>
      </c>
      <c r="K215" s="111">
        <f>'[1]Daily Roster'!$K215</f>
        <v>0</v>
      </c>
      <c r="L215" s="111">
        <f>'[1]Daily Roster'!$L215</f>
        <v>0</v>
      </c>
      <c r="M215" s="111">
        <f>'[1]Daily Roster'!$M215</f>
        <v>0</v>
      </c>
      <c r="N215" s="111">
        <f>'[1]Daily Roster'!$N215</f>
        <v>0</v>
      </c>
      <c r="O215" s="111">
        <f>'[1]Daily Roster'!$O215</f>
        <v>0</v>
      </c>
      <c r="P215" s="111">
        <f>'[1]Daily Roster'!$P215</f>
        <v>0</v>
      </c>
      <c r="Q215" s="111">
        <f>'[1]Daily Roster'!$Q215</f>
        <v>0</v>
      </c>
      <c r="R215" s="111">
        <f>'[1]Daily Roster'!$R215</f>
        <v>0</v>
      </c>
      <c r="S215" s="111">
        <f>'[1]Daily Roster'!$S215</f>
        <v>0</v>
      </c>
      <c r="T215" s="111">
        <f>'[1]Daily Roster'!$T215</f>
        <v>0</v>
      </c>
      <c r="V215" s="106"/>
      <c r="W215" s="106"/>
      <c r="X215" s="106"/>
      <c r="Z215" s="108"/>
      <c r="AA215" s="108"/>
      <c r="AB215" s="108"/>
      <c r="AC215" s="108"/>
      <c r="AD215" s="108"/>
      <c r="AF215" s="53"/>
    </row>
    <row r="216" spans="1:32" x14ac:dyDescent="0.3">
      <c r="A216" s="102">
        <v>43397</v>
      </c>
      <c r="B216" s="103" t="s">
        <v>3</v>
      </c>
      <c r="C216" s="111">
        <f>'[1]Daily Roster'!$C216</f>
        <v>0</v>
      </c>
      <c r="D216" s="111">
        <f>'[1]Daily Roster'!$D216</f>
        <v>0</v>
      </c>
      <c r="E216" s="111">
        <f>'[1]Daily Roster'!$E216</f>
        <v>0</v>
      </c>
      <c r="F216" s="111">
        <f>'[1]Daily Roster'!$F216</f>
        <v>0</v>
      </c>
      <c r="G216" s="111">
        <f>'[1]Daily Roster'!$G216</f>
        <v>0</v>
      </c>
      <c r="H216" s="111">
        <f>'[1]Daily Roster'!$H216</f>
        <v>0</v>
      </c>
      <c r="I216" s="111">
        <f>'[1]Daily Roster'!$I216</f>
        <v>0</v>
      </c>
      <c r="J216" s="111">
        <f>'[1]Daily Roster'!$J216</f>
        <v>0</v>
      </c>
      <c r="K216" s="111">
        <f>'[1]Daily Roster'!$K216</f>
        <v>0</v>
      </c>
      <c r="L216" s="111">
        <f>'[1]Daily Roster'!$L216</f>
        <v>0</v>
      </c>
      <c r="M216" s="111">
        <f>'[1]Daily Roster'!$M216</f>
        <v>0</v>
      </c>
      <c r="N216" s="111">
        <f>'[1]Daily Roster'!$N216</f>
        <v>0</v>
      </c>
      <c r="O216" s="111">
        <f>'[1]Daily Roster'!$O216</f>
        <v>0</v>
      </c>
      <c r="P216" s="111">
        <f>'[1]Daily Roster'!$P216</f>
        <v>0</v>
      </c>
      <c r="Q216" s="111">
        <f>'[1]Daily Roster'!$Q216</f>
        <v>0</v>
      </c>
      <c r="R216" s="111">
        <f>'[1]Daily Roster'!$R216</f>
        <v>0</v>
      </c>
      <c r="S216" s="111">
        <f>'[1]Daily Roster'!$S216</f>
        <v>0</v>
      </c>
      <c r="T216" s="111">
        <f>'[1]Daily Roster'!$T216</f>
        <v>0</v>
      </c>
      <c r="V216" s="106"/>
      <c r="W216" s="106"/>
      <c r="X216" s="106"/>
      <c r="Z216" s="108"/>
      <c r="AA216" s="108"/>
      <c r="AB216" s="108"/>
      <c r="AC216" s="108"/>
      <c r="AD216" s="108"/>
      <c r="AF216" s="53"/>
    </row>
    <row r="217" spans="1:32" x14ac:dyDescent="0.3">
      <c r="A217" s="102">
        <v>43398</v>
      </c>
      <c r="B217" s="103" t="s">
        <v>4</v>
      </c>
      <c r="C217" s="111">
        <f>'[1]Daily Roster'!$C217</f>
        <v>0</v>
      </c>
      <c r="D217" s="111">
        <f>'[1]Daily Roster'!$D217</f>
        <v>0</v>
      </c>
      <c r="E217" s="111">
        <f>'[1]Daily Roster'!$E217</f>
        <v>0</v>
      </c>
      <c r="F217" s="111">
        <f>'[1]Daily Roster'!$F217</f>
        <v>0</v>
      </c>
      <c r="G217" s="111">
        <f>'[1]Daily Roster'!$G217</f>
        <v>0</v>
      </c>
      <c r="H217" s="111">
        <f>'[1]Daily Roster'!$H217</f>
        <v>0</v>
      </c>
      <c r="I217" s="111">
        <f>'[1]Daily Roster'!$I217</f>
        <v>0</v>
      </c>
      <c r="J217" s="111">
        <f>'[1]Daily Roster'!$J217</f>
        <v>0</v>
      </c>
      <c r="K217" s="111">
        <f>'[1]Daily Roster'!$K217</f>
        <v>0</v>
      </c>
      <c r="L217" s="111">
        <f>'[1]Daily Roster'!$L217</f>
        <v>0</v>
      </c>
      <c r="M217" s="111">
        <f>'[1]Daily Roster'!$M217</f>
        <v>0</v>
      </c>
      <c r="N217" s="111">
        <f>'[1]Daily Roster'!$N217</f>
        <v>0</v>
      </c>
      <c r="O217" s="111">
        <f>'[1]Daily Roster'!$O217</f>
        <v>0</v>
      </c>
      <c r="P217" s="111">
        <f>'[1]Daily Roster'!$P217</f>
        <v>0</v>
      </c>
      <c r="Q217" s="111">
        <f>'[1]Daily Roster'!$Q217</f>
        <v>0</v>
      </c>
      <c r="R217" s="111">
        <f>'[1]Daily Roster'!$R217</f>
        <v>0</v>
      </c>
      <c r="S217" s="111">
        <f>'[1]Daily Roster'!$S217</f>
        <v>0</v>
      </c>
      <c r="T217" s="111">
        <f>'[1]Daily Roster'!$T217</f>
        <v>0</v>
      </c>
      <c r="V217" s="106"/>
      <c r="W217" s="106"/>
      <c r="X217" s="106"/>
      <c r="Z217" s="108"/>
      <c r="AA217" s="108"/>
      <c r="AB217" s="108"/>
      <c r="AC217" s="108"/>
      <c r="AD217" s="108"/>
      <c r="AF217" s="53"/>
    </row>
    <row r="218" spans="1:32" x14ac:dyDescent="0.3">
      <c r="A218" s="102">
        <v>43399</v>
      </c>
      <c r="B218" s="103" t="s">
        <v>5</v>
      </c>
      <c r="C218" s="111">
        <f>'[1]Daily Roster'!$C218</f>
        <v>0</v>
      </c>
      <c r="D218" s="111">
        <f>'[1]Daily Roster'!$D218</f>
        <v>0</v>
      </c>
      <c r="E218" s="111">
        <f>'[1]Daily Roster'!$E218</f>
        <v>0</v>
      </c>
      <c r="F218" s="111">
        <f>'[1]Daily Roster'!$F218</f>
        <v>0</v>
      </c>
      <c r="G218" s="111">
        <f>'[1]Daily Roster'!$G218</f>
        <v>0</v>
      </c>
      <c r="H218" s="111">
        <f>'[1]Daily Roster'!$H218</f>
        <v>0</v>
      </c>
      <c r="I218" s="111">
        <f>'[1]Daily Roster'!$I218</f>
        <v>0</v>
      </c>
      <c r="J218" s="111">
        <f>'[1]Daily Roster'!$J218</f>
        <v>0</v>
      </c>
      <c r="K218" s="111">
        <f>'[1]Daily Roster'!$K218</f>
        <v>0</v>
      </c>
      <c r="L218" s="111">
        <f>'[1]Daily Roster'!$L218</f>
        <v>0</v>
      </c>
      <c r="M218" s="111">
        <f>'[1]Daily Roster'!$M218</f>
        <v>0</v>
      </c>
      <c r="N218" s="111">
        <f>'[1]Daily Roster'!$N218</f>
        <v>0</v>
      </c>
      <c r="O218" s="111">
        <f>'[1]Daily Roster'!$O218</f>
        <v>0</v>
      </c>
      <c r="P218" s="111">
        <f>'[1]Daily Roster'!$P218</f>
        <v>0</v>
      </c>
      <c r="Q218" s="111">
        <f>'[1]Daily Roster'!$Q218</f>
        <v>0</v>
      </c>
      <c r="R218" s="111">
        <f>'[1]Daily Roster'!$R218</f>
        <v>0</v>
      </c>
      <c r="S218" s="111">
        <f>'[1]Daily Roster'!$S218</f>
        <v>0</v>
      </c>
      <c r="T218" s="111">
        <f>'[1]Daily Roster'!$T218</f>
        <v>0</v>
      </c>
      <c r="V218" s="106"/>
      <c r="W218" s="106"/>
      <c r="X218" s="106"/>
      <c r="Z218" s="108"/>
      <c r="AA218" s="108"/>
      <c r="AB218" s="108"/>
      <c r="AC218" s="108"/>
      <c r="AD218" s="108"/>
      <c r="AF218" s="53"/>
    </row>
    <row r="219" spans="1:32" x14ac:dyDescent="0.3">
      <c r="A219" s="102">
        <v>43402</v>
      </c>
      <c r="B219" s="103" t="s">
        <v>1</v>
      </c>
      <c r="C219" s="111">
        <f>'[1]Daily Roster'!$C219</f>
        <v>0</v>
      </c>
      <c r="D219" s="111">
        <f>'[1]Daily Roster'!$D219</f>
        <v>0</v>
      </c>
      <c r="E219" s="111">
        <f>'[1]Daily Roster'!$E219</f>
        <v>0</v>
      </c>
      <c r="F219" s="111">
        <f>'[1]Daily Roster'!$F219</f>
        <v>0</v>
      </c>
      <c r="G219" s="111">
        <f>'[1]Daily Roster'!$G219</f>
        <v>0</v>
      </c>
      <c r="H219" s="111">
        <f>'[1]Daily Roster'!$H219</f>
        <v>0</v>
      </c>
      <c r="I219" s="111">
        <f>'[1]Daily Roster'!$I219</f>
        <v>0</v>
      </c>
      <c r="J219" s="111">
        <f>'[1]Daily Roster'!$J219</f>
        <v>0</v>
      </c>
      <c r="K219" s="111">
        <f>'[1]Daily Roster'!$K219</f>
        <v>0</v>
      </c>
      <c r="L219" s="111">
        <f>'[1]Daily Roster'!$L219</f>
        <v>0</v>
      </c>
      <c r="M219" s="111">
        <f>'[1]Daily Roster'!$M219</f>
        <v>0</v>
      </c>
      <c r="N219" s="111">
        <f>'[1]Daily Roster'!$N219</f>
        <v>0</v>
      </c>
      <c r="O219" s="111">
        <f>'[1]Daily Roster'!$O219</f>
        <v>0</v>
      </c>
      <c r="P219" s="111">
        <f>'[1]Daily Roster'!$P219</f>
        <v>0</v>
      </c>
      <c r="Q219" s="111">
        <f>'[1]Daily Roster'!$Q219</f>
        <v>0</v>
      </c>
      <c r="R219" s="111">
        <f>'[1]Daily Roster'!$R219</f>
        <v>0</v>
      </c>
      <c r="S219" s="111">
        <f>'[1]Daily Roster'!$S219</f>
        <v>0</v>
      </c>
      <c r="T219" s="111">
        <f>'[1]Daily Roster'!$T219</f>
        <v>0</v>
      </c>
      <c r="V219" s="106"/>
      <c r="W219" s="106"/>
      <c r="X219" s="106"/>
      <c r="Z219" s="108"/>
      <c r="AA219" s="108"/>
      <c r="AB219" s="108"/>
      <c r="AC219" s="108"/>
      <c r="AD219" s="108"/>
      <c r="AF219" s="53"/>
    </row>
    <row r="220" spans="1:32" x14ac:dyDescent="0.3">
      <c r="A220" s="102">
        <v>43403</v>
      </c>
      <c r="B220" s="103" t="s">
        <v>2</v>
      </c>
      <c r="C220" s="111">
        <f>'[1]Daily Roster'!$C220</f>
        <v>0</v>
      </c>
      <c r="D220" s="111">
        <f>'[1]Daily Roster'!$D220</f>
        <v>0</v>
      </c>
      <c r="E220" s="111">
        <f>'[1]Daily Roster'!$E220</f>
        <v>0</v>
      </c>
      <c r="F220" s="111">
        <f>'[1]Daily Roster'!$F220</f>
        <v>0</v>
      </c>
      <c r="G220" s="111">
        <f>'[1]Daily Roster'!$G220</f>
        <v>0</v>
      </c>
      <c r="H220" s="111">
        <f>'[1]Daily Roster'!$H220</f>
        <v>0</v>
      </c>
      <c r="I220" s="111">
        <f>'[1]Daily Roster'!$I220</f>
        <v>0</v>
      </c>
      <c r="J220" s="111">
        <f>'[1]Daily Roster'!$J220</f>
        <v>0</v>
      </c>
      <c r="K220" s="111">
        <f>'[1]Daily Roster'!$K220</f>
        <v>0</v>
      </c>
      <c r="L220" s="111">
        <f>'[1]Daily Roster'!$L220</f>
        <v>0</v>
      </c>
      <c r="M220" s="111">
        <f>'[1]Daily Roster'!$M220</f>
        <v>0</v>
      </c>
      <c r="N220" s="111">
        <f>'[1]Daily Roster'!$N220</f>
        <v>0</v>
      </c>
      <c r="O220" s="111">
        <f>'[1]Daily Roster'!$O220</f>
        <v>0</v>
      </c>
      <c r="P220" s="111">
        <f>'[1]Daily Roster'!$P220</f>
        <v>0</v>
      </c>
      <c r="Q220" s="111">
        <f>'[1]Daily Roster'!$Q220</f>
        <v>0</v>
      </c>
      <c r="R220" s="111">
        <f>'[1]Daily Roster'!$R220</f>
        <v>0</v>
      </c>
      <c r="S220" s="111">
        <f>'[1]Daily Roster'!$S220</f>
        <v>0</v>
      </c>
      <c r="T220" s="111">
        <f>'[1]Daily Roster'!$T220</f>
        <v>0</v>
      </c>
      <c r="V220" s="106"/>
      <c r="W220" s="106"/>
      <c r="X220" s="106"/>
      <c r="Z220" s="108"/>
      <c r="AA220" s="108"/>
      <c r="AB220" s="108"/>
      <c r="AC220" s="108"/>
      <c r="AD220" s="108"/>
      <c r="AF220" s="53"/>
    </row>
    <row r="221" spans="1:32" x14ac:dyDescent="0.3">
      <c r="A221" s="102">
        <v>43404</v>
      </c>
      <c r="B221" s="103" t="s">
        <v>3</v>
      </c>
      <c r="C221" s="111">
        <f>'[1]Daily Roster'!$C221</f>
        <v>0</v>
      </c>
      <c r="D221" s="111">
        <f>'[1]Daily Roster'!$D221</f>
        <v>0</v>
      </c>
      <c r="E221" s="111">
        <f>'[1]Daily Roster'!$E221</f>
        <v>0</v>
      </c>
      <c r="F221" s="111">
        <f>'[1]Daily Roster'!$F221</f>
        <v>0</v>
      </c>
      <c r="G221" s="111">
        <f>'[1]Daily Roster'!$G221</f>
        <v>0</v>
      </c>
      <c r="H221" s="111">
        <f>'[1]Daily Roster'!$H221</f>
        <v>0</v>
      </c>
      <c r="I221" s="111">
        <f>'[1]Daily Roster'!$I221</f>
        <v>0</v>
      </c>
      <c r="J221" s="111">
        <f>'[1]Daily Roster'!$J221</f>
        <v>0</v>
      </c>
      <c r="K221" s="111">
        <f>'[1]Daily Roster'!$K221</f>
        <v>0</v>
      </c>
      <c r="L221" s="111">
        <f>'[1]Daily Roster'!$L221</f>
        <v>0</v>
      </c>
      <c r="M221" s="111">
        <f>'[1]Daily Roster'!$M221</f>
        <v>0</v>
      </c>
      <c r="N221" s="111">
        <f>'[1]Daily Roster'!$N221</f>
        <v>0</v>
      </c>
      <c r="O221" s="111">
        <f>'[1]Daily Roster'!$O221</f>
        <v>0</v>
      </c>
      <c r="P221" s="111">
        <f>'[1]Daily Roster'!$P221</f>
        <v>0</v>
      </c>
      <c r="Q221" s="111">
        <f>'[1]Daily Roster'!$Q221</f>
        <v>0</v>
      </c>
      <c r="R221" s="111">
        <f>'[1]Daily Roster'!$R221</f>
        <v>0</v>
      </c>
      <c r="S221" s="111">
        <f>'[1]Daily Roster'!$S221</f>
        <v>0</v>
      </c>
      <c r="T221" s="111">
        <f>'[1]Daily Roster'!$T221</f>
        <v>0</v>
      </c>
      <c r="V221" s="106"/>
      <c r="W221" s="106"/>
      <c r="X221" s="106"/>
      <c r="Z221" s="108"/>
      <c r="AA221" s="108"/>
      <c r="AB221" s="108"/>
      <c r="AC221" s="108"/>
      <c r="AD221" s="108"/>
      <c r="AF221" s="53"/>
    </row>
    <row r="222" spans="1:32" x14ac:dyDescent="0.3">
      <c r="A222" s="102">
        <v>43405</v>
      </c>
      <c r="B222" s="103" t="s">
        <v>4</v>
      </c>
      <c r="C222" s="111">
        <f>'[1]Daily Roster'!$C222</f>
        <v>0</v>
      </c>
      <c r="D222" s="111">
        <f>'[1]Daily Roster'!$D222</f>
        <v>0</v>
      </c>
      <c r="E222" s="111">
        <f>'[1]Daily Roster'!$E222</f>
        <v>0</v>
      </c>
      <c r="F222" s="111">
        <f>'[1]Daily Roster'!$F222</f>
        <v>0</v>
      </c>
      <c r="G222" s="111">
        <f>'[1]Daily Roster'!$G222</f>
        <v>0</v>
      </c>
      <c r="H222" s="111">
        <f>'[1]Daily Roster'!$H222</f>
        <v>0</v>
      </c>
      <c r="I222" s="111">
        <f>'[1]Daily Roster'!$I222</f>
        <v>0</v>
      </c>
      <c r="J222" s="111">
        <f>'[1]Daily Roster'!$J222</f>
        <v>0</v>
      </c>
      <c r="K222" s="111">
        <f>'[1]Daily Roster'!$K222</f>
        <v>0</v>
      </c>
      <c r="L222" s="111">
        <f>'[1]Daily Roster'!$L222</f>
        <v>0</v>
      </c>
      <c r="M222" s="111">
        <f>'[1]Daily Roster'!$M222</f>
        <v>0</v>
      </c>
      <c r="N222" s="111">
        <f>'[1]Daily Roster'!$N222</f>
        <v>0</v>
      </c>
      <c r="O222" s="111">
        <f>'[1]Daily Roster'!$O222</f>
        <v>0</v>
      </c>
      <c r="P222" s="111">
        <f>'[1]Daily Roster'!$P222</f>
        <v>0</v>
      </c>
      <c r="Q222" s="111">
        <f>'[1]Daily Roster'!$Q222</f>
        <v>0</v>
      </c>
      <c r="R222" s="111">
        <f>'[1]Daily Roster'!$R222</f>
        <v>0</v>
      </c>
      <c r="S222" s="111">
        <f>'[1]Daily Roster'!$S222</f>
        <v>0</v>
      </c>
      <c r="T222" s="111">
        <f>'[1]Daily Roster'!$T222</f>
        <v>0</v>
      </c>
      <c r="V222" s="106"/>
      <c r="W222" s="106"/>
      <c r="X222" s="106"/>
      <c r="Z222" s="108"/>
      <c r="AA222" s="108"/>
      <c r="AB222" s="108"/>
      <c r="AC222" s="108"/>
      <c r="AD222" s="108"/>
      <c r="AF222" s="53"/>
    </row>
    <row r="223" spans="1:32" x14ac:dyDescent="0.3">
      <c r="A223" s="102">
        <v>43406</v>
      </c>
      <c r="B223" s="103" t="s">
        <v>5</v>
      </c>
      <c r="C223" s="111">
        <f>'[1]Daily Roster'!$C223</f>
        <v>0</v>
      </c>
      <c r="D223" s="111">
        <f>'[1]Daily Roster'!$D223</f>
        <v>0</v>
      </c>
      <c r="E223" s="111">
        <f>'[1]Daily Roster'!$E223</f>
        <v>0</v>
      </c>
      <c r="F223" s="111">
        <f>'[1]Daily Roster'!$F223</f>
        <v>0</v>
      </c>
      <c r="G223" s="111">
        <f>'[1]Daily Roster'!$G223</f>
        <v>0</v>
      </c>
      <c r="H223" s="111">
        <f>'[1]Daily Roster'!$H223</f>
        <v>0</v>
      </c>
      <c r="I223" s="111">
        <f>'[1]Daily Roster'!$I223</f>
        <v>0</v>
      </c>
      <c r="J223" s="111">
        <f>'[1]Daily Roster'!$J223</f>
        <v>0</v>
      </c>
      <c r="K223" s="111">
        <f>'[1]Daily Roster'!$K223</f>
        <v>0</v>
      </c>
      <c r="L223" s="111">
        <f>'[1]Daily Roster'!$L223</f>
        <v>0</v>
      </c>
      <c r="M223" s="111">
        <f>'[1]Daily Roster'!$M223</f>
        <v>0</v>
      </c>
      <c r="N223" s="111">
        <f>'[1]Daily Roster'!$N223</f>
        <v>0</v>
      </c>
      <c r="O223" s="111">
        <f>'[1]Daily Roster'!$O223</f>
        <v>0</v>
      </c>
      <c r="P223" s="111">
        <f>'[1]Daily Roster'!$P223</f>
        <v>0</v>
      </c>
      <c r="Q223" s="111">
        <f>'[1]Daily Roster'!$Q223</f>
        <v>0</v>
      </c>
      <c r="R223" s="111">
        <f>'[1]Daily Roster'!$R223</f>
        <v>0</v>
      </c>
      <c r="S223" s="111">
        <f>'[1]Daily Roster'!$S223</f>
        <v>0</v>
      </c>
      <c r="T223" s="111">
        <f>'[1]Daily Roster'!$T223</f>
        <v>0</v>
      </c>
      <c r="V223" s="106"/>
      <c r="W223" s="106"/>
      <c r="X223" s="106"/>
      <c r="Z223" s="108"/>
      <c r="AA223" s="108"/>
      <c r="AB223" s="108"/>
      <c r="AC223" s="108"/>
      <c r="AD223" s="108"/>
      <c r="AF223" s="53"/>
    </row>
    <row r="224" spans="1:32" x14ac:dyDescent="0.3">
      <c r="A224" s="102">
        <v>43409</v>
      </c>
      <c r="B224" s="103" t="s">
        <v>1</v>
      </c>
      <c r="C224" s="111">
        <f>'[1]Daily Roster'!$C224</f>
        <v>0</v>
      </c>
      <c r="D224" s="111">
        <f>'[1]Daily Roster'!$D224</f>
        <v>0</v>
      </c>
      <c r="E224" s="111">
        <f>'[1]Daily Roster'!$E224</f>
        <v>0</v>
      </c>
      <c r="F224" s="111">
        <f>'[1]Daily Roster'!$F224</f>
        <v>0</v>
      </c>
      <c r="G224" s="111">
        <f>'[1]Daily Roster'!$G224</f>
        <v>0</v>
      </c>
      <c r="H224" s="111">
        <f>'[1]Daily Roster'!$H224</f>
        <v>0</v>
      </c>
      <c r="I224" s="111">
        <f>'[1]Daily Roster'!$I224</f>
        <v>0</v>
      </c>
      <c r="J224" s="111">
        <f>'[1]Daily Roster'!$J224</f>
        <v>0</v>
      </c>
      <c r="K224" s="111">
        <f>'[1]Daily Roster'!$K224</f>
        <v>0</v>
      </c>
      <c r="L224" s="111">
        <f>'[1]Daily Roster'!$L224</f>
        <v>0</v>
      </c>
      <c r="M224" s="111">
        <f>'[1]Daily Roster'!$M224</f>
        <v>0</v>
      </c>
      <c r="N224" s="111">
        <f>'[1]Daily Roster'!$N224</f>
        <v>0</v>
      </c>
      <c r="O224" s="111">
        <f>'[1]Daily Roster'!$O224</f>
        <v>0</v>
      </c>
      <c r="P224" s="111">
        <f>'[1]Daily Roster'!$P224</f>
        <v>0</v>
      </c>
      <c r="Q224" s="111">
        <f>'[1]Daily Roster'!$Q224</f>
        <v>0</v>
      </c>
      <c r="R224" s="111">
        <f>'[1]Daily Roster'!$R224</f>
        <v>0</v>
      </c>
      <c r="S224" s="111">
        <f>'[1]Daily Roster'!$S224</f>
        <v>0</v>
      </c>
      <c r="T224" s="111">
        <f>'[1]Daily Roster'!$T224</f>
        <v>0</v>
      </c>
      <c r="V224" s="106"/>
      <c r="W224" s="106"/>
      <c r="X224" s="106"/>
      <c r="Z224" s="108"/>
      <c r="AA224" s="108"/>
      <c r="AB224" s="108"/>
      <c r="AC224" s="108"/>
      <c r="AD224" s="108"/>
      <c r="AF224" s="53"/>
    </row>
    <row r="225" spans="1:32" x14ac:dyDescent="0.3">
      <c r="A225" s="102">
        <v>43410</v>
      </c>
      <c r="B225" s="103" t="s">
        <v>2</v>
      </c>
      <c r="C225" s="111">
        <f>'[1]Daily Roster'!$C225</f>
        <v>0</v>
      </c>
      <c r="D225" s="111">
        <f>'[1]Daily Roster'!$D225</f>
        <v>0</v>
      </c>
      <c r="E225" s="111">
        <f>'[1]Daily Roster'!$E225</f>
        <v>0</v>
      </c>
      <c r="F225" s="111">
        <f>'[1]Daily Roster'!$F225</f>
        <v>0</v>
      </c>
      <c r="G225" s="111">
        <f>'[1]Daily Roster'!$G225</f>
        <v>0</v>
      </c>
      <c r="H225" s="111">
        <f>'[1]Daily Roster'!$H225</f>
        <v>0</v>
      </c>
      <c r="I225" s="111">
        <f>'[1]Daily Roster'!$I225</f>
        <v>0</v>
      </c>
      <c r="J225" s="111">
        <f>'[1]Daily Roster'!$J225</f>
        <v>0</v>
      </c>
      <c r="K225" s="111">
        <f>'[1]Daily Roster'!$K225</f>
        <v>0</v>
      </c>
      <c r="L225" s="111">
        <f>'[1]Daily Roster'!$L225</f>
        <v>0</v>
      </c>
      <c r="M225" s="111">
        <f>'[1]Daily Roster'!$M225</f>
        <v>0</v>
      </c>
      <c r="N225" s="111">
        <f>'[1]Daily Roster'!$N225</f>
        <v>0</v>
      </c>
      <c r="O225" s="111">
        <f>'[1]Daily Roster'!$O225</f>
        <v>0</v>
      </c>
      <c r="P225" s="111">
        <f>'[1]Daily Roster'!$P225</f>
        <v>0</v>
      </c>
      <c r="Q225" s="111">
        <f>'[1]Daily Roster'!$Q225</f>
        <v>0</v>
      </c>
      <c r="R225" s="111">
        <f>'[1]Daily Roster'!$R225</f>
        <v>0</v>
      </c>
      <c r="S225" s="111">
        <f>'[1]Daily Roster'!$S225</f>
        <v>0</v>
      </c>
      <c r="T225" s="111">
        <f>'[1]Daily Roster'!$T225</f>
        <v>0</v>
      </c>
      <c r="V225" s="106"/>
      <c r="W225" s="106"/>
      <c r="X225" s="106"/>
      <c r="Z225" s="108"/>
      <c r="AA225" s="108"/>
      <c r="AB225" s="108"/>
      <c r="AC225" s="108"/>
      <c r="AD225" s="108"/>
      <c r="AF225" s="53"/>
    </row>
    <row r="226" spans="1:32" x14ac:dyDescent="0.3">
      <c r="A226" s="102">
        <v>43411</v>
      </c>
      <c r="B226" s="103" t="s">
        <v>3</v>
      </c>
      <c r="C226" s="111">
        <f>'[1]Daily Roster'!$C226</f>
        <v>0</v>
      </c>
      <c r="D226" s="111">
        <f>'[1]Daily Roster'!$D226</f>
        <v>0</v>
      </c>
      <c r="E226" s="111">
        <f>'[1]Daily Roster'!$E226</f>
        <v>0</v>
      </c>
      <c r="F226" s="111">
        <f>'[1]Daily Roster'!$F226</f>
        <v>0</v>
      </c>
      <c r="G226" s="111">
        <f>'[1]Daily Roster'!$G226</f>
        <v>0</v>
      </c>
      <c r="H226" s="111">
        <f>'[1]Daily Roster'!$H226</f>
        <v>0</v>
      </c>
      <c r="I226" s="111">
        <f>'[1]Daily Roster'!$I226</f>
        <v>0</v>
      </c>
      <c r="J226" s="111">
        <f>'[1]Daily Roster'!$J226</f>
        <v>0</v>
      </c>
      <c r="K226" s="111">
        <f>'[1]Daily Roster'!$K226</f>
        <v>0</v>
      </c>
      <c r="L226" s="111">
        <f>'[1]Daily Roster'!$L226</f>
        <v>0</v>
      </c>
      <c r="M226" s="111">
        <f>'[1]Daily Roster'!$M226</f>
        <v>0</v>
      </c>
      <c r="N226" s="111">
        <f>'[1]Daily Roster'!$N226</f>
        <v>0</v>
      </c>
      <c r="O226" s="111">
        <f>'[1]Daily Roster'!$O226</f>
        <v>0</v>
      </c>
      <c r="P226" s="111">
        <f>'[1]Daily Roster'!$P226</f>
        <v>0</v>
      </c>
      <c r="Q226" s="111">
        <f>'[1]Daily Roster'!$Q226</f>
        <v>0</v>
      </c>
      <c r="R226" s="111">
        <f>'[1]Daily Roster'!$R226</f>
        <v>0</v>
      </c>
      <c r="S226" s="111">
        <f>'[1]Daily Roster'!$S226</f>
        <v>0</v>
      </c>
      <c r="T226" s="111">
        <f>'[1]Daily Roster'!$T226</f>
        <v>0</v>
      </c>
      <c r="V226" s="106"/>
      <c r="W226" s="106"/>
      <c r="X226" s="106"/>
      <c r="Z226" s="108"/>
      <c r="AA226" s="108"/>
      <c r="AB226" s="108"/>
      <c r="AC226" s="108"/>
      <c r="AD226" s="108"/>
      <c r="AF226" s="53"/>
    </row>
    <row r="227" spans="1:32" x14ac:dyDescent="0.3">
      <c r="A227" s="102">
        <v>43412</v>
      </c>
      <c r="B227" s="103" t="s">
        <v>4</v>
      </c>
      <c r="C227" s="111">
        <f>'[1]Daily Roster'!$C227</f>
        <v>0</v>
      </c>
      <c r="D227" s="111">
        <f>'[1]Daily Roster'!$D227</f>
        <v>0</v>
      </c>
      <c r="E227" s="111">
        <f>'[1]Daily Roster'!$E227</f>
        <v>0</v>
      </c>
      <c r="F227" s="111">
        <f>'[1]Daily Roster'!$F227</f>
        <v>0</v>
      </c>
      <c r="G227" s="111">
        <f>'[1]Daily Roster'!$G227</f>
        <v>0</v>
      </c>
      <c r="H227" s="111">
        <f>'[1]Daily Roster'!$H227</f>
        <v>0</v>
      </c>
      <c r="I227" s="111">
        <f>'[1]Daily Roster'!$I227</f>
        <v>0</v>
      </c>
      <c r="J227" s="111">
        <f>'[1]Daily Roster'!$J227</f>
        <v>0</v>
      </c>
      <c r="K227" s="111">
        <f>'[1]Daily Roster'!$K227</f>
        <v>0</v>
      </c>
      <c r="L227" s="111">
        <f>'[1]Daily Roster'!$L227</f>
        <v>0</v>
      </c>
      <c r="M227" s="111">
        <f>'[1]Daily Roster'!$M227</f>
        <v>0</v>
      </c>
      <c r="N227" s="111">
        <f>'[1]Daily Roster'!$N227</f>
        <v>0</v>
      </c>
      <c r="O227" s="111">
        <f>'[1]Daily Roster'!$O227</f>
        <v>0</v>
      </c>
      <c r="P227" s="111">
        <f>'[1]Daily Roster'!$P227</f>
        <v>0</v>
      </c>
      <c r="Q227" s="111">
        <f>'[1]Daily Roster'!$Q227</f>
        <v>0</v>
      </c>
      <c r="R227" s="111">
        <f>'[1]Daily Roster'!$R227</f>
        <v>0</v>
      </c>
      <c r="S227" s="111">
        <f>'[1]Daily Roster'!$S227</f>
        <v>0</v>
      </c>
      <c r="T227" s="111">
        <f>'[1]Daily Roster'!$T227</f>
        <v>0</v>
      </c>
      <c r="V227" s="106"/>
      <c r="W227" s="106"/>
      <c r="X227" s="106"/>
      <c r="Z227" s="108"/>
      <c r="AA227" s="108"/>
      <c r="AB227" s="108"/>
      <c r="AC227" s="108"/>
      <c r="AD227" s="108"/>
      <c r="AF227" s="53"/>
    </row>
    <row r="228" spans="1:32" x14ac:dyDescent="0.3">
      <c r="A228" s="102">
        <v>43413</v>
      </c>
      <c r="B228" s="103" t="s">
        <v>5</v>
      </c>
      <c r="C228" s="111">
        <f>'[1]Daily Roster'!$C228</f>
        <v>0</v>
      </c>
      <c r="D228" s="111">
        <f>'[1]Daily Roster'!$D228</f>
        <v>0</v>
      </c>
      <c r="E228" s="111">
        <f>'[1]Daily Roster'!$E228</f>
        <v>0</v>
      </c>
      <c r="F228" s="111">
        <f>'[1]Daily Roster'!$F228</f>
        <v>0</v>
      </c>
      <c r="G228" s="111">
        <f>'[1]Daily Roster'!$G228</f>
        <v>0</v>
      </c>
      <c r="H228" s="111">
        <f>'[1]Daily Roster'!$H228</f>
        <v>0</v>
      </c>
      <c r="I228" s="111">
        <f>'[1]Daily Roster'!$I228</f>
        <v>0</v>
      </c>
      <c r="J228" s="111">
        <f>'[1]Daily Roster'!$J228</f>
        <v>0</v>
      </c>
      <c r="K228" s="111">
        <f>'[1]Daily Roster'!$K228</f>
        <v>0</v>
      </c>
      <c r="L228" s="111">
        <f>'[1]Daily Roster'!$L228</f>
        <v>0</v>
      </c>
      <c r="M228" s="111">
        <f>'[1]Daily Roster'!$M228</f>
        <v>0</v>
      </c>
      <c r="N228" s="111">
        <f>'[1]Daily Roster'!$N228</f>
        <v>0</v>
      </c>
      <c r="O228" s="111">
        <f>'[1]Daily Roster'!$O228</f>
        <v>0</v>
      </c>
      <c r="P228" s="111">
        <f>'[1]Daily Roster'!$P228</f>
        <v>0</v>
      </c>
      <c r="Q228" s="111">
        <f>'[1]Daily Roster'!$Q228</f>
        <v>0</v>
      </c>
      <c r="R228" s="111">
        <f>'[1]Daily Roster'!$R228</f>
        <v>0</v>
      </c>
      <c r="S228" s="111">
        <f>'[1]Daily Roster'!$S228</f>
        <v>0</v>
      </c>
      <c r="T228" s="111">
        <f>'[1]Daily Roster'!$T228</f>
        <v>0</v>
      </c>
      <c r="V228" s="106"/>
      <c r="W228" s="106"/>
      <c r="X228" s="106"/>
      <c r="Z228" s="108"/>
      <c r="AA228" s="108"/>
      <c r="AB228" s="108"/>
      <c r="AC228" s="108"/>
      <c r="AD228" s="108"/>
      <c r="AF228" s="53"/>
    </row>
    <row r="229" spans="1:32" x14ac:dyDescent="0.3">
      <c r="A229" s="102">
        <v>43416</v>
      </c>
      <c r="B229" s="103" t="s">
        <v>1</v>
      </c>
      <c r="C229" s="111">
        <f>'[1]Daily Roster'!$C229</f>
        <v>0</v>
      </c>
      <c r="D229" s="111">
        <f>'[1]Daily Roster'!$D229</f>
        <v>0</v>
      </c>
      <c r="E229" s="111">
        <f>'[1]Daily Roster'!$E229</f>
        <v>0</v>
      </c>
      <c r="F229" s="111">
        <f>'[1]Daily Roster'!$F229</f>
        <v>0</v>
      </c>
      <c r="G229" s="111">
        <f>'[1]Daily Roster'!$G229</f>
        <v>0</v>
      </c>
      <c r="H229" s="111">
        <f>'[1]Daily Roster'!$H229</f>
        <v>0</v>
      </c>
      <c r="I229" s="111">
        <f>'[1]Daily Roster'!$I229</f>
        <v>0</v>
      </c>
      <c r="J229" s="111">
        <f>'[1]Daily Roster'!$J229</f>
        <v>0</v>
      </c>
      <c r="K229" s="111">
        <f>'[1]Daily Roster'!$K229</f>
        <v>0</v>
      </c>
      <c r="L229" s="111">
        <f>'[1]Daily Roster'!$L229</f>
        <v>0</v>
      </c>
      <c r="M229" s="111">
        <f>'[1]Daily Roster'!$M229</f>
        <v>0</v>
      </c>
      <c r="N229" s="111">
        <f>'[1]Daily Roster'!$N229</f>
        <v>0</v>
      </c>
      <c r="O229" s="111">
        <f>'[1]Daily Roster'!$O229</f>
        <v>0</v>
      </c>
      <c r="P229" s="111">
        <f>'[1]Daily Roster'!$P229</f>
        <v>0</v>
      </c>
      <c r="Q229" s="111">
        <f>'[1]Daily Roster'!$Q229</f>
        <v>0</v>
      </c>
      <c r="R229" s="111">
        <f>'[1]Daily Roster'!$R229</f>
        <v>0</v>
      </c>
      <c r="S229" s="111">
        <f>'[1]Daily Roster'!$S229</f>
        <v>0</v>
      </c>
      <c r="T229" s="111">
        <f>'[1]Daily Roster'!$T229</f>
        <v>0</v>
      </c>
      <c r="V229" s="106"/>
      <c r="W229" s="106"/>
      <c r="X229" s="106"/>
      <c r="Z229" s="108"/>
      <c r="AA229" s="108"/>
      <c r="AB229" s="108"/>
      <c r="AC229" s="108"/>
      <c r="AD229" s="108"/>
      <c r="AF229" s="53"/>
    </row>
    <row r="230" spans="1:32" x14ac:dyDescent="0.3">
      <c r="A230" s="102">
        <v>43417</v>
      </c>
      <c r="B230" s="103" t="s">
        <v>2</v>
      </c>
      <c r="C230" s="111">
        <f>'[1]Daily Roster'!$C230</f>
        <v>0</v>
      </c>
      <c r="D230" s="111">
        <f>'[1]Daily Roster'!$D230</f>
        <v>0</v>
      </c>
      <c r="E230" s="111">
        <f>'[1]Daily Roster'!$E230</f>
        <v>0</v>
      </c>
      <c r="F230" s="111">
        <f>'[1]Daily Roster'!$F230</f>
        <v>0</v>
      </c>
      <c r="G230" s="111">
        <f>'[1]Daily Roster'!$G230</f>
        <v>0</v>
      </c>
      <c r="H230" s="111">
        <f>'[1]Daily Roster'!$H230</f>
        <v>0</v>
      </c>
      <c r="I230" s="111">
        <f>'[1]Daily Roster'!$I230</f>
        <v>0</v>
      </c>
      <c r="J230" s="111">
        <f>'[1]Daily Roster'!$J230</f>
        <v>0</v>
      </c>
      <c r="K230" s="111">
        <f>'[1]Daily Roster'!$K230</f>
        <v>0</v>
      </c>
      <c r="L230" s="111">
        <f>'[1]Daily Roster'!$L230</f>
        <v>0</v>
      </c>
      <c r="M230" s="111">
        <f>'[1]Daily Roster'!$M230</f>
        <v>0</v>
      </c>
      <c r="N230" s="111">
        <f>'[1]Daily Roster'!$N230</f>
        <v>0</v>
      </c>
      <c r="O230" s="111">
        <f>'[1]Daily Roster'!$O230</f>
        <v>0</v>
      </c>
      <c r="P230" s="111">
        <f>'[1]Daily Roster'!$P230</f>
        <v>0</v>
      </c>
      <c r="Q230" s="111">
        <f>'[1]Daily Roster'!$Q230</f>
        <v>0</v>
      </c>
      <c r="R230" s="111">
        <f>'[1]Daily Roster'!$R230</f>
        <v>0</v>
      </c>
      <c r="S230" s="111">
        <f>'[1]Daily Roster'!$S230</f>
        <v>0</v>
      </c>
      <c r="T230" s="111">
        <f>'[1]Daily Roster'!$T230</f>
        <v>0</v>
      </c>
      <c r="V230" s="106"/>
      <c r="W230" s="106"/>
      <c r="X230" s="106"/>
      <c r="Z230" s="108"/>
      <c r="AA230" s="108"/>
      <c r="AB230" s="108"/>
      <c r="AC230" s="108"/>
      <c r="AD230" s="108"/>
      <c r="AF230" s="53"/>
    </row>
    <row r="231" spans="1:32" x14ac:dyDescent="0.3">
      <c r="A231" s="102">
        <v>43418</v>
      </c>
      <c r="B231" s="103" t="s">
        <v>3</v>
      </c>
      <c r="C231" s="111">
        <f>'[1]Daily Roster'!$C231</f>
        <v>0</v>
      </c>
      <c r="D231" s="111">
        <f>'[1]Daily Roster'!$D231</f>
        <v>0</v>
      </c>
      <c r="E231" s="111">
        <f>'[1]Daily Roster'!$E231</f>
        <v>0</v>
      </c>
      <c r="F231" s="111">
        <f>'[1]Daily Roster'!$F231</f>
        <v>0</v>
      </c>
      <c r="G231" s="111">
        <f>'[1]Daily Roster'!$G231</f>
        <v>0</v>
      </c>
      <c r="H231" s="111">
        <f>'[1]Daily Roster'!$H231</f>
        <v>0</v>
      </c>
      <c r="I231" s="111">
        <f>'[1]Daily Roster'!$I231</f>
        <v>0</v>
      </c>
      <c r="J231" s="111">
        <f>'[1]Daily Roster'!$J231</f>
        <v>0</v>
      </c>
      <c r="K231" s="111">
        <f>'[1]Daily Roster'!$K231</f>
        <v>0</v>
      </c>
      <c r="L231" s="111">
        <f>'[1]Daily Roster'!$L231</f>
        <v>0</v>
      </c>
      <c r="M231" s="111">
        <f>'[1]Daily Roster'!$M231</f>
        <v>0</v>
      </c>
      <c r="N231" s="111">
        <f>'[1]Daily Roster'!$N231</f>
        <v>0</v>
      </c>
      <c r="O231" s="111">
        <f>'[1]Daily Roster'!$O231</f>
        <v>0</v>
      </c>
      <c r="P231" s="111">
        <f>'[1]Daily Roster'!$P231</f>
        <v>0</v>
      </c>
      <c r="Q231" s="111">
        <f>'[1]Daily Roster'!$Q231</f>
        <v>0</v>
      </c>
      <c r="R231" s="111">
        <f>'[1]Daily Roster'!$R231</f>
        <v>0</v>
      </c>
      <c r="S231" s="111">
        <f>'[1]Daily Roster'!$S231</f>
        <v>0</v>
      </c>
      <c r="T231" s="111">
        <f>'[1]Daily Roster'!$T231</f>
        <v>0</v>
      </c>
      <c r="V231" s="106"/>
      <c r="W231" s="106"/>
      <c r="X231" s="106"/>
      <c r="Z231" s="108"/>
      <c r="AA231" s="108"/>
      <c r="AB231" s="108"/>
      <c r="AC231" s="108"/>
      <c r="AD231" s="108"/>
      <c r="AF231" s="53"/>
    </row>
    <row r="232" spans="1:32" x14ac:dyDescent="0.3">
      <c r="A232" s="102">
        <v>43419</v>
      </c>
      <c r="B232" s="103" t="s">
        <v>4</v>
      </c>
      <c r="C232" s="111">
        <f>'[1]Daily Roster'!$C232</f>
        <v>0</v>
      </c>
      <c r="D232" s="111">
        <f>'[1]Daily Roster'!$D232</f>
        <v>0</v>
      </c>
      <c r="E232" s="111">
        <f>'[1]Daily Roster'!$E232</f>
        <v>0</v>
      </c>
      <c r="F232" s="111">
        <f>'[1]Daily Roster'!$F232</f>
        <v>0</v>
      </c>
      <c r="G232" s="111">
        <f>'[1]Daily Roster'!$G232</f>
        <v>0</v>
      </c>
      <c r="H232" s="111">
        <f>'[1]Daily Roster'!$H232</f>
        <v>0</v>
      </c>
      <c r="I232" s="111">
        <f>'[1]Daily Roster'!$I232</f>
        <v>0</v>
      </c>
      <c r="J232" s="111">
        <f>'[1]Daily Roster'!$J232</f>
        <v>0</v>
      </c>
      <c r="K232" s="111">
        <f>'[1]Daily Roster'!$K232</f>
        <v>0</v>
      </c>
      <c r="L232" s="111">
        <f>'[1]Daily Roster'!$L232</f>
        <v>0</v>
      </c>
      <c r="M232" s="111">
        <f>'[1]Daily Roster'!$M232</f>
        <v>0</v>
      </c>
      <c r="N232" s="111">
        <f>'[1]Daily Roster'!$N232</f>
        <v>0</v>
      </c>
      <c r="O232" s="111">
        <f>'[1]Daily Roster'!$O232</f>
        <v>0</v>
      </c>
      <c r="P232" s="111">
        <f>'[1]Daily Roster'!$P232</f>
        <v>0</v>
      </c>
      <c r="Q232" s="111">
        <f>'[1]Daily Roster'!$Q232</f>
        <v>0</v>
      </c>
      <c r="R232" s="111">
        <f>'[1]Daily Roster'!$R232</f>
        <v>0</v>
      </c>
      <c r="S232" s="111">
        <f>'[1]Daily Roster'!$S232</f>
        <v>0</v>
      </c>
      <c r="T232" s="111">
        <f>'[1]Daily Roster'!$T232</f>
        <v>0</v>
      </c>
      <c r="V232" s="106"/>
      <c r="W232" s="106"/>
      <c r="X232" s="106"/>
      <c r="Z232" s="108"/>
      <c r="AA232" s="108"/>
      <c r="AB232" s="108"/>
      <c r="AC232" s="108"/>
      <c r="AD232" s="108"/>
      <c r="AF232" s="53"/>
    </row>
    <row r="233" spans="1:32" x14ac:dyDescent="0.3">
      <c r="A233" s="102">
        <v>43420</v>
      </c>
      <c r="B233" s="103" t="s">
        <v>5</v>
      </c>
      <c r="C233" s="111">
        <f>'[1]Daily Roster'!$C233</f>
        <v>0</v>
      </c>
      <c r="D233" s="111">
        <f>'[1]Daily Roster'!$D233</f>
        <v>0</v>
      </c>
      <c r="E233" s="111">
        <f>'[1]Daily Roster'!$E233</f>
        <v>0</v>
      </c>
      <c r="F233" s="111">
        <f>'[1]Daily Roster'!$F233</f>
        <v>0</v>
      </c>
      <c r="G233" s="111">
        <f>'[1]Daily Roster'!$G233</f>
        <v>0</v>
      </c>
      <c r="H233" s="111">
        <f>'[1]Daily Roster'!$H233</f>
        <v>0</v>
      </c>
      <c r="I233" s="111">
        <f>'[1]Daily Roster'!$I233</f>
        <v>0</v>
      </c>
      <c r="J233" s="111">
        <f>'[1]Daily Roster'!$J233</f>
        <v>0</v>
      </c>
      <c r="K233" s="111">
        <f>'[1]Daily Roster'!$K233</f>
        <v>0</v>
      </c>
      <c r="L233" s="111">
        <f>'[1]Daily Roster'!$L233</f>
        <v>0</v>
      </c>
      <c r="M233" s="111">
        <f>'[1]Daily Roster'!$M233</f>
        <v>0</v>
      </c>
      <c r="N233" s="111">
        <f>'[1]Daily Roster'!$N233</f>
        <v>0</v>
      </c>
      <c r="O233" s="111">
        <f>'[1]Daily Roster'!$O233</f>
        <v>0</v>
      </c>
      <c r="P233" s="111">
        <f>'[1]Daily Roster'!$P233</f>
        <v>0</v>
      </c>
      <c r="Q233" s="111">
        <f>'[1]Daily Roster'!$Q233</f>
        <v>0</v>
      </c>
      <c r="R233" s="111">
        <f>'[1]Daily Roster'!$R233</f>
        <v>0</v>
      </c>
      <c r="S233" s="111">
        <f>'[1]Daily Roster'!$S233</f>
        <v>0</v>
      </c>
      <c r="T233" s="111">
        <f>'[1]Daily Roster'!$T233</f>
        <v>0</v>
      </c>
      <c r="V233" s="106"/>
      <c r="W233" s="106"/>
      <c r="X233" s="106"/>
      <c r="Z233" s="108"/>
      <c r="AA233" s="108"/>
      <c r="AB233" s="108"/>
      <c r="AC233" s="108"/>
      <c r="AD233" s="108"/>
      <c r="AF233" s="53"/>
    </row>
    <row r="234" spans="1:32" x14ac:dyDescent="0.3">
      <c r="A234" s="102">
        <v>43423</v>
      </c>
      <c r="B234" s="103" t="s">
        <v>1</v>
      </c>
      <c r="C234" s="111">
        <f>'[1]Daily Roster'!$C234</f>
        <v>0</v>
      </c>
      <c r="D234" s="111">
        <f>'[1]Daily Roster'!$D234</f>
        <v>0</v>
      </c>
      <c r="E234" s="111">
        <f>'[1]Daily Roster'!$E234</f>
        <v>0</v>
      </c>
      <c r="F234" s="111">
        <f>'[1]Daily Roster'!$F234</f>
        <v>0</v>
      </c>
      <c r="G234" s="111">
        <f>'[1]Daily Roster'!$G234</f>
        <v>0</v>
      </c>
      <c r="H234" s="111">
        <f>'[1]Daily Roster'!$H234</f>
        <v>0</v>
      </c>
      <c r="I234" s="111">
        <f>'[1]Daily Roster'!$I234</f>
        <v>0</v>
      </c>
      <c r="J234" s="111">
        <f>'[1]Daily Roster'!$J234</f>
        <v>0</v>
      </c>
      <c r="K234" s="111">
        <f>'[1]Daily Roster'!$K234</f>
        <v>0</v>
      </c>
      <c r="L234" s="111">
        <f>'[1]Daily Roster'!$L234</f>
        <v>0</v>
      </c>
      <c r="M234" s="111">
        <f>'[1]Daily Roster'!$M234</f>
        <v>0</v>
      </c>
      <c r="N234" s="111">
        <f>'[1]Daily Roster'!$N234</f>
        <v>0</v>
      </c>
      <c r="O234" s="111">
        <f>'[1]Daily Roster'!$O234</f>
        <v>0</v>
      </c>
      <c r="P234" s="111">
        <f>'[1]Daily Roster'!$P234</f>
        <v>0</v>
      </c>
      <c r="Q234" s="111">
        <f>'[1]Daily Roster'!$Q234</f>
        <v>0</v>
      </c>
      <c r="R234" s="111">
        <f>'[1]Daily Roster'!$R234</f>
        <v>0</v>
      </c>
      <c r="S234" s="111">
        <f>'[1]Daily Roster'!$S234</f>
        <v>0</v>
      </c>
      <c r="T234" s="111">
        <f>'[1]Daily Roster'!$T234</f>
        <v>0</v>
      </c>
      <c r="V234" s="106"/>
      <c r="W234" s="106"/>
      <c r="X234" s="106"/>
      <c r="Z234" s="108"/>
      <c r="AA234" s="108"/>
      <c r="AB234" s="108"/>
      <c r="AC234" s="108"/>
      <c r="AD234" s="108"/>
      <c r="AF234" s="53"/>
    </row>
    <row r="235" spans="1:32" x14ac:dyDescent="0.3">
      <c r="A235" s="102">
        <v>43424</v>
      </c>
      <c r="B235" s="103" t="s">
        <v>2</v>
      </c>
      <c r="C235" s="111">
        <f>'[1]Daily Roster'!$C235</f>
        <v>0</v>
      </c>
      <c r="D235" s="111">
        <f>'[1]Daily Roster'!$D235</f>
        <v>0</v>
      </c>
      <c r="E235" s="111">
        <f>'[1]Daily Roster'!$E235</f>
        <v>0</v>
      </c>
      <c r="F235" s="111">
        <f>'[1]Daily Roster'!$F235</f>
        <v>0</v>
      </c>
      <c r="G235" s="111">
        <f>'[1]Daily Roster'!$G235</f>
        <v>0</v>
      </c>
      <c r="H235" s="111">
        <f>'[1]Daily Roster'!$H235</f>
        <v>0</v>
      </c>
      <c r="I235" s="111">
        <f>'[1]Daily Roster'!$I235</f>
        <v>0</v>
      </c>
      <c r="J235" s="111">
        <f>'[1]Daily Roster'!$J235</f>
        <v>0</v>
      </c>
      <c r="K235" s="111">
        <f>'[1]Daily Roster'!$K235</f>
        <v>0</v>
      </c>
      <c r="L235" s="111">
        <f>'[1]Daily Roster'!$L235</f>
        <v>0</v>
      </c>
      <c r="M235" s="111">
        <f>'[1]Daily Roster'!$M235</f>
        <v>0</v>
      </c>
      <c r="N235" s="111">
        <f>'[1]Daily Roster'!$N235</f>
        <v>0</v>
      </c>
      <c r="O235" s="111">
        <f>'[1]Daily Roster'!$O235</f>
        <v>0</v>
      </c>
      <c r="P235" s="111">
        <f>'[1]Daily Roster'!$P235</f>
        <v>0</v>
      </c>
      <c r="Q235" s="111">
        <f>'[1]Daily Roster'!$Q235</f>
        <v>0</v>
      </c>
      <c r="R235" s="111">
        <f>'[1]Daily Roster'!$R235</f>
        <v>0</v>
      </c>
      <c r="S235" s="111">
        <f>'[1]Daily Roster'!$S235</f>
        <v>0</v>
      </c>
      <c r="T235" s="111">
        <f>'[1]Daily Roster'!$T235</f>
        <v>0</v>
      </c>
      <c r="V235" s="106"/>
      <c r="W235" s="106"/>
      <c r="X235" s="106"/>
      <c r="Z235" s="108"/>
      <c r="AA235" s="108"/>
      <c r="AB235" s="108"/>
      <c r="AC235" s="108"/>
      <c r="AD235" s="108"/>
      <c r="AF235" s="53"/>
    </row>
    <row r="236" spans="1:32" x14ac:dyDescent="0.3">
      <c r="A236" s="102">
        <v>43425</v>
      </c>
      <c r="B236" s="103" t="s">
        <v>3</v>
      </c>
      <c r="C236" s="111">
        <f>'[1]Daily Roster'!$C236</f>
        <v>0</v>
      </c>
      <c r="D236" s="111">
        <f>'[1]Daily Roster'!$D236</f>
        <v>0</v>
      </c>
      <c r="E236" s="111">
        <f>'[1]Daily Roster'!$E236</f>
        <v>0</v>
      </c>
      <c r="F236" s="111">
        <f>'[1]Daily Roster'!$F236</f>
        <v>0</v>
      </c>
      <c r="G236" s="111">
        <f>'[1]Daily Roster'!$G236</f>
        <v>0</v>
      </c>
      <c r="H236" s="111">
        <f>'[1]Daily Roster'!$H236</f>
        <v>0</v>
      </c>
      <c r="I236" s="111">
        <f>'[1]Daily Roster'!$I236</f>
        <v>0</v>
      </c>
      <c r="J236" s="111">
        <f>'[1]Daily Roster'!$J236</f>
        <v>0</v>
      </c>
      <c r="K236" s="111">
        <f>'[1]Daily Roster'!$K236</f>
        <v>0</v>
      </c>
      <c r="L236" s="111">
        <f>'[1]Daily Roster'!$L236</f>
        <v>0</v>
      </c>
      <c r="M236" s="111">
        <f>'[1]Daily Roster'!$M236</f>
        <v>0</v>
      </c>
      <c r="N236" s="111">
        <f>'[1]Daily Roster'!$N236</f>
        <v>0</v>
      </c>
      <c r="O236" s="111">
        <f>'[1]Daily Roster'!$O236</f>
        <v>0</v>
      </c>
      <c r="P236" s="111">
        <f>'[1]Daily Roster'!$P236</f>
        <v>0</v>
      </c>
      <c r="Q236" s="111">
        <f>'[1]Daily Roster'!$Q236</f>
        <v>0</v>
      </c>
      <c r="R236" s="111">
        <f>'[1]Daily Roster'!$R236</f>
        <v>0</v>
      </c>
      <c r="S236" s="111">
        <f>'[1]Daily Roster'!$S236</f>
        <v>0</v>
      </c>
      <c r="T236" s="111">
        <f>'[1]Daily Roster'!$T236</f>
        <v>0</v>
      </c>
      <c r="V236" s="106"/>
      <c r="W236" s="106"/>
      <c r="X236" s="106"/>
      <c r="Z236" s="108"/>
      <c r="AA236" s="108"/>
      <c r="AB236" s="108"/>
      <c r="AC236" s="108"/>
      <c r="AD236" s="108"/>
      <c r="AF236" s="53"/>
    </row>
    <row r="237" spans="1:32" x14ac:dyDescent="0.3">
      <c r="A237" s="102">
        <v>43426</v>
      </c>
      <c r="B237" s="103" t="s">
        <v>4</v>
      </c>
      <c r="C237" s="111">
        <f>'[1]Daily Roster'!$C237</f>
        <v>0</v>
      </c>
      <c r="D237" s="111">
        <f>'[1]Daily Roster'!$D237</f>
        <v>0</v>
      </c>
      <c r="E237" s="111">
        <f>'[1]Daily Roster'!$E237</f>
        <v>0</v>
      </c>
      <c r="F237" s="111">
        <f>'[1]Daily Roster'!$F237</f>
        <v>0</v>
      </c>
      <c r="G237" s="111">
        <f>'[1]Daily Roster'!$G237</f>
        <v>0</v>
      </c>
      <c r="H237" s="111">
        <f>'[1]Daily Roster'!$H237</f>
        <v>0</v>
      </c>
      <c r="I237" s="111">
        <f>'[1]Daily Roster'!$I237</f>
        <v>0</v>
      </c>
      <c r="J237" s="111">
        <f>'[1]Daily Roster'!$J237</f>
        <v>0</v>
      </c>
      <c r="K237" s="111">
        <f>'[1]Daily Roster'!$K237</f>
        <v>0</v>
      </c>
      <c r="L237" s="111">
        <f>'[1]Daily Roster'!$L237</f>
        <v>0</v>
      </c>
      <c r="M237" s="111">
        <f>'[1]Daily Roster'!$M237</f>
        <v>0</v>
      </c>
      <c r="N237" s="111">
        <f>'[1]Daily Roster'!$N237</f>
        <v>0</v>
      </c>
      <c r="O237" s="111">
        <f>'[1]Daily Roster'!$O237</f>
        <v>0</v>
      </c>
      <c r="P237" s="111">
        <f>'[1]Daily Roster'!$P237</f>
        <v>0</v>
      </c>
      <c r="Q237" s="111">
        <f>'[1]Daily Roster'!$Q237</f>
        <v>0</v>
      </c>
      <c r="R237" s="111">
        <f>'[1]Daily Roster'!$R237</f>
        <v>0</v>
      </c>
      <c r="S237" s="111">
        <f>'[1]Daily Roster'!$S237</f>
        <v>0</v>
      </c>
      <c r="T237" s="111">
        <f>'[1]Daily Roster'!$T237</f>
        <v>0</v>
      </c>
      <c r="V237" s="106"/>
      <c r="W237" s="106"/>
      <c r="X237" s="106"/>
      <c r="Z237" s="108"/>
      <c r="AA237" s="108"/>
      <c r="AB237" s="108"/>
      <c r="AC237" s="108"/>
      <c r="AD237" s="108"/>
      <c r="AF237" s="53"/>
    </row>
    <row r="238" spans="1:32" x14ac:dyDescent="0.3">
      <c r="A238" s="102">
        <v>43427</v>
      </c>
      <c r="B238" s="103" t="s">
        <v>5</v>
      </c>
      <c r="C238" s="111">
        <f>'[1]Daily Roster'!$C238</f>
        <v>0</v>
      </c>
      <c r="D238" s="111">
        <f>'[1]Daily Roster'!$D238</f>
        <v>0</v>
      </c>
      <c r="E238" s="111">
        <f>'[1]Daily Roster'!$E238</f>
        <v>0</v>
      </c>
      <c r="F238" s="111">
        <f>'[1]Daily Roster'!$F238</f>
        <v>0</v>
      </c>
      <c r="G238" s="111">
        <f>'[1]Daily Roster'!$G238</f>
        <v>0</v>
      </c>
      <c r="H238" s="111">
        <f>'[1]Daily Roster'!$H238</f>
        <v>0</v>
      </c>
      <c r="I238" s="111">
        <f>'[1]Daily Roster'!$I238</f>
        <v>0</v>
      </c>
      <c r="J238" s="111">
        <f>'[1]Daily Roster'!$J238</f>
        <v>0</v>
      </c>
      <c r="K238" s="111">
        <f>'[1]Daily Roster'!$K238</f>
        <v>0</v>
      </c>
      <c r="L238" s="111">
        <f>'[1]Daily Roster'!$L238</f>
        <v>0</v>
      </c>
      <c r="M238" s="111">
        <f>'[1]Daily Roster'!$M238</f>
        <v>0</v>
      </c>
      <c r="N238" s="111">
        <f>'[1]Daily Roster'!$N238</f>
        <v>0</v>
      </c>
      <c r="O238" s="111">
        <f>'[1]Daily Roster'!$O238</f>
        <v>0</v>
      </c>
      <c r="P238" s="111">
        <f>'[1]Daily Roster'!$P238</f>
        <v>0</v>
      </c>
      <c r="Q238" s="111">
        <f>'[1]Daily Roster'!$Q238</f>
        <v>0</v>
      </c>
      <c r="R238" s="111">
        <f>'[1]Daily Roster'!$R238</f>
        <v>0</v>
      </c>
      <c r="S238" s="111">
        <f>'[1]Daily Roster'!$S238</f>
        <v>0</v>
      </c>
      <c r="T238" s="111">
        <f>'[1]Daily Roster'!$T238</f>
        <v>0</v>
      </c>
      <c r="V238" s="106"/>
      <c r="W238" s="106"/>
      <c r="X238" s="106"/>
      <c r="Z238" s="108"/>
      <c r="AA238" s="108"/>
      <c r="AB238" s="108"/>
      <c r="AC238" s="108"/>
      <c r="AD238" s="108"/>
      <c r="AF238" s="53"/>
    </row>
    <row r="239" spans="1:32" x14ac:dyDescent="0.3">
      <c r="A239" s="102">
        <v>43430</v>
      </c>
      <c r="B239" s="103" t="s">
        <v>1</v>
      </c>
      <c r="C239" s="111">
        <f>'[1]Daily Roster'!$C239</f>
        <v>0</v>
      </c>
      <c r="D239" s="111">
        <f>'[1]Daily Roster'!$D239</f>
        <v>0</v>
      </c>
      <c r="E239" s="111">
        <f>'[1]Daily Roster'!$E239</f>
        <v>0</v>
      </c>
      <c r="F239" s="111">
        <f>'[1]Daily Roster'!$F239</f>
        <v>0</v>
      </c>
      <c r="G239" s="111">
        <f>'[1]Daily Roster'!$G239</f>
        <v>0</v>
      </c>
      <c r="H239" s="111">
        <f>'[1]Daily Roster'!$H239</f>
        <v>0</v>
      </c>
      <c r="I239" s="111">
        <f>'[1]Daily Roster'!$I239</f>
        <v>0</v>
      </c>
      <c r="J239" s="111">
        <f>'[1]Daily Roster'!$J239</f>
        <v>0</v>
      </c>
      <c r="K239" s="111">
        <f>'[1]Daily Roster'!$K239</f>
        <v>0</v>
      </c>
      <c r="L239" s="111">
        <f>'[1]Daily Roster'!$L239</f>
        <v>0</v>
      </c>
      <c r="M239" s="111">
        <f>'[1]Daily Roster'!$M239</f>
        <v>0</v>
      </c>
      <c r="N239" s="111">
        <f>'[1]Daily Roster'!$N239</f>
        <v>0</v>
      </c>
      <c r="O239" s="111">
        <f>'[1]Daily Roster'!$O239</f>
        <v>0</v>
      </c>
      <c r="P239" s="111">
        <f>'[1]Daily Roster'!$P239</f>
        <v>0</v>
      </c>
      <c r="Q239" s="111">
        <f>'[1]Daily Roster'!$Q239</f>
        <v>0</v>
      </c>
      <c r="R239" s="111">
        <f>'[1]Daily Roster'!$R239</f>
        <v>0</v>
      </c>
      <c r="S239" s="111">
        <f>'[1]Daily Roster'!$S239</f>
        <v>0</v>
      </c>
      <c r="T239" s="111">
        <f>'[1]Daily Roster'!$T239</f>
        <v>0</v>
      </c>
      <c r="V239" s="106"/>
      <c r="W239" s="106"/>
      <c r="X239" s="106"/>
      <c r="Z239" s="108"/>
      <c r="AA239" s="108"/>
      <c r="AB239" s="108"/>
      <c r="AC239" s="108"/>
      <c r="AD239" s="108"/>
      <c r="AF239" s="53"/>
    </row>
    <row r="240" spans="1:32" x14ac:dyDescent="0.3">
      <c r="A240" s="102">
        <v>43431</v>
      </c>
      <c r="B240" s="103" t="s">
        <v>2</v>
      </c>
      <c r="C240" s="111">
        <f>'[1]Daily Roster'!$C240</f>
        <v>0</v>
      </c>
      <c r="D240" s="111">
        <f>'[1]Daily Roster'!$D240</f>
        <v>0</v>
      </c>
      <c r="E240" s="111">
        <f>'[1]Daily Roster'!$E240</f>
        <v>0</v>
      </c>
      <c r="F240" s="111">
        <f>'[1]Daily Roster'!$F240</f>
        <v>0</v>
      </c>
      <c r="G240" s="111">
        <f>'[1]Daily Roster'!$G240</f>
        <v>0</v>
      </c>
      <c r="H240" s="111">
        <f>'[1]Daily Roster'!$H240</f>
        <v>0</v>
      </c>
      <c r="I240" s="111">
        <f>'[1]Daily Roster'!$I240</f>
        <v>0</v>
      </c>
      <c r="J240" s="111">
        <f>'[1]Daily Roster'!$J240</f>
        <v>0</v>
      </c>
      <c r="K240" s="111">
        <f>'[1]Daily Roster'!$K240</f>
        <v>0</v>
      </c>
      <c r="L240" s="111">
        <f>'[1]Daily Roster'!$L240</f>
        <v>0</v>
      </c>
      <c r="M240" s="111">
        <f>'[1]Daily Roster'!$M240</f>
        <v>0</v>
      </c>
      <c r="N240" s="111">
        <f>'[1]Daily Roster'!$N240</f>
        <v>0</v>
      </c>
      <c r="O240" s="111">
        <f>'[1]Daily Roster'!$O240</f>
        <v>0</v>
      </c>
      <c r="P240" s="111">
        <f>'[1]Daily Roster'!$P240</f>
        <v>0</v>
      </c>
      <c r="Q240" s="111">
        <f>'[1]Daily Roster'!$Q240</f>
        <v>0</v>
      </c>
      <c r="R240" s="111">
        <f>'[1]Daily Roster'!$R240</f>
        <v>0</v>
      </c>
      <c r="S240" s="111">
        <f>'[1]Daily Roster'!$S240</f>
        <v>0</v>
      </c>
      <c r="T240" s="111">
        <f>'[1]Daily Roster'!$T240</f>
        <v>0</v>
      </c>
      <c r="V240" s="106"/>
      <c r="W240" s="106"/>
      <c r="X240" s="106"/>
      <c r="Z240" s="108"/>
      <c r="AA240" s="108"/>
      <c r="AB240" s="108"/>
      <c r="AC240" s="108"/>
      <c r="AD240" s="108"/>
      <c r="AF240" s="53"/>
    </row>
    <row r="241" spans="1:32" x14ac:dyDescent="0.3">
      <c r="A241" s="102">
        <v>43432</v>
      </c>
      <c r="B241" s="103" t="s">
        <v>3</v>
      </c>
      <c r="C241" s="111">
        <f>'[1]Daily Roster'!$C241</f>
        <v>0</v>
      </c>
      <c r="D241" s="111">
        <f>'[1]Daily Roster'!$D241</f>
        <v>0</v>
      </c>
      <c r="E241" s="111">
        <f>'[1]Daily Roster'!$E241</f>
        <v>0</v>
      </c>
      <c r="F241" s="111">
        <f>'[1]Daily Roster'!$F241</f>
        <v>0</v>
      </c>
      <c r="G241" s="111">
        <f>'[1]Daily Roster'!$G241</f>
        <v>0</v>
      </c>
      <c r="H241" s="111">
        <f>'[1]Daily Roster'!$H241</f>
        <v>0</v>
      </c>
      <c r="I241" s="111">
        <f>'[1]Daily Roster'!$I241</f>
        <v>0</v>
      </c>
      <c r="J241" s="111">
        <f>'[1]Daily Roster'!$J241</f>
        <v>0</v>
      </c>
      <c r="K241" s="111">
        <f>'[1]Daily Roster'!$K241</f>
        <v>0</v>
      </c>
      <c r="L241" s="111">
        <f>'[1]Daily Roster'!$L241</f>
        <v>0</v>
      </c>
      <c r="M241" s="111">
        <f>'[1]Daily Roster'!$M241</f>
        <v>0</v>
      </c>
      <c r="N241" s="111">
        <f>'[1]Daily Roster'!$N241</f>
        <v>0</v>
      </c>
      <c r="O241" s="111">
        <f>'[1]Daily Roster'!$O241</f>
        <v>0</v>
      </c>
      <c r="P241" s="111">
        <f>'[1]Daily Roster'!$P241</f>
        <v>0</v>
      </c>
      <c r="Q241" s="111">
        <f>'[1]Daily Roster'!$Q241</f>
        <v>0</v>
      </c>
      <c r="R241" s="111">
        <f>'[1]Daily Roster'!$R241</f>
        <v>0</v>
      </c>
      <c r="S241" s="111">
        <f>'[1]Daily Roster'!$S241</f>
        <v>0</v>
      </c>
      <c r="T241" s="111">
        <f>'[1]Daily Roster'!$T241</f>
        <v>0</v>
      </c>
      <c r="V241" s="106"/>
      <c r="W241" s="106"/>
      <c r="X241" s="106"/>
      <c r="Z241" s="108"/>
      <c r="AA241" s="108"/>
      <c r="AB241" s="108"/>
      <c r="AC241" s="108"/>
      <c r="AD241" s="108"/>
      <c r="AF241" s="53"/>
    </row>
    <row r="242" spans="1:32" x14ac:dyDescent="0.3">
      <c r="A242" s="102">
        <v>43433</v>
      </c>
      <c r="B242" s="103" t="s">
        <v>4</v>
      </c>
      <c r="C242" s="111">
        <f>'[1]Daily Roster'!$C242</f>
        <v>0</v>
      </c>
      <c r="D242" s="111">
        <f>'[1]Daily Roster'!$D242</f>
        <v>0</v>
      </c>
      <c r="E242" s="111">
        <f>'[1]Daily Roster'!$E242</f>
        <v>0</v>
      </c>
      <c r="F242" s="111">
        <f>'[1]Daily Roster'!$F242</f>
        <v>0</v>
      </c>
      <c r="G242" s="111">
        <f>'[1]Daily Roster'!$G242</f>
        <v>0</v>
      </c>
      <c r="H242" s="111">
        <f>'[1]Daily Roster'!$H242</f>
        <v>0</v>
      </c>
      <c r="I242" s="111">
        <f>'[1]Daily Roster'!$I242</f>
        <v>0</v>
      </c>
      <c r="J242" s="111">
        <f>'[1]Daily Roster'!$J242</f>
        <v>0</v>
      </c>
      <c r="K242" s="111">
        <f>'[1]Daily Roster'!$K242</f>
        <v>0</v>
      </c>
      <c r="L242" s="111">
        <f>'[1]Daily Roster'!$L242</f>
        <v>0</v>
      </c>
      <c r="M242" s="111">
        <f>'[1]Daily Roster'!$M242</f>
        <v>0</v>
      </c>
      <c r="N242" s="111">
        <f>'[1]Daily Roster'!$N242</f>
        <v>0</v>
      </c>
      <c r="O242" s="111">
        <f>'[1]Daily Roster'!$O242</f>
        <v>0</v>
      </c>
      <c r="P242" s="111">
        <f>'[1]Daily Roster'!$P242</f>
        <v>0</v>
      </c>
      <c r="Q242" s="111">
        <f>'[1]Daily Roster'!$Q242</f>
        <v>0</v>
      </c>
      <c r="R242" s="111">
        <f>'[1]Daily Roster'!$R242</f>
        <v>0</v>
      </c>
      <c r="S242" s="111">
        <f>'[1]Daily Roster'!$S242</f>
        <v>0</v>
      </c>
      <c r="T242" s="111">
        <f>'[1]Daily Roster'!$T242</f>
        <v>0</v>
      </c>
      <c r="V242" s="106"/>
      <c r="W242" s="106"/>
      <c r="X242" s="106"/>
      <c r="Z242" s="108"/>
      <c r="AA242" s="108"/>
      <c r="AB242" s="108"/>
      <c r="AC242" s="108"/>
      <c r="AD242" s="108"/>
      <c r="AF242" s="53"/>
    </row>
    <row r="243" spans="1:32" x14ac:dyDescent="0.3">
      <c r="A243" s="102">
        <v>43434</v>
      </c>
      <c r="B243" s="103" t="s">
        <v>5</v>
      </c>
      <c r="C243" s="111">
        <f>'[1]Daily Roster'!$C243</f>
        <v>0</v>
      </c>
      <c r="D243" s="111">
        <f>'[1]Daily Roster'!$D243</f>
        <v>0</v>
      </c>
      <c r="E243" s="111">
        <f>'[1]Daily Roster'!$E243</f>
        <v>0</v>
      </c>
      <c r="F243" s="111">
        <f>'[1]Daily Roster'!$F243</f>
        <v>0</v>
      </c>
      <c r="G243" s="111">
        <f>'[1]Daily Roster'!$G243</f>
        <v>0</v>
      </c>
      <c r="H243" s="111">
        <f>'[1]Daily Roster'!$H243</f>
        <v>0</v>
      </c>
      <c r="I243" s="111">
        <f>'[1]Daily Roster'!$I243</f>
        <v>0</v>
      </c>
      <c r="J243" s="111">
        <f>'[1]Daily Roster'!$J243</f>
        <v>0</v>
      </c>
      <c r="K243" s="111">
        <f>'[1]Daily Roster'!$K243</f>
        <v>0</v>
      </c>
      <c r="L243" s="111">
        <f>'[1]Daily Roster'!$L243</f>
        <v>0</v>
      </c>
      <c r="M243" s="111">
        <f>'[1]Daily Roster'!$M243</f>
        <v>0</v>
      </c>
      <c r="N243" s="111">
        <f>'[1]Daily Roster'!$N243</f>
        <v>0</v>
      </c>
      <c r="O243" s="111">
        <f>'[1]Daily Roster'!$O243</f>
        <v>0</v>
      </c>
      <c r="P243" s="111">
        <f>'[1]Daily Roster'!$P243</f>
        <v>0</v>
      </c>
      <c r="Q243" s="111">
        <f>'[1]Daily Roster'!$Q243</f>
        <v>0</v>
      </c>
      <c r="R243" s="111">
        <f>'[1]Daily Roster'!$R243</f>
        <v>0</v>
      </c>
      <c r="S243" s="111">
        <f>'[1]Daily Roster'!$S243</f>
        <v>0</v>
      </c>
      <c r="T243" s="111">
        <f>'[1]Daily Roster'!$T243</f>
        <v>0</v>
      </c>
      <c r="V243" s="106"/>
      <c r="W243" s="106"/>
      <c r="X243" s="106"/>
      <c r="Z243" s="108"/>
      <c r="AA243" s="108"/>
      <c r="AB243" s="108"/>
      <c r="AC243" s="108"/>
      <c r="AD243" s="108"/>
      <c r="AF243" s="53"/>
    </row>
    <row r="244" spans="1:32" x14ac:dyDescent="0.3">
      <c r="A244" s="102">
        <v>43437</v>
      </c>
      <c r="B244" s="103" t="s">
        <v>1</v>
      </c>
      <c r="C244" s="111">
        <f>'[1]Daily Roster'!$C244</f>
        <v>0</v>
      </c>
      <c r="D244" s="111">
        <f>'[1]Daily Roster'!$D244</f>
        <v>0</v>
      </c>
      <c r="E244" s="111">
        <f>'[1]Daily Roster'!$E244</f>
        <v>0</v>
      </c>
      <c r="F244" s="111">
        <f>'[1]Daily Roster'!$F244</f>
        <v>0</v>
      </c>
      <c r="G244" s="111">
        <f>'[1]Daily Roster'!$G244</f>
        <v>0</v>
      </c>
      <c r="H244" s="111">
        <f>'[1]Daily Roster'!$H244</f>
        <v>0</v>
      </c>
      <c r="I244" s="111">
        <f>'[1]Daily Roster'!$I244</f>
        <v>0</v>
      </c>
      <c r="J244" s="111">
        <f>'[1]Daily Roster'!$J244</f>
        <v>0</v>
      </c>
      <c r="K244" s="111">
        <f>'[1]Daily Roster'!$K244</f>
        <v>0</v>
      </c>
      <c r="L244" s="111">
        <f>'[1]Daily Roster'!$L244</f>
        <v>0</v>
      </c>
      <c r="M244" s="111">
        <f>'[1]Daily Roster'!$M244</f>
        <v>0</v>
      </c>
      <c r="N244" s="111">
        <f>'[1]Daily Roster'!$N244</f>
        <v>0</v>
      </c>
      <c r="O244" s="111">
        <f>'[1]Daily Roster'!$O244</f>
        <v>0</v>
      </c>
      <c r="P244" s="111">
        <f>'[1]Daily Roster'!$P244</f>
        <v>0</v>
      </c>
      <c r="Q244" s="111">
        <f>'[1]Daily Roster'!$Q244</f>
        <v>0</v>
      </c>
      <c r="R244" s="111">
        <f>'[1]Daily Roster'!$R244</f>
        <v>0</v>
      </c>
      <c r="S244" s="111">
        <f>'[1]Daily Roster'!$S244</f>
        <v>0</v>
      </c>
      <c r="T244" s="111">
        <f>'[1]Daily Roster'!$T244</f>
        <v>0</v>
      </c>
      <c r="V244" s="106"/>
      <c r="W244" s="106"/>
      <c r="X244" s="106"/>
      <c r="Z244" s="108"/>
      <c r="AA244" s="108"/>
      <c r="AB244" s="108"/>
      <c r="AC244" s="108"/>
      <c r="AD244" s="108"/>
      <c r="AF244" s="53"/>
    </row>
    <row r="245" spans="1:32" x14ac:dyDescent="0.3">
      <c r="A245" s="102">
        <v>43438</v>
      </c>
      <c r="B245" s="103" t="s">
        <v>2</v>
      </c>
      <c r="C245" s="111">
        <f>'[1]Daily Roster'!$C245</f>
        <v>0</v>
      </c>
      <c r="D245" s="111">
        <f>'[1]Daily Roster'!$D245</f>
        <v>0</v>
      </c>
      <c r="E245" s="111">
        <f>'[1]Daily Roster'!$E245</f>
        <v>0</v>
      </c>
      <c r="F245" s="111">
        <f>'[1]Daily Roster'!$F245</f>
        <v>0</v>
      </c>
      <c r="G245" s="111">
        <f>'[1]Daily Roster'!$G245</f>
        <v>0</v>
      </c>
      <c r="H245" s="111">
        <f>'[1]Daily Roster'!$H245</f>
        <v>0</v>
      </c>
      <c r="I245" s="111">
        <f>'[1]Daily Roster'!$I245</f>
        <v>0</v>
      </c>
      <c r="J245" s="111">
        <f>'[1]Daily Roster'!$J245</f>
        <v>0</v>
      </c>
      <c r="K245" s="111">
        <f>'[1]Daily Roster'!$K245</f>
        <v>0</v>
      </c>
      <c r="L245" s="111">
        <f>'[1]Daily Roster'!$L245</f>
        <v>0</v>
      </c>
      <c r="M245" s="111">
        <f>'[1]Daily Roster'!$M245</f>
        <v>0</v>
      </c>
      <c r="N245" s="111">
        <f>'[1]Daily Roster'!$N245</f>
        <v>0</v>
      </c>
      <c r="O245" s="111">
        <f>'[1]Daily Roster'!$O245</f>
        <v>0</v>
      </c>
      <c r="P245" s="111">
        <f>'[1]Daily Roster'!$P245</f>
        <v>0</v>
      </c>
      <c r="Q245" s="111">
        <f>'[1]Daily Roster'!$Q245</f>
        <v>0</v>
      </c>
      <c r="R245" s="111">
        <f>'[1]Daily Roster'!$R245</f>
        <v>0</v>
      </c>
      <c r="S245" s="111">
        <f>'[1]Daily Roster'!$S245</f>
        <v>0</v>
      </c>
      <c r="T245" s="111">
        <f>'[1]Daily Roster'!$T245</f>
        <v>0</v>
      </c>
      <c r="V245" s="106"/>
      <c r="W245" s="106"/>
      <c r="X245" s="106"/>
      <c r="Z245" s="108"/>
      <c r="AA245" s="108"/>
      <c r="AB245" s="108"/>
      <c r="AC245" s="108"/>
      <c r="AD245" s="108"/>
      <c r="AF245" s="53"/>
    </row>
    <row r="246" spans="1:32" x14ac:dyDescent="0.3">
      <c r="A246" s="102">
        <v>43439</v>
      </c>
      <c r="B246" s="103" t="s">
        <v>3</v>
      </c>
      <c r="C246" s="111">
        <f>'[1]Daily Roster'!$C246</f>
        <v>0</v>
      </c>
      <c r="D246" s="111">
        <f>'[1]Daily Roster'!$D246</f>
        <v>0</v>
      </c>
      <c r="E246" s="111">
        <f>'[1]Daily Roster'!$E246</f>
        <v>0</v>
      </c>
      <c r="F246" s="111">
        <f>'[1]Daily Roster'!$F246</f>
        <v>0</v>
      </c>
      <c r="G246" s="111">
        <f>'[1]Daily Roster'!$G246</f>
        <v>0</v>
      </c>
      <c r="H246" s="111">
        <f>'[1]Daily Roster'!$H246</f>
        <v>0</v>
      </c>
      <c r="I246" s="111">
        <f>'[1]Daily Roster'!$I246</f>
        <v>0</v>
      </c>
      <c r="J246" s="111">
        <f>'[1]Daily Roster'!$J246</f>
        <v>0</v>
      </c>
      <c r="K246" s="111">
        <f>'[1]Daily Roster'!$K246</f>
        <v>0</v>
      </c>
      <c r="L246" s="111">
        <f>'[1]Daily Roster'!$L246</f>
        <v>0</v>
      </c>
      <c r="M246" s="111">
        <f>'[1]Daily Roster'!$M246</f>
        <v>0</v>
      </c>
      <c r="N246" s="111">
        <f>'[1]Daily Roster'!$N246</f>
        <v>0</v>
      </c>
      <c r="O246" s="111">
        <f>'[1]Daily Roster'!$O246</f>
        <v>0</v>
      </c>
      <c r="P246" s="111">
        <f>'[1]Daily Roster'!$P246</f>
        <v>0</v>
      </c>
      <c r="Q246" s="111">
        <f>'[1]Daily Roster'!$Q246</f>
        <v>0</v>
      </c>
      <c r="R246" s="111">
        <f>'[1]Daily Roster'!$R246</f>
        <v>0</v>
      </c>
      <c r="S246" s="111">
        <f>'[1]Daily Roster'!$S246</f>
        <v>0</v>
      </c>
      <c r="T246" s="111">
        <f>'[1]Daily Roster'!$T246</f>
        <v>0</v>
      </c>
      <c r="V246" s="106"/>
      <c r="W246" s="106"/>
      <c r="X246" s="106"/>
      <c r="Z246" s="108"/>
      <c r="AA246" s="108"/>
      <c r="AB246" s="108"/>
      <c r="AC246" s="108"/>
      <c r="AD246" s="108"/>
      <c r="AF246" s="53"/>
    </row>
    <row r="247" spans="1:32" x14ac:dyDescent="0.3">
      <c r="A247" s="102">
        <v>43440</v>
      </c>
      <c r="B247" s="103" t="s">
        <v>4</v>
      </c>
      <c r="C247" s="111">
        <f>'[1]Daily Roster'!$C247</f>
        <v>0</v>
      </c>
      <c r="D247" s="111">
        <f>'[1]Daily Roster'!$D247</f>
        <v>0</v>
      </c>
      <c r="E247" s="111">
        <f>'[1]Daily Roster'!$E247</f>
        <v>0</v>
      </c>
      <c r="F247" s="111">
        <f>'[1]Daily Roster'!$F247</f>
        <v>0</v>
      </c>
      <c r="G247" s="111">
        <f>'[1]Daily Roster'!$G247</f>
        <v>0</v>
      </c>
      <c r="H247" s="111">
        <f>'[1]Daily Roster'!$H247</f>
        <v>0</v>
      </c>
      <c r="I247" s="111">
        <f>'[1]Daily Roster'!$I247</f>
        <v>0</v>
      </c>
      <c r="J247" s="111">
        <f>'[1]Daily Roster'!$J247</f>
        <v>0</v>
      </c>
      <c r="K247" s="111">
        <f>'[1]Daily Roster'!$K247</f>
        <v>0</v>
      </c>
      <c r="L247" s="111">
        <f>'[1]Daily Roster'!$L247</f>
        <v>0</v>
      </c>
      <c r="M247" s="111">
        <f>'[1]Daily Roster'!$M247</f>
        <v>0</v>
      </c>
      <c r="N247" s="111">
        <f>'[1]Daily Roster'!$N247</f>
        <v>0</v>
      </c>
      <c r="O247" s="111">
        <f>'[1]Daily Roster'!$O247</f>
        <v>0</v>
      </c>
      <c r="P247" s="111">
        <f>'[1]Daily Roster'!$P247</f>
        <v>0</v>
      </c>
      <c r="Q247" s="111">
        <f>'[1]Daily Roster'!$Q247</f>
        <v>0</v>
      </c>
      <c r="R247" s="111">
        <f>'[1]Daily Roster'!$R247</f>
        <v>0</v>
      </c>
      <c r="S247" s="111">
        <f>'[1]Daily Roster'!$S247</f>
        <v>0</v>
      </c>
      <c r="T247" s="111">
        <f>'[1]Daily Roster'!$T247</f>
        <v>0</v>
      </c>
      <c r="V247" s="106"/>
      <c r="W247" s="106"/>
      <c r="X247" s="106"/>
      <c r="Z247" s="108"/>
      <c r="AA247" s="108"/>
      <c r="AB247" s="108"/>
      <c r="AC247" s="108"/>
      <c r="AD247" s="108"/>
      <c r="AF247" s="53"/>
    </row>
    <row r="248" spans="1:32" x14ac:dyDescent="0.3">
      <c r="A248" s="102">
        <v>43441</v>
      </c>
      <c r="B248" s="103" t="s">
        <v>5</v>
      </c>
      <c r="C248" s="111">
        <f>'[1]Daily Roster'!$C248</f>
        <v>0</v>
      </c>
      <c r="D248" s="111">
        <f>'[1]Daily Roster'!$D248</f>
        <v>0</v>
      </c>
      <c r="E248" s="111">
        <f>'[1]Daily Roster'!$E248</f>
        <v>0</v>
      </c>
      <c r="F248" s="111">
        <f>'[1]Daily Roster'!$F248</f>
        <v>0</v>
      </c>
      <c r="G248" s="111">
        <f>'[1]Daily Roster'!$G248</f>
        <v>0</v>
      </c>
      <c r="H248" s="111">
        <f>'[1]Daily Roster'!$H248</f>
        <v>0</v>
      </c>
      <c r="I248" s="111">
        <f>'[1]Daily Roster'!$I248</f>
        <v>0</v>
      </c>
      <c r="J248" s="111">
        <f>'[1]Daily Roster'!$J248</f>
        <v>0</v>
      </c>
      <c r="K248" s="111">
        <f>'[1]Daily Roster'!$K248</f>
        <v>0</v>
      </c>
      <c r="L248" s="111">
        <f>'[1]Daily Roster'!$L248</f>
        <v>0</v>
      </c>
      <c r="M248" s="111">
        <f>'[1]Daily Roster'!$M248</f>
        <v>0</v>
      </c>
      <c r="N248" s="111">
        <f>'[1]Daily Roster'!$N248</f>
        <v>0</v>
      </c>
      <c r="O248" s="111">
        <f>'[1]Daily Roster'!$O248</f>
        <v>0</v>
      </c>
      <c r="P248" s="111">
        <f>'[1]Daily Roster'!$P248</f>
        <v>0</v>
      </c>
      <c r="Q248" s="111">
        <f>'[1]Daily Roster'!$Q248</f>
        <v>0</v>
      </c>
      <c r="R248" s="111">
        <f>'[1]Daily Roster'!$R248</f>
        <v>0</v>
      </c>
      <c r="S248" s="111">
        <f>'[1]Daily Roster'!$S248</f>
        <v>0</v>
      </c>
      <c r="T248" s="111">
        <f>'[1]Daily Roster'!$T248</f>
        <v>0</v>
      </c>
      <c r="V248" s="106"/>
      <c r="W248" s="106"/>
      <c r="X248" s="106"/>
      <c r="Z248" s="108"/>
      <c r="AA248" s="108"/>
      <c r="AB248" s="108"/>
      <c r="AC248" s="108"/>
      <c r="AD248" s="108"/>
      <c r="AF248" s="53"/>
    </row>
    <row r="249" spans="1:32" x14ac:dyDescent="0.3">
      <c r="A249" s="102">
        <v>43444</v>
      </c>
      <c r="B249" s="103" t="s">
        <v>1</v>
      </c>
      <c r="C249" s="111">
        <f>'[1]Daily Roster'!$C249</f>
        <v>0</v>
      </c>
      <c r="D249" s="111">
        <f>'[1]Daily Roster'!$D249</f>
        <v>0</v>
      </c>
      <c r="E249" s="111">
        <f>'[1]Daily Roster'!$E249</f>
        <v>0</v>
      </c>
      <c r="F249" s="111">
        <f>'[1]Daily Roster'!$F249</f>
        <v>0</v>
      </c>
      <c r="G249" s="111">
        <f>'[1]Daily Roster'!$G249</f>
        <v>0</v>
      </c>
      <c r="H249" s="111">
        <f>'[1]Daily Roster'!$H249</f>
        <v>0</v>
      </c>
      <c r="I249" s="111">
        <f>'[1]Daily Roster'!$I249</f>
        <v>0</v>
      </c>
      <c r="J249" s="111">
        <f>'[1]Daily Roster'!$J249</f>
        <v>0</v>
      </c>
      <c r="K249" s="111">
        <f>'[1]Daily Roster'!$K249</f>
        <v>0</v>
      </c>
      <c r="L249" s="111">
        <f>'[1]Daily Roster'!$L249</f>
        <v>0</v>
      </c>
      <c r="M249" s="111">
        <f>'[1]Daily Roster'!$M249</f>
        <v>0</v>
      </c>
      <c r="N249" s="111">
        <f>'[1]Daily Roster'!$N249</f>
        <v>0</v>
      </c>
      <c r="O249" s="111">
        <f>'[1]Daily Roster'!$O249</f>
        <v>0</v>
      </c>
      <c r="P249" s="111">
        <f>'[1]Daily Roster'!$P249</f>
        <v>0</v>
      </c>
      <c r="Q249" s="111">
        <f>'[1]Daily Roster'!$Q249</f>
        <v>0</v>
      </c>
      <c r="R249" s="111">
        <f>'[1]Daily Roster'!$R249</f>
        <v>0</v>
      </c>
      <c r="S249" s="111">
        <f>'[1]Daily Roster'!$S249</f>
        <v>0</v>
      </c>
      <c r="T249" s="111">
        <f>'[1]Daily Roster'!$T249</f>
        <v>0</v>
      </c>
      <c r="V249" s="106"/>
      <c r="W249" s="106"/>
      <c r="X249" s="106"/>
      <c r="Z249" s="108"/>
      <c r="AA249" s="108"/>
      <c r="AB249" s="108"/>
      <c r="AC249" s="108"/>
      <c r="AD249" s="108"/>
      <c r="AF249" s="53"/>
    </row>
    <row r="250" spans="1:32" x14ac:dyDescent="0.3">
      <c r="A250" s="102">
        <v>43445</v>
      </c>
      <c r="B250" s="103" t="s">
        <v>2</v>
      </c>
      <c r="C250" s="111">
        <f>'[1]Daily Roster'!$C250</f>
        <v>0</v>
      </c>
      <c r="D250" s="111">
        <f>'[1]Daily Roster'!$D250</f>
        <v>0</v>
      </c>
      <c r="E250" s="111">
        <f>'[1]Daily Roster'!$E250</f>
        <v>0</v>
      </c>
      <c r="F250" s="111">
        <f>'[1]Daily Roster'!$F250</f>
        <v>0</v>
      </c>
      <c r="G250" s="111">
        <f>'[1]Daily Roster'!$G250</f>
        <v>0</v>
      </c>
      <c r="H250" s="111">
        <f>'[1]Daily Roster'!$H250</f>
        <v>0</v>
      </c>
      <c r="I250" s="111">
        <f>'[1]Daily Roster'!$I250</f>
        <v>0</v>
      </c>
      <c r="J250" s="111">
        <f>'[1]Daily Roster'!$J250</f>
        <v>0</v>
      </c>
      <c r="K250" s="111">
        <f>'[1]Daily Roster'!$K250</f>
        <v>0</v>
      </c>
      <c r="L250" s="111">
        <f>'[1]Daily Roster'!$L250</f>
        <v>0</v>
      </c>
      <c r="M250" s="111">
        <f>'[1]Daily Roster'!$M250</f>
        <v>0</v>
      </c>
      <c r="N250" s="111">
        <f>'[1]Daily Roster'!$N250</f>
        <v>0</v>
      </c>
      <c r="O250" s="111">
        <f>'[1]Daily Roster'!$O250</f>
        <v>0</v>
      </c>
      <c r="P250" s="111">
        <f>'[1]Daily Roster'!$P250</f>
        <v>0</v>
      </c>
      <c r="Q250" s="111">
        <f>'[1]Daily Roster'!$Q250</f>
        <v>0</v>
      </c>
      <c r="R250" s="111">
        <f>'[1]Daily Roster'!$R250</f>
        <v>0</v>
      </c>
      <c r="S250" s="111">
        <f>'[1]Daily Roster'!$S250</f>
        <v>0</v>
      </c>
      <c r="T250" s="111">
        <f>'[1]Daily Roster'!$T250</f>
        <v>0</v>
      </c>
      <c r="V250" s="106"/>
      <c r="W250" s="106"/>
      <c r="X250" s="106"/>
      <c r="Z250" s="108"/>
      <c r="AA250" s="108"/>
      <c r="AB250" s="108"/>
      <c r="AC250" s="108"/>
      <c r="AD250" s="108"/>
      <c r="AF250" s="53"/>
    </row>
    <row r="251" spans="1:32" x14ac:dyDescent="0.3">
      <c r="A251" s="102">
        <v>43446</v>
      </c>
      <c r="B251" s="103" t="s">
        <v>3</v>
      </c>
      <c r="C251" s="111">
        <f>'[1]Daily Roster'!$C251</f>
        <v>0</v>
      </c>
      <c r="D251" s="111">
        <f>'[1]Daily Roster'!$D251</f>
        <v>0</v>
      </c>
      <c r="E251" s="111">
        <f>'[1]Daily Roster'!$E251</f>
        <v>0</v>
      </c>
      <c r="F251" s="111">
        <f>'[1]Daily Roster'!$F251</f>
        <v>0</v>
      </c>
      <c r="G251" s="111">
        <f>'[1]Daily Roster'!$G251</f>
        <v>0</v>
      </c>
      <c r="H251" s="111">
        <f>'[1]Daily Roster'!$H251</f>
        <v>0</v>
      </c>
      <c r="I251" s="111">
        <f>'[1]Daily Roster'!$I251</f>
        <v>0</v>
      </c>
      <c r="J251" s="111">
        <f>'[1]Daily Roster'!$J251</f>
        <v>0</v>
      </c>
      <c r="K251" s="111">
        <f>'[1]Daily Roster'!$K251</f>
        <v>0</v>
      </c>
      <c r="L251" s="111">
        <f>'[1]Daily Roster'!$L251</f>
        <v>0</v>
      </c>
      <c r="M251" s="111">
        <f>'[1]Daily Roster'!$M251</f>
        <v>0</v>
      </c>
      <c r="N251" s="111">
        <f>'[1]Daily Roster'!$N251</f>
        <v>0</v>
      </c>
      <c r="O251" s="111">
        <f>'[1]Daily Roster'!$O251</f>
        <v>0</v>
      </c>
      <c r="P251" s="111">
        <f>'[1]Daily Roster'!$P251</f>
        <v>0</v>
      </c>
      <c r="Q251" s="111">
        <f>'[1]Daily Roster'!$Q251</f>
        <v>0</v>
      </c>
      <c r="R251" s="111">
        <f>'[1]Daily Roster'!$R251</f>
        <v>0</v>
      </c>
      <c r="S251" s="111">
        <f>'[1]Daily Roster'!$S251</f>
        <v>0</v>
      </c>
      <c r="T251" s="111">
        <f>'[1]Daily Roster'!$T251</f>
        <v>0</v>
      </c>
      <c r="V251" s="106"/>
      <c r="W251" s="106"/>
      <c r="X251" s="106"/>
      <c r="Z251" s="108"/>
      <c r="AA251" s="108"/>
      <c r="AB251" s="108"/>
      <c r="AC251" s="108"/>
      <c r="AD251" s="108"/>
      <c r="AF251" s="53"/>
    </row>
    <row r="252" spans="1:32" x14ac:dyDescent="0.3">
      <c r="A252" s="102">
        <v>43447</v>
      </c>
      <c r="B252" s="103" t="s">
        <v>4</v>
      </c>
      <c r="C252" s="111">
        <f>'[1]Daily Roster'!$C252</f>
        <v>0</v>
      </c>
      <c r="D252" s="111">
        <f>'[1]Daily Roster'!$D252</f>
        <v>0</v>
      </c>
      <c r="E252" s="111">
        <f>'[1]Daily Roster'!$E252</f>
        <v>0</v>
      </c>
      <c r="F252" s="111">
        <f>'[1]Daily Roster'!$F252</f>
        <v>0</v>
      </c>
      <c r="G252" s="111">
        <f>'[1]Daily Roster'!$G252</f>
        <v>0</v>
      </c>
      <c r="H252" s="111">
        <f>'[1]Daily Roster'!$H252</f>
        <v>0</v>
      </c>
      <c r="I252" s="111">
        <f>'[1]Daily Roster'!$I252</f>
        <v>0</v>
      </c>
      <c r="J252" s="111">
        <f>'[1]Daily Roster'!$J252</f>
        <v>0</v>
      </c>
      <c r="K252" s="111">
        <f>'[1]Daily Roster'!$K252</f>
        <v>0</v>
      </c>
      <c r="L252" s="111">
        <f>'[1]Daily Roster'!$L252</f>
        <v>0</v>
      </c>
      <c r="M252" s="111">
        <f>'[1]Daily Roster'!$M252</f>
        <v>0</v>
      </c>
      <c r="N252" s="111">
        <f>'[1]Daily Roster'!$N252</f>
        <v>0</v>
      </c>
      <c r="O252" s="111">
        <f>'[1]Daily Roster'!$O252</f>
        <v>0</v>
      </c>
      <c r="P252" s="111">
        <f>'[1]Daily Roster'!$P252</f>
        <v>0</v>
      </c>
      <c r="Q252" s="111">
        <f>'[1]Daily Roster'!$Q252</f>
        <v>0</v>
      </c>
      <c r="R252" s="111">
        <f>'[1]Daily Roster'!$R252</f>
        <v>0</v>
      </c>
      <c r="S252" s="111">
        <f>'[1]Daily Roster'!$S252</f>
        <v>0</v>
      </c>
      <c r="T252" s="111">
        <f>'[1]Daily Roster'!$T252</f>
        <v>0</v>
      </c>
      <c r="V252" s="106"/>
      <c r="W252" s="106"/>
      <c r="X252" s="106"/>
      <c r="Z252" s="108"/>
      <c r="AA252" s="108"/>
      <c r="AB252" s="108"/>
      <c r="AC252" s="108"/>
      <c r="AD252" s="108"/>
      <c r="AF252" s="53"/>
    </row>
    <row r="253" spans="1:32" x14ac:dyDescent="0.3">
      <c r="A253" s="102">
        <v>43448</v>
      </c>
      <c r="B253" s="103" t="s">
        <v>5</v>
      </c>
      <c r="C253" s="111">
        <f>'[1]Daily Roster'!$C253</f>
        <v>0</v>
      </c>
      <c r="D253" s="111">
        <f>'[1]Daily Roster'!$D253</f>
        <v>0</v>
      </c>
      <c r="E253" s="111">
        <f>'[1]Daily Roster'!$E253</f>
        <v>0</v>
      </c>
      <c r="F253" s="111">
        <f>'[1]Daily Roster'!$F253</f>
        <v>0</v>
      </c>
      <c r="G253" s="111">
        <f>'[1]Daily Roster'!$G253</f>
        <v>0</v>
      </c>
      <c r="H253" s="111">
        <f>'[1]Daily Roster'!$H253</f>
        <v>0</v>
      </c>
      <c r="I253" s="111">
        <f>'[1]Daily Roster'!$I253</f>
        <v>0</v>
      </c>
      <c r="J253" s="111">
        <f>'[1]Daily Roster'!$J253</f>
        <v>0</v>
      </c>
      <c r="K253" s="111">
        <f>'[1]Daily Roster'!$K253</f>
        <v>0</v>
      </c>
      <c r="L253" s="111">
        <f>'[1]Daily Roster'!$L253</f>
        <v>0</v>
      </c>
      <c r="M253" s="111">
        <f>'[1]Daily Roster'!$M253</f>
        <v>0</v>
      </c>
      <c r="N253" s="111">
        <f>'[1]Daily Roster'!$N253</f>
        <v>0</v>
      </c>
      <c r="O253" s="111">
        <f>'[1]Daily Roster'!$O253</f>
        <v>0</v>
      </c>
      <c r="P253" s="111">
        <f>'[1]Daily Roster'!$P253</f>
        <v>0</v>
      </c>
      <c r="Q253" s="111">
        <f>'[1]Daily Roster'!$Q253</f>
        <v>0</v>
      </c>
      <c r="R253" s="111">
        <f>'[1]Daily Roster'!$R253</f>
        <v>0</v>
      </c>
      <c r="S253" s="111">
        <f>'[1]Daily Roster'!$S253</f>
        <v>0</v>
      </c>
      <c r="T253" s="111">
        <f>'[1]Daily Roster'!$T253</f>
        <v>0</v>
      </c>
      <c r="V253" s="106"/>
      <c r="W253" s="106"/>
      <c r="X253" s="106"/>
      <c r="Z253" s="108"/>
      <c r="AA253" s="108"/>
      <c r="AB253" s="108"/>
      <c r="AC253" s="108"/>
      <c r="AD253" s="108"/>
      <c r="AF253" s="53"/>
    </row>
    <row r="254" spans="1:32" x14ac:dyDescent="0.3">
      <c r="A254" s="102">
        <v>43451</v>
      </c>
      <c r="B254" s="103" t="s">
        <v>1</v>
      </c>
      <c r="C254" s="111" t="str">
        <f>'[1]Daily Roster'!$C254</f>
        <v>Robert</v>
      </c>
      <c r="D254" s="111" t="str">
        <f>'[1]Daily Roster'!$D254</f>
        <v>Daisy</v>
      </c>
      <c r="E254" s="111" t="str">
        <f>'[1]Daily Roster'!$E254</f>
        <v>Stella</v>
      </c>
      <c r="F254" s="111" t="str">
        <f>'[1]Daily Roster'!$F254</f>
        <v>G.Lau</v>
      </c>
      <c r="G254" s="111" t="str">
        <f>'[1]Daily Roster'!$G254</f>
        <v>Lois</v>
      </c>
      <c r="H254" s="111" t="str">
        <f>'[1]Daily Roster'!$H254</f>
        <v>qq</v>
      </c>
      <c r="I254" s="111" t="str">
        <f>'[1]Daily Roster'!$I254</f>
        <v>T.Le&gt;12</v>
      </c>
      <c r="J254" s="111">
        <f>'[1]Daily Roster'!$J254</f>
        <v>0</v>
      </c>
      <c r="K254" s="111" t="str">
        <f>'[1]Daily Roster'!$K254</f>
        <v>qq</v>
      </c>
      <c r="L254" s="111">
        <f>'[1]Daily Roster'!$L254</f>
        <v>0</v>
      </c>
      <c r="M254" s="111">
        <f>'[1]Daily Roster'!$M254</f>
        <v>0</v>
      </c>
      <c r="N254" s="111">
        <f>'[1]Daily Roster'!$N254</f>
        <v>0</v>
      </c>
      <c r="O254" s="111">
        <f>'[1]Daily Roster'!$O254</f>
        <v>0</v>
      </c>
      <c r="P254" s="111">
        <f>'[1]Daily Roster'!$P254</f>
        <v>0</v>
      </c>
      <c r="Q254" s="111">
        <f>'[1]Daily Roster'!$Q254</f>
        <v>0</v>
      </c>
      <c r="R254" s="111">
        <f>'[1]Daily Roster'!$R254</f>
        <v>0</v>
      </c>
      <c r="S254" s="111">
        <f>'[1]Daily Roster'!$S254</f>
        <v>0</v>
      </c>
      <c r="T254" s="111">
        <f>'[1]Daily Roster'!$T254</f>
        <v>0</v>
      </c>
      <c r="V254" s="106"/>
      <c r="W254" s="106"/>
      <c r="X254" s="106"/>
      <c r="Z254" s="108"/>
      <c r="AA254" s="108"/>
      <c r="AB254" s="108"/>
      <c r="AC254" s="108"/>
      <c r="AD254" s="108"/>
      <c r="AF254" s="53"/>
    </row>
    <row r="255" spans="1:32" x14ac:dyDescent="0.3">
      <c r="A255" s="102">
        <v>43452</v>
      </c>
      <c r="B255" s="103" t="s">
        <v>2</v>
      </c>
      <c r="C255" s="111" t="str">
        <f>'[1]Daily Roster'!$C255</f>
        <v>Robert</v>
      </c>
      <c r="D255" s="111" t="str">
        <f>'[1]Daily Roster'!$D255</f>
        <v>Daisy</v>
      </c>
      <c r="E255" s="111" t="str">
        <f>'[1]Daily Roster'!$E255</f>
        <v>G.Lau</v>
      </c>
      <c r="F255" s="111" t="str">
        <f>'[1]Daily Roster'!$F255</f>
        <v>Yolanda</v>
      </c>
      <c r="G255" s="111" t="str">
        <f>'[1]Daily Roster'!$G255</f>
        <v>K.Tiong</v>
      </c>
      <c r="H255" s="111" t="str">
        <f>'[1]Daily Roster'!$H255</f>
        <v>qq</v>
      </c>
      <c r="I255" s="111" t="str">
        <f>'[1]Daily Roster'!$I255</f>
        <v>T.Le</v>
      </c>
      <c r="J255" s="111">
        <f>'[1]Daily Roster'!$J255</f>
        <v>0</v>
      </c>
      <c r="K255" s="111" t="str">
        <f>'[1]Daily Roster'!$K255</f>
        <v>qq</v>
      </c>
      <c r="L255" s="111">
        <f>'[1]Daily Roster'!$L255</f>
        <v>0</v>
      </c>
      <c r="M255" s="111">
        <f>'[1]Daily Roster'!$M255</f>
        <v>0</v>
      </c>
      <c r="N255" s="111">
        <f>'[1]Daily Roster'!$N255</f>
        <v>0</v>
      </c>
      <c r="O255" s="111">
        <f>'[1]Daily Roster'!$O255</f>
        <v>0</v>
      </c>
      <c r="P255" s="111">
        <f>'[1]Daily Roster'!$P255</f>
        <v>0</v>
      </c>
      <c r="Q255" s="111">
        <f>'[1]Daily Roster'!$Q255</f>
        <v>0</v>
      </c>
      <c r="R255" s="111">
        <f>'[1]Daily Roster'!$R255</f>
        <v>0</v>
      </c>
      <c r="S255" s="111">
        <f>'[1]Daily Roster'!$S255</f>
        <v>0</v>
      </c>
      <c r="T255" s="111">
        <f>'[1]Daily Roster'!$T255</f>
        <v>0</v>
      </c>
      <c r="V255" s="106"/>
      <c r="W255" s="106"/>
      <c r="X255" s="106"/>
      <c r="Z255" s="108"/>
      <c r="AA255" s="108"/>
      <c r="AB255" s="108"/>
      <c r="AC255" s="108"/>
      <c r="AD255" s="108"/>
      <c r="AF255" s="53"/>
    </row>
    <row r="256" spans="1:32" x14ac:dyDescent="0.3">
      <c r="A256" s="102">
        <v>43453</v>
      </c>
      <c r="B256" s="103" t="s">
        <v>3</v>
      </c>
      <c r="C256" s="111" t="str">
        <f>'[1]Daily Roster'!$C256</f>
        <v>Robert</v>
      </c>
      <c r="D256" s="111" t="str">
        <f>'[1]Daily Roster'!$D256</f>
        <v>Stella</v>
      </c>
      <c r="E256" s="111" t="str">
        <f>'[1]Daily Roster'!$E256</f>
        <v>Yolanda</v>
      </c>
      <c r="F256" s="111" t="str">
        <f>'[1]Daily Roster'!$F256</f>
        <v>K.Tiong</v>
      </c>
      <c r="G256" s="111" t="str">
        <f>'[1]Daily Roster'!$G256</f>
        <v>Kelly</v>
      </c>
      <c r="H256" s="111" t="str">
        <f>'[1]Daily Roster'!$H256</f>
        <v>qq</v>
      </c>
      <c r="I256" s="111" t="str">
        <f>'[1]Daily Roster'!$I256</f>
        <v>T.Le</v>
      </c>
      <c r="J256" s="111">
        <f>'[1]Daily Roster'!$J256</f>
        <v>0</v>
      </c>
      <c r="K256" s="111" t="str">
        <f>'[1]Daily Roster'!$K256</f>
        <v>qq</v>
      </c>
      <c r="L256" s="111">
        <f>'[1]Daily Roster'!$L256</f>
        <v>0</v>
      </c>
      <c r="M256" s="111">
        <f>'[1]Daily Roster'!$M256</f>
        <v>0</v>
      </c>
      <c r="N256" s="111">
        <f>'[1]Daily Roster'!$N256</f>
        <v>0</v>
      </c>
      <c r="O256" s="111">
        <f>'[1]Daily Roster'!$O256</f>
        <v>0</v>
      </c>
      <c r="P256" s="111">
        <f>'[1]Daily Roster'!$P256</f>
        <v>0</v>
      </c>
      <c r="Q256" s="111">
        <f>'[1]Daily Roster'!$Q256</f>
        <v>0</v>
      </c>
      <c r="R256" s="111">
        <f>'[1]Daily Roster'!$R256</f>
        <v>0</v>
      </c>
      <c r="S256" s="111">
        <f>'[1]Daily Roster'!$S256</f>
        <v>0</v>
      </c>
      <c r="T256" s="111">
        <f>'[1]Daily Roster'!$T256</f>
        <v>0</v>
      </c>
      <c r="V256" s="106"/>
      <c r="W256" s="106"/>
      <c r="X256" s="106"/>
      <c r="Z256" s="108"/>
      <c r="AA256" s="108"/>
      <c r="AB256" s="108"/>
      <c r="AC256" s="108"/>
      <c r="AD256" s="108"/>
      <c r="AF256" s="53"/>
    </row>
    <row r="257" spans="1:32" x14ac:dyDescent="0.3">
      <c r="A257" s="102">
        <v>43454</v>
      </c>
      <c r="B257" s="103" t="s">
        <v>4</v>
      </c>
      <c r="C257" s="111" t="str">
        <f>'[1]Daily Roster'!$C257</f>
        <v>Robert</v>
      </c>
      <c r="D257" s="111" t="str">
        <f>'[1]Daily Roster'!$D257</f>
        <v>Daisy</v>
      </c>
      <c r="E257" s="111" t="str">
        <f>'[1]Daily Roster'!$E257</f>
        <v>G.Lau</v>
      </c>
      <c r="F257" s="111" t="str">
        <f>'[1]Daily Roster'!$F257</f>
        <v>Yolanda</v>
      </c>
      <c r="G257" s="111" t="str">
        <f>'[1]Daily Roster'!$G257</f>
        <v>Lois</v>
      </c>
      <c r="H257" s="111" t="str">
        <f>'[1]Daily Roster'!$H257</f>
        <v>qq</v>
      </c>
      <c r="I257" s="111" t="str">
        <f>'[1]Daily Roster'!$I257</f>
        <v>T.Le</v>
      </c>
      <c r="J257" s="111">
        <f>'[1]Daily Roster'!$J257</f>
        <v>0</v>
      </c>
      <c r="K257" s="111" t="str">
        <f>'[1]Daily Roster'!$K257</f>
        <v>qq</v>
      </c>
      <c r="L257" s="111">
        <f>'[1]Daily Roster'!$L257</f>
        <v>0</v>
      </c>
      <c r="M257" s="111">
        <f>'[1]Daily Roster'!$M257</f>
        <v>0</v>
      </c>
      <c r="N257" s="111">
        <f>'[1]Daily Roster'!$N257</f>
        <v>0</v>
      </c>
      <c r="O257" s="111">
        <f>'[1]Daily Roster'!$O257</f>
        <v>0</v>
      </c>
      <c r="P257" s="111">
        <f>'[1]Daily Roster'!$P257</f>
        <v>0</v>
      </c>
      <c r="Q257" s="111">
        <f>'[1]Daily Roster'!$Q257</f>
        <v>0</v>
      </c>
      <c r="R257" s="111">
        <f>'[1]Daily Roster'!$R257</f>
        <v>0</v>
      </c>
      <c r="S257" s="111">
        <f>'[1]Daily Roster'!$S257</f>
        <v>0</v>
      </c>
      <c r="T257" s="111">
        <f>'[1]Daily Roster'!$T257</f>
        <v>0</v>
      </c>
      <c r="V257" s="106"/>
      <c r="W257" s="106"/>
      <c r="X257" s="106"/>
      <c r="Z257" s="108"/>
      <c r="AA257" s="108"/>
      <c r="AB257" s="108"/>
      <c r="AC257" s="108"/>
      <c r="AD257" s="108"/>
      <c r="AF257" s="53"/>
    </row>
    <row r="258" spans="1:32" x14ac:dyDescent="0.3">
      <c r="A258" s="102">
        <v>43455</v>
      </c>
      <c r="B258" s="103" t="s">
        <v>5</v>
      </c>
      <c r="C258" s="111" t="str">
        <f>'[1]Daily Roster'!$C258</f>
        <v>Robert</v>
      </c>
      <c r="D258" s="111" t="str">
        <f>'[1]Daily Roster'!$D258</f>
        <v>Daisy</v>
      </c>
      <c r="E258" s="111" t="str">
        <f>'[1]Daily Roster'!$E258</f>
        <v>Stella</v>
      </c>
      <c r="F258" s="111" t="str">
        <f>'[1]Daily Roster'!$F258</f>
        <v>G.Lau</v>
      </c>
      <c r="G258" s="111" t="str">
        <f>'[1]Daily Roster'!$G258</f>
        <v>Lois</v>
      </c>
      <c r="H258" s="111" t="str">
        <f>'[1]Daily Roster'!$H258</f>
        <v>qq</v>
      </c>
      <c r="I258" s="111" t="str">
        <f>'[1]Daily Roster'!$I258</f>
        <v>T.Le</v>
      </c>
      <c r="J258" s="111">
        <f>'[1]Daily Roster'!$J258</f>
        <v>0</v>
      </c>
      <c r="K258" s="111" t="str">
        <f>'[1]Daily Roster'!$K258</f>
        <v>qq</v>
      </c>
      <c r="L258" s="111">
        <f>'[1]Daily Roster'!$L258</f>
        <v>0</v>
      </c>
      <c r="M258" s="111">
        <f>'[1]Daily Roster'!$M258</f>
        <v>0</v>
      </c>
      <c r="N258" s="111">
        <f>'[1]Daily Roster'!$N258</f>
        <v>0</v>
      </c>
      <c r="O258" s="111">
        <f>'[1]Daily Roster'!$O258</f>
        <v>0</v>
      </c>
      <c r="P258" s="111">
        <f>'[1]Daily Roster'!$P258</f>
        <v>0</v>
      </c>
      <c r="Q258" s="111">
        <f>'[1]Daily Roster'!$Q258</f>
        <v>0</v>
      </c>
      <c r="R258" s="111">
        <f>'[1]Daily Roster'!$R258</f>
        <v>0</v>
      </c>
      <c r="S258" s="111">
        <f>'[1]Daily Roster'!$S258</f>
        <v>0</v>
      </c>
      <c r="T258" s="111">
        <f>'[1]Daily Roster'!$T258</f>
        <v>0</v>
      </c>
      <c r="V258" s="106"/>
      <c r="W258" s="106"/>
      <c r="X258" s="106"/>
      <c r="Z258" s="108"/>
      <c r="AA258" s="108"/>
      <c r="AB258" s="108"/>
      <c r="AC258" s="108"/>
      <c r="AD258" s="108"/>
      <c r="AF258" s="53"/>
    </row>
    <row r="259" spans="1:32" x14ac:dyDescent="0.3">
      <c r="A259" s="102">
        <v>43458</v>
      </c>
      <c r="B259" s="103" t="s">
        <v>1</v>
      </c>
      <c r="C259" s="111" t="str">
        <f>'[1]Daily Roster'!$C259</f>
        <v>Robert</v>
      </c>
      <c r="D259" s="111" t="str">
        <f>'[1]Daily Roster'!$D259</f>
        <v>Daisy</v>
      </c>
      <c r="E259" s="111" t="str">
        <f>'[1]Daily Roster'!$E259</f>
        <v>Stella</v>
      </c>
      <c r="F259" s="111" t="str">
        <f>'[1]Daily Roster'!$F259</f>
        <v>G.Lau</v>
      </c>
      <c r="G259" s="111" t="str">
        <f>'[1]Daily Roster'!$G259</f>
        <v>Lois</v>
      </c>
      <c r="H259" s="111" t="str">
        <f>'[1]Daily Roster'!$H259</f>
        <v>qq</v>
      </c>
      <c r="I259" s="111" t="str">
        <f>'[1]Daily Roster'!$I259</f>
        <v>T.Le</v>
      </c>
      <c r="J259" s="111">
        <f>'[1]Daily Roster'!$J259</f>
        <v>0</v>
      </c>
      <c r="K259" s="111" t="str">
        <f>'[1]Daily Roster'!$K259</f>
        <v>qq</v>
      </c>
      <c r="L259" s="111">
        <f>'[1]Daily Roster'!$L259</f>
        <v>0</v>
      </c>
      <c r="M259" s="111">
        <f>'[1]Daily Roster'!$M259</f>
        <v>0</v>
      </c>
      <c r="N259" s="111">
        <f>'[1]Daily Roster'!$N259</f>
        <v>0</v>
      </c>
      <c r="O259" s="111">
        <f>'[1]Daily Roster'!$O259</f>
        <v>0</v>
      </c>
      <c r="P259" s="111">
        <f>'[1]Daily Roster'!$P259</f>
        <v>0</v>
      </c>
      <c r="Q259" s="111">
        <f>'[1]Daily Roster'!$Q259</f>
        <v>0</v>
      </c>
      <c r="R259" s="111">
        <f>'[1]Daily Roster'!$R259</f>
        <v>0</v>
      </c>
      <c r="S259" s="111">
        <f>'[1]Daily Roster'!$S259</f>
        <v>0</v>
      </c>
      <c r="T259" s="111">
        <f>'[1]Daily Roster'!$T259</f>
        <v>0</v>
      </c>
      <c r="V259" s="106"/>
      <c r="W259" s="106"/>
      <c r="X259" s="106"/>
      <c r="Z259" s="108"/>
      <c r="AA259" s="108"/>
      <c r="AB259" s="108"/>
      <c r="AC259" s="108"/>
      <c r="AD259" s="108"/>
      <c r="AF259" s="53"/>
    </row>
    <row r="260" spans="1:32" x14ac:dyDescent="0.3">
      <c r="A260" s="102">
        <v>43459</v>
      </c>
      <c r="B260" s="103" t="s">
        <v>2</v>
      </c>
      <c r="C260" s="111" t="str">
        <f>'[1]Daily Roster'!$C260</f>
        <v>Public Holiday</v>
      </c>
      <c r="D260" s="111" t="str">
        <f>'[1]Daily Roster'!$D260</f>
        <v>Public Holiday</v>
      </c>
      <c r="E260" s="111" t="str">
        <f>'[1]Daily Roster'!$E260</f>
        <v>Public Holiday</v>
      </c>
      <c r="F260" s="111" t="str">
        <f>'[1]Daily Roster'!$F260</f>
        <v>Public Holiday</v>
      </c>
      <c r="G260" s="111" t="str">
        <f>'[1]Daily Roster'!$G260</f>
        <v>Public Holiday</v>
      </c>
      <c r="H260" s="111" t="str">
        <f>'[1]Daily Roster'!$H260</f>
        <v>Public Holiday</v>
      </c>
      <c r="I260" s="111" t="str">
        <f>'[1]Daily Roster'!$I260</f>
        <v>Public Holiday</v>
      </c>
      <c r="J260" s="111">
        <f>'[1]Daily Roster'!$J260</f>
        <v>0</v>
      </c>
      <c r="K260" s="111" t="str">
        <f>'[1]Daily Roster'!$K260</f>
        <v>qq</v>
      </c>
      <c r="L260" s="111">
        <f>'[1]Daily Roster'!$L260</f>
        <v>0</v>
      </c>
      <c r="M260" s="111">
        <f>'[1]Daily Roster'!$M260</f>
        <v>0</v>
      </c>
      <c r="N260" s="111">
        <f>'[1]Daily Roster'!$N260</f>
        <v>0</v>
      </c>
      <c r="O260" s="111">
        <f>'[1]Daily Roster'!$O260</f>
        <v>0</v>
      </c>
      <c r="P260" s="111">
        <f>'[1]Daily Roster'!$P260</f>
        <v>0</v>
      </c>
      <c r="Q260" s="111">
        <f>'[1]Daily Roster'!$Q260</f>
        <v>0</v>
      </c>
      <c r="R260" s="111">
        <f>'[1]Daily Roster'!$R260</f>
        <v>0</v>
      </c>
      <c r="S260" s="111">
        <f>'[1]Daily Roster'!$S260</f>
        <v>0</v>
      </c>
      <c r="T260" s="111">
        <f>'[1]Daily Roster'!$T260</f>
        <v>0</v>
      </c>
      <c r="V260" s="106"/>
      <c r="W260" s="106"/>
      <c r="X260" s="106"/>
      <c r="Z260" s="108"/>
      <c r="AA260" s="108"/>
      <c r="AB260" s="108"/>
      <c r="AC260" s="108"/>
      <c r="AD260" s="108"/>
      <c r="AF260" s="53"/>
    </row>
    <row r="261" spans="1:32" x14ac:dyDescent="0.3">
      <c r="A261" s="102">
        <v>43460</v>
      </c>
      <c r="B261" s="103" t="s">
        <v>3</v>
      </c>
      <c r="C261" s="111" t="str">
        <f>'[1]Daily Roster'!$C261</f>
        <v>Public Holiday</v>
      </c>
      <c r="D261" s="111" t="str">
        <f>'[1]Daily Roster'!$D261</f>
        <v>Public Holiday</v>
      </c>
      <c r="E261" s="111" t="str">
        <f>'[1]Daily Roster'!$E261</f>
        <v>Public Holiday</v>
      </c>
      <c r="F261" s="111" t="str">
        <f>'[1]Daily Roster'!$F261</f>
        <v>Public Holiday</v>
      </c>
      <c r="G261" s="111" t="str">
        <f>'[1]Daily Roster'!$G261</f>
        <v>Public Holiday</v>
      </c>
      <c r="H261" s="111" t="str">
        <f>'[1]Daily Roster'!$H261</f>
        <v>Public Holiday</v>
      </c>
      <c r="I261" s="111" t="str">
        <f>'[1]Daily Roster'!$I261</f>
        <v>Public Holiday</v>
      </c>
      <c r="J261" s="111">
        <f>'[1]Daily Roster'!$J261</f>
        <v>0</v>
      </c>
      <c r="K261" s="111" t="str">
        <f>'[1]Daily Roster'!$K261</f>
        <v>qq</v>
      </c>
      <c r="L261" s="111">
        <f>'[1]Daily Roster'!$L261</f>
        <v>0</v>
      </c>
      <c r="M261" s="111">
        <f>'[1]Daily Roster'!$M261</f>
        <v>0</v>
      </c>
      <c r="N261" s="111">
        <f>'[1]Daily Roster'!$N261</f>
        <v>0</v>
      </c>
      <c r="O261" s="111">
        <f>'[1]Daily Roster'!$O261</f>
        <v>0</v>
      </c>
      <c r="P261" s="111">
        <f>'[1]Daily Roster'!$P261</f>
        <v>0</v>
      </c>
      <c r="Q261" s="111">
        <f>'[1]Daily Roster'!$Q261</f>
        <v>0</v>
      </c>
      <c r="R261" s="111">
        <f>'[1]Daily Roster'!$R261</f>
        <v>0</v>
      </c>
      <c r="S261" s="111">
        <f>'[1]Daily Roster'!$S261</f>
        <v>0</v>
      </c>
      <c r="T261" s="111">
        <f>'[1]Daily Roster'!$T261</f>
        <v>0</v>
      </c>
      <c r="V261" s="106"/>
      <c r="W261" s="106"/>
      <c r="X261" s="106"/>
      <c r="Z261" s="108"/>
      <c r="AA261" s="108"/>
      <c r="AB261" s="108"/>
      <c r="AC261" s="108"/>
      <c r="AD261" s="108"/>
      <c r="AF261" s="53"/>
    </row>
    <row r="262" spans="1:32" x14ac:dyDescent="0.3">
      <c r="A262" s="102">
        <v>43461</v>
      </c>
      <c r="B262" s="103" t="s">
        <v>4</v>
      </c>
      <c r="C262" s="111" t="str">
        <f>'[1]Daily Roster'!$C262</f>
        <v>Robert</v>
      </c>
      <c r="D262" s="111" t="str">
        <f>'[1]Daily Roster'!$D262</f>
        <v>Daisy</v>
      </c>
      <c r="E262" s="111" t="str">
        <f>'[1]Daily Roster'!$E262</f>
        <v>Bernadette</v>
      </c>
      <c r="F262" s="111" t="str">
        <f>'[1]Daily Roster'!$F262</f>
        <v>G.Lau</v>
      </c>
      <c r="G262" s="111" t="str">
        <f>'[1]Daily Roster'!$G262</f>
        <v>Lois</v>
      </c>
      <c r="H262" s="111" t="str">
        <f>'[1]Daily Roster'!$H262</f>
        <v>qq</v>
      </c>
      <c r="I262" s="111" t="str">
        <f>'[1]Daily Roster'!$I262</f>
        <v>T.Le</v>
      </c>
      <c r="J262" s="111">
        <f>'[1]Daily Roster'!$J262</f>
        <v>0</v>
      </c>
      <c r="K262" s="111" t="str">
        <f>'[1]Daily Roster'!$K262</f>
        <v>qq</v>
      </c>
      <c r="L262" s="111">
        <f>'[1]Daily Roster'!$L262</f>
        <v>0</v>
      </c>
      <c r="M262" s="111">
        <f>'[1]Daily Roster'!$M262</f>
        <v>0</v>
      </c>
      <c r="N262" s="111">
        <f>'[1]Daily Roster'!$N262</f>
        <v>0</v>
      </c>
      <c r="O262" s="111">
        <f>'[1]Daily Roster'!$O262</f>
        <v>0</v>
      </c>
      <c r="P262" s="111">
        <f>'[1]Daily Roster'!$P262</f>
        <v>0</v>
      </c>
      <c r="Q262" s="111">
        <f>'[1]Daily Roster'!$Q262</f>
        <v>0</v>
      </c>
      <c r="R262" s="111">
        <f>'[1]Daily Roster'!$R262</f>
        <v>0</v>
      </c>
      <c r="S262" s="111">
        <f>'[1]Daily Roster'!$S262</f>
        <v>0</v>
      </c>
      <c r="T262" s="111">
        <f>'[1]Daily Roster'!$T262</f>
        <v>0</v>
      </c>
      <c r="V262" s="106"/>
      <c r="W262" s="106"/>
      <c r="X262" s="106"/>
      <c r="Z262" s="108"/>
      <c r="AA262" s="108"/>
      <c r="AB262" s="108"/>
      <c r="AC262" s="108"/>
      <c r="AD262" s="108"/>
      <c r="AF262" s="53"/>
    </row>
    <row r="263" spans="1:32" x14ac:dyDescent="0.3">
      <c r="A263" s="102">
        <v>43462</v>
      </c>
      <c r="B263" s="103" t="s">
        <v>5</v>
      </c>
      <c r="C263" s="111" t="str">
        <f>'[1]Daily Roster'!$C263</f>
        <v>G.Lau</v>
      </c>
      <c r="D263" s="111" t="str">
        <f>'[1]Daily Roster'!$D263</f>
        <v>Daisy</v>
      </c>
      <c r="E263" s="111" t="str">
        <f>'[1]Daily Roster'!$E263</f>
        <v>Stella</v>
      </c>
      <c r="F263" s="111" t="str">
        <f>'[1]Daily Roster'!$F263</f>
        <v>K.Tiong</v>
      </c>
      <c r="G263" s="111" t="str">
        <f>'[1]Daily Roster'!$G263</f>
        <v>Lois</v>
      </c>
      <c r="H263" s="111" t="str">
        <f>'[1]Daily Roster'!$H263</f>
        <v>qq</v>
      </c>
      <c r="I263" s="111" t="str">
        <f>'[1]Daily Roster'!$I263</f>
        <v>T.Le</v>
      </c>
      <c r="J263" s="111">
        <f>'[1]Daily Roster'!$J263</f>
        <v>0</v>
      </c>
      <c r="K263" s="111" t="str">
        <f>'[1]Daily Roster'!$K263</f>
        <v>qq</v>
      </c>
      <c r="L263" s="111">
        <f>'[1]Daily Roster'!$L263</f>
        <v>0</v>
      </c>
      <c r="M263" s="111">
        <f>'[1]Daily Roster'!$M263</f>
        <v>0</v>
      </c>
      <c r="N263" s="111">
        <f>'[1]Daily Roster'!$N263</f>
        <v>0</v>
      </c>
      <c r="O263" s="111">
        <f>'[1]Daily Roster'!$O263</f>
        <v>0</v>
      </c>
      <c r="P263" s="111">
        <f>'[1]Daily Roster'!$P263</f>
        <v>0</v>
      </c>
      <c r="Q263" s="111">
        <f>'[1]Daily Roster'!$Q263</f>
        <v>0</v>
      </c>
      <c r="R263" s="111">
        <f>'[1]Daily Roster'!$R263</f>
        <v>0</v>
      </c>
      <c r="S263" s="111">
        <f>'[1]Daily Roster'!$S263</f>
        <v>0</v>
      </c>
      <c r="T263" s="111">
        <f>'[1]Daily Roster'!$T263</f>
        <v>0</v>
      </c>
      <c r="V263" s="106"/>
      <c r="W263" s="106"/>
      <c r="X263" s="106"/>
      <c r="Z263" s="108"/>
      <c r="AA263" s="108"/>
      <c r="AB263" s="108"/>
      <c r="AC263" s="108"/>
      <c r="AD263" s="108"/>
      <c r="AF263" s="53"/>
    </row>
    <row r="264" spans="1:32" x14ac:dyDescent="0.3">
      <c r="A264" s="209">
        <v>43361</v>
      </c>
    </row>
    <row r="265" spans="1:32" x14ac:dyDescent="0.3">
      <c r="A265" s="209">
        <v>43362</v>
      </c>
    </row>
    <row r="266" spans="1:32" x14ac:dyDescent="0.3">
      <c r="A266" s="209">
        <v>43363</v>
      </c>
    </row>
    <row r="267" spans="1:32" x14ac:dyDescent="0.3">
      <c r="A267" s="209">
        <v>43364</v>
      </c>
      <c r="B267" t="s">
        <v>74</v>
      </c>
    </row>
    <row r="268" spans="1:32" x14ac:dyDescent="0.3">
      <c r="A268" s="209">
        <v>43365</v>
      </c>
      <c r="B268" t="s">
        <v>75</v>
      </c>
    </row>
    <row r="269" spans="1:32" x14ac:dyDescent="0.3">
      <c r="B269" t="s">
        <v>76</v>
      </c>
    </row>
    <row r="270" spans="1:32" x14ac:dyDescent="0.3">
      <c r="B270" t="s">
        <v>77</v>
      </c>
    </row>
    <row r="271" spans="1:32" x14ac:dyDescent="0.3">
      <c r="B271" t="s">
        <v>78</v>
      </c>
    </row>
    <row r="272" spans="1:32" x14ac:dyDescent="0.3">
      <c r="B272" t="s">
        <v>79</v>
      </c>
    </row>
    <row r="273" spans="2:2" x14ac:dyDescent="0.3">
      <c r="B273" t="s">
        <v>80</v>
      </c>
    </row>
    <row r="274" spans="2:2" x14ac:dyDescent="0.3">
      <c r="B274" t="s">
        <v>81</v>
      </c>
    </row>
    <row r="275" spans="2:2" x14ac:dyDescent="0.3">
      <c r="B275" t="s">
        <v>82</v>
      </c>
    </row>
    <row r="276" spans="2:2" x14ac:dyDescent="0.3">
      <c r="B276" t="s">
        <v>83</v>
      </c>
    </row>
    <row r="277" spans="2:2" x14ac:dyDescent="0.3">
      <c r="B277" t="s">
        <v>84</v>
      </c>
    </row>
  </sheetData>
  <conditionalFormatting sqref="A1:AF2 A3:B4 U3:AF263 B5:B263 A5:A268">
    <cfRule type="containsText" dxfId="30" priority="5" operator="containsText" text="qq">
      <formula>NOT(ISERROR(SEARCH("qq",A1)))</formula>
    </cfRule>
    <cfRule type="containsText" dxfId="29" priority="6" operator="containsText" text="Public Holiday">
      <formula>NOT(ISERROR(SEARCH("Public Holiday",A1)))</formula>
    </cfRule>
    <cfRule type="containsText" dxfId="28" priority="7" operator="containsText" text="blank">
      <formula>NOT(ISERROR(SEARCH("blank",A1)))</formula>
    </cfRule>
  </conditionalFormatting>
  <conditionalFormatting sqref="C3:T263">
    <cfRule type="containsText" dxfId="27" priority="3" operator="containsText" text="COVER">
      <formula>NOT(ISERROR(SEARCH("COVER",C3)))</formula>
    </cfRule>
    <cfRule type="containsText" dxfId="26" priority="4" operator="containsText" text="blank">
      <formula>NOT(ISERROR(SEARCH("blank",C3)))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topLeftCell="A224" zoomScale="82" zoomScaleNormal="82" workbookViewId="0">
      <selection activeCell="A257" sqref="A257:A261"/>
    </sheetView>
  </sheetViews>
  <sheetFormatPr defaultColWidth="9" defaultRowHeight="16.5" x14ac:dyDescent="0.3"/>
  <cols>
    <col min="1" max="1" width="9.875" style="130" customWidth="1"/>
    <col min="2" max="2" width="10.75" style="61" bestFit="1" customWidth="1"/>
    <col min="3" max="3" width="16.25" style="61" bestFit="1" customWidth="1"/>
    <col min="4" max="4" width="15.375" style="61" bestFit="1" customWidth="1"/>
    <col min="5" max="5" width="17" style="61" bestFit="1" customWidth="1"/>
    <col min="6" max="7" width="13.375" style="61" bestFit="1" customWidth="1"/>
    <col min="8" max="8" width="19.375" style="61" bestFit="1" customWidth="1"/>
    <col min="9" max="9" width="18.125" style="61" bestFit="1" customWidth="1"/>
    <col min="10" max="10" width="28" style="61" bestFit="1" customWidth="1"/>
    <col min="11" max="12" width="17.625" style="61" bestFit="1" customWidth="1"/>
    <col min="13" max="13" width="32.875" style="61" bestFit="1" customWidth="1"/>
    <col min="14" max="20" width="15.375" style="61" bestFit="1" customWidth="1"/>
    <col min="21" max="16384" width="9" style="61"/>
  </cols>
  <sheetData>
    <row r="1" spans="1:20" s="120" customFormat="1" x14ac:dyDescent="0.3">
      <c r="A1" s="7"/>
      <c r="B1" s="118"/>
      <c r="C1" s="55" t="str">
        <f>'[12]Daily Roster'!$C1</f>
        <v>MED INFO</v>
      </c>
      <c r="D1" s="55" t="str">
        <f>'[12]Daily Roster'!$D1</f>
        <v>MED INFO INTERN</v>
      </c>
      <c r="E1" s="55" t="str">
        <f>'[12]Daily Roster'!$E1</f>
        <v>MED INFO TRAINING</v>
      </c>
      <c r="F1" s="55" t="str">
        <f>'[12]Daily Roster'!$F1</f>
        <v>INPATIENTS</v>
      </c>
      <c r="G1" s="55" t="str">
        <f>'[12]Daily Roster'!$G1</f>
        <v>INPATIENTS</v>
      </c>
      <c r="H1" s="55" t="str">
        <f>'[12]Daily Roster'!$H1</f>
        <v>INPATIENTS</v>
      </c>
      <c r="I1" s="55" t="str">
        <f>'[12]Daily Roster'!$I1</f>
        <v>INPATIENT INTERN</v>
      </c>
      <c r="J1" s="55" t="str">
        <f>'[12]Daily Roster'!$J1</f>
        <v>INPATIENT INTERN</v>
      </c>
      <c r="K1" s="55" t="str">
        <f>'[12]Daily Roster'!$K1</f>
        <v>(8am-4.30pm) HOMR / CDC CLINIC</v>
      </c>
      <c r="L1" s="55" t="str">
        <f>'[12]Daily Roster'!$L1</f>
        <v>(8am-4.30pm) HOMR</v>
      </c>
      <c r="M1" s="55" t="str">
        <f>'[12]Daily Roster'!$M1</f>
        <v>(8am-4.30pm) HOMR</v>
      </c>
      <c r="N1" s="55" t="str">
        <f>'[12]Daily Roster'!$N1</f>
        <v>(8am-4.30pm) HOMR / AAC / PR INTERN</v>
      </c>
      <c r="O1" s="55" t="str">
        <f>'[12]Daily Roster'!$O1</f>
        <v>(8am-4.30pm) HOMR / AAC / PR INTERN</v>
      </c>
      <c r="P1" s="55" t="str">
        <f>'[12]Daily Roster'!$P1</f>
        <v>[PHARMACY ROLE]</v>
      </c>
      <c r="Q1" s="55" t="str">
        <f>'[12]Daily Roster'!$Q1</f>
        <v>[PHARMACY ROLE]</v>
      </c>
      <c r="R1" s="55" t="str">
        <f>'[12]Daily Roster'!$R1</f>
        <v>[PHARMACY ROLE]</v>
      </c>
      <c r="S1" s="55" t="str">
        <f>'[12]Daily Roster'!$S1</f>
        <v>[PHARMACY ROLE]</v>
      </c>
      <c r="T1" s="55" t="str">
        <f>'[12]Daily Roster'!$T1</f>
        <v>[PHARMACY ROLE]</v>
      </c>
    </row>
    <row r="2" spans="1:20" x14ac:dyDescent="0.3">
      <c r="A2" s="7">
        <v>43101</v>
      </c>
      <c r="B2" s="1" t="s">
        <v>1</v>
      </c>
      <c r="C2" s="55" t="str">
        <f>'[12]Daily Roster'!$C2</f>
        <v>public holiday</v>
      </c>
      <c r="D2" s="55" t="str">
        <f>'[12]Daily Roster'!$D2</f>
        <v>public holiday</v>
      </c>
      <c r="E2" s="55" t="str">
        <f>'[12]Daily Roster'!$E2</f>
        <v>public holiday</v>
      </c>
      <c r="F2" s="55" t="str">
        <f>'[12]Daily Roster'!$F2</f>
        <v>public holiday</v>
      </c>
      <c r="G2" s="55" t="str">
        <f>'[12]Daily Roster'!$G2</f>
        <v>public holiday</v>
      </c>
      <c r="H2" s="55" t="str">
        <f>'[12]Daily Roster'!$H2</f>
        <v>public holiday</v>
      </c>
      <c r="I2" s="55" t="str">
        <f>'[12]Daily Roster'!$I2</f>
        <v>public holiday</v>
      </c>
      <c r="J2" s="55" t="str">
        <f>'[12]Daily Roster'!$J2</f>
        <v>public holiday</v>
      </c>
      <c r="K2" s="55" t="str">
        <f>'[12]Daily Roster'!$K2</f>
        <v>public holiday</v>
      </c>
      <c r="L2" s="55" t="str">
        <f>'[12]Daily Roster'!$L2</f>
        <v>public holiday</v>
      </c>
      <c r="M2" s="55" t="str">
        <f>'[12]Daily Roster'!$M2</f>
        <v>public holiday</v>
      </c>
      <c r="N2" s="55" t="str">
        <f>'[12]Daily Roster'!$N2</f>
        <v>public holiday</v>
      </c>
      <c r="O2" s="55" t="str">
        <f>'[12]Daily Roster'!$O2</f>
        <v>public holiday</v>
      </c>
      <c r="P2" s="55" t="str">
        <f>'[12]Daily Roster'!$P2</f>
        <v>public holiday</v>
      </c>
      <c r="Q2" s="55" t="str">
        <f>'[12]Daily Roster'!$Q2</f>
        <v>public holiday</v>
      </c>
      <c r="R2" s="55" t="str">
        <f>'[12]Daily Roster'!$R2</f>
        <v>public holiday</v>
      </c>
      <c r="S2" s="55" t="str">
        <f>'[12]Daily Roster'!$S2</f>
        <v>public holiday</v>
      </c>
      <c r="T2" s="55" t="str">
        <f>'[12]Daily Roster'!$T2</f>
        <v>public holiday</v>
      </c>
    </row>
    <row r="3" spans="1:20" x14ac:dyDescent="0.3">
      <c r="A3" s="7">
        <v>43102</v>
      </c>
      <c r="B3" s="1" t="s">
        <v>2</v>
      </c>
      <c r="C3" s="55" t="str">
        <f>'[12]Daily Roster'!$C3</f>
        <v>Rodney</v>
      </c>
      <c r="D3" s="55">
        <f>'[12]Daily Roster'!$D3</f>
        <v>0</v>
      </c>
      <c r="E3" s="55">
        <f>'[12]Daily Roster'!$E3</f>
        <v>0</v>
      </c>
      <c r="F3" s="55" t="str">
        <f>'[12]Daily Roster'!$F3</f>
        <v>Adil</v>
      </c>
      <c r="G3" s="55" t="str">
        <f>'[12]Daily Roster'!$G3</f>
        <v>Taylor</v>
      </c>
      <c r="H3" s="55" t="str">
        <f>'[12]Daily Roster'!$H3</f>
        <v>Domenica</v>
      </c>
      <c r="I3" s="55" t="str">
        <f>'[12]Daily Roster'!$I3</f>
        <v>V.Le</v>
      </c>
      <c r="J3" s="55" t="str">
        <f>'[12]Daily Roster'!$J3</f>
        <v>Jonathan (LS)</v>
      </c>
      <c r="K3" s="55" t="str">
        <f>'[12]Daily Roster'!$K3</f>
        <v>Maia</v>
      </c>
      <c r="L3" s="55" t="str">
        <f>'[12]Daily Roster'!$L3</f>
        <v>Sophia</v>
      </c>
      <c r="M3" s="55" t="str">
        <f>'[12]Daily Roster'!$M3</f>
        <v>blank</v>
      </c>
      <c r="N3" s="55">
        <f>'[12]Daily Roster'!$N3</f>
        <v>0</v>
      </c>
      <c r="O3" s="55">
        <f>'[12]Daily Roster'!$O3</f>
        <v>0</v>
      </c>
      <c r="P3" s="55">
        <f>'[12]Daily Roster'!$P3</f>
        <v>0</v>
      </c>
      <c r="Q3" s="55">
        <f>'[12]Daily Roster'!$Q3</f>
        <v>0</v>
      </c>
      <c r="R3" s="55">
        <f>'[12]Daily Roster'!$R3</f>
        <v>0</v>
      </c>
      <c r="S3" s="55">
        <f>'[12]Daily Roster'!$S3</f>
        <v>0</v>
      </c>
      <c r="T3" s="55">
        <f>'[12]Daily Roster'!$T3</f>
        <v>0</v>
      </c>
    </row>
    <row r="4" spans="1:20" x14ac:dyDescent="0.3">
      <c r="A4" s="7">
        <v>43103</v>
      </c>
      <c r="B4" s="1" t="s">
        <v>3</v>
      </c>
      <c r="C4" s="55" t="str">
        <f>'[12]Daily Roster'!$C4</f>
        <v>Rodney</v>
      </c>
      <c r="D4" s="55">
        <f>'[12]Daily Roster'!$D4</f>
        <v>0</v>
      </c>
      <c r="E4" s="55">
        <f>'[12]Daily Roster'!$E4</f>
        <v>0</v>
      </c>
      <c r="F4" s="55" t="str">
        <f>'[12]Daily Roster'!$F4</f>
        <v>Adil</v>
      </c>
      <c r="G4" s="55" t="str">
        <f>'[12]Daily Roster'!$G4</f>
        <v>Taylor</v>
      </c>
      <c r="H4" s="55" t="str">
        <f>'[12]Daily Roster'!$H4</f>
        <v>qq</v>
      </c>
      <c r="I4" s="55" t="str">
        <f>'[12]Daily Roster'!$I4</f>
        <v>V.Le</v>
      </c>
      <c r="J4" s="55" t="str">
        <f>'[12]Daily Roster'!$J4</f>
        <v>Jonathan (LS)</v>
      </c>
      <c r="K4" s="55" t="str">
        <f>'[12]Daily Roster'!$K4</f>
        <v>M.Hanna</v>
      </c>
      <c r="L4" s="55" t="str">
        <f>'[12]Daily Roster'!$L4</f>
        <v>Sophia</v>
      </c>
      <c r="M4" s="55" t="str">
        <f>'[12]Daily Roster'!$M4</f>
        <v>blank</v>
      </c>
      <c r="N4" s="55">
        <f>'[12]Daily Roster'!$N4</f>
        <v>0</v>
      </c>
      <c r="O4" s="55">
        <f>'[12]Daily Roster'!$O4</f>
        <v>0</v>
      </c>
      <c r="P4" s="55">
        <f>'[12]Daily Roster'!$P4</f>
        <v>0</v>
      </c>
      <c r="Q4" s="55">
        <f>'[12]Daily Roster'!$Q4</f>
        <v>0</v>
      </c>
      <c r="R4" s="55">
        <f>'[12]Daily Roster'!$R4</f>
        <v>0</v>
      </c>
      <c r="S4" s="55">
        <f>'[12]Daily Roster'!$S4</f>
        <v>0</v>
      </c>
      <c r="T4" s="55">
        <f>'[12]Daily Roster'!$T4</f>
        <v>0</v>
      </c>
    </row>
    <row r="5" spans="1:20" x14ac:dyDescent="0.3">
      <c r="A5" s="7">
        <v>43104</v>
      </c>
      <c r="B5" s="1" t="s">
        <v>4</v>
      </c>
      <c r="C5" s="55" t="str">
        <f>'[12]Daily Roster'!$C5</f>
        <v>Rodney</v>
      </c>
      <c r="D5" s="55">
        <f>'[12]Daily Roster'!$D5</f>
        <v>0</v>
      </c>
      <c r="E5" s="55">
        <f>'[12]Daily Roster'!$E5</f>
        <v>0</v>
      </c>
      <c r="F5" s="55" t="str">
        <f>'[12]Daily Roster'!$F5</f>
        <v>Adil</v>
      </c>
      <c r="G5" s="55" t="str">
        <f>'[12]Daily Roster'!$G5</f>
        <v>Taylor</v>
      </c>
      <c r="H5" s="55" t="str">
        <f>'[12]Daily Roster'!$H5</f>
        <v>qq</v>
      </c>
      <c r="I5" s="55" t="str">
        <f>'[12]Daily Roster'!$I5</f>
        <v>qq</v>
      </c>
      <c r="J5" s="55" t="str">
        <f>'[12]Daily Roster'!$J5</f>
        <v>qq</v>
      </c>
      <c r="K5" s="55" t="str">
        <f>'[12]Daily Roster'!$K5</f>
        <v>Maia</v>
      </c>
      <c r="L5" s="55" t="str">
        <f>'[12]Daily Roster'!$L5</f>
        <v>Sophia</v>
      </c>
      <c r="M5" s="55" t="str">
        <f>'[12]Daily Roster'!$M5</f>
        <v>blank</v>
      </c>
      <c r="N5" s="55">
        <f>'[12]Daily Roster'!$N5</f>
        <v>0</v>
      </c>
      <c r="O5" s="55">
        <f>'[12]Daily Roster'!$O5</f>
        <v>0</v>
      </c>
      <c r="P5" s="55">
        <f>'[12]Daily Roster'!$P5</f>
        <v>0</v>
      </c>
      <c r="Q5" s="55">
        <f>'[12]Daily Roster'!$Q5</f>
        <v>0</v>
      </c>
      <c r="R5" s="55">
        <f>'[12]Daily Roster'!$R5</f>
        <v>0</v>
      </c>
      <c r="S5" s="55">
        <f>'[12]Daily Roster'!$S5</f>
        <v>0</v>
      </c>
      <c r="T5" s="55">
        <f>'[12]Daily Roster'!$T5</f>
        <v>0</v>
      </c>
    </row>
    <row r="6" spans="1:20" x14ac:dyDescent="0.3">
      <c r="A6" s="7">
        <v>43105</v>
      </c>
      <c r="B6" s="1" t="s">
        <v>5</v>
      </c>
      <c r="C6" s="55">
        <f>'[12]Daily Roster'!$C6</f>
        <v>0</v>
      </c>
      <c r="D6" s="55">
        <f>'[12]Daily Roster'!$D6</f>
        <v>0</v>
      </c>
      <c r="E6" s="55">
        <f>'[12]Daily Roster'!$E6</f>
        <v>0</v>
      </c>
      <c r="F6" s="55">
        <f>'[12]Daily Roster'!$F6</f>
        <v>0</v>
      </c>
      <c r="G6" s="55">
        <f>'[12]Daily Roster'!$G6</f>
        <v>0</v>
      </c>
      <c r="H6" s="55">
        <f>'[12]Daily Roster'!$H6</f>
        <v>0</v>
      </c>
      <c r="I6" s="55">
        <f>'[12]Daily Roster'!$I6</f>
        <v>0</v>
      </c>
      <c r="J6" s="55">
        <f>'[12]Daily Roster'!$J6</f>
        <v>0</v>
      </c>
      <c r="K6" s="55">
        <f>'[12]Daily Roster'!$K6</f>
        <v>0</v>
      </c>
      <c r="L6" s="55">
        <f>'[12]Daily Roster'!$L6</f>
        <v>0</v>
      </c>
      <c r="M6" s="55">
        <f>'[12]Daily Roster'!$M6</f>
        <v>0</v>
      </c>
      <c r="N6" s="55">
        <f>'[12]Daily Roster'!$N6</f>
        <v>0</v>
      </c>
      <c r="O6" s="55">
        <f>'[12]Daily Roster'!$O6</f>
        <v>0</v>
      </c>
      <c r="P6" s="55">
        <f>'[12]Daily Roster'!$P6</f>
        <v>0</v>
      </c>
      <c r="Q6" s="55">
        <f>'[12]Daily Roster'!$Q6</f>
        <v>0</v>
      </c>
      <c r="R6" s="55">
        <f>'[12]Daily Roster'!$R6</f>
        <v>0</v>
      </c>
      <c r="S6" s="55">
        <f>'[12]Daily Roster'!$S6</f>
        <v>0</v>
      </c>
      <c r="T6" s="55">
        <f>'[12]Daily Roster'!$T6</f>
        <v>0</v>
      </c>
    </row>
    <row r="7" spans="1:20" x14ac:dyDescent="0.3">
      <c r="A7" s="7">
        <v>43108</v>
      </c>
      <c r="B7" s="1" t="s">
        <v>1</v>
      </c>
      <c r="C7" s="55">
        <f>'[12]Daily Roster'!$C7</f>
        <v>0</v>
      </c>
      <c r="D7" s="55">
        <f>'[12]Daily Roster'!$D7</f>
        <v>0</v>
      </c>
      <c r="E7" s="55">
        <f>'[12]Daily Roster'!$E7</f>
        <v>0</v>
      </c>
      <c r="F7" s="55">
        <f>'[12]Daily Roster'!$F7</f>
        <v>0</v>
      </c>
      <c r="G7" s="55">
        <f>'[12]Daily Roster'!$G7</f>
        <v>0</v>
      </c>
      <c r="H7" s="55">
        <f>'[12]Daily Roster'!$H7</f>
        <v>0</v>
      </c>
      <c r="I7" s="55">
        <f>'[12]Daily Roster'!$I7</f>
        <v>0</v>
      </c>
      <c r="J7" s="55">
        <f>'[12]Daily Roster'!$J7</f>
        <v>0</v>
      </c>
      <c r="K7" s="55">
        <f>'[12]Daily Roster'!$K7</f>
        <v>0</v>
      </c>
      <c r="L7" s="55">
        <f>'[12]Daily Roster'!$L7</f>
        <v>0</v>
      </c>
      <c r="M7" s="55">
        <f>'[12]Daily Roster'!$M7</f>
        <v>0</v>
      </c>
      <c r="N7" s="55">
        <f>'[12]Daily Roster'!$N7</f>
        <v>0</v>
      </c>
      <c r="O7" s="55">
        <f>'[12]Daily Roster'!$O7</f>
        <v>0</v>
      </c>
      <c r="P7" s="55">
        <f>'[12]Daily Roster'!$P7</f>
        <v>0</v>
      </c>
      <c r="Q7" s="55">
        <f>'[12]Daily Roster'!$Q7</f>
        <v>0</v>
      </c>
      <c r="R7" s="55">
        <f>'[12]Daily Roster'!$R7</f>
        <v>0</v>
      </c>
      <c r="S7" s="55">
        <f>'[12]Daily Roster'!$S7</f>
        <v>0</v>
      </c>
      <c r="T7" s="55">
        <f>'[12]Daily Roster'!$T7</f>
        <v>0</v>
      </c>
    </row>
    <row r="8" spans="1:20" x14ac:dyDescent="0.3">
      <c r="A8" s="7">
        <v>43109</v>
      </c>
      <c r="B8" s="1" t="s">
        <v>2</v>
      </c>
      <c r="C8" s="55">
        <f>'[12]Daily Roster'!$C8</f>
        <v>0</v>
      </c>
      <c r="D8" s="55">
        <f>'[12]Daily Roster'!$D8</f>
        <v>0</v>
      </c>
      <c r="E8" s="55">
        <f>'[12]Daily Roster'!$E8</f>
        <v>0</v>
      </c>
      <c r="F8" s="55">
        <f>'[12]Daily Roster'!$F8</f>
        <v>0</v>
      </c>
      <c r="G8" s="55">
        <f>'[12]Daily Roster'!$G8</f>
        <v>0</v>
      </c>
      <c r="H8" s="55">
        <f>'[12]Daily Roster'!$H8</f>
        <v>0</v>
      </c>
      <c r="I8" s="55">
        <f>'[12]Daily Roster'!$I8</f>
        <v>0</v>
      </c>
      <c r="J8" s="55">
        <f>'[12]Daily Roster'!$J8</f>
        <v>0</v>
      </c>
      <c r="K8" s="55">
        <f>'[12]Daily Roster'!$K8</f>
        <v>0</v>
      </c>
      <c r="L8" s="55">
        <f>'[12]Daily Roster'!$L8</f>
        <v>0</v>
      </c>
      <c r="M8" s="55">
        <f>'[12]Daily Roster'!$M8</f>
        <v>0</v>
      </c>
      <c r="N8" s="55">
        <f>'[12]Daily Roster'!$N8</f>
        <v>0</v>
      </c>
      <c r="O8" s="55">
        <f>'[12]Daily Roster'!$O8</f>
        <v>0</v>
      </c>
      <c r="P8" s="55">
        <f>'[12]Daily Roster'!$P8</f>
        <v>0</v>
      </c>
      <c r="Q8" s="55">
        <f>'[12]Daily Roster'!$Q8</f>
        <v>0</v>
      </c>
      <c r="R8" s="55">
        <f>'[12]Daily Roster'!$R8</f>
        <v>0</v>
      </c>
      <c r="S8" s="55">
        <f>'[12]Daily Roster'!$S8</f>
        <v>0</v>
      </c>
      <c r="T8" s="55">
        <f>'[12]Daily Roster'!$T8</f>
        <v>0</v>
      </c>
    </row>
    <row r="9" spans="1:20" x14ac:dyDescent="0.3">
      <c r="A9" s="7">
        <v>43110</v>
      </c>
      <c r="B9" s="1" t="s">
        <v>3</v>
      </c>
      <c r="C9" s="55">
        <f>'[12]Daily Roster'!$C9</f>
        <v>0</v>
      </c>
      <c r="D9" s="55">
        <f>'[12]Daily Roster'!$D9</f>
        <v>0</v>
      </c>
      <c r="E9" s="55">
        <f>'[12]Daily Roster'!$E9</f>
        <v>0</v>
      </c>
      <c r="F9" s="55">
        <f>'[12]Daily Roster'!$F9</f>
        <v>0</v>
      </c>
      <c r="G9" s="55">
        <f>'[12]Daily Roster'!$G9</f>
        <v>0</v>
      </c>
      <c r="H9" s="55">
        <f>'[12]Daily Roster'!$H9</f>
        <v>0</v>
      </c>
      <c r="I9" s="55">
        <f>'[12]Daily Roster'!$I9</f>
        <v>0</v>
      </c>
      <c r="J9" s="55">
        <f>'[12]Daily Roster'!$J9</f>
        <v>0</v>
      </c>
      <c r="K9" s="55">
        <f>'[12]Daily Roster'!$K9</f>
        <v>0</v>
      </c>
      <c r="L9" s="55">
        <f>'[12]Daily Roster'!$L9</f>
        <v>0</v>
      </c>
      <c r="M9" s="55">
        <f>'[12]Daily Roster'!$M9</f>
        <v>0</v>
      </c>
      <c r="N9" s="55">
        <f>'[12]Daily Roster'!$N9</f>
        <v>0</v>
      </c>
      <c r="O9" s="55">
        <f>'[12]Daily Roster'!$O9</f>
        <v>0</v>
      </c>
      <c r="P9" s="55">
        <f>'[12]Daily Roster'!$P9</f>
        <v>0</v>
      </c>
      <c r="Q9" s="55">
        <f>'[12]Daily Roster'!$Q9</f>
        <v>0</v>
      </c>
      <c r="R9" s="55">
        <f>'[12]Daily Roster'!$R9</f>
        <v>0</v>
      </c>
      <c r="S9" s="55">
        <f>'[12]Daily Roster'!$S9</f>
        <v>0</v>
      </c>
      <c r="T9" s="55">
        <f>'[12]Daily Roster'!$T9</f>
        <v>0</v>
      </c>
    </row>
    <row r="10" spans="1:20" x14ac:dyDescent="0.3">
      <c r="A10" s="7">
        <v>43111</v>
      </c>
      <c r="B10" s="1" t="s">
        <v>4</v>
      </c>
      <c r="C10" s="55">
        <f>'[12]Daily Roster'!$C10</f>
        <v>0</v>
      </c>
      <c r="D10" s="55">
        <f>'[12]Daily Roster'!$D10</f>
        <v>0</v>
      </c>
      <c r="E10" s="55">
        <f>'[12]Daily Roster'!$E10</f>
        <v>0</v>
      </c>
      <c r="F10" s="55">
        <f>'[12]Daily Roster'!$F10</f>
        <v>0</v>
      </c>
      <c r="G10" s="55">
        <f>'[12]Daily Roster'!$G10</f>
        <v>0</v>
      </c>
      <c r="H10" s="55">
        <f>'[12]Daily Roster'!$H10</f>
        <v>0</v>
      </c>
      <c r="I10" s="55">
        <f>'[12]Daily Roster'!$I10</f>
        <v>0</v>
      </c>
      <c r="J10" s="55">
        <f>'[12]Daily Roster'!$J10</f>
        <v>0</v>
      </c>
      <c r="K10" s="55">
        <f>'[12]Daily Roster'!$K10</f>
        <v>0</v>
      </c>
      <c r="L10" s="55">
        <f>'[12]Daily Roster'!$L10</f>
        <v>0</v>
      </c>
      <c r="M10" s="55">
        <f>'[12]Daily Roster'!$M10</f>
        <v>0</v>
      </c>
      <c r="N10" s="55">
        <f>'[12]Daily Roster'!$N10</f>
        <v>0</v>
      </c>
      <c r="O10" s="55">
        <f>'[12]Daily Roster'!$O10</f>
        <v>0</v>
      </c>
      <c r="P10" s="55">
        <f>'[12]Daily Roster'!$P10</f>
        <v>0</v>
      </c>
      <c r="Q10" s="55">
        <f>'[12]Daily Roster'!$Q10</f>
        <v>0</v>
      </c>
      <c r="R10" s="55">
        <f>'[12]Daily Roster'!$R10</f>
        <v>0</v>
      </c>
      <c r="S10" s="55">
        <f>'[12]Daily Roster'!$S10</f>
        <v>0</v>
      </c>
      <c r="T10" s="55">
        <f>'[12]Daily Roster'!$T10</f>
        <v>0</v>
      </c>
    </row>
    <row r="11" spans="1:20" x14ac:dyDescent="0.3">
      <c r="A11" s="7">
        <v>43112</v>
      </c>
      <c r="B11" s="1" t="s">
        <v>5</v>
      </c>
      <c r="C11" s="55">
        <f>'[12]Daily Roster'!$C11</f>
        <v>0</v>
      </c>
      <c r="D11" s="55">
        <f>'[12]Daily Roster'!$D11</f>
        <v>0</v>
      </c>
      <c r="E11" s="55">
        <f>'[12]Daily Roster'!$E11</f>
        <v>0</v>
      </c>
      <c r="F11" s="55">
        <f>'[12]Daily Roster'!$F11</f>
        <v>0</v>
      </c>
      <c r="G11" s="55">
        <f>'[12]Daily Roster'!$G11</f>
        <v>0</v>
      </c>
      <c r="H11" s="55">
        <f>'[12]Daily Roster'!$H11</f>
        <v>0</v>
      </c>
      <c r="I11" s="55">
        <f>'[12]Daily Roster'!$I11</f>
        <v>0</v>
      </c>
      <c r="J11" s="55">
        <f>'[12]Daily Roster'!$J11</f>
        <v>0</v>
      </c>
      <c r="K11" s="55">
        <f>'[12]Daily Roster'!$K11</f>
        <v>0</v>
      </c>
      <c r="L11" s="55">
        <f>'[12]Daily Roster'!$L11</f>
        <v>0</v>
      </c>
      <c r="M11" s="55">
        <f>'[12]Daily Roster'!$M11</f>
        <v>0</v>
      </c>
      <c r="N11" s="55">
        <f>'[12]Daily Roster'!$N11</f>
        <v>0</v>
      </c>
      <c r="O11" s="55">
        <f>'[12]Daily Roster'!$O11</f>
        <v>0</v>
      </c>
      <c r="P11" s="55">
        <f>'[12]Daily Roster'!$P11</f>
        <v>0</v>
      </c>
      <c r="Q11" s="55">
        <f>'[12]Daily Roster'!$Q11</f>
        <v>0</v>
      </c>
      <c r="R11" s="55">
        <f>'[12]Daily Roster'!$R11</f>
        <v>0</v>
      </c>
      <c r="S11" s="55">
        <f>'[12]Daily Roster'!$S11</f>
        <v>0</v>
      </c>
      <c r="T11" s="55">
        <f>'[12]Daily Roster'!$T11</f>
        <v>0</v>
      </c>
    </row>
    <row r="12" spans="1:20" x14ac:dyDescent="0.3">
      <c r="A12" s="7">
        <v>43115</v>
      </c>
      <c r="B12" s="1" t="s">
        <v>1</v>
      </c>
      <c r="C12" s="55">
        <f>'[12]Daily Roster'!$C12</f>
        <v>0</v>
      </c>
      <c r="D12" s="55">
        <f>'[12]Daily Roster'!$D12</f>
        <v>0</v>
      </c>
      <c r="E12" s="55">
        <f>'[12]Daily Roster'!$E12</f>
        <v>0</v>
      </c>
      <c r="F12" s="55">
        <f>'[12]Daily Roster'!$F12</f>
        <v>0</v>
      </c>
      <c r="G12" s="55">
        <f>'[12]Daily Roster'!$G12</f>
        <v>0</v>
      </c>
      <c r="H12" s="55">
        <f>'[12]Daily Roster'!$H12</f>
        <v>0</v>
      </c>
      <c r="I12" s="55">
        <f>'[12]Daily Roster'!$I12</f>
        <v>0</v>
      </c>
      <c r="J12" s="55">
        <f>'[12]Daily Roster'!$J12</f>
        <v>0</v>
      </c>
      <c r="K12" s="55">
        <f>'[12]Daily Roster'!$K12</f>
        <v>0</v>
      </c>
      <c r="L12" s="55">
        <f>'[12]Daily Roster'!$L12</f>
        <v>0</v>
      </c>
      <c r="M12" s="55">
        <f>'[12]Daily Roster'!$M12</f>
        <v>0</v>
      </c>
      <c r="N12" s="55">
        <f>'[12]Daily Roster'!$N12</f>
        <v>0</v>
      </c>
      <c r="O12" s="55">
        <f>'[12]Daily Roster'!$O12</f>
        <v>0</v>
      </c>
      <c r="P12" s="55">
        <f>'[12]Daily Roster'!$P12</f>
        <v>0</v>
      </c>
      <c r="Q12" s="55">
        <f>'[12]Daily Roster'!$Q12</f>
        <v>0</v>
      </c>
      <c r="R12" s="55">
        <f>'[12]Daily Roster'!$R12</f>
        <v>0</v>
      </c>
      <c r="S12" s="55">
        <f>'[12]Daily Roster'!$S12</f>
        <v>0</v>
      </c>
      <c r="T12" s="55">
        <f>'[12]Daily Roster'!$T12</f>
        <v>0</v>
      </c>
    </row>
    <row r="13" spans="1:20" x14ac:dyDescent="0.3">
      <c r="A13" s="7">
        <v>43116</v>
      </c>
      <c r="B13" s="1" t="s">
        <v>2</v>
      </c>
      <c r="C13" s="55">
        <f>'[12]Daily Roster'!$C13</f>
        <v>0</v>
      </c>
      <c r="D13" s="55">
        <f>'[12]Daily Roster'!$D13</f>
        <v>0</v>
      </c>
      <c r="E13" s="55">
        <f>'[12]Daily Roster'!$E13</f>
        <v>0</v>
      </c>
      <c r="F13" s="55">
        <f>'[12]Daily Roster'!$F13</f>
        <v>0</v>
      </c>
      <c r="G13" s="55">
        <f>'[12]Daily Roster'!$G13</f>
        <v>0</v>
      </c>
      <c r="H13" s="55">
        <f>'[12]Daily Roster'!$H13</f>
        <v>0</v>
      </c>
      <c r="I13" s="55">
        <f>'[12]Daily Roster'!$I13</f>
        <v>0</v>
      </c>
      <c r="J13" s="55">
        <f>'[12]Daily Roster'!$J13</f>
        <v>0</v>
      </c>
      <c r="K13" s="55">
        <f>'[12]Daily Roster'!$K13</f>
        <v>0</v>
      </c>
      <c r="L13" s="55">
        <f>'[12]Daily Roster'!$L13</f>
        <v>0</v>
      </c>
      <c r="M13" s="55">
        <f>'[12]Daily Roster'!$M13</f>
        <v>0</v>
      </c>
      <c r="N13" s="55">
        <f>'[12]Daily Roster'!$N13</f>
        <v>0</v>
      </c>
      <c r="O13" s="55">
        <f>'[12]Daily Roster'!$O13</f>
        <v>0</v>
      </c>
      <c r="P13" s="55">
        <f>'[12]Daily Roster'!$P13</f>
        <v>0</v>
      </c>
      <c r="Q13" s="55">
        <f>'[12]Daily Roster'!$Q13</f>
        <v>0</v>
      </c>
      <c r="R13" s="55">
        <f>'[12]Daily Roster'!$R13</f>
        <v>0</v>
      </c>
      <c r="S13" s="55">
        <f>'[12]Daily Roster'!$S13</f>
        <v>0</v>
      </c>
      <c r="T13" s="55">
        <f>'[12]Daily Roster'!$T13</f>
        <v>0</v>
      </c>
    </row>
    <row r="14" spans="1:20" x14ac:dyDescent="0.3">
      <c r="A14" s="7">
        <v>43117</v>
      </c>
      <c r="B14" s="1" t="s">
        <v>3</v>
      </c>
      <c r="C14" s="55">
        <f>'[12]Daily Roster'!$C14</f>
        <v>0</v>
      </c>
      <c r="D14" s="55">
        <f>'[12]Daily Roster'!$D14</f>
        <v>0</v>
      </c>
      <c r="E14" s="55">
        <f>'[12]Daily Roster'!$E14</f>
        <v>0</v>
      </c>
      <c r="F14" s="55">
        <f>'[12]Daily Roster'!$F14</f>
        <v>0</v>
      </c>
      <c r="G14" s="55">
        <f>'[12]Daily Roster'!$G14</f>
        <v>0</v>
      </c>
      <c r="H14" s="55">
        <f>'[12]Daily Roster'!$H14</f>
        <v>0</v>
      </c>
      <c r="I14" s="55">
        <f>'[12]Daily Roster'!$I14</f>
        <v>0</v>
      </c>
      <c r="J14" s="55">
        <f>'[12]Daily Roster'!$J14</f>
        <v>0</v>
      </c>
      <c r="K14" s="55">
        <f>'[12]Daily Roster'!$K14</f>
        <v>0</v>
      </c>
      <c r="L14" s="55">
        <f>'[12]Daily Roster'!$L14</f>
        <v>0</v>
      </c>
      <c r="M14" s="55">
        <f>'[12]Daily Roster'!$M14</f>
        <v>0</v>
      </c>
      <c r="N14" s="55">
        <f>'[12]Daily Roster'!$N14</f>
        <v>0</v>
      </c>
      <c r="O14" s="55">
        <f>'[12]Daily Roster'!$O14</f>
        <v>0</v>
      </c>
      <c r="P14" s="55">
        <f>'[12]Daily Roster'!$P14</f>
        <v>0</v>
      </c>
      <c r="Q14" s="55">
        <f>'[12]Daily Roster'!$Q14</f>
        <v>0</v>
      </c>
      <c r="R14" s="55">
        <f>'[12]Daily Roster'!$R14</f>
        <v>0</v>
      </c>
      <c r="S14" s="55">
        <f>'[12]Daily Roster'!$S14</f>
        <v>0</v>
      </c>
      <c r="T14" s="55">
        <f>'[12]Daily Roster'!$T14</f>
        <v>0</v>
      </c>
    </row>
    <row r="15" spans="1:20" x14ac:dyDescent="0.3">
      <c r="A15" s="7">
        <v>43118</v>
      </c>
      <c r="B15" s="1" t="s">
        <v>4</v>
      </c>
      <c r="C15" s="55">
        <f>'[12]Daily Roster'!$C15</f>
        <v>0</v>
      </c>
      <c r="D15" s="55">
        <f>'[12]Daily Roster'!$D15</f>
        <v>0</v>
      </c>
      <c r="E15" s="55">
        <f>'[12]Daily Roster'!$E15</f>
        <v>0</v>
      </c>
      <c r="F15" s="55">
        <f>'[12]Daily Roster'!$F15</f>
        <v>0</v>
      </c>
      <c r="G15" s="55">
        <f>'[12]Daily Roster'!$G15</f>
        <v>0</v>
      </c>
      <c r="H15" s="55">
        <f>'[12]Daily Roster'!$H15</f>
        <v>0</v>
      </c>
      <c r="I15" s="55">
        <f>'[12]Daily Roster'!$I15</f>
        <v>0</v>
      </c>
      <c r="J15" s="55">
        <f>'[12]Daily Roster'!$J15</f>
        <v>0</v>
      </c>
      <c r="K15" s="55">
        <f>'[12]Daily Roster'!$K15</f>
        <v>0</v>
      </c>
      <c r="L15" s="55">
        <f>'[12]Daily Roster'!$L15</f>
        <v>0</v>
      </c>
      <c r="M15" s="55">
        <f>'[12]Daily Roster'!$M15</f>
        <v>0</v>
      </c>
      <c r="N15" s="55">
        <f>'[12]Daily Roster'!$N15</f>
        <v>0</v>
      </c>
      <c r="O15" s="55">
        <f>'[12]Daily Roster'!$O15</f>
        <v>0</v>
      </c>
      <c r="P15" s="55">
        <f>'[12]Daily Roster'!$P15</f>
        <v>0</v>
      </c>
      <c r="Q15" s="55">
        <f>'[12]Daily Roster'!$Q15</f>
        <v>0</v>
      </c>
      <c r="R15" s="55">
        <f>'[12]Daily Roster'!$R15</f>
        <v>0</v>
      </c>
      <c r="S15" s="55">
        <f>'[12]Daily Roster'!$S15</f>
        <v>0</v>
      </c>
      <c r="T15" s="55">
        <f>'[12]Daily Roster'!$T15</f>
        <v>0</v>
      </c>
    </row>
    <row r="16" spans="1:20" x14ac:dyDescent="0.3">
      <c r="A16" s="7">
        <v>43119</v>
      </c>
      <c r="B16" s="1" t="s">
        <v>5</v>
      </c>
      <c r="C16" s="55">
        <f>'[12]Daily Roster'!$C16</f>
        <v>0</v>
      </c>
      <c r="D16" s="55">
        <f>'[12]Daily Roster'!$D16</f>
        <v>0</v>
      </c>
      <c r="E16" s="55">
        <f>'[12]Daily Roster'!$E16</f>
        <v>0</v>
      </c>
      <c r="F16" s="55">
        <f>'[12]Daily Roster'!$F16</f>
        <v>0</v>
      </c>
      <c r="G16" s="55">
        <f>'[12]Daily Roster'!$G16</f>
        <v>0</v>
      </c>
      <c r="H16" s="55">
        <f>'[12]Daily Roster'!$H16</f>
        <v>0</v>
      </c>
      <c r="I16" s="55">
        <f>'[12]Daily Roster'!$I16</f>
        <v>0</v>
      </c>
      <c r="J16" s="55">
        <f>'[12]Daily Roster'!$J16</f>
        <v>0</v>
      </c>
      <c r="K16" s="55">
        <f>'[12]Daily Roster'!$K16</f>
        <v>0</v>
      </c>
      <c r="L16" s="55">
        <f>'[12]Daily Roster'!$L16</f>
        <v>0</v>
      </c>
      <c r="M16" s="55">
        <f>'[12]Daily Roster'!$M16</f>
        <v>0</v>
      </c>
      <c r="N16" s="55">
        <f>'[12]Daily Roster'!$N16</f>
        <v>0</v>
      </c>
      <c r="O16" s="55">
        <f>'[12]Daily Roster'!$O16</f>
        <v>0</v>
      </c>
      <c r="P16" s="55">
        <f>'[12]Daily Roster'!$P16</f>
        <v>0</v>
      </c>
      <c r="Q16" s="55">
        <f>'[12]Daily Roster'!$Q16</f>
        <v>0</v>
      </c>
      <c r="R16" s="55">
        <f>'[12]Daily Roster'!$R16</f>
        <v>0</v>
      </c>
      <c r="S16" s="55">
        <f>'[12]Daily Roster'!$S16</f>
        <v>0</v>
      </c>
      <c r="T16" s="55">
        <f>'[12]Daily Roster'!$T16</f>
        <v>0</v>
      </c>
    </row>
    <row r="17" spans="1:20" x14ac:dyDescent="0.3">
      <c r="A17" s="7">
        <v>43122</v>
      </c>
      <c r="B17" s="1" t="s">
        <v>1</v>
      </c>
      <c r="C17" s="55">
        <f>'[12]Daily Roster'!$C17</f>
        <v>0</v>
      </c>
      <c r="D17" s="55">
        <f>'[12]Daily Roster'!$D17</f>
        <v>0</v>
      </c>
      <c r="E17" s="55">
        <f>'[12]Daily Roster'!$E17</f>
        <v>0</v>
      </c>
      <c r="F17" s="55">
        <f>'[12]Daily Roster'!$F17</f>
        <v>0</v>
      </c>
      <c r="G17" s="55">
        <f>'[12]Daily Roster'!$G17</f>
        <v>0</v>
      </c>
      <c r="H17" s="55">
        <f>'[12]Daily Roster'!$H17</f>
        <v>0</v>
      </c>
      <c r="I17" s="55">
        <f>'[12]Daily Roster'!$I17</f>
        <v>0</v>
      </c>
      <c r="J17" s="55">
        <f>'[12]Daily Roster'!$J17</f>
        <v>0</v>
      </c>
      <c r="K17" s="55">
        <f>'[12]Daily Roster'!$K17</f>
        <v>0</v>
      </c>
      <c r="L17" s="55">
        <f>'[12]Daily Roster'!$L17</f>
        <v>0</v>
      </c>
      <c r="M17" s="55">
        <f>'[12]Daily Roster'!$M17</f>
        <v>0</v>
      </c>
      <c r="N17" s="55">
        <f>'[12]Daily Roster'!$N17</f>
        <v>0</v>
      </c>
      <c r="O17" s="55">
        <f>'[12]Daily Roster'!$O17</f>
        <v>0</v>
      </c>
      <c r="P17" s="55">
        <f>'[12]Daily Roster'!$P17</f>
        <v>0</v>
      </c>
      <c r="Q17" s="55">
        <f>'[12]Daily Roster'!$Q17</f>
        <v>0</v>
      </c>
      <c r="R17" s="55">
        <f>'[12]Daily Roster'!$R17</f>
        <v>0</v>
      </c>
      <c r="S17" s="55">
        <f>'[12]Daily Roster'!$S17</f>
        <v>0</v>
      </c>
      <c r="T17" s="55">
        <f>'[12]Daily Roster'!$T17</f>
        <v>0</v>
      </c>
    </row>
    <row r="18" spans="1:20" x14ac:dyDescent="0.3">
      <c r="A18" s="7">
        <v>43123</v>
      </c>
      <c r="B18" s="1" t="s">
        <v>2</v>
      </c>
      <c r="C18" s="55">
        <f>'[12]Daily Roster'!$C18</f>
        <v>0</v>
      </c>
      <c r="D18" s="55">
        <f>'[12]Daily Roster'!$D18</f>
        <v>0</v>
      </c>
      <c r="E18" s="55">
        <f>'[12]Daily Roster'!$E18</f>
        <v>0</v>
      </c>
      <c r="F18" s="55">
        <f>'[12]Daily Roster'!$F18</f>
        <v>0</v>
      </c>
      <c r="G18" s="55">
        <f>'[12]Daily Roster'!$G18</f>
        <v>0</v>
      </c>
      <c r="H18" s="55">
        <f>'[12]Daily Roster'!$H18</f>
        <v>0</v>
      </c>
      <c r="I18" s="55">
        <f>'[12]Daily Roster'!$I18</f>
        <v>0</v>
      </c>
      <c r="J18" s="55">
        <f>'[12]Daily Roster'!$J18</f>
        <v>0</v>
      </c>
      <c r="K18" s="55">
        <f>'[12]Daily Roster'!$K18</f>
        <v>0</v>
      </c>
      <c r="L18" s="55">
        <f>'[12]Daily Roster'!$L18</f>
        <v>0</v>
      </c>
      <c r="M18" s="55">
        <f>'[12]Daily Roster'!$M18</f>
        <v>0</v>
      </c>
      <c r="N18" s="55">
        <f>'[12]Daily Roster'!$N18</f>
        <v>0</v>
      </c>
      <c r="O18" s="55">
        <f>'[12]Daily Roster'!$O18</f>
        <v>0</v>
      </c>
      <c r="P18" s="55">
        <f>'[12]Daily Roster'!$P18</f>
        <v>0</v>
      </c>
      <c r="Q18" s="55">
        <f>'[12]Daily Roster'!$Q18</f>
        <v>0</v>
      </c>
      <c r="R18" s="55">
        <f>'[12]Daily Roster'!$R18</f>
        <v>0</v>
      </c>
      <c r="S18" s="55">
        <f>'[12]Daily Roster'!$S18</f>
        <v>0</v>
      </c>
      <c r="T18" s="55">
        <f>'[12]Daily Roster'!$T18</f>
        <v>0</v>
      </c>
    </row>
    <row r="19" spans="1:20" x14ac:dyDescent="0.3">
      <c r="A19" s="7">
        <v>43124</v>
      </c>
      <c r="B19" s="1" t="s">
        <v>3</v>
      </c>
      <c r="C19" s="55">
        <f>'[12]Daily Roster'!$C19</f>
        <v>0</v>
      </c>
      <c r="D19" s="55">
        <f>'[12]Daily Roster'!$D19</f>
        <v>0</v>
      </c>
      <c r="E19" s="55">
        <f>'[12]Daily Roster'!$E19</f>
        <v>0</v>
      </c>
      <c r="F19" s="55">
        <f>'[12]Daily Roster'!$F19</f>
        <v>0</v>
      </c>
      <c r="G19" s="55">
        <f>'[12]Daily Roster'!$G19</f>
        <v>0</v>
      </c>
      <c r="H19" s="55">
        <f>'[12]Daily Roster'!$H19</f>
        <v>0</v>
      </c>
      <c r="I19" s="55">
        <f>'[12]Daily Roster'!$I19</f>
        <v>0</v>
      </c>
      <c r="J19" s="55">
        <f>'[12]Daily Roster'!$J19</f>
        <v>0</v>
      </c>
      <c r="K19" s="55">
        <f>'[12]Daily Roster'!$K19</f>
        <v>0</v>
      </c>
      <c r="L19" s="55">
        <f>'[12]Daily Roster'!$L19</f>
        <v>0</v>
      </c>
      <c r="M19" s="55">
        <f>'[12]Daily Roster'!$M19</f>
        <v>0</v>
      </c>
      <c r="N19" s="55">
        <f>'[12]Daily Roster'!$N19</f>
        <v>0</v>
      </c>
      <c r="O19" s="55">
        <f>'[12]Daily Roster'!$O19</f>
        <v>0</v>
      </c>
      <c r="P19" s="55">
        <f>'[12]Daily Roster'!$P19</f>
        <v>0</v>
      </c>
      <c r="Q19" s="55">
        <f>'[12]Daily Roster'!$Q19</f>
        <v>0</v>
      </c>
      <c r="R19" s="55">
        <f>'[12]Daily Roster'!$R19</f>
        <v>0</v>
      </c>
      <c r="S19" s="55">
        <f>'[12]Daily Roster'!$S19</f>
        <v>0</v>
      </c>
      <c r="T19" s="55">
        <f>'[12]Daily Roster'!$T19</f>
        <v>0</v>
      </c>
    </row>
    <row r="20" spans="1:20" x14ac:dyDescent="0.3">
      <c r="A20" s="7">
        <v>43125</v>
      </c>
      <c r="B20" s="1" t="s">
        <v>4</v>
      </c>
      <c r="C20" s="55">
        <f>'[12]Daily Roster'!$C20</f>
        <v>0</v>
      </c>
      <c r="D20" s="55">
        <f>'[12]Daily Roster'!$D20</f>
        <v>0</v>
      </c>
      <c r="E20" s="55">
        <f>'[12]Daily Roster'!$E20</f>
        <v>0</v>
      </c>
      <c r="F20" s="55">
        <f>'[12]Daily Roster'!$F20</f>
        <v>0</v>
      </c>
      <c r="G20" s="55">
        <f>'[12]Daily Roster'!$G20</f>
        <v>0</v>
      </c>
      <c r="H20" s="55">
        <f>'[12]Daily Roster'!$H20</f>
        <v>0</v>
      </c>
      <c r="I20" s="55">
        <f>'[12]Daily Roster'!$I20</f>
        <v>0</v>
      </c>
      <c r="J20" s="55">
        <f>'[12]Daily Roster'!$J20</f>
        <v>0</v>
      </c>
      <c r="K20" s="55">
        <f>'[12]Daily Roster'!$K20</f>
        <v>0</v>
      </c>
      <c r="L20" s="55">
        <f>'[12]Daily Roster'!$L20</f>
        <v>0</v>
      </c>
      <c r="M20" s="55">
        <f>'[12]Daily Roster'!$M20</f>
        <v>0</v>
      </c>
      <c r="N20" s="55">
        <f>'[12]Daily Roster'!$N20</f>
        <v>0</v>
      </c>
      <c r="O20" s="55">
        <f>'[12]Daily Roster'!$O20</f>
        <v>0</v>
      </c>
      <c r="P20" s="55">
        <f>'[12]Daily Roster'!$P20</f>
        <v>0</v>
      </c>
      <c r="Q20" s="55">
        <f>'[12]Daily Roster'!$Q20</f>
        <v>0</v>
      </c>
      <c r="R20" s="55">
        <f>'[12]Daily Roster'!$R20</f>
        <v>0</v>
      </c>
      <c r="S20" s="55">
        <f>'[12]Daily Roster'!$S20</f>
        <v>0</v>
      </c>
      <c r="T20" s="55">
        <f>'[12]Daily Roster'!$T20</f>
        <v>0</v>
      </c>
    </row>
    <row r="21" spans="1:20" x14ac:dyDescent="0.3">
      <c r="A21" s="7">
        <v>43126</v>
      </c>
      <c r="B21" s="1" t="s">
        <v>5</v>
      </c>
      <c r="C21" s="55">
        <f>'[12]Daily Roster'!$C21</f>
        <v>0</v>
      </c>
      <c r="D21" s="55">
        <f>'[12]Daily Roster'!$D21</f>
        <v>0</v>
      </c>
      <c r="E21" s="55">
        <f>'[12]Daily Roster'!$E21</f>
        <v>0</v>
      </c>
      <c r="F21" s="55">
        <f>'[12]Daily Roster'!$F21</f>
        <v>0</v>
      </c>
      <c r="G21" s="55">
        <f>'[12]Daily Roster'!$G21</f>
        <v>0</v>
      </c>
      <c r="H21" s="55">
        <f>'[12]Daily Roster'!$H21</f>
        <v>0</v>
      </c>
      <c r="I21" s="55">
        <f>'[12]Daily Roster'!$I21</f>
        <v>0</v>
      </c>
      <c r="J21" s="55">
        <f>'[12]Daily Roster'!$J21</f>
        <v>0</v>
      </c>
      <c r="K21" s="55">
        <f>'[12]Daily Roster'!$K21</f>
        <v>0</v>
      </c>
      <c r="L21" s="55">
        <f>'[12]Daily Roster'!$L21</f>
        <v>0</v>
      </c>
      <c r="M21" s="55">
        <f>'[12]Daily Roster'!$M21</f>
        <v>0</v>
      </c>
      <c r="N21" s="55">
        <f>'[12]Daily Roster'!$N21</f>
        <v>0</v>
      </c>
      <c r="O21" s="55">
        <f>'[12]Daily Roster'!$O21</f>
        <v>0</v>
      </c>
      <c r="P21" s="55">
        <f>'[12]Daily Roster'!$P21</f>
        <v>0</v>
      </c>
      <c r="Q21" s="55">
        <f>'[12]Daily Roster'!$Q21</f>
        <v>0</v>
      </c>
      <c r="R21" s="55">
        <f>'[12]Daily Roster'!$R21</f>
        <v>0</v>
      </c>
      <c r="S21" s="55">
        <f>'[12]Daily Roster'!$S21</f>
        <v>0</v>
      </c>
      <c r="T21" s="55">
        <f>'[12]Daily Roster'!$T21</f>
        <v>0</v>
      </c>
    </row>
    <row r="22" spans="1:20" x14ac:dyDescent="0.3">
      <c r="A22" s="7">
        <v>43129</v>
      </c>
      <c r="B22" s="1" t="s">
        <v>1</v>
      </c>
      <c r="C22" s="55">
        <f>'[12]Daily Roster'!$C22</f>
        <v>0</v>
      </c>
      <c r="D22" s="55">
        <f>'[12]Daily Roster'!$D22</f>
        <v>0</v>
      </c>
      <c r="E22" s="55">
        <f>'[12]Daily Roster'!$E22</f>
        <v>0</v>
      </c>
      <c r="F22" s="55">
        <f>'[12]Daily Roster'!$F22</f>
        <v>0</v>
      </c>
      <c r="G22" s="55">
        <f>'[12]Daily Roster'!$G22</f>
        <v>0</v>
      </c>
      <c r="H22" s="55">
        <f>'[12]Daily Roster'!$H22</f>
        <v>0</v>
      </c>
      <c r="I22" s="55">
        <f>'[12]Daily Roster'!$I22</f>
        <v>0</v>
      </c>
      <c r="J22" s="55">
        <f>'[12]Daily Roster'!$J22</f>
        <v>0</v>
      </c>
      <c r="K22" s="55">
        <f>'[12]Daily Roster'!$K22</f>
        <v>0</v>
      </c>
      <c r="L22" s="55">
        <f>'[12]Daily Roster'!$L22</f>
        <v>0</v>
      </c>
      <c r="M22" s="55">
        <f>'[12]Daily Roster'!$M22</f>
        <v>0</v>
      </c>
      <c r="N22" s="55">
        <f>'[12]Daily Roster'!$N22</f>
        <v>0</v>
      </c>
      <c r="O22" s="55">
        <f>'[12]Daily Roster'!$O22</f>
        <v>0</v>
      </c>
      <c r="P22" s="55">
        <f>'[12]Daily Roster'!$P22</f>
        <v>0</v>
      </c>
      <c r="Q22" s="55">
        <f>'[12]Daily Roster'!$Q22</f>
        <v>0</v>
      </c>
      <c r="R22" s="55">
        <f>'[12]Daily Roster'!$R22</f>
        <v>0</v>
      </c>
      <c r="S22" s="55">
        <f>'[12]Daily Roster'!$S22</f>
        <v>0</v>
      </c>
      <c r="T22" s="55">
        <f>'[12]Daily Roster'!$T22</f>
        <v>0</v>
      </c>
    </row>
    <row r="23" spans="1:20" x14ac:dyDescent="0.3">
      <c r="A23" s="7">
        <v>43130</v>
      </c>
      <c r="B23" s="1" t="s">
        <v>2</v>
      </c>
      <c r="C23" s="55">
        <f>'[12]Daily Roster'!$C23</f>
        <v>0</v>
      </c>
      <c r="D23" s="55">
        <f>'[12]Daily Roster'!$D23</f>
        <v>0</v>
      </c>
      <c r="E23" s="55">
        <f>'[12]Daily Roster'!$E23</f>
        <v>0</v>
      </c>
      <c r="F23" s="55">
        <f>'[12]Daily Roster'!$F23</f>
        <v>0</v>
      </c>
      <c r="G23" s="55">
        <f>'[12]Daily Roster'!$G23</f>
        <v>0</v>
      </c>
      <c r="H23" s="55">
        <f>'[12]Daily Roster'!$H23</f>
        <v>0</v>
      </c>
      <c r="I23" s="55">
        <f>'[12]Daily Roster'!$I23</f>
        <v>0</v>
      </c>
      <c r="J23" s="55">
        <f>'[12]Daily Roster'!$J23</f>
        <v>0</v>
      </c>
      <c r="K23" s="55">
        <f>'[12]Daily Roster'!$K23</f>
        <v>0</v>
      </c>
      <c r="L23" s="55">
        <f>'[12]Daily Roster'!$L23</f>
        <v>0</v>
      </c>
      <c r="M23" s="55">
        <f>'[12]Daily Roster'!$M23</f>
        <v>0</v>
      </c>
      <c r="N23" s="55">
        <f>'[12]Daily Roster'!$N23</f>
        <v>0</v>
      </c>
      <c r="O23" s="55">
        <f>'[12]Daily Roster'!$O23</f>
        <v>0</v>
      </c>
      <c r="P23" s="55">
        <f>'[12]Daily Roster'!$P23</f>
        <v>0</v>
      </c>
      <c r="Q23" s="55">
        <f>'[12]Daily Roster'!$Q23</f>
        <v>0</v>
      </c>
      <c r="R23" s="55">
        <f>'[12]Daily Roster'!$R23</f>
        <v>0</v>
      </c>
      <c r="S23" s="55">
        <f>'[12]Daily Roster'!$S23</f>
        <v>0</v>
      </c>
      <c r="T23" s="55">
        <f>'[12]Daily Roster'!$T23</f>
        <v>0</v>
      </c>
    </row>
    <row r="24" spans="1:20" x14ac:dyDescent="0.3">
      <c r="A24" s="7">
        <v>43131</v>
      </c>
      <c r="B24" s="1" t="s">
        <v>3</v>
      </c>
      <c r="C24" s="55">
        <f>'[12]Daily Roster'!$C24</f>
        <v>0</v>
      </c>
      <c r="D24" s="55">
        <f>'[12]Daily Roster'!$D24</f>
        <v>0</v>
      </c>
      <c r="E24" s="55">
        <f>'[12]Daily Roster'!$E24</f>
        <v>0</v>
      </c>
      <c r="F24" s="55">
        <f>'[12]Daily Roster'!$F24</f>
        <v>0</v>
      </c>
      <c r="G24" s="55">
        <f>'[12]Daily Roster'!$G24</f>
        <v>0</v>
      </c>
      <c r="H24" s="55">
        <f>'[12]Daily Roster'!$H24</f>
        <v>0</v>
      </c>
      <c r="I24" s="55">
        <f>'[12]Daily Roster'!$I24</f>
        <v>0</v>
      </c>
      <c r="J24" s="55">
        <f>'[12]Daily Roster'!$J24</f>
        <v>0</v>
      </c>
      <c r="K24" s="55">
        <f>'[12]Daily Roster'!$K24</f>
        <v>0</v>
      </c>
      <c r="L24" s="55">
        <f>'[12]Daily Roster'!$L24</f>
        <v>0</v>
      </c>
      <c r="M24" s="55">
        <f>'[12]Daily Roster'!$M24</f>
        <v>0</v>
      </c>
      <c r="N24" s="55">
        <f>'[12]Daily Roster'!$N24</f>
        <v>0</v>
      </c>
      <c r="O24" s="55">
        <f>'[12]Daily Roster'!$O24</f>
        <v>0</v>
      </c>
      <c r="P24" s="55">
        <f>'[12]Daily Roster'!$P24</f>
        <v>0</v>
      </c>
      <c r="Q24" s="55">
        <f>'[12]Daily Roster'!$Q24</f>
        <v>0</v>
      </c>
      <c r="R24" s="55">
        <f>'[12]Daily Roster'!$R24</f>
        <v>0</v>
      </c>
      <c r="S24" s="55">
        <f>'[12]Daily Roster'!$S24</f>
        <v>0</v>
      </c>
      <c r="T24" s="55">
        <f>'[12]Daily Roster'!$T24</f>
        <v>0</v>
      </c>
    </row>
    <row r="25" spans="1:20" x14ac:dyDescent="0.3">
      <c r="A25" s="7">
        <v>43132</v>
      </c>
      <c r="B25" s="1" t="s">
        <v>4</v>
      </c>
      <c r="C25" s="55">
        <f>'[12]Daily Roster'!$C25</f>
        <v>0</v>
      </c>
      <c r="D25" s="55">
        <f>'[12]Daily Roster'!$D25</f>
        <v>0</v>
      </c>
      <c r="E25" s="55">
        <f>'[12]Daily Roster'!$E25</f>
        <v>0</v>
      </c>
      <c r="F25" s="55">
        <f>'[12]Daily Roster'!$F25</f>
        <v>0</v>
      </c>
      <c r="G25" s="55">
        <f>'[12]Daily Roster'!$G25</f>
        <v>0</v>
      </c>
      <c r="H25" s="55">
        <f>'[12]Daily Roster'!$H25</f>
        <v>0</v>
      </c>
      <c r="I25" s="55">
        <f>'[12]Daily Roster'!$I25</f>
        <v>0</v>
      </c>
      <c r="J25" s="55">
        <f>'[12]Daily Roster'!$J25</f>
        <v>0</v>
      </c>
      <c r="K25" s="55">
        <f>'[12]Daily Roster'!$K25</f>
        <v>0</v>
      </c>
      <c r="L25" s="55">
        <f>'[12]Daily Roster'!$L25</f>
        <v>0</v>
      </c>
      <c r="M25" s="55">
        <f>'[12]Daily Roster'!$M25</f>
        <v>0</v>
      </c>
      <c r="N25" s="55">
        <f>'[12]Daily Roster'!$N25</f>
        <v>0</v>
      </c>
      <c r="O25" s="55">
        <f>'[12]Daily Roster'!$O25</f>
        <v>0</v>
      </c>
      <c r="P25" s="55">
        <f>'[12]Daily Roster'!$P25</f>
        <v>0</v>
      </c>
      <c r="Q25" s="55">
        <f>'[12]Daily Roster'!$Q25</f>
        <v>0</v>
      </c>
      <c r="R25" s="55">
        <f>'[12]Daily Roster'!$R25</f>
        <v>0</v>
      </c>
      <c r="S25" s="55">
        <f>'[12]Daily Roster'!$S25</f>
        <v>0</v>
      </c>
      <c r="T25" s="55">
        <f>'[12]Daily Roster'!$T25</f>
        <v>0</v>
      </c>
    </row>
    <row r="26" spans="1:20" x14ac:dyDescent="0.3">
      <c r="A26" s="7">
        <v>43133</v>
      </c>
      <c r="B26" s="1" t="s">
        <v>5</v>
      </c>
      <c r="C26" s="55">
        <f>'[12]Daily Roster'!$C26</f>
        <v>0</v>
      </c>
      <c r="D26" s="55">
        <f>'[12]Daily Roster'!$D26</f>
        <v>0</v>
      </c>
      <c r="E26" s="55">
        <f>'[12]Daily Roster'!$E26</f>
        <v>0</v>
      </c>
      <c r="F26" s="55">
        <f>'[12]Daily Roster'!$F26</f>
        <v>0</v>
      </c>
      <c r="G26" s="55">
        <f>'[12]Daily Roster'!$G26</f>
        <v>0</v>
      </c>
      <c r="H26" s="55">
        <f>'[12]Daily Roster'!$H26</f>
        <v>0</v>
      </c>
      <c r="I26" s="55">
        <f>'[12]Daily Roster'!$I26</f>
        <v>0</v>
      </c>
      <c r="J26" s="55">
        <f>'[12]Daily Roster'!$J26</f>
        <v>0</v>
      </c>
      <c r="K26" s="55">
        <f>'[12]Daily Roster'!$K26</f>
        <v>0</v>
      </c>
      <c r="L26" s="55">
        <f>'[12]Daily Roster'!$L26</f>
        <v>0</v>
      </c>
      <c r="M26" s="55">
        <f>'[12]Daily Roster'!$M26</f>
        <v>0</v>
      </c>
      <c r="N26" s="55">
        <f>'[12]Daily Roster'!$N26</f>
        <v>0</v>
      </c>
      <c r="O26" s="55">
        <f>'[12]Daily Roster'!$O26</f>
        <v>0</v>
      </c>
      <c r="P26" s="55">
        <f>'[12]Daily Roster'!$P26</f>
        <v>0</v>
      </c>
      <c r="Q26" s="55">
        <f>'[12]Daily Roster'!$Q26</f>
        <v>0</v>
      </c>
      <c r="R26" s="55">
        <f>'[12]Daily Roster'!$R26</f>
        <v>0</v>
      </c>
      <c r="S26" s="55">
        <f>'[12]Daily Roster'!$S26</f>
        <v>0</v>
      </c>
      <c r="T26" s="55">
        <f>'[12]Daily Roster'!$T26</f>
        <v>0</v>
      </c>
    </row>
    <row r="27" spans="1:20" x14ac:dyDescent="0.3">
      <c r="A27" s="7">
        <v>43136</v>
      </c>
      <c r="B27" s="1" t="s">
        <v>1</v>
      </c>
      <c r="C27" s="55">
        <f>'[12]Daily Roster'!$C27</f>
        <v>0</v>
      </c>
      <c r="D27" s="55">
        <f>'[12]Daily Roster'!$D27</f>
        <v>0</v>
      </c>
      <c r="E27" s="55">
        <f>'[12]Daily Roster'!$E27</f>
        <v>0</v>
      </c>
      <c r="F27" s="55">
        <f>'[12]Daily Roster'!$F27</f>
        <v>0</v>
      </c>
      <c r="G27" s="55">
        <f>'[12]Daily Roster'!$G27</f>
        <v>0</v>
      </c>
      <c r="H27" s="55">
        <f>'[12]Daily Roster'!$H27</f>
        <v>0</v>
      </c>
      <c r="I27" s="55">
        <f>'[12]Daily Roster'!$I27</f>
        <v>0</v>
      </c>
      <c r="J27" s="55">
        <f>'[12]Daily Roster'!$J27</f>
        <v>0</v>
      </c>
      <c r="K27" s="55">
        <f>'[12]Daily Roster'!$K27</f>
        <v>0</v>
      </c>
      <c r="L27" s="55">
        <f>'[12]Daily Roster'!$L27</f>
        <v>0</v>
      </c>
      <c r="M27" s="55">
        <f>'[12]Daily Roster'!$M27</f>
        <v>0</v>
      </c>
      <c r="N27" s="55">
        <f>'[12]Daily Roster'!$N27</f>
        <v>0</v>
      </c>
      <c r="O27" s="55">
        <f>'[12]Daily Roster'!$O27</f>
        <v>0</v>
      </c>
      <c r="P27" s="55">
        <f>'[12]Daily Roster'!$P27</f>
        <v>0</v>
      </c>
      <c r="Q27" s="55">
        <f>'[12]Daily Roster'!$Q27</f>
        <v>0</v>
      </c>
      <c r="R27" s="55">
        <f>'[12]Daily Roster'!$R27</f>
        <v>0</v>
      </c>
      <c r="S27" s="55">
        <f>'[12]Daily Roster'!$S27</f>
        <v>0</v>
      </c>
      <c r="T27" s="55">
        <f>'[12]Daily Roster'!$T27</f>
        <v>0</v>
      </c>
    </row>
    <row r="28" spans="1:20" x14ac:dyDescent="0.3">
      <c r="A28" s="7">
        <v>43137</v>
      </c>
      <c r="B28" s="1" t="s">
        <v>2</v>
      </c>
      <c r="C28" s="55">
        <f>'[12]Daily Roster'!$C28</f>
        <v>0</v>
      </c>
      <c r="D28" s="55">
        <f>'[12]Daily Roster'!$D28</f>
        <v>0</v>
      </c>
      <c r="E28" s="55">
        <f>'[12]Daily Roster'!$E28</f>
        <v>0</v>
      </c>
      <c r="F28" s="55">
        <f>'[12]Daily Roster'!$F28</f>
        <v>0</v>
      </c>
      <c r="G28" s="55">
        <f>'[12]Daily Roster'!$G28</f>
        <v>0</v>
      </c>
      <c r="H28" s="55">
        <f>'[12]Daily Roster'!$H28</f>
        <v>0</v>
      </c>
      <c r="I28" s="55">
        <f>'[12]Daily Roster'!$I28</f>
        <v>0</v>
      </c>
      <c r="J28" s="55">
        <f>'[12]Daily Roster'!$J28</f>
        <v>0</v>
      </c>
      <c r="K28" s="55">
        <f>'[12]Daily Roster'!$K28</f>
        <v>0</v>
      </c>
      <c r="L28" s="55">
        <f>'[12]Daily Roster'!$L28</f>
        <v>0</v>
      </c>
      <c r="M28" s="55">
        <f>'[12]Daily Roster'!$M28</f>
        <v>0</v>
      </c>
      <c r="N28" s="55">
        <f>'[12]Daily Roster'!$N28</f>
        <v>0</v>
      </c>
      <c r="O28" s="55">
        <f>'[12]Daily Roster'!$O28</f>
        <v>0</v>
      </c>
      <c r="P28" s="55">
        <f>'[12]Daily Roster'!$P28</f>
        <v>0</v>
      </c>
      <c r="Q28" s="55">
        <f>'[12]Daily Roster'!$Q28</f>
        <v>0</v>
      </c>
      <c r="R28" s="55">
        <f>'[12]Daily Roster'!$R28</f>
        <v>0</v>
      </c>
      <c r="S28" s="55">
        <f>'[12]Daily Roster'!$S28</f>
        <v>0</v>
      </c>
      <c r="T28" s="55">
        <f>'[12]Daily Roster'!$T28</f>
        <v>0</v>
      </c>
    </row>
    <row r="29" spans="1:20" x14ac:dyDescent="0.3">
      <c r="A29" s="7">
        <v>43138</v>
      </c>
      <c r="B29" s="1" t="s">
        <v>3</v>
      </c>
      <c r="C29" s="55">
        <f>'[12]Daily Roster'!$C29</f>
        <v>0</v>
      </c>
      <c r="D29" s="55">
        <f>'[12]Daily Roster'!$D29</f>
        <v>0</v>
      </c>
      <c r="E29" s="55">
        <f>'[12]Daily Roster'!$E29</f>
        <v>0</v>
      </c>
      <c r="F29" s="55">
        <f>'[12]Daily Roster'!$F29</f>
        <v>0</v>
      </c>
      <c r="G29" s="55">
        <f>'[12]Daily Roster'!$G29</f>
        <v>0</v>
      </c>
      <c r="H29" s="55">
        <f>'[12]Daily Roster'!$H29</f>
        <v>0</v>
      </c>
      <c r="I29" s="55">
        <f>'[12]Daily Roster'!$I29</f>
        <v>0</v>
      </c>
      <c r="J29" s="55">
        <f>'[12]Daily Roster'!$J29</f>
        <v>0</v>
      </c>
      <c r="K29" s="55">
        <f>'[12]Daily Roster'!$K29</f>
        <v>0</v>
      </c>
      <c r="L29" s="55">
        <f>'[12]Daily Roster'!$L29</f>
        <v>0</v>
      </c>
      <c r="M29" s="55">
        <f>'[12]Daily Roster'!$M29</f>
        <v>0</v>
      </c>
      <c r="N29" s="55">
        <f>'[12]Daily Roster'!$N29</f>
        <v>0</v>
      </c>
      <c r="O29" s="55">
        <f>'[12]Daily Roster'!$O29</f>
        <v>0</v>
      </c>
      <c r="P29" s="55">
        <f>'[12]Daily Roster'!$P29</f>
        <v>0</v>
      </c>
      <c r="Q29" s="55">
        <f>'[12]Daily Roster'!$Q29</f>
        <v>0</v>
      </c>
      <c r="R29" s="55">
        <f>'[12]Daily Roster'!$R29</f>
        <v>0</v>
      </c>
      <c r="S29" s="55">
        <f>'[12]Daily Roster'!$S29</f>
        <v>0</v>
      </c>
      <c r="T29" s="55">
        <f>'[12]Daily Roster'!$T29</f>
        <v>0</v>
      </c>
    </row>
    <row r="30" spans="1:20" x14ac:dyDescent="0.3">
      <c r="A30" s="7">
        <v>43139</v>
      </c>
      <c r="B30" s="1" t="s">
        <v>4</v>
      </c>
      <c r="C30" s="55">
        <f>'[12]Daily Roster'!$C30</f>
        <v>0</v>
      </c>
      <c r="D30" s="55">
        <f>'[12]Daily Roster'!$D30</f>
        <v>0</v>
      </c>
      <c r="E30" s="55">
        <f>'[12]Daily Roster'!$E30</f>
        <v>0</v>
      </c>
      <c r="F30" s="55">
        <f>'[12]Daily Roster'!$F30</f>
        <v>0</v>
      </c>
      <c r="G30" s="55">
        <f>'[12]Daily Roster'!$G30</f>
        <v>0</v>
      </c>
      <c r="H30" s="55">
        <f>'[12]Daily Roster'!$H30</f>
        <v>0</v>
      </c>
      <c r="I30" s="55">
        <f>'[12]Daily Roster'!$I30</f>
        <v>0</v>
      </c>
      <c r="J30" s="55">
        <f>'[12]Daily Roster'!$J30</f>
        <v>0</v>
      </c>
      <c r="K30" s="55">
        <f>'[12]Daily Roster'!$K30</f>
        <v>0</v>
      </c>
      <c r="L30" s="55">
        <f>'[12]Daily Roster'!$L30</f>
        <v>0</v>
      </c>
      <c r="M30" s="55">
        <f>'[12]Daily Roster'!$M30</f>
        <v>0</v>
      </c>
      <c r="N30" s="55">
        <f>'[12]Daily Roster'!$N30</f>
        <v>0</v>
      </c>
      <c r="O30" s="55">
        <f>'[12]Daily Roster'!$O30</f>
        <v>0</v>
      </c>
      <c r="P30" s="55">
        <f>'[12]Daily Roster'!$P30</f>
        <v>0</v>
      </c>
      <c r="Q30" s="55">
        <f>'[12]Daily Roster'!$Q30</f>
        <v>0</v>
      </c>
      <c r="R30" s="55">
        <f>'[12]Daily Roster'!$R30</f>
        <v>0</v>
      </c>
      <c r="S30" s="55">
        <f>'[12]Daily Roster'!$S30</f>
        <v>0</v>
      </c>
      <c r="T30" s="55">
        <f>'[12]Daily Roster'!$T30</f>
        <v>0</v>
      </c>
    </row>
    <row r="31" spans="1:20" x14ac:dyDescent="0.3">
      <c r="A31" s="7">
        <v>43140</v>
      </c>
      <c r="B31" s="1" t="s">
        <v>5</v>
      </c>
      <c r="C31" s="55">
        <f>'[12]Daily Roster'!$C31</f>
        <v>0</v>
      </c>
      <c r="D31" s="55">
        <f>'[12]Daily Roster'!$D31</f>
        <v>0</v>
      </c>
      <c r="E31" s="55">
        <f>'[12]Daily Roster'!$E31</f>
        <v>0</v>
      </c>
      <c r="F31" s="55">
        <f>'[12]Daily Roster'!$F31</f>
        <v>0</v>
      </c>
      <c r="G31" s="55">
        <f>'[12]Daily Roster'!$G31</f>
        <v>0</v>
      </c>
      <c r="H31" s="55">
        <f>'[12]Daily Roster'!$H31</f>
        <v>0</v>
      </c>
      <c r="I31" s="55">
        <f>'[12]Daily Roster'!$I31</f>
        <v>0</v>
      </c>
      <c r="J31" s="55">
        <f>'[12]Daily Roster'!$J31</f>
        <v>0</v>
      </c>
      <c r="K31" s="55">
        <f>'[12]Daily Roster'!$K31</f>
        <v>0</v>
      </c>
      <c r="L31" s="55">
        <f>'[12]Daily Roster'!$L31</f>
        <v>0</v>
      </c>
      <c r="M31" s="55">
        <f>'[12]Daily Roster'!$M31</f>
        <v>0</v>
      </c>
      <c r="N31" s="55">
        <f>'[12]Daily Roster'!$N31</f>
        <v>0</v>
      </c>
      <c r="O31" s="55">
        <f>'[12]Daily Roster'!$O31</f>
        <v>0</v>
      </c>
      <c r="P31" s="55">
        <f>'[12]Daily Roster'!$P31</f>
        <v>0</v>
      </c>
      <c r="Q31" s="55">
        <f>'[12]Daily Roster'!$Q31</f>
        <v>0</v>
      </c>
      <c r="R31" s="55">
        <f>'[12]Daily Roster'!$R31</f>
        <v>0</v>
      </c>
      <c r="S31" s="55">
        <f>'[12]Daily Roster'!$S31</f>
        <v>0</v>
      </c>
      <c r="T31" s="55">
        <f>'[12]Daily Roster'!$T31</f>
        <v>0</v>
      </c>
    </row>
    <row r="32" spans="1:20" x14ac:dyDescent="0.3">
      <c r="A32" s="7">
        <v>43143</v>
      </c>
      <c r="B32" s="1" t="s">
        <v>1</v>
      </c>
      <c r="C32" s="55">
        <f>'[12]Daily Roster'!$C32</f>
        <v>0</v>
      </c>
      <c r="D32" s="55">
        <f>'[12]Daily Roster'!$D32</f>
        <v>0</v>
      </c>
      <c r="E32" s="55">
        <f>'[12]Daily Roster'!$E32</f>
        <v>0</v>
      </c>
      <c r="F32" s="55">
        <f>'[12]Daily Roster'!$F32</f>
        <v>0</v>
      </c>
      <c r="G32" s="55">
        <f>'[12]Daily Roster'!$G32</f>
        <v>0</v>
      </c>
      <c r="H32" s="55">
        <f>'[12]Daily Roster'!$H32</f>
        <v>0</v>
      </c>
      <c r="I32" s="55">
        <f>'[12]Daily Roster'!$I32</f>
        <v>0</v>
      </c>
      <c r="J32" s="55">
        <f>'[12]Daily Roster'!$J32</f>
        <v>0</v>
      </c>
      <c r="K32" s="55">
        <f>'[12]Daily Roster'!$K32</f>
        <v>0</v>
      </c>
      <c r="L32" s="55">
        <f>'[12]Daily Roster'!$L32</f>
        <v>0</v>
      </c>
      <c r="M32" s="55">
        <f>'[12]Daily Roster'!$M32</f>
        <v>0</v>
      </c>
      <c r="N32" s="55">
        <f>'[12]Daily Roster'!$N32</f>
        <v>0</v>
      </c>
      <c r="O32" s="55">
        <f>'[12]Daily Roster'!$O32</f>
        <v>0</v>
      </c>
      <c r="P32" s="55">
        <f>'[12]Daily Roster'!$P32</f>
        <v>0</v>
      </c>
      <c r="Q32" s="55">
        <f>'[12]Daily Roster'!$Q32</f>
        <v>0</v>
      </c>
      <c r="R32" s="55">
        <f>'[12]Daily Roster'!$R32</f>
        <v>0</v>
      </c>
      <c r="S32" s="55">
        <f>'[12]Daily Roster'!$S32</f>
        <v>0</v>
      </c>
      <c r="T32" s="55">
        <f>'[12]Daily Roster'!$T32</f>
        <v>0</v>
      </c>
    </row>
    <row r="33" spans="1:20" x14ac:dyDescent="0.3">
      <c r="A33" s="7">
        <v>43144</v>
      </c>
      <c r="B33" s="1" t="s">
        <v>2</v>
      </c>
      <c r="C33" s="55">
        <f>'[12]Daily Roster'!$C33</f>
        <v>0</v>
      </c>
      <c r="D33" s="55">
        <f>'[12]Daily Roster'!$D33</f>
        <v>0</v>
      </c>
      <c r="E33" s="55">
        <f>'[12]Daily Roster'!$E33</f>
        <v>0</v>
      </c>
      <c r="F33" s="55">
        <f>'[12]Daily Roster'!$F33</f>
        <v>0</v>
      </c>
      <c r="G33" s="55">
        <f>'[12]Daily Roster'!$G33</f>
        <v>0</v>
      </c>
      <c r="H33" s="55">
        <f>'[12]Daily Roster'!$H33</f>
        <v>0</v>
      </c>
      <c r="I33" s="55">
        <f>'[12]Daily Roster'!$I33</f>
        <v>0</v>
      </c>
      <c r="J33" s="55">
        <f>'[12]Daily Roster'!$J33</f>
        <v>0</v>
      </c>
      <c r="K33" s="55">
        <f>'[12]Daily Roster'!$K33</f>
        <v>0</v>
      </c>
      <c r="L33" s="55">
        <f>'[12]Daily Roster'!$L33</f>
        <v>0</v>
      </c>
      <c r="M33" s="55">
        <f>'[12]Daily Roster'!$M33</f>
        <v>0</v>
      </c>
      <c r="N33" s="55">
        <f>'[12]Daily Roster'!$N33</f>
        <v>0</v>
      </c>
      <c r="O33" s="55">
        <f>'[12]Daily Roster'!$O33</f>
        <v>0</v>
      </c>
      <c r="P33" s="55">
        <f>'[12]Daily Roster'!$P33</f>
        <v>0</v>
      </c>
      <c r="Q33" s="55">
        <f>'[12]Daily Roster'!$Q33</f>
        <v>0</v>
      </c>
      <c r="R33" s="55">
        <f>'[12]Daily Roster'!$R33</f>
        <v>0</v>
      </c>
      <c r="S33" s="55">
        <f>'[12]Daily Roster'!$S33</f>
        <v>0</v>
      </c>
      <c r="T33" s="55">
        <f>'[12]Daily Roster'!$T33</f>
        <v>0</v>
      </c>
    </row>
    <row r="34" spans="1:20" x14ac:dyDescent="0.3">
      <c r="A34" s="7">
        <v>43145</v>
      </c>
      <c r="B34" s="1" t="s">
        <v>3</v>
      </c>
      <c r="C34" s="55">
        <f>'[12]Daily Roster'!$C34</f>
        <v>0</v>
      </c>
      <c r="D34" s="55">
        <f>'[12]Daily Roster'!$D34</f>
        <v>0</v>
      </c>
      <c r="E34" s="55">
        <f>'[12]Daily Roster'!$E34</f>
        <v>0</v>
      </c>
      <c r="F34" s="55">
        <f>'[12]Daily Roster'!$F34</f>
        <v>0</v>
      </c>
      <c r="G34" s="55">
        <f>'[12]Daily Roster'!$G34</f>
        <v>0</v>
      </c>
      <c r="H34" s="55">
        <f>'[12]Daily Roster'!$H34</f>
        <v>0</v>
      </c>
      <c r="I34" s="55">
        <f>'[12]Daily Roster'!$I34</f>
        <v>0</v>
      </c>
      <c r="J34" s="55">
        <f>'[12]Daily Roster'!$J34</f>
        <v>0</v>
      </c>
      <c r="K34" s="55">
        <f>'[12]Daily Roster'!$K34</f>
        <v>0</v>
      </c>
      <c r="L34" s="55">
        <f>'[12]Daily Roster'!$L34</f>
        <v>0</v>
      </c>
      <c r="M34" s="55">
        <f>'[12]Daily Roster'!$M34</f>
        <v>0</v>
      </c>
      <c r="N34" s="55">
        <f>'[12]Daily Roster'!$N34</f>
        <v>0</v>
      </c>
      <c r="O34" s="55">
        <f>'[12]Daily Roster'!$O34</f>
        <v>0</v>
      </c>
      <c r="P34" s="55">
        <f>'[12]Daily Roster'!$P34</f>
        <v>0</v>
      </c>
      <c r="Q34" s="55">
        <f>'[12]Daily Roster'!$Q34</f>
        <v>0</v>
      </c>
      <c r="R34" s="55">
        <f>'[12]Daily Roster'!$R34</f>
        <v>0</v>
      </c>
      <c r="S34" s="55">
        <f>'[12]Daily Roster'!$S34</f>
        <v>0</v>
      </c>
      <c r="T34" s="55">
        <f>'[12]Daily Roster'!$T34</f>
        <v>0</v>
      </c>
    </row>
    <row r="35" spans="1:20" x14ac:dyDescent="0.3">
      <c r="A35" s="7">
        <v>43146</v>
      </c>
      <c r="B35" s="1" t="s">
        <v>4</v>
      </c>
      <c r="C35" s="55">
        <f>'[12]Daily Roster'!$C35</f>
        <v>0</v>
      </c>
      <c r="D35" s="55">
        <f>'[12]Daily Roster'!$D35</f>
        <v>0</v>
      </c>
      <c r="E35" s="55">
        <f>'[12]Daily Roster'!$E35</f>
        <v>0</v>
      </c>
      <c r="F35" s="55">
        <f>'[12]Daily Roster'!$F35</f>
        <v>0</v>
      </c>
      <c r="G35" s="55">
        <f>'[12]Daily Roster'!$G35</f>
        <v>0</v>
      </c>
      <c r="H35" s="55">
        <f>'[12]Daily Roster'!$H35</f>
        <v>0</v>
      </c>
      <c r="I35" s="55">
        <f>'[12]Daily Roster'!$I35</f>
        <v>0</v>
      </c>
      <c r="J35" s="55">
        <f>'[12]Daily Roster'!$J35</f>
        <v>0</v>
      </c>
      <c r="K35" s="55">
        <f>'[12]Daily Roster'!$K35</f>
        <v>0</v>
      </c>
      <c r="L35" s="55">
        <f>'[12]Daily Roster'!$L35</f>
        <v>0</v>
      </c>
      <c r="M35" s="55">
        <f>'[12]Daily Roster'!$M35</f>
        <v>0</v>
      </c>
      <c r="N35" s="55">
        <f>'[12]Daily Roster'!$N35</f>
        <v>0</v>
      </c>
      <c r="O35" s="55">
        <f>'[12]Daily Roster'!$O35</f>
        <v>0</v>
      </c>
      <c r="P35" s="55">
        <f>'[12]Daily Roster'!$P35</f>
        <v>0</v>
      </c>
      <c r="Q35" s="55">
        <f>'[12]Daily Roster'!$Q35</f>
        <v>0</v>
      </c>
      <c r="R35" s="55">
        <f>'[12]Daily Roster'!$R35</f>
        <v>0</v>
      </c>
      <c r="S35" s="55">
        <f>'[12]Daily Roster'!$S35</f>
        <v>0</v>
      </c>
      <c r="T35" s="55">
        <f>'[12]Daily Roster'!$T35</f>
        <v>0</v>
      </c>
    </row>
    <row r="36" spans="1:20" x14ac:dyDescent="0.3">
      <c r="A36" s="7">
        <v>43147</v>
      </c>
      <c r="B36" s="1" t="s">
        <v>5</v>
      </c>
      <c r="C36" s="55">
        <f>'[12]Daily Roster'!$C36</f>
        <v>0</v>
      </c>
      <c r="D36" s="55">
        <f>'[12]Daily Roster'!$D36</f>
        <v>0</v>
      </c>
      <c r="E36" s="55">
        <f>'[12]Daily Roster'!$E36</f>
        <v>0</v>
      </c>
      <c r="F36" s="55">
        <f>'[12]Daily Roster'!$F36</f>
        <v>0</v>
      </c>
      <c r="G36" s="55">
        <f>'[12]Daily Roster'!$G36</f>
        <v>0</v>
      </c>
      <c r="H36" s="55">
        <f>'[12]Daily Roster'!$H36</f>
        <v>0</v>
      </c>
      <c r="I36" s="55">
        <f>'[12]Daily Roster'!$I36</f>
        <v>0</v>
      </c>
      <c r="J36" s="55">
        <f>'[12]Daily Roster'!$J36</f>
        <v>0</v>
      </c>
      <c r="K36" s="55">
        <f>'[12]Daily Roster'!$K36</f>
        <v>0</v>
      </c>
      <c r="L36" s="55">
        <f>'[12]Daily Roster'!$L36</f>
        <v>0</v>
      </c>
      <c r="M36" s="55">
        <f>'[12]Daily Roster'!$M36</f>
        <v>0</v>
      </c>
      <c r="N36" s="55">
        <f>'[12]Daily Roster'!$N36</f>
        <v>0</v>
      </c>
      <c r="O36" s="55">
        <f>'[12]Daily Roster'!$O36</f>
        <v>0</v>
      </c>
      <c r="P36" s="55">
        <f>'[12]Daily Roster'!$P36</f>
        <v>0</v>
      </c>
      <c r="Q36" s="55">
        <f>'[12]Daily Roster'!$Q36</f>
        <v>0</v>
      </c>
      <c r="R36" s="55">
        <f>'[12]Daily Roster'!$R36</f>
        <v>0</v>
      </c>
      <c r="S36" s="55">
        <f>'[12]Daily Roster'!$S36</f>
        <v>0</v>
      </c>
      <c r="T36" s="55">
        <f>'[12]Daily Roster'!$T36</f>
        <v>0</v>
      </c>
    </row>
    <row r="37" spans="1:20" x14ac:dyDescent="0.3">
      <c r="A37" s="7">
        <v>43150</v>
      </c>
      <c r="B37" s="1" t="s">
        <v>1</v>
      </c>
      <c r="C37" s="55">
        <f>'[12]Daily Roster'!$C37</f>
        <v>0</v>
      </c>
      <c r="D37" s="55">
        <f>'[12]Daily Roster'!$D37</f>
        <v>0</v>
      </c>
      <c r="E37" s="55">
        <f>'[12]Daily Roster'!$E37</f>
        <v>0</v>
      </c>
      <c r="F37" s="55">
        <f>'[12]Daily Roster'!$F37</f>
        <v>0</v>
      </c>
      <c r="G37" s="55">
        <f>'[12]Daily Roster'!$G37</f>
        <v>0</v>
      </c>
      <c r="H37" s="55">
        <f>'[12]Daily Roster'!$H37</f>
        <v>0</v>
      </c>
      <c r="I37" s="55">
        <f>'[12]Daily Roster'!$I37</f>
        <v>0</v>
      </c>
      <c r="J37" s="55">
        <f>'[12]Daily Roster'!$J37</f>
        <v>0</v>
      </c>
      <c r="K37" s="55">
        <f>'[12]Daily Roster'!$K37</f>
        <v>0</v>
      </c>
      <c r="L37" s="55">
        <f>'[12]Daily Roster'!$L37</f>
        <v>0</v>
      </c>
      <c r="M37" s="55">
        <f>'[12]Daily Roster'!$M37</f>
        <v>0</v>
      </c>
      <c r="N37" s="55">
        <f>'[12]Daily Roster'!$N37</f>
        <v>0</v>
      </c>
      <c r="O37" s="55">
        <f>'[12]Daily Roster'!$O37</f>
        <v>0</v>
      </c>
      <c r="P37" s="55">
        <f>'[12]Daily Roster'!$P37</f>
        <v>0</v>
      </c>
      <c r="Q37" s="55">
        <f>'[12]Daily Roster'!$Q37</f>
        <v>0</v>
      </c>
      <c r="R37" s="55">
        <f>'[12]Daily Roster'!$R37</f>
        <v>0</v>
      </c>
      <c r="S37" s="55">
        <f>'[12]Daily Roster'!$S37</f>
        <v>0</v>
      </c>
      <c r="T37" s="55">
        <f>'[12]Daily Roster'!$T37</f>
        <v>0</v>
      </c>
    </row>
    <row r="38" spans="1:20" x14ac:dyDescent="0.3">
      <c r="A38" s="7">
        <v>43151</v>
      </c>
      <c r="B38" s="1" t="s">
        <v>2</v>
      </c>
      <c r="C38" s="55">
        <f>'[12]Daily Roster'!$C38</f>
        <v>0</v>
      </c>
      <c r="D38" s="55">
        <f>'[12]Daily Roster'!$D38</f>
        <v>0</v>
      </c>
      <c r="E38" s="55">
        <f>'[12]Daily Roster'!$E38</f>
        <v>0</v>
      </c>
      <c r="F38" s="55">
        <f>'[12]Daily Roster'!$F38</f>
        <v>0</v>
      </c>
      <c r="G38" s="55">
        <f>'[12]Daily Roster'!$G38</f>
        <v>0</v>
      </c>
      <c r="H38" s="55">
        <f>'[12]Daily Roster'!$H38</f>
        <v>0</v>
      </c>
      <c r="I38" s="55">
        <f>'[12]Daily Roster'!$I38</f>
        <v>0</v>
      </c>
      <c r="J38" s="55">
        <f>'[12]Daily Roster'!$J38</f>
        <v>0</v>
      </c>
      <c r="K38" s="55">
        <f>'[12]Daily Roster'!$K38</f>
        <v>0</v>
      </c>
      <c r="L38" s="55">
        <f>'[12]Daily Roster'!$L38</f>
        <v>0</v>
      </c>
      <c r="M38" s="55">
        <f>'[12]Daily Roster'!$M38</f>
        <v>0</v>
      </c>
      <c r="N38" s="55">
        <f>'[12]Daily Roster'!$N38</f>
        <v>0</v>
      </c>
      <c r="O38" s="55">
        <f>'[12]Daily Roster'!$O38</f>
        <v>0</v>
      </c>
      <c r="P38" s="55">
        <f>'[12]Daily Roster'!$P38</f>
        <v>0</v>
      </c>
      <c r="Q38" s="55">
        <f>'[12]Daily Roster'!$Q38</f>
        <v>0</v>
      </c>
      <c r="R38" s="55">
        <f>'[12]Daily Roster'!$R38</f>
        <v>0</v>
      </c>
      <c r="S38" s="55">
        <f>'[12]Daily Roster'!$S38</f>
        <v>0</v>
      </c>
      <c r="T38" s="55">
        <f>'[12]Daily Roster'!$T38</f>
        <v>0</v>
      </c>
    </row>
    <row r="39" spans="1:20" x14ac:dyDescent="0.3">
      <c r="A39" s="7">
        <v>43152</v>
      </c>
      <c r="B39" s="1" t="s">
        <v>3</v>
      </c>
      <c r="C39" s="55">
        <f>'[12]Daily Roster'!$C39</f>
        <v>0</v>
      </c>
      <c r="D39" s="55">
        <f>'[12]Daily Roster'!$D39</f>
        <v>0</v>
      </c>
      <c r="E39" s="55">
        <f>'[12]Daily Roster'!$E39</f>
        <v>0</v>
      </c>
      <c r="F39" s="55">
        <f>'[12]Daily Roster'!$F39</f>
        <v>0</v>
      </c>
      <c r="G39" s="55">
        <f>'[12]Daily Roster'!$G39</f>
        <v>0</v>
      </c>
      <c r="H39" s="55">
        <f>'[12]Daily Roster'!$H39</f>
        <v>0</v>
      </c>
      <c r="I39" s="55">
        <f>'[12]Daily Roster'!$I39</f>
        <v>0</v>
      </c>
      <c r="J39" s="55">
        <f>'[12]Daily Roster'!$J39</f>
        <v>0</v>
      </c>
      <c r="K39" s="55">
        <f>'[12]Daily Roster'!$K39</f>
        <v>0</v>
      </c>
      <c r="L39" s="55">
        <f>'[12]Daily Roster'!$L39</f>
        <v>0</v>
      </c>
      <c r="M39" s="55">
        <f>'[12]Daily Roster'!$M39</f>
        <v>0</v>
      </c>
      <c r="N39" s="55">
        <f>'[12]Daily Roster'!$N39</f>
        <v>0</v>
      </c>
      <c r="O39" s="55">
        <f>'[12]Daily Roster'!$O39</f>
        <v>0</v>
      </c>
      <c r="P39" s="55">
        <f>'[12]Daily Roster'!$P39</f>
        <v>0</v>
      </c>
      <c r="Q39" s="55">
        <f>'[12]Daily Roster'!$Q39</f>
        <v>0</v>
      </c>
      <c r="R39" s="55">
        <f>'[12]Daily Roster'!$R39</f>
        <v>0</v>
      </c>
      <c r="S39" s="55">
        <f>'[12]Daily Roster'!$S39</f>
        <v>0</v>
      </c>
      <c r="T39" s="55">
        <f>'[12]Daily Roster'!$T39</f>
        <v>0</v>
      </c>
    </row>
    <row r="40" spans="1:20" x14ac:dyDescent="0.3">
      <c r="A40" s="7">
        <v>43153</v>
      </c>
      <c r="B40" s="1" t="s">
        <v>4</v>
      </c>
      <c r="C40" s="55">
        <f>'[12]Daily Roster'!$C40</f>
        <v>0</v>
      </c>
      <c r="D40" s="55">
        <f>'[12]Daily Roster'!$D40</f>
        <v>0</v>
      </c>
      <c r="E40" s="55">
        <f>'[12]Daily Roster'!$E40</f>
        <v>0</v>
      </c>
      <c r="F40" s="55">
        <f>'[12]Daily Roster'!$F40</f>
        <v>0</v>
      </c>
      <c r="G40" s="55">
        <f>'[12]Daily Roster'!$G40</f>
        <v>0</v>
      </c>
      <c r="H40" s="55">
        <f>'[12]Daily Roster'!$H40</f>
        <v>0</v>
      </c>
      <c r="I40" s="55">
        <f>'[12]Daily Roster'!$I40</f>
        <v>0</v>
      </c>
      <c r="J40" s="55">
        <f>'[12]Daily Roster'!$J40</f>
        <v>0</v>
      </c>
      <c r="K40" s="55">
        <f>'[12]Daily Roster'!$K40</f>
        <v>0</v>
      </c>
      <c r="L40" s="55">
        <f>'[12]Daily Roster'!$L40</f>
        <v>0</v>
      </c>
      <c r="M40" s="55">
        <f>'[12]Daily Roster'!$M40</f>
        <v>0</v>
      </c>
      <c r="N40" s="55">
        <f>'[12]Daily Roster'!$N40</f>
        <v>0</v>
      </c>
      <c r="O40" s="55">
        <f>'[12]Daily Roster'!$O40</f>
        <v>0</v>
      </c>
      <c r="P40" s="55">
        <f>'[12]Daily Roster'!$P40</f>
        <v>0</v>
      </c>
      <c r="Q40" s="55">
        <f>'[12]Daily Roster'!$Q40</f>
        <v>0</v>
      </c>
      <c r="R40" s="55">
        <f>'[12]Daily Roster'!$R40</f>
        <v>0</v>
      </c>
      <c r="S40" s="55">
        <f>'[12]Daily Roster'!$S40</f>
        <v>0</v>
      </c>
      <c r="T40" s="55">
        <f>'[12]Daily Roster'!$T40</f>
        <v>0</v>
      </c>
    </row>
    <row r="41" spans="1:20" x14ac:dyDescent="0.3">
      <c r="A41" s="7">
        <v>43154</v>
      </c>
      <c r="B41" s="1" t="s">
        <v>5</v>
      </c>
      <c r="C41" s="55">
        <f>'[12]Daily Roster'!$C41</f>
        <v>0</v>
      </c>
      <c r="D41" s="55">
        <f>'[12]Daily Roster'!$D41</f>
        <v>0</v>
      </c>
      <c r="E41" s="55">
        <f>'[12]Daily Roster'!$E41</f>
        <v>0</v>
      </c>
      <c r="F41" s="55">
        <f>'[12]Daily Roster'!$F41</f>
        <v>0</v>
      </c>
      <c r="G41" s="55">
        <f>'[12]Daily Roster'!$G41</f>
        <v>0</v>
      </c>
      <c r="H41" s="55">
        <f>'[12]Daily Roster'!$H41</f>
        <v>0</v>
      </c>
      <c r="I41" s="55">
        <f>'[12]Daily Roster'!$I41</f>
        <v>0</v>
      </c>
      <c r="J41" s="55">
        <f>'[12]Daily Roster'!$J41</f>
        <v>0</v>
      </c>
      <c r="K41" s="55">
        <f>'[12]Daily Roster'!$K41</f>
        <v>0</v>
      </c>
      <c r="L41" s="55">
        <f>'[12]Daily Roster'!$L41</f>
        <v>0</v>
      </c>
      <c r="M41" s="55">
        <f>'[12]Daily Roster'!$M41</f>
        <v>0</v>
      </c>
      <c r="N41" s="55">
        <f>'[12]Daily Roster'!$N41</f>
        <v>0</v>
      </c>
      <c r="O41" s="55">
        <f>'[12]Daily Roster'!$O41</f>
        <v>0</v>
      </c>
      <c r="P41" s="55">
        <f>'[12]Daily Roster'!$P41</f>
        <v>0</v>
      </c>
      <c r="Q41" s="55">
        <f>'[12]Daily Roster'!$Q41</f>
        <v>0</v>
      </c>
      <c r="R41" s="55">
        <f>'[12]Daily Roster'!$R41</f>
        <v>0</v>
      </c>
      <c r="S41" s="55">
        <f>'[12]Daily Roster'!$S41</f>
        <v>0</v>
      </c>
      <c r="T41" s="55">
        <f>'[12]Daily Roster'!$T41</f>
        <v>0</v>
      </c>
    </row>
    <row r="42" spans="1:20" x14ac:dyDescent="0.3">
      <c r="A42" s="7">
        <v>43157</v>
      </c>
      <c r="B42" s="1" t="s">
        <v>1</v>
      </c>
      <c r="C42" s="55">
        <f>'[12]Daily Roster'!$C42</f>
        <v>0</v>
      </c>
      <c r="D42" s="55">
        <f>'[12]Daily Roster'!$D42</f>
        <v>0</v>
      </c>
      <c r="E42" s="55">
        <f>'[12]Daily Roster'!$E42</f>
        <v>0</v>
      </c>
      <c r="F42" s="55">
        <f>'[12]Daily Roster'!$F42</f>
        <v>0</v>
      </c>
      <c r="G42" s="55">
        <f>'[12]Daily Roster'!$G42</f>
        <v>0</v>
      </c>
      <c r="H42" s="55">
        <f>'[12]Daily Roster'!$H42</f>
        <v>0</v>
      </c>
      <c r="I42" s="55">
        <f>'[12]Daily Roster'!$I42</f>
        <v>0</v>
      </c>
      <c r="J42" s="55">
        <f>'[12]Daily Roster'!$J42</f>
        <v>0</v>
      </c>
      <c r="K42" s="55">
        <f>'[12]Daily Roster'!$K42</f>
        <v>0</v>
      </c>
      <c r="L42" s="55">
        <f>'[12]Daily Roster'!$L42</f>
        <v>0</v>
      </c>
      <c r="M42" s="55">
        <f>'[12]Daily Roster'!$M42</f>
        <v>0</v>
      </c>
      <c r="N42" s="55">
        <f>'[12]Daily Roster'!$N42</f>
        <v>0</v>
      </c>
      <c r="O42" s="55">
        <f>'[12]Daily Roster'!$O42</f>
        <v>0</v>
      </c>
      <c r="P42" s="55">
        <f>'[12]Daily Roster'!$P42</f>
        <v>0</v>
      </c>
      <c r="Q42" s="55">
        <f>'[12]Daily Roster'!$Q42</f>
        <v>0</v>
      </c>
      <c r="R42" s="55">
        <f>'[12]Daily Roster'!$R42</f>
        <v>0</v>
      </c>
      <c r="S42" s="55">
        <f>'[12]Daily Roster'!$S42</f>
        <v>0</v>
      </c>
      <c r="T42" s="55">
        <f>'[12]Daily Roster'!$T42</f>
        <v>0</v>
      </c>
    </row>
    <row r="43" spans="1:20" x14ac:dyDescent="0.3">
      <c r="A43" s="7">
        <v>43158</v>
      </c>
      <c r="B43" s="1" t="s">
        <v>2</v>
      </c>
      <c r="C43" s="55">
        <f>'[12]Daily Roster'!$C43</f>
        <v>0</v>
      </c>
      <c r="D43" s="55">
        <f>'[12]Daily Roster'!$D43</f>
        <v>0</v>
      </c>
      <c r="E43" s="55">
        <f>'[12]Daily Roster'!$E43</f>
        <v>0</v>
      </c>
      <c r="F43" s="55">
        <f>'[12]Daily Roster'!$F43</f>
        <v>0</v>
      </c>
      <c r="G43" s="55">
        <f>'[12]Daily Roster'!$G43</f>
        <v>0</v>
      </c>
      <c r="H43" s="55">
        <f>'[12]Daily Roster'!$H43</f>
        <v>0</v>
      </c>
      <c r="I43" s="55">
        <f>'[12]Daily Roster'!$I43</f>
        <v>0</v>
      </c>
      <c r="J43" s="55">
        <f>'[12]Daily Roster'!$J43</f>
        <v>0</v>
      </c>
      <c r="K43" s="55">
        <f>'[12]Daily Roster'!$K43</f>
        <v>0</v>
      </c>
      <c r="L43" s="55">
        <f>'[12]Daily Roster'!$L43</f>
        <v>0</v>
      </c>
      <c r="M43" s="55">
        <f>'[12]Daily Roster'!$M43</f>
        <v>0</v>
      </c>
      <c r="N43" s="55">
        <f>'[12]Daily Roster'!$N43</f>
        <v>0</v>
      </c>
      <c r="O43" s="55">
        <f>'[12]Daily Roster'!$O43</f>
        <v>0</v>
      </c>
      <c r="P43" s="55">
        <f>'[12]Daily Roster'!$P43</f>
        <v>0</v>
      </c>
      <c r="Q43" s="55">
        <f>'[12]Daily Roster'!$Q43</f>
        <v>0</v>
      </c>
      <c r="R43" s="55">
        <f>'[12]Daily Roster'!$R43</f>
        <v>0</v>
      </c>
      <c r="S43" s="55">
        <f>'[12]Daily Roster'!$S43</f>
        <v>0</v>
      </c>
      <c r="T43" s="55">
        <f>'[12]Daily Roster'!$T43</f>
        <v>0</v>
      </c>
    </row>
    <row r="44" spans="1:20" x14ac:dyDescent="0.3">
      <c r="A44" s="7">
        <v>43159</v>
      </c>
      <c r="B44" s="1" t="s">
        <v>3</v>
      </c>
      <c r="C44" s="55">
        <f>'[12]Daily Roster'!$C44</f>
        <v>0</v>
      </c>
      <c r="D44" s="55">
        <f>'[12]Daily Roster'!$D44</f>
        <v>0</v>
      </c>
      <c r="E44" s="55">
        <f>'[12]Daily Roster'!$E44</f>
        <v>0</v>
      </c>
      <c r="F44" s="55">
        <f>'[12]Daily Roster'!$F44</f>
        <v>0</v>
      </c>
      <c r="G44" s="55">
        <f>'[12]Daily Roster'!$G44</f>
        <v>0</v>
      </c>
      <c r="H44" s="55">
        <f>'[12]Daily Roster'!$H44</f>
        <v>0</v>
      </c>
      <c r="I44" s="55">
        <f>'[12]Daily Roster'!$I44</f>
        <v>0</v>
      </c>
      <c r="J44" s="55">
        <f>'[12]Daily Roster'!$J44</f>
        <v>0</v>
      </c>
      <c r="K44" s="55">
        <f>'[12]Daily Roster'!$K44</f>
        <v>0</v>
      </c>
      <c r="L44" s="55">
        <f>'[12]Daily Roster'!$L44</f>
        <v>0</v>
      </c>
      <c r="M44" s="55">
        <f>'[12]Daily Roster'!$M44</f>
        <v>0</v>
      </c>
      <c r="N44" s="55">
        <f>'[12]Daily Roster'!$N44</f>
        <v>0</v>
      </c>
      <c r="O44" s="55">
        <f>'[12]Daily Roster'!$O44</f>
        <v>0</v>
      </c>
      <c r="P44" s="55">
        <f>'[12]Daily Roster'!$P44</f>
        <v>0</v>
      </c>
      <c r="Q44" s="55">
        <f>'[12]Daily Roster'!$Q44</f>
        <v>0</v>
      </c>
      <c r="R44" s="55">
        <f>'[12]Daily Roster'!$R44</f>
        <v>0</v>
      </c>
      <c r="S44" s="55">
        <f>'[12]Daily Roster'!$S44</f>
        <v>0</v>
      </c>
      <c r="T44" s="55">
        <f>'[12]Daily Roster'!$T44</f>
        <v>0</v>
      </c>
    </row>
    <row r="45" spans="1:20" x14ac:dyDescent="0.3">
      <c r="A45" s="7">
        <v>43160</v>
      </c>
      <c r="B45" s="1" t="s">
        <v>4</v>
      </c>
      <c r="C45" s="55">
        <f>'[12]Daily Roster'!$C45</f>
        <v>0</v>
      </c>
      <c r="D45" s="55">
        <f>'[12]Daily Roster'!$D45</f>
        <v>0</v>
      </c>
      <c r="E45" s="55">
        <f>'[12]Daily Roster'!$E45</f>
        <v>0</v>
      </c>
      <c r="F45" s="55">
        <f>'[12]Daily Roster'!$F45</f>
        <v>0</v>
      </c>
      <c r="G45" s="55">
        <f>'[12]Daily Roster'!$G45</f>
        <v>0</v>
      </c>
      <c r="H45" s="55">
        <f>'[12]Daily Roster'!$H45</f>
        <v>0</v>
      </c>
      <c r="I45" s="55">
        <f>'[12]Daily Roster'!$I45</f>
        <v>0</v>
      </c>
      <c r="J45" s="55">
        <f>'[12]Daily Roster'!$J45</f>
        <v>0</v>
      </c>
      <c r="K45" s="55">
        <f>'[12]Daily Roster'!$K45</f>
        <v>0</v>
      </c>
      <c r="L45" s="55">
        <f>'[12]Daily Roster'!$L45</f>
        <v>0</v>
      </c>
      <c r="M45" s="55">
        <f>'[12]Daily Roster'!$M45</f>
        <v>0</v>
      </c>
      <c r="N45" s="55">
        <f>'[12]Daily Roster'!$N45</f>
        <v>0</v>
      </c>
      <c r="O45" s="55">
        <f>'[12]Daily Roster'!$O45</f>
        <v>0</v>
      </c>
      <c r="P45" s="55">
        <f>'[12]Daily Roster'!$P45</f>
        <v>0</v>
      </c>
      <c r="Q45" s="55">
        <f>'[12]Daily Roster'!$Q45</f>
        <v>0</v>
      </c>
      <c r="R45" s="55">
        <f>'[12]Daily Roster'!$R45</f>
        <v>0</v>
      </c>
      <c r="S45" s="55">
        <f>'[12]Daily Roster'!$S45</f>
        <v>0</v>
      </c>
      <c r="T45" s="55">
        <f>'[12]Daily Roster'!$T45</f>
        <v>0</v>
      </c>
    </row>
    <row r="46" spans="1:20" x14ac:dyDescent="0.3">
      <c r="A46" s="7">
        <v>43161</v>
      </c>
      <c r="B46" s="1" t="s">
        <v>5</v>
      </c>
      <c r="C46" s="55">
        <f>'[12]Daily Roster'!$C46</f>
        <v>0</v>
      </c>
      <c r="D46" s="55">
        <f>'[12]Daily Roster'!$D46</f>
        <v>0</v>
      </c>
      <c r="E46" s="55">
        <f>'[12]Daily Roster'!$E46</f>
        <v>0</v>
      </c>
      <c r="F46" s="55">
        <f>'[12]Daily Roster'!$F46</f>
        <v>0</v>
      </c>
      <c r="G46" s="55">
        <f>'[12]Daily Roster'!$G46</f>
        <v>0</v>
      </c>
      <c r="H46" s="55">
        <f>'[12]Daily Roster'!$H46</f>
        <v>0</v>
      </c>
      <c r="I46" s="55">
        <f>'[12]Daily Roster'!$I46</f>
        <v>0</v>
      </c>
      <c r="J46" s="55">
        <f>'[12]Daily Roster'!$J46</f>
        <v>0</v>
      </c>
      <c r="K46" s="55">
        <f>'[12]Daily Roster'!$K46</f>
        <v>0</v>
      </c>
      <c r="L46" s="55">
        <f>'[12]Daily Roster'!$L46</f>
        <v>0</v>
      </c>
      <c r="M46" s="55">
        <f>'[12]Daily Roster'!$M46</f>
        <v>0</v>
      </c>
      <c r="N46" s="55">
        <f>'[12]Daily Roster'!$N46</f>
        <v>0</v>
      </c>
      <c r="O46" s="55">
        <f>'[12]Daily Roster'!$O46</f>
        <v>0</v>
      </c>
      <c r="P46" s="55">
        <f>'[12]Daily Roster'!$P46</f>
        <v>0</v>
      </c>
      <c r="Q46" s="55">
        <f>'[12]Daily Roster'!$Q46</f>
        <v>0</v>
      </c>
      <c r="R46" s="55">
        <f>'[12]Daily Roster'!$R46</f>
        <v>0</v>
      </c>
      <c r="S46" s="55">
        <f>'[12]Daily Roster'!$S46</f>
        <v>0</v>
      </c>
      <c r="T46" s="55">
        <f>'[12]Daily Roster'!$T46</f>
        <v>0</v>
      </c>
    </row>
    <row r="47" spans="1:20" x14ac:dyDescent="0.3">
      <c r="A47" s="7">
        <v>43164</v>
      </c>
      <c r="B47" s="1" t="s">
        <v>1</v>
      </c>
      <c r="C47" s="55">
        <f>'[12]Daily Roster'!$C47</f>
        <v>0</v>
      </c>
      <c r="D47" s="55">
        <f>'[12]Daily Roster'!$D47</f>
        <v>0</v>
      </c>
      <c r="E47" s="55">
        <f>'[12]Daily Roster'!$E47</f>
        <v>0</v>
      </c>
      <c r="F47" s="55">
        <f>'[12]Daily Roster'!$F47</f>
        <v>0</v>
      </c>
      <c r="G47" s="55">
        <f>'[12]Daily Roster'!$G47</f>
        <v>0</v>
      </c>
      <c r="H47" s="55">
        <f>'[12]Daily Roster'!$H47</f>
        <v>0</v>
      </c>
      <c r="I47" s="55">
        <f>'[12]Daily Roster'!$I47</f>
        <v>0</v>
      </c>
      <c r="J47" s="55">
        <f>'[12]Daily Roster'!$J47</f>
        <v>0</v>
      </c>
      <c r="K47" s="55">
        <f>'[12]Daily Roster'!$K47</f>
        <v>0</v>
      </c>
      <c r="L47" s="55">
        <f>'[12]Daily Roster'!$L47</f>
        <v>0</v>
      </c>
      <c r="M47" s="55">
        <f>'[12]Daily Roster'!$M47</f>
        <v>0</v>
      </c>
      <c r="N47" s="55">
        <f>'[12]Daily Roster'!$N47</f>
        <v>0</v>
      </c>
      <c r="O47" s="55">
        <f>'[12]Daily Roster'!$O47</f>
        <v>0</v>
      </c>
      <c r="P47" s="55">
        <f>'[12]Daily Roster'!$P47</f>
        <v>0</v>
      </c>
      <c r="Q47" s="55">
        <f>'[12]Daily Roster'!$Q47</f>
        <v>0</v>
      </c>
      <c r="R47" s="55">
        <f>'[12]Daily Roster'!$R47</f>
        <v>0</v>
      </c>
      <c r="S47" s="55">
        <f>'[12]Daily Roster'!$S47</f>
        <v>0</v>
      </c>
      <c r="T47" s="55">
        <f>'[12]Daily Roster'!$T47</f>
        <v>0</v>
      </c>
    </row>
    <row r="48" spans="1:20" x14ac:dyDescent="0.3">
      <c r="A48" s="7">
        <v>43165</v>
      </c>
      <c r="B48" s="1" t="s">
        <v>2</v>
      </c>
      <c r="C48" s="55">
        <f>'[12]Daily Roster'!$C48</f>
        <v>0</v>
      </c>
      <c r="D48" s="55">
        <f>'[12]Daily Roster'!$D48</f>
        <v>0</v>
      </c>
      <c r="E48" s="55">
        <f>'[12]Daily Roster'!$E48</f>
        <v>0</v>
      </c>
      <c r="F48" s="55">
        <f>'[12]Daily Roster'!$F48</f>
        <v>0</v>
      </c>
      <c r="G48" s="55">
        <f>'[12]Daily Roster'!$G48</f>
        <v>0</v>
      </c>
      <c r="H48" s="55">
        <f>'[12]Daily Roster'!$H48</f>
        <v>0</v>
      </c>
      <c r="I48" s="55">
        <f>'[12]Daily Roster'!$I48</f>
        <v>0</v>
      </c>
      <c r="J48" s="55">
        <f>'[12]Daily Roster'!$J48</f>
        <v>0</v>
      </c>
      <c r="K48" s="55">
        <f>'[12]Daily Roster'!$K48</f>
        <v>0</v>
      </c>
      <c r="L48" s="55">
        <f>'[12]Daily Roster'!$L48</f>
        <v>0</v>
      </c>
      <c r="M48" s="55">
        <f>'[12]Daily Roster'!$M48</f>
        <v>0</v>
      </c>
      <c r="N48" s="55">
        <f>'[12]Daily Roster'!$N48</f>
        <v>0</v>
      </c>
      <c r="O48" s="55">
        <f>'[12]Daily Roster'!$O48</f>
        <v>0</v>
      </c>
      <c r="P48" s="55">
        <f>'[12]Daily Roster'!$P48</f>
        <v>0</v>
      </c>
      <c r="Q48" s="55">
        <f>'[12]Daily Roster'!$Q48</f>
        <v>0</v>
      </c>
      <c r="R48" s="55">
        <f>'[12]Daily Roster'!$R48</f>
        <v>0</v>
      </c>
      <c r="S48" s="55">
        <f>'[12]Daily Roster'!$S48</f>
        <v>0</v>
      </c>
      <c r="T48" s="55">
        <f>'[12]Daily Roster'!$T48</f>
        <v>0</v>
      </c>
    </row>
    <row r="49" spans="1:20" x14ac:dyDescent="0.3">
      <c r="A49" s="7">
        <v>43166</v>
      </c>
      <c r="B49" s="1" t="s">
        <v>3</v>
      </c>
      <c r="C49" s="55">
        <f>'[12]Daily Roster'!$C49</f>
        <v>0</v>
      </c>
      <c r="D49" s="55">
        <f>'[12]Daily Roster'!$D49</f>
        <v>0</v>
      </c>
      <c r="E49" s="55">
        <f>'[12]Daily Roster'!$E49</f>
        <v>0</v>
      </c>
      <c r="F49" s="55">
        <f>'[12]Daily Roster'!$F49</f>
        <v>0</v>
      </c>
      <c r="G49" s="55">
        <f>'[12]Daily Roster'!$G49</f>
        <v>0</v>
      </c>
      <c r="H49" s="55">
        <f>'[12]Daily Roster'!$H49</f>
        <v>0</v>
      </c>
      <c r="I49" s="55">
        <f>'[12]Daily Roster'!$I49</f>
        <v>0</v>
      </c>
      <c r="J49" s="55">
        <f>'[12]Daily Roster'!$J49</f>
        <v>0</v>
      </c>
      <c r="K49" s="55">
        <f>'[12]Daily Roster'!$K49</f>
        <v>0</v>
      </c>
      <c r="L49" s="55">
        <f>'[12]Daily Roster'!$L49</f>
        <v>0</v>
      </c>
      <c r="M49" s="55">
        <f>'[12]Daily Roster'!$M49</f>
        <v>0</v>
      </c>
      <c r="N49" s="55">
        <f>'[12]Daily Roster'!$N49</f>
        <v>0</v>
      </c>
      <c r="O49" s="55">
        <f>'[12]Daily Roster'!$O49</f>
        <v>0</v>
      </c>
      <c r="P49" s="55">
        <f>'[12]Daily Roster'!$P49</f>
        <v>0</v>
      </c>
      <c r="Q49" s="55">
        <f>'[12]Daily Roster'!$Q49</f>
        <v>0</v>
      </c>
      <c r="R49" s="55">
        <f>'[12]Daily Roster'!$R49</f>
        <v>0</v>
      </c>
      <c r="S49" s="55">
        <f>'[12]Daily Roster'!$S49</f>
        <v>0</v>
      </c>
      <c r="T49" s="55">
        <f>'[12]Daily Roster'!$T49</f>
        <v>0</v>
      </c>
    </row>
    <row r="50" spans="1:20" x14ac:dyDescent="0.3">
      <c r="A50" s="7">
        <v>43167</v>
      </c>
      <c r="B50" s="1" t="s">
        <v>4</v>
      </c>
      <c r="C50" s="55">
        <f>'[12]Daily Roster'!$C50</f>
        <v>0</v>
      </c>
      <c r="D50" s="55">
        <f>'[12]Daily Roster'!$D50</f>
        <v>0</v>
      </c>
      <c r="E50" s="55">
        <f>'[12]Daily Roster'!$E50</f>
        <v>0</v>
      </c>
      <c r="F50" s="55">
        <f>'[12]Daily Roster'!$F50</f>
        <v>0</v>
      </c>
      <c r="G50" s="55">
        <f>'[12]Daily Roster'!$G50</f>
        <v>0</v>
      </c>
      <c r="H50" s="55">
        <f>'[12]Daily Roster'!$H50</f>
        <v>0</v>
      </c>
      <c r="I50" s="55">
        <f>'[12]Daily Roster'!$I50</f>
        <v>0</v>
      </c>
      <c r="J50" s="55">
        <f>'[12]Daily Roster'!$J50</f>
        <v>0</v>
      </c>
      <c r="K50" s="55">
        <f>'[12]Daily Roster'!$K50</f>
        <v>0</v>
      </c>
      <c r="L50" s="55">
        <f>'[12]Daily Roster'!$L50</f>
        <v>0</v>
      </c>
      <c r="M50" s="55">
        <f>'[12]Daily Roster'!$M50</f>
        <v>0</v>
      </c>
      <c r="N50" s="55">
        <f>'[12]Daily Roster'!$N50</f>
        <v>0</v>
      </c>
      <c r="O50" s="55">
        <f>'[12]Daily Roster'!$O50</f>
        <v>0</v>
      </c>
      <c r="P50" s="55">
        <f>'[12]Daily Roster'!$P50</f>
        <v>0</v>
      </c>
      <c r="Q50" s="55">
        <f>'[12]Daily Roster'!$Q50</f>
        <v>0</v>
      </c>
      <c r="R50" s="55">
        <f>'[12]Daily Roster'!$R50</f>
        <v>0</v>
      </c>
      <c r="S50" s="55">
        <f>'[12]Daily Roster'!$S50</f>
        <v>0</v>
      </c>
      <c r="T50" s="55">
        <f>'[12]Daily Roster'!$T50</f>
        <v>0</v>
      </c>
    </row>
    <row r="51" spans="1:20" x14ac:dyDescent="0.3">
      <c r="A51" s="7">
        <v>43168</v>
      </c>
      <c r="B51" s="1" t="s">
        <v>5</v>
      </c>
      <c r="C51" s="55">
        <f>'[12]Daily Roster'!$C51</f>
        <v>0</v>
      </c>
      <c r="D51" s="55">
        <f>'[12]Daily Roster'!$D51</f>
        <v>0</v>
      </c>
      <c r="E51" s="55">
        <f>'[12]Daily Roster'!$E51</f>
        <v>0</v>
      </c>
      <c r="F51" s="55">
        <f>'[12]Daily Roster'!$F51</f>
        <v>0</v>
      </c>
      <c r="G51" s="55">
        <f>'[12]Daily Roster'!$G51</f>
        <v>0</v>
      </c>
      <c r="H51" s="55">
        <f>'[12]Daily Roster'!$H51</f>
        <v>0</v>
      </c>
      <c r="I51" s="55">
        <f>'[12]Daily Roster'!$I51</f>
        <v>0</v>
      </c>
      <c r="J51" s="55">
        <f>'[12]Daily Roster'!$J51</f>
        <v>0</v>
      </c>
      <c r="K51" s="55">
        <f>'[12]Daily Roster'!$K51</f>
        <v>0</v>
      </c>
      <c r="L51" s="55">
        <f>'[12]Daily Roster'!$L51</f>
        <v>0</v>
      </c>
      <c r="M51" s="55">
        <f>'[12]Daily Roster'!$M51</f>
        <v>0</v>
      </c>
      <c r="N51" s="55">
        <f>'[12]Daily Roster'!$N51</f>
        <v>0</v>
      </c>
      <c r="O51" s="55">
        <f>'[12]Daily Roster'!$O51</f>
        <v>0</v>
      </c>
      <c r="P51" s="55">
        <f>'[12]Daily Roster'!$P51</f>
        <v>0</v>
      </c>
      <c r="Q51" s="55">
        <f>'[12]Daily Roster'!$Q51</f>
        <v>0</v>
      </c>
      <c r="R51" s="55">
        <f>'[12]Daily Roster'!$R51</f>
        <v>0</v>
      </c>
      <c r="S51" s="55">
        <f>'[12]Daily Roster'!$S51</f>
        <v>0</v>
      </c>
      <c r="T51" s="55">
        <f>'[12]Daily Roster'!$T51</f>
        <v>0</v>
      </c>
    </row>
    <row r="52" spans="1:20" x14ac:dyDescent="0.3">
      <c r="A52" s="7">
        <v>43171</v>
      </c>
      <c r="B52" s="1" t="s">
        <v>1</v>
      </c>
      <c r="C52" s="55">
        <f>'[12]Daily Roster'!$C52</f>
        <v>0</v>
      </c>
      <c r="D52" s="55">
        <f>'[12]Daily Roster'!$D52</f>
        <v>0</v>
      </c>
      <c r="E52" s="55">
        <f>'[12]Daily Roster'!$E52</f>
        <v>0</v>
      </c>
      <c r="F52" s="55">
        <f>'[12]Daily Roster'!$F52</f>
        <v>0</v>
      </c>
      <c r="G52" s="55">
        <f>'[12]Daily Roster'!$G52</f>
        <v>0</v>
      </c>
      <c r="H52" s="55">
        <f>'[12]Daily Roster'!$H52</f>
        <v>0</v>
      </c>
      <c r="I52" s="55">
        <f>'[12]Daily Roster'!$I52</f>
        <v>0</v>
      </c>
      <c r="J52" s="55">
        <f>'[12]Daily Roster'!$J52</f>
        <v>0</v>
      </c>
      <c r="K52" s="55">
        <f>'[12]Daily Roster'!$K52</f>
        <v>0</v>
      </c>
      <c r="L52" s="55">
        <f>'[12]Daily Roster'!$L52</f>
        <v>0</v>
      </c>
      <c r="M52" s="55">
        <f>'[12]Daily Roster'!$M52</f>
        <v>0</v>
      </c>
      <c r="N52" s="55">
        <f>'[12]Daily Roster'!$N52</f>
        <v>0</v>
      </c>
      <c r="O52" s="55">
        <f>'[12]Daily Roster'!$O52</f>
        <v>0</v>
      </c>
      <c r="P52" s="55">
        <f>'[12]Daily Roster'!$P52</f>
        <v>0</v>
      </c>
      <c r="Q52" s="55">
        <f>'[12]Daily Roster'!$Q52</f>
        <v>0</v>
      </c>
      <c r="R52" s="55">
        <f>'[12]Daily Roster'!$R52</f>
        <v>0</v>
      </c>
      <c r="S52" s="55">
        <f>'[12]Daily Roster'!$S52</f>
        <v>0</v>
      </c>
      <c r="T52" s="55">
        <f>'[12]Daily Roster'!$T52</f>
        <v>0</v>
      </c>
    </row>
    <row r="53" spans="1:20" x14ac:dyDescent="0.3">
      <c r="A53" s="7">
        <v>43172</v>
      </c>
      <c r="B53" s="1" t="s">
        <v>2</v>
      </c>
      <c r="C53" s="55">
        <f>'[12]Daily Roster'!$C53</f>
        <v>0</v>
      </c>
      <c r="D53" s="55">
        <f>'[12]Daily Roster'!$D53</f>
        <v>0</v>
      </c>
      <c r="E53" s="55">
        <f>'[12]Daily Roster'!$E53</f>
        <v>0</v>
      </c>
      <c r="F53" s="55">
        <f>'[12]Daily Roster'!$F53</f>
        <v>0</v>
      </c>
      <c r="G53" s="55">
        <f>'[12]Daily Roster'!$G53</f>
        <v>0</v>
      </c>
      <c r="H53" s="55">
        <f>'[12]Daily Roster'!$H53</f>
        <v>0</v>
      </c>
      <c r="I53" s="55">
        <f>'[12]Daily Roster'!$I53</f>
        <v>0</v>
      </c>
      <c r="J53" s="55">
        <f>'[12]Daily Roster'!$J53</f>
        <v>0</v>
      </c>
      <c r="K53" s="55">
        <f>'[12]Daily Roster'!$K53</f>
        <v>0</v>
      </c>
      <c r="L53" s="55">
        <f>'[12]Daily Roster'!$L53</f>
        <v>0</v>
      </c>
      <c r="M53" s="55">
        <f>'[12]Daily Roster'!$M53</f>
        <v>0</v>
      </c>
      <c r="N53" s="55">
        <f>'[12]Daily Roster'!$N53</f>
        <v>0</v>
      </c>
      <c r="O53" s="55">
        <f>'[12]Daily Roster'!$O53</f>
        <v>0</v>
      </c>
      <c r="P53" s="55">
        <f>'[12]Daily Roster'!$P53</f>
        <v>0</v>
      </c>
      <c r="Q53" s="55">
        <f>'[12]Daily Roster'!$Q53</f>
        <v>0</v>
      </c>
      <c r="R53" s="55">
        <f>'[12]Daily Roster'!$R53</f>
        <v>0</v>
      </c>
      <c r="S53" s="55">
        <f>'[12]Daily Roster'!$S53</f>
        <v>0</v>
      </c>
      <c r="T53" s="55">
        <f>'[12]Daily Roster'!$T53</f>
        <v>0</v>
      </c>
    </row>
    <row r="54" spans="1:20" x14ac:dyDescent="0.3">
      <c r="A54" s="7">
        <v>43173</v>
      </c>
      <c r="B54" s="1" t="s">
        <v>3</v>
      </c>
      <c r="C54" s="55">
        <f>'[12]Daily Roster'!$C54</f>
        <v>0</v>
      </c>
      <c r="D54" s="55">
        <f>'[12]Daily Roster'!$D54</f>
        <v>0</v>
      </c>
      <c r="E54" s="55">
        <f>'[12]Daily Roster'!$E54</f>
        <v>0</v>
      </c>
      <c r="F54" s="55">
        <f>'[12]Daily Roster'!$F54</f>
        <v>0</v>
      </c>
      <c r="G54" s="55">
        <f>'[12]Daily Roster'!$G54</f>
        <v>0</v>
      </c>
      <c r="H54" s="55">
        <f>'[12]Daily Roster'!$H54</f>
        <v>0</v>
      </c>
      <c r="I54" s="55">
        <f>'[12]Daily Roster'!$I54</f>
        <v>0</v>
      </c>
      <c r="J54" s="55">
        <f>'[12]Daily Roster'!$J54</f>
        <v>0</v>
      </c>
      <c r="K54" s="55">
        <f>'[12]Daily Roster'!$K54</f>
        <v>0</v>
      </c>
      <c r="L54" s="55">
        <f>'[12]Daily Roster'!$L54</f>
        <v>0</v>
      </c>
      <c r="M54" s="55">
        <f>'[12]Daily Roster'!$M54</f>
        <v>0</v>
      </c>
      <c r="N54" s="55">
        <f>'[12]Daily Roster'!$N54</f>
        <v>0</v>
      </c>
      <c r="O54" s="55">
        <f>'[12]Daily Roster'!$O54</f>
        <v>0</v>
      </c>
      <c r="P54" s="55">
        <f>'[12]Daily Roster'!$P54</f>
        <v>0</v>
      </c>
      <c r="Q54" s="55">
        <f>'[12]Daily Roster'!$Q54</f>
        <v>0</v>
      </c>
      <c r="R54" s="55">
        <f>'[12]Daily Roster'!$R54</f>
        <v>0</v>
      </c>
      <c r="S54" s="55">
        <f>'[12]Daily Roster'!$S54</f>
        <v>0</v>
      </c>
      <c r="T54" s="55">
        <f>'[12]Daily Roster'!$T54</f>
        <v>0</v>
      </c>
    </row>
    <row r="55" spans="1:20" x14ac:dyDescent="0.3">
      <c r="A55" s="7">
        <v>43174</v>
      </c>
      <c r="B55" s="1" t="s">
        <v>4</v>
      </c>
      <c r="C55" s="55">
        <f>'[12]Daily Roster'!$C55</f>
        <v>0</v>
      </c>
      <c r="D55" s="55">
        <f>'[12]Daily Roster'!$D55</f>
        <v>0</v>
      </c>
      <c r="E55" s="55">
        <f>'[12]Daily Roster'!$E55</f>
        <v>0</v>
      </c>
      <c r="F55" s="55">
        <f>'[12]Daily Roster'!$F55</f>
        <v>0</v>
      </c>
      <c r="G55" s="55">
        <f>'[12]Daily Roster'!$G55</f>
        <v>0</v>
      </c>
      <c r="H55" s="55">
        <f>'[12]Daily Roster'!$H55</f>
        <v>0</v>
      </c>
      <c r="I55" s="55">
        <f>'[12]Daily Roster'!$I55</f>
        <v>0</v>
      </c>
      <c r="J55" s="55">
        <f>'[12]Daily Roster'!$J55</f>
        <v>0</v>
      </c>
      <c r="K55" s="55">
        <f>'[12]Daily Roster'!$K55</f>
        <v>0</v>
      </c>
      <c r="L55" s="55">
        <f>'[12]Daily Roster'!$L55</f>
        <v>0</v>
      </c>
      <c r="M55" s="55">
        <f>'[12]Daily Roster'!$M55</f>
        <v>0</v>
      </c>
      <c r="N55" s="55">
        <f>'[12]Daily Roster'!$N55</f>
        <v>0</v>
      </c>
      <c r="O55" s="55">
        <f>'[12]Daily Roster'!$O55</f>
        <v>0</v>
      </c>
      <c r="P55" s="55">
        <f>'[12]Daily Roster'!$P55</f>
        <v>0</v>
      </c>
      <c r="Q55" s="55">
        <f>'[12]Daily Roster'!$Q55</f>
        <v>0</v>
      </c>
      <c r="R55" s="55">
        <f>'[12]Daily Roster'!$R55</f>
        <v>0</v>
      </c>
      <c r="S55" s="55">
        <f>'[12]Daily Roster'!$S55</f>
        <v>0</v>
      </c>
      <c r="T55" s="55">
        <f>'[12]Daily Roster'!$T55</f>
        <v>0</v>
      </c>
    </row>
    <row r="56" spans="1:20" x14ac:dyDescent="0.3">
      <c r="A56" s="7">
        <v>43175</v>
      </c>
      <c r="B56" s="1" t="s">
        <v>5</v>
      </c>
      <c r="C56" s="55">
        <f>'[12]Daily Roster'!$C56</f>
        <v>0</v>
      </c>
      <c r="D56" s="55">
        <f>'[12]Daily Roster'!$D56</f>
        <v>0</v>
      </c>
      <c r="E56" s="55">
        <f>'[12]Daily Roster'!$E56</f>
        <v>0</v>
      </c>
      <c r="F56" s="55">
        <f>'[12]Daily Roster'!$F56</f>
        <v>0</v>
      </c>
      <c r="G56" s="55">
        <f>'[12]Daily Roster'!$G56</f>
        <v>0</v>
      </c>
      <c r="H56" s="55">
        <f>'[12]Daily Roster'!$H56</f>
        <v>0</v>
      </c>
      <c r="I56" s="55">
        <f>'[12]Daily Roster'!$I56</f>
        <v>0</v>
      </c>
      <c r="J56" s="55">
        <f>'[12]Daily Roster'!$J56</f>
        <v>0</v>
      </c>
      <c r="K56" s="55">
        <f>'[12]Daily Roster'!$K56</f>
        <v>0</v>
      </c>
      <c r="L56" s="55">
        <f>'[12]Daily Roster'!$L56</f>
        <v>0</v>
      </c>
      <c r="M56" s="55">
        <f>'[12]Daily Roster'!$M56</f>
        <v>0</v>
      </c>
      <c r="N56" s="55">
        <f>'[12]Daily Roster'!$N56</f>
        <v>0</v>
      </c>
      <c r="O56" s="55">
        <f>'[12]Daily Roster'!$O56</f>
        <v>0</v>
      </c>
      <c r="P56" s="55">
        <f>'[12]Daily Roster'!$P56</f>
        <v>0</v>
      </c>
      <c r="Q56" s="55">
        <f>'[12]Daily Roster'!$Q56</f>
        <v>0</v>
      </c>
      <c r="R56" s="55">
        <f>'[12]Daily Roster'!$R56</f>
        <v>0</v>
      </c>
      <c r="S56" s="55">
        <f>'[12]Daily Roster'!$S56</f>
        <v>0</v>
      </c>
      <c r="T56" s="55">
        <f>'[12]Daily Roster'!$T56</f>
        <v>0</v>
      </c>
    </row>
    <row r="57" spans="1:20" x14ac:dyDescent="0.3">
      <c r="A57" s="7">
        <v>43178</v>
      </c>
      <c r="B57" s="1" t="s">
        <v>1</v>
      </c>
      <c r="C57" s="55">
        <f>'[12]Daily Roster'!$C57</f>
        <v>0</v>
      </c>
      <c r="D57" s="55">
        <f>'[12]Daily Roster'!$D57</f>
        <v>0</v>
      </c>
      <c r="E57" s="55">
        <f>'[12]Daily Roster'!$E57</f>
        <v>0</v>
      </c>
      <c r="F57" s="55">
        <f>'[12]Daily Roster'!$F57</f>
        <v>0</v>
      </c>
      <c r="G57" s="55">
        <f>'[12]Daily Roster'!$G57</f>
        <v>0</v>
      </c>
      <c r="H57" s="55">
        <f>'[12]Daily Roster'!$H57</f>
        <v>0</v>
      </c>
      <c r="I57" s="55">
        <f>'[12]Daily Roster'!$I57</f>
        <v>0</v>
      </c>
      <c r="J57" s="55">
        <f>'[12]Daily Roster'!$J57</f>
        <v>0</v>
      </c>
      <c r="K57" s="55">
        <f>'[12]Daily Roster'!$K57</f>
        <v>0</v>
      </c>
      <c r="L57" s="55">
        <f>'[12]Daily Roster'!$L57</f>
        <v>0</v>
      </c>
      <c r="M57" s="55">
        <f>'[12]Daily Roster'!$M57</f>
        <v>0</v>
      </c>
      <c r="N57" s="55">
        <f>'[12]Daily Roster'!$N57</f>
        <v>0</v>
      </c>
      <c r="O57" s="55">
        <f>'[12]Daily Roster'!$O57</f>
        <v>0</v>
      </c>
      <c r="P57" s="55">
        <f>'[12]Daily Roster'!$P57</f>
        <v>0</v>
      </c>
      <c r="Q57" s="55">
        <f>'[12]Daily Roster'!$Q57</f>
        <v>0</v>
      </c>
      <c r="R57" s="55">
        <f>'[12]Daily Roster'!$R57</f>
        <v>0</v>
      </c>
      <c r="S57" s="55">
        <f>'[12]Daily Roster'!$S57</f>
        <v>0</v>
      </c>
      <c r="T57" s="55">
        <f>'[12]Daily Roster'!$T57</f>
        <v>0</v>
      </c>
    </row>
    <row r="58" spans="1:20" x14ac:dyDescent="0.3">
      <c r="A58" s="7">
        <v>43179</v>
      </c>
      <c r="B58" s="1" t="s">
        <v>2</v>
      </c>
      <c r="C58" s="55">
        <f>'[12]Daily Roster'!$C58</f>
        <v>0</v>
      </c>
      <c r="D58" s="55">
        <f>'[12]Daily Roster'!$D58</f>
        <v>0</v>
      </c>
      <c r="E58" s="55">
        <f>'[12]Daily Roster'!$E58</f>
        <v>0</v>
      </c>
      <c r="F58" s="55">
        <f>'[12]Daily Roster'!$F58</f>
        <v>0</v>
      </c>
      <c r="G58" s="55">
        <f>'[12]Daily Roster'!$G58</f>
        <v>0</v>
      </c>
      <c r="H58" s="55">
        <f>'[12]Daily Roster'!$H58</f>
        <v>0</v>
      </c>
      <c r="I58" s="55">
        <f>'[12]Daily Roster'!$I58</f>
        <v>0</v>
      </c>
      <c r="J58" s="55">
        <f>'[12]Daily Roster'!$J58</f>
        <v>0</v>
      </c>
      <c r="K58" s="55">
        <f>'[12]Daily Roster'!$K58</f>
        <v>0</v>
      </c>
      <c r="L58" s="55">
        <f>'[12]Daily Roster'!$L58</f>
        <v>0</v>
      </c>
      <c r="M58" s="55">
        <f>'[12]Daily Roster'!$M58</f>
        <v>0</v>
      </c>
      <c r="N58" s="55">
        <f>'[12]Daily Roster'!$N58</f>
        <v>0</v>
      </c>
      <c r="O58" s="55">
        <f>'[12]Daily Roster'!$O58</f>
        <v>0</v>
      </c>
      <c r="P58" s="55">
        <f>'[12]Daily Roster'!$P58</f>
        <v>0</v>
      </c>
      <c r="Q58" s="55">
        <f>'[12]Daily Roster'!$Q58</f>
        <v>0</v>
      </c>
      <c r="R58" s="55">
        <f>'[12]Daily Roster'!$R58</f>
        <v>0</v>
      </c>
      <c r="S58" s="55">
        <f>'[12]Daily Roster'!$S58</f>
        <v>0</v>
      </c>
      <c r="T58" s="55">
        <f>'[12]Daily Roster'!$T58</f>
        <v>0</v>
      </c>
    </row>
    <row r="59" spans="1:20" x14ac:dyDescent="0.3">
      <c r="A59" s="7">
        <v>43180</v>
      </c>
      <c r="B59" s="1" t="s">
        <v>3</v>
      </c>
      <c r="C59" s="55">
        <f>'[12]Daily Roster'!$C59</f>
        <v>0</v>
      </c>
      <c r="D59" s="55">
        <f>'[12]Daily Roster'!$D59</f>
        <v>0</v>
      </c>
      <c r="E59" s="55">
        <f>'[12]Daily Roster'!$E59</f>
        <v>0</v>
      </c>
      <c r="F59" s="55">
        <f>'[12]Daily Roster'!$F59</f>
        <v>0</v>
      </c>
      <c r="G59" s="55">
        <f>'[12]Daily Roster'!$G59</f>
        <v>0</v>
      </c>
      <c r="H59" s="55">
        <f>'[12]Daily Roster'!$H59</f>
        <v>0</v>
      </c>
      <c r="I59" s="55">
        <f>'[12]Daily Roster'!$I59</f>
        <v>0</v>
      </c>
      <c r="J59" s="55">
        <f>'[12]Daily Roster'!$J59</f>
        <v>0</v>
      </c>
      <c r="K59" s="55">
        <f>'[12]Daily Roster'!$K59</f>
        <v>0</v>
      </c>
      <c r="L59" s="55">
        <f>'[12]Daily Roster'!$L59</f>
        <v>0</v>
      </c>
      <c r="M59" s="55">
        <f>'[12]Daily Roster'!$M59</f>
        <v>0</v>
      </c>
      <c r="N59" s="55">
        <f>'[12]Daily Roster'!$N59</f>
        <v>0</v>
      </c>
      <c r="O59" s="55">
        <f>'[12]Daily Roster'!$O59</f>
        <v>0</v>
      </c>
      <c r="P59" s="55">
        <f>'[12]Daily Roster'!$P59</f>
        <v>0</v>
      </c>
      <c r="Q59" s="55">
        <f>'[12]Daily Roster'!$Q59</f>
        <v>0</v>
      </c>
      <c r="R59" s="55">
        <f>'[12]Daily Roster'!$R59</f>
        <v>0</v>
      </c>
      <c r="S59" s="55">
        <f>'[12]Daily Roster'!$S59</f>
        <v>0</v>
      </c>
      <c r="T59" s="55">
        <f>'[12]Daily Roster'!$T59</f>
        <v>0</v>
      </c>
    </row>
    <row r="60" spans="1:20" x14ac:dyDescent="0.3">
      <c r="A60" s="7">
        <v>43181</v>
      </c>
      <c r="B60" s="1" t="s">
        <v>4</v>
      </c>
      <c r="C60" s="55">
        <f>'[12]Daily Roster'!$C60</f>
        <v>0</v>
      </c>
      <c r="D60" s="55">
        <f>'[12]Daily Roster'!$D60</f>
        <v>0</v>
      </c>
      <c r="E60" s="55">
        <f>'[12]Daily Roster'!$E60</f>
        <v>0</v>
      </c>
      <c r="F60" s="55">
        <f>'[12]Daily Roster'!$F60</f>
        <v>0</v>
      </c>
      <c r="G60" s="55">
        <f>'[12]Daily Roster'!$G60</f>
        <v>0</v>
      </c>
      <c r="H60" s="55">
        <f>'[12]Daily Roster'!$H60</f>
        <v>0</v>
      </c>
      <c r="I60" s="55">
        <f>'[12]Daily Roster'!$I60</f>
        <v>0</v>
      </c>
      <c r="J60" s="55">
        <f>'[12]Daily Roster'!$J60</f>
        <v>0</v>
      </c>
      <c r="K60" s="55">
        <f>'[12]Daily Roster'!$K60</f>
        <v>0</v>
      </c>
      <c r="L60" s="55">
        <f>'[12]Daily Roster'!$L60</f>
        <v>0</v>
      </c>
      <c r="M60" s="55">
        <f>'[12]Daily Roster'!$M60</f>
        <v>0</v>
      </c>
      <c r="N60" s="55">
        <f>'[12]Daily Roster'!$N60</f>
        <v>0</v>
      </c>
      <c r="O60" s="55">
        <f>'[12]Daily Roster'!$O60</f>
        <v>0</v>
      </c>
      <c r="P60" s="55">
        <f>'[12]Daily Roster'!$P60</f>
        <v>0</v>
      </c>
      <c r="Q60" s="55">
        <f>'[12]Daily Roster'!$Q60</f>
        <v>0</v>
      </c>
      <c r="R60" s="55">
        <f>'[12]Daily Roster'!$R60</f>
        <v>0</v>
      </c>
      <c r="S60" s="55">
        <f>'[12]Daily Roster'!$S60</f>
        <v>0</v>
      </c>
      <c r="T60" s="55">
        <f>'[12]Daily Roster'!$T60</f>
        <v>0</v>
      </c>
    </row>
    <row r="61" spans="1:20" x14ac:dyDescent="0.3">
      <c r="A61" s="7">
        <v>43182</v>
      </c>
      <c r="B61" s="1" t="s">
        <v>5</v>
      </c>
      <c r="C61" s="55">
        <f>'[12]Daily Roster'!$C61</f>
        <v>0</v>
      </c>
      <c r="D61" s="55">
        <f>'[12]Daily Roster'!$D61</f>
        <v>0</v>
      </c>
      <c r="E61" s="55">
        <f>'[12]Daily Roster'!$E61</f>
        <v>0</v>
      </c>
      <c r="F61" s="55">
        <f>'[12]Daily Roster'!$F61</f>
        <v>0</v>
      </c>
      <c r="G61" s="55">
        <f>'[12]Daily Roster'!$G61</f>
        <v>0</v>
      </c>
      <c r="H61" s="55">
        <f>'[12]Daily Roster'!$H61</f>
        <v>0</v>
      </c>
      <c r="I61" s="55">
        <f>'[12]Daily Roster'!$I61</f>
        <v>0</v>
      </c>
      <c r="J61" s="55">
        <f>'[12]Daily Roster'!$J61</f>
        <v>0</v>
      </c>
      <c r="K61" s="55">
        <f>'[12]Daily Roster'!$K61</f>
        <v>0</v>
      </c>
      <c r="L61" s="55">
        <f>'[12]Daily Roster'!$L61</f>
        <v>0</v>
      </c>
      <c r="M61" s="55">
        <f>'[12]Daily Roster'!$M61</f>
        <v>0</v>
      </c>
      <c r="N61" s="55">
        <f>'[12]Daily Roster'!$N61</f>
        <v>0</v>
      </c>
      <c r="O61" s="55">
        <f>'[12]Daily Roster'!$O61</f>
        <v>0</v>
      </c>
      <c r="P61" s="55">
        <f>'[12]Daily Roster'!$P61</f>
        <v>0</v>
      </c>
      <c r="Q61" s="55">
        <f>'[12]Daily Roster'!$Q61</f>
        <v>0</v>
      </c>
      <c r="R61" s="55">
        <f>'[12]Daily Roster'!$R61</f>
        <v>0</v>
      </c>
      <c r="S61" s="55">
        <f>'[12]Daily Roster'!$S61</f>
        <v>0</v>
      </c>
      <c r="T61" s="55">
        <f>'[12]Daily Roster'!$T61</f>
        <v>0</v>
      </c>
    </row>
    <row r="62" spans="1:20" x14ac:dyDescent="0.3">
      <c r="A62" s="7">
        <v>43185</v>
      </c>
      <c r="B62" s="1" t="s">
        <v>1</v>
      </c>
      <c r="C62" s="55">
        <f>'[12]Daily Roster'!$C62</f>
        <v>0</v>
      </c>
      <c r="D62" s="55">
        <f>'[12]Daily Roster'!$D62</f>
        <v>0</v>
      </c>
      <c r="E62" s="55">
        <f>'[12]Daily Roster'!$E62</f>
        <v>0</v>
      </c>
      <c r="F62" s="55">
        <f>'[12]Daily Roster'!$F62</f>
        <v>0</v>
      </c>
      <c r="G62" s="55">
        <f>'[12]Daily Roster'!$G62</f>
        <v>0</v>
      </c>
      <c r="H62" s="55">
        <f>'[12]Daily Roster'!$H62</f>
        <v>0</v>
      </c>
      <c r="I62" s="55">
        <f>'[12]Daily Roster'!$I62</f>
        <v>0</v>
      </c>
      <c r="J62" s="55">
        <f>'[12]Daily Roster'!$J62</f>
        <v>0</v>
      </c>
      <c r="K62" s="55">
        <f>'[12]Daily Roster'!$K62</f>
        <v>0</v>
      </c>
      <c r="L62" s="55">
        <f>'[12]Daily Roster'!$L62</f>
        <v>0</v>
      </c>
      <c r="M62" s="55">
        <f>'[12]Daily Roster'!$M62</f>
        <v>0</v>
      </c>
      <c r="N62" s="55">
        <f>'[12]Daily Roster'!$N62</f>
        <v>0</v>
      </c>
      <c r="O62" s="55">
        <f>'[12]Daily Roster'!$O62</f>
        <v>0</v>
      </c>
      <c r="P62" s="55">
        <f>'[12]Daily Roster'!$P62</f>
        <v>0</v>
      </c>
      <c r="Q62" s="55">
        <f>'[12]Daily Roster'!$Q62</f>
        <v>0</v>
      </c>
      <c r="R62" s="55">
        <f>'[12]Daily Roster'!$R62</f>
        <v>0</v>
      </c>
      <c r="S62" s="55">
        <f>'[12]Daily Roster'!$S62</f>
        <v>0</v>
      </c>
      <c r="T62" s="55">
        <f>'[12]Daily Roster'!$T62</f>
        <v>0</v>
      </c>
    </row>
    <row r="63" spans="1:20" x14ac:dyDescent="0.3">
      <c r="A63" s="7">
        <v>43186</v>
      </c>
      <c r="B63" s="1" t="s">
        <v>2</v>
      </c>
      <c r="C63" s="55">
        <f>'[12]Daily Roster'!$C63</f>
        <v>0</v>
      </c>
      <c r="D63" s="55">
        <f>'[12]Daily Roster'!$D63</f>
        <v>0</v>
      </c>
      <c r="E63" s="55">
        <f>'[12]Daily Roster'!$E63</f>
        <v>0</v>
      </c>
      <c r="F63" s="55">
        <f>'[12]Daily Roster'!$F63</f>
        <v>0</v>
      </c>
      <c r="G63" s="55">
        <f>'[12]Daily Roster'!$G63</f>
        <v>0</v>
      </c>
      <c r="H63" s="55">
        <f>'[12]Daily Roster'!$H63</f>
        <v>0</v>
      </c>
      <c r="I63" s="55">
        <f>'[12]Daily Roster'!$I63</f>
        <v>0</v>
      </c>
      <c r="J63" s="55">
        <f>'[12]Daily Roster'!$J63</f>
        <v>0</v>
      </c>
      <c r="K63" s="55">
        <f>'[12]Daily Roster'!$K63</f>
        <v>0</v>
      </c>
      <c r="L63" s="55">
        <f>'[12]Daily Roster'!$L63</f>
        <v>0</v>
      </c>
      <c r="M63" s="55">
        <f>'[12]Daily Roster'!$M63</f>
        <v>0</v>
      </c>
      <c r="N63" s="55">
        <f>'[12]Daily Roster'!$N63</f>
        <v>0</v>
      </c>
      <c r="O63" s="55">
        <f>'[12]Daily Roster'!$O63</f>
        <v>0</v>
      </c>
      <c r="P63" s="55">
        <f>'[12]Daily Roster'!$P63</f>
        <v>0</v>
      </c>
      <c r="Q63" s="55">
        <f>'[12]Daily Roster'!$Q63</f>
        <v>0</v>
      </c>
      <c r="R63" s="55">
        <f>'[12]Daily Roster'!$R63</f>
        <v>0</v>
      </c>
      <c r="S63" s="55">
        <f>'[12]Daily Roster'!$S63</f>
        <v>0</v>
      </c>
      <c r="T63" s="55">
        <f>'[12]Daily Roster'!$T63</f>
        <v>0</v>
      </c>
    </row>
    <row r="64" spans="1:20" x14ac:dyDescent="0.3">
      <c r="A64" s="7">
        <v>43187</v>
      </c>
      <c r="B64" s="1" t="s">
        <v>3</v>
      </c>
      <c r="C64" s="55">
        <f>'[12]Daily Roster'!$C64</f>
        <v>0</v>
      </c>
      <c r="D64" s="55">
        <f>'[12]Daily Roster'!$D64</f>
        <v>0</v>
      </c>
      <c r="E64" s="55">
        <f>'[12]Daily Roster'!$E64</f>
        <v>0</v>
      </c>
      <c r="F64" s="55">
        <f>'[12]Daily Roster'!$F64</f>
        <v>0</v>
      </c>
      <c r="G64" s="55">
        <f>'[12]Daily Roster'!$G64</f>
        <v>0</v>
      </c>
      <c r="H64" s="55">
        <f>'[12]Daily Roster'!$H64</f>
        <v>0</v>
      </c>
      <c r="I64" s="55">
        <f>'[12]Daily Roster'!$I64</f>
        <v>0</v>
      </c>
      <c r="J64" s="55">
        <f>'[12]Daily Roster'!$J64</f>
        <v>0</v>
      </c>
      <c r="K64" s="55">
        <f>'[12]Daily Roster'!$K64</f>
        <v>0</v>
      </c>
      <c r="L64" s="55">
        <f>'[12]Daily Roster'!$L64</f>
        <v>0</v>
      </c>
      <c r="M64" s="55">
        <f>'[12]Daily Roster'!$M64</f>
        <v>0</v>
      </c>
      <c r="N64" s="55">
        <f>'[12]Daily Roster'!$N64</f>
        <v>0</v>
      </c>
      <c r="O64" s="55">
        <f>'[12]Daily Roster'!$O64</f>
        <v>0</v>
      </c>
      <c r="P64" s="55">
        <f>'[12]Daily Roster'!$P64</f>
        <v>0</v>
      </c>
      <c r="Q64" s="55">
        <f>'[12]Daily Roster'!$Q64</f>
        <v>0</v>
      </c>
      <c r="R64" s="55">
        <f>'[12]Daily Roster'!$R64</f>
        <v>0</v>
      </c>
      <c r="S64" s="55">
        <f>'[12]Daily Roster'!$S64</f>
        <v>0</v>
      </c>
      <c r="T64" s="55">
        <f>'[12]Daily Roster'!$T64</f>
        <v>0</v>
      </c>
    </row>
    <row r="65" spans="1:20" x14ac:dyDescent="0.3">
      <c r="A65" s="7">
        <v>43188</v>
      </c>
      <c r="B65" s="1" t="s">
        <v>4</v>
      </c>
      <c r="C65" s="55">
        <f>'[12]Daily Roster'!$C65</f>
        <v>0</v>
      </c>
      <c r="D65" s="55">
        <f>'[12]Daily Roster'!$D65</f>
        <v>0</v>
      </c>
      <c r="E65" s="55">
        <f>'[12]Daily Roster'!$E65</f>
        <v>0</v>
      </c>
      <c r="F65" s="55">
        <f>'[12]Daily Roster'!$F65</f>
        <v>0</v>
      </c>
      <c r="G65" s="55">
        <f>'[12]Daily Roster'!$G65</f>
        <v>0</v>
      </c>
      <c r="H65" s="55">
        <f>'[12]Daily Roster'!$H65</f>
        <v>0</v>
      </c>
      <c r="I65" s="55">
        <f>'[12]Daily Roster'!$I65</f>
        <v>0</v>
      </c>
      <c r="J65" s="55">
        <f>'[12]Daily Roster'!$J65</f>
        <v>0</v>
      </c>
      <c r="K65" s="55">
        <f>'[12]Daily Roster'!$K65</f>
        <v>0</v>
      </c>
      <c r="L65" s="55">
        <f>'[12]Daily Roster'!$L65</f>
        <v>0</v>
      </c>
      <c r="M65" s="55">
        <f>'[12]Daily Roster'!$M65</f>
        <v>0</v>
      </c>
      <c r="N65" s="55">
        <f>'[12]Daily Roster'!$N65</f>
        <v>0</v>
      </c>
      <c r="O65" s="55">
        <f>'[12]Daily Roster'!$O65</f>
        <v>0</v>
      </c>
      <c r="P65" s="55">
        <f>'[12]Daily Roster'!$P65</f>
        <v>0</v>
      </c>
      <c r="Q65" s="55">
        <f>'[12]Daily Roster'!$Q65</f>
        <v>0</v>
      </c>
      <c r="R65" s="55">
        <f>'[12]Daily Roster'!$R65</f>
        <v>0</v>
      </c>
      <c r="S65" s="55">
        <f>'[12]Daily Roster'!$S65</f>
        <v>0</v>
      </c>
      <c r="T65" s="55">
        <f>'[12]Daily Roster'!$T65</f>
        <v>0</v>
      </c>
    </row>
    <row r="66" spans="1:20" x14ac:dyDescent="0.3">
      <c r="A66" s="7">
        <v>43189</v>
      </c>
      <c r="B66" s="1" t="s">
        <v>5</v>
      </c>
      <c r="C66" s="55">
        <f>'[12]Daily Roster'!$C66</f>
        <v>0</v>
      </c>
      <c r="D66" s="55">
        <f>'[12]Daily Roster'!$D66</f>
        <v>0</v>
      </c>
      <c r="E66" s="55">
        <f>'[12]Daily Roster'!$E66</f>
        <v>0</v>
      </c>
      <c r="F66" s="55">
        <f>'[12]Daily Roster'!$F66</f>
        <v>0</v>
      </c>
      <c r="G66" s="55">
        <f>'[12]Daily Roster'!$G66</f>
        <v>0</v>
      </c>
      <c r="H66" s="55">
        <f>'[12]Daily Roster'!$H66</f>
        <v>0</v>
      </c>
      <c r="I66" s="55">
        <f>'[12]Daily Roster'!$I66</f>
        <v>0</v>
      </c>
      <c r="J66" s="55">
        <f>'[12]Daily Roster'!$J66</f>
        <v>0</v>
      </c>
      <c r="K66" s="55">
        <f>'[12]Daily Roster'!$K66</f>
        <v>0</v>
      </c>
      <c r="L66" s="55">
        <f>'[12]Daily Roster'!$L66</f>
        <v>0</v>
      </c>
      <c r="M66" s="55">
        <f>'[12]Daily Roster'!$M66</f>
        <v>0</v>
      </c>
      <c r="N66" s="55">
        <f>'[12]Daily Roster'!$N66</f>
        <v>0</v>
      </c>
      <c r="O66" s="55">
        <f>'[12]Daily Roster'!$O66</f>
        <v>0</v>
      </c>
      <c r="P66" s="55">
        <f>'[12]Daily Roster'!$P66</f>
        <v>0</v>
      </c>
      <c r="Q66" s="55">
        <f>'[12]Daily Roster'!$Q66</f>
        <v>0</v>
      </c>
      <c r="R66" s="55">
        <f>'[12]Daily Roster'!$R66</f>
        <v>0</v>
      </c>
      <c r="S66" s="55">
        <f>'[12]Daily Roster'!$S66</f>
        <v>0</v>
      </c>
      <c r="T66" s="55">
        <f>'[12]Daily Roster'!$T66</f>
        <v>0</v>
      </c>
    </row>
    <row r="67" spans="1:20" x14ac:dyDescent="0.3">
      <c r="A67" s="7">
        <v>43192</v>
      </c>
      <c r="B67" s="1" t="s">
        <v>1</v>
      </c>
      <c r="C67" s="55">
        <f>'[12]Daily Roster'!$C67</f>
        <v>0</v>
      </c>
      <c r="D67" s="55">
        <f>'[12]Daily Roster'!$D67</f>
        <v>0</v>
      </c>
      <c r="E67" s="55">
        <f>'[12]Daily Roster'!$E67</f>
        <v>0</v>
      </c>
      <c r="F67" s="55">
        <f>'[12]Daily Roster'!$F67</f>
        <v>0</v>
      </c>
      <c r="G67" s="55">
        <f>'[12]Daily Roster'!$G67</f>
        <v>0</v>
      </c>
      <c r="H67" s="55">
        <f>'[12]Daily Roster'!$H67</f>
        <v>0</v>
      </c>
      <c r="I67" s="55">
        <f>'[12]Daily Roster'!$I67</f>
        <v>0</v>
      </c>
      <c r="J67" s="55">
        <f>'[12]Daily Roster'!$J67</f>
        <v>0</v>
      </c>
      <c r="K67" s="55">
        <f>'[12]Daily Roster'!$K67</f>
        <v>0</v>
      </c>
      <c r="L67" s="55">
        <f>'[12]Daily Roster'!$L67</f>
        <v>0</v>
      </c>
      <c r="M67" s="55">
        <f>'[12]Daily Roster'!$M67</f>
        <v>0</v>
      </c>
      <c r="N67" s="55">
        <f>'[12]Daily Roster'!$N67</f>
        <v>0</v>
      </c>
      <c r="O67" s="55">
        <f>'[12]Daily Roster'!$O67</f>
        <v>0</v>
      </c>
      <c r="P67" s="55">
        <f>'[12]Daily Roster'!$P67</f>
        <v>0</v>
      </c>
      <c r="Q67" s="55">
        <f>'[12]Daily Roster'!$Q67</f>
        <v>0</v>
      </c>
      <c r="R67" s="55">
        <f>'[12]Daily Roster'!$R67</f>
        <v>0</v>
      </c>
      <c r="S67" s="55">
        <f>'[12]Daily Roster'!$S67</f>
        <v>0</v>
      </c>
      <c r="T67" s="55">
        <f>'[12]Daily Roster'!$T67</f>
        <v>0</v>
      </c>
    </row>
    <row r="68" spans="1:20" x14ac:dyDescent="0.3">
      <c r="A68" s="7">
        <v>43193</v>
      </c>
      <c r="B68" s="1" t="s">
        <v>2</v>
      </c>
      <c r="C68" s="55">
        <f>'[12]Daily Roster'!$C68</f>
        <v>0</v>
      </c>
      <c r="D68" s="55">
        <f>'[12]Daily Roster'!$D68</f>
        <v>0</v>
      </c>
      <c r="E68" s="55">
        <f>'[12]Daily Roster'!$E68</f>
        <v>0</v>
      </c>
      <c r="F68" s="55">
        <f>'[12]Daily Roster'!$F68</f>
        <v>0</v>
      </c>
      <c r="G68" s="55">
        <f>'[12]Daily Roster'!$G68</f>
        <v>0</v>
      </c>
      <c r="H68" s="55">
        <f>'[12]Daily Roster'!$H68</f>
        <v>0</v>
      </c>
      <c r="I68" s="55">
        <f>'[12]Daily Roster'!$I68</f>
        <v>0</v>
      </c>
      <c r="J68" s="55">
        <f>'[12]Daily Roster'!$J68</f>
        <v>0</v>
      </c>
      <c r="K68" s="55">
        <f>'[12]Daily Roster'!$K68</f>
        <v>0</v>
      </c>
      <c r="L68" s="55">
        <f>'[12]Daily Roster'!$L68</f>
        <v>0</v>
      </c>
      <c r="M68" s="55">
        <f>'[12]Daily Roster'!$M68</f>
        <v>0</v>
      </c>
      <c r="N68" s="55">
        <f>'[12]Daily Roster'!$N68</f>
        <v>0</v>
      </c>
      <c r="O68" s="55">
        <f>'[12]Daily Roster'!$O68</f>
        <v>0</v>
      </c>
      <c r="P68" s="55">
        <f>'[12]Daily Roster'!$P68</f>
        <v>0</v>
      </c>
      <c r="Q68" s="55">
        <f>'[12]Daily Roster'!$Q68</f>
        <v>0</v>
      </c>
      <c r="R68" s="55">
        <f>'[12]Daily Roster'!$R68</f>
        <v>0</v>
      </c>
      <c r="S68" s="55">
        <f>'[12]Daily Roster'!$S68</f>
        <v>0</v>
      </c>
      <c r="T68" s="55">
        <f>'[12]Daily Roster'!$T68</f>
        <v>0</v>
      </c>
    </row>
    <row r="69" spans="1:20" x14ac:dyDescent="0.3">
      <c r="A69" s="7">
        <v>43194</v>
      </c>
      <c r="B69" s="1" t="s">
        <v>3</v>
      </c>
      <c r="C69" s="55">
        <f>'[12]Daily Roster'!$C69</f>
        <v>0</v>
      </c>
      <c r="D69" s="55">
        <f>'[12]Daily Roster'!$D69</f>
        <v>0</v>
      </c>
      <c r="E69" s="55">
        <f>'[12]Daily Roster'!$E69</f>
        <v>0</v>
      </c>
      <c r="F69" s="55">
        <f>'[12]Daily Roster'!$F69</f>
        <v>0</v>
      </c>
      <c r="G69" s="55">
        <f>'[12]Daily Roster'!$G69</f>
        <v>0</v>
      </c>
      <c r="H69" s="55">
        <f>'[12]Daily Roster'!$H69</f>
        <v>0</v>
      </c>
      <c r="I69" s="55">
        <f>'[12]Daily Roster'!$I69</f>
        <v>0</v>
      </c>
      <c r="J69" s="55">
        <f>'[12]Daily Roster'!$J69</f>
        <v>0</v>
      </c>
      <c r="K69" s="55">
        <f>'[12]Daily Roster'!$K69</f>
        <v>0</v>
      </c>
      <c r="L69" s="55">
        <f>'[12]Daily Roster'!$L69</f>
        <v>0</v>
      </c>
      <c r="M69" s="55">
        <f>'[12]Daily Roster'!$M69</f>
        <v>0</v>
      </c>
      <c r="N69" s="55">
        <f>'[12]Daily Roster'!$N69</f>
        <v>0</v>
      </c>
      <c r="O69" s="55">
        <f>'[12]Daily Roster'!$O69</f>
        <v>0</v>
      </c>
      <c r="P69" s="55">
        <f>'[12]Daily Roster'!$P69</f>
        <v>0</v>
      </c>
      <c r="Q69" s="55">
        <f>'[12]Daily Roster'!$Q69</f>
        <v>0</v>
      </c>
      <c r="R69" s="55">
        <f>'[12]Daily Roster'!$R69</f>
        <v>0</v>
      </c>
      <c r="S69" s="55">
        <f>'[12]Daily Roster'!$S69</f>
        <v>0</v>
      </c>
      <c r="T69" s="55">
        <f>'[12]Daily Roster'!$T69</f>
        <v>0</v>
      </c>
    </row>
    <row r="70" spans="1:20" x14ac:dyDescent="0.3">
      <c r="A70" s="7">
        <v>43195</v>
      </c>
      <c r="B70" s="1" t="s">
        <v>4</v>
      </c>
      <c r="C70" s="55">
        <f>'[12]Daily Roster'!$C70</f>
        <v>0</v>
      </c>
      <c r="D70" s="55">
        <f>'[12]Daily Roster'!$D70</f>
        <v>0</v>
      </c>
      <c r="E70" s="55">
        <f>'[12]Daily Roster'!$E70</f>
        <v>0</v>
      </c>
      <c r="F70" s="55">
        <f>'[12]Daily Roster'!$F70</f>
        <v>0</v>
      </c>
      <c r="G70" s="55">
        <f>'[12]Daily Roster'!$G70</f>
        <v>0</v>
      </c>
      <c r="H70" s="55">
        <f>'[12]Daily Roster'!$H70</f>
        <v>0</v>
      </c>
      <c r="I70" s="55">
        <f>'[12]Daily Roster'!$I70</f>
        <v>0</v>
      </c>
      <c r="J70" s="55">
        <f>'[12]Daily Roster'!$J70</f>
        <v>0</v>
      </c>
      <c r="K70" s="55">
        <f>'[12]Daily Roster'!$K70</f>
        <v>0</v>
      </c>
      <c r="L70" s="55">
        <f>'[12]Daily Roster'!$L70</f>
        <v>0</v>
      </c>
      <c r="M70" s="55">
        <f>'[12]Daily Roster'!$M70</f>
        <v>0</v>
      </c>
      <c r="N70" s="55">
        <f>'[12]Daily Roster'!$N70</f>
        <v>0</v>
      </c>
      <c r="O70" s="55">
        <f>'[12]Daily Roster'!$O70</f>
        <v>0</v>
      </c>
      <c r="P70" s="55">
        <f>'[12]Daily Roster'!$P70</f>
        <v>0</v>
      </c>
      <c r="Q70" s="55">
        <f>'[12]Daily Roster'!$Q70</f>
        <v>0</v>
      </c>
      <c r="R70" s="55">
        <f>'[12]Daily Roster'!$R70</f>
        <v>0</v>
      </c>
      <c r="S70" s="55">
        <f>'[12]Daily Roster'!$S70</f>
        <v>0</v>
      </c>
      <c r="T70" s="55">
        <f>'[12]Daily Roster'!$T70</f>
        <v>0</v>
      </c>
    </row>
    <row r="71" spans="1:20" x14ac:dyDescent="0.3">
      <c r="A71" s="7">
        <v>43196</v>
      </c>
      <c r="B71" s="1" t="s">
        <v>5</v>
      </c>
      <c r="C71" s="55">
        <f>'[12]Daily Roster'!$C71</f>
        <v>0</v>
      </c>
      <c r="D71" s="55">
        <f>'[12]Daily Roster'!$D71</f>
        <v>0</v>
      </c>
      <c r="E71" s="55">
        <f>'[12]Daily Roster'!$E71</f>
        <v>0</v>
      </c>
      <c r="F71" s="55">
        <f>'[12]Daily Roster'!$F71</f>
        <v>0</v>
      </c>
      <c r="G71" s="55">
        <f>'[12]Daily Roster'!$G71</f>
        <v>0</v>
      </c>
      <c r="H71" s="55">
        <f>'[12]Daily Roster'!$H71</f>
        <v>0</v>
      </c>
      <c r="I71" s="55">
        <f>'[12]Daily Roster'!$I71</f>
        <v>0</v>
      </c>
      <c r="J71" s="55">
        <f>'[12]Daily Roster'!$J71</f>
        <v>0</v>
      </c>
      <c r="K71" s="55">
        <f>'[12]Daily Roster'!$K71</f>
        <v>0</v>
      </c>
      <c r="L71" s="55">
        <f>'[12]Daily Roster'!$L71</f>
        <v>0</v>
      </c>
      <c r="M71" s="55">
        <f>'[12]Daily Roster'!$M71</f>
        <v>0</v>
      </c>
      <c r="N71" s="55">
        <f>'[12]Daily Roster'!$N71</f>
        <v>0</v>
      </c>
      <c r="O71" s="55">
        <f>'[12]Daily Roster'!$O71</f>
        <v>0</v>
      </c>
      <c r="P71" s="55">
        <f>'[12]Daily Roster'!$P71</f>
        <v>0</v>
      </c>
      <c r="Q71" s="55">
        <f>'[12]Daily Roster'!$Q71</f>
        <v>0</v>
      </c>
      <c r="R71" s="55">
        <f>'[12]Daily Roster'!$R71</f>
        <v>0</v>
      </c>
      <c r="S71" s="55">
        <f>'[12]Daily Roster'!$S71</f>
        <v>0</v>
      </c>
      <c r="T71" s="55">
        <f>'[12]Daily Roster'!$T71</f>
        <v>0</v>
      </c>
    </row>
    <row r="72" spans="1:20" x14ac:dyDescent="0.3">
      <c r="A72" s="7">
        <v>43199</v>
      </c>
      <c r="B72" s="1" t="s">
        <v>1</v>
      </c>
      <c r="C72" s="55">
        <f>'[12]Daily Roster'!$C72</f>
        <v>0</v>
      </c>
      <c r="D72" s="55">
        <f>'[12]Daily Roster'!$D72</f>
        <v>0</v>
      </c>
      <c r="E72" s="55">
        <f>'[12]Daily Roster'!$E72</f>
        <v>0</v>
      </c>
      <c r="F72" s="55">
        <f>'[12]Daily Roster'!$F72</f>
        <v>0</v>
      </c>
      <c r="G72" s="55">
        <f>'[12]Daily Roster'!$G72</f>
        <v>0</v>
      </c>
      <c r="H72" s="55">
        <f>'[12]Daily Roster'!$H72</f>
        <v>0</v>
      </c>
      <c r="I72" s="55">
        <f>'[12]Daily Roster'!$I72</f>
        <v>0</v>
      </c>
      <c r="J72" s="55">
        <f>'[12]Daily Roster'!$J72</f>
        <v>0</v>
      </c>
      <c r="K72" s="55">
        <f>'[12]Daily Roster'!$K72</f>
        <v>0</v>
      </c>
      <c r="L72" s="55">
        <f>'[12]Daily Roster'!$L72</f>
        <v>0</v>
      </c>
      <c r="M72" s="55">
        <f>'[12]Daily Roster'!$M72</f>
        <v>0</v>
      </c>
      <c r="N72" s="55">
        <f>'[12]Daily Roster'!$N72</f>
        <v>0</v>
      </c>
      <c r="O72" s="55">
        <f>'[12]Daily Roster'!$O72</f>
        <v>0</v>
      </c>
      <c r="P72" s="55">
        <f>'[12]Daily Roster'!$P72</f>
        <v>0</v>
      </c>
      <c r="Q72" s="55">
        <f>'[12]Daily Roster'!$Q72</f>
        <v>0</v>
      </c>
      <c r="R72" s="55">
        <f>'[12]Daily Roster'!$R72</f>
        <v>0</v>
      </c>
      <c r="S72" s="55">
        <f>'[12]Daily Roster'!$S72</f>
        <v>0</v>
      </c>
      <c r="T72" s="55">
        <f>'[12]Daily Roster'!$T72</f>
        <v>0</v>
      </c>
    </row>
    <row r="73" spans="1:20" x14ac:dyDescent="0.3">
      <c r="A73" s="7">
        <v>43200</v>
      </c>
      <c r="B73" s="1" t="s">
        <v>2</v>
      </c>
      <c r="C73" s="55">
        <f>'[12]Daily Roster'!$C73</f>
        <v>0</v>
      </c>
      <c r="D73" s="55">
        <f>'[12]Daily Roster'!$D73</f>
        <v>0</v>
      </c>
      <c r="E73" s="55">
        <f>'[12]Daily Roster'!$E73</f>
        <v>0</v>
      </c>
      <c r="F73" s="55">
        <f>'[12]Daily Roster'!$F73</f>
        <v>0</v>
      </c>
      <c r="G73" s="55">
        <f>'[12]Daily Roster'!$G73</f>
        <v>0</v>
      </c>
      <c r="H73" s="55">
        <f>'[12]Daily Roster'!$H73</f>
        <v>0</v>
      </c>
      <c r="I73" s="55">
        <f>'[12]Daily Roster'!$I73</f>
        <v>0</v>
      </c>
      <c r="J73" s="55">
        <f>'[12]Daily Roster'!$J73</f>
        <v>0</v>
      </c>
      <c r="K73" s="55">
        <f>'[12]Daily Roster'!$K73</f>
        <v>0</v>
      </c>
      <c r="L73" s="55">
        <f>'[12]Daily Roster'!$L73</f>
        <v>0</v>
      </c>
      <c r="M73" s="55">
        <f>'[12]Daily Roster'!$M73</f>
        <v>0</v>
      </c>
      <c r="N73" s="55">
        <f>'[12]Daily Roster'!$N73</f>
        <v>0</v>
      </c>
      <c r="O73" s="55">
        <f>'[12]Daily Roster'!$O73</f>
        <v>0</v>
      </c>
      <c r="P73" s="55">
        <f>'[12]Daily Roster'!$P73</f>
        <v>0</v>
      </c>
      <c r="Q73" s="55">
        <f>'[12]Daily Roster'!$Q73</f>
        <v>0</v>
      </c>
      <c r="R73" s="55">
        <f>'[12]Daily Roster'!$R73</f>
        <v>0</v>
      </c>
      <c r="S73" s="55">
        <f>'[12]Daily Roster'!$S73</f>
        <v>0</v>
      </c>
      <c r="T73" s="55">
        <f>'[12]Daily Roster'!$T73</f>
        <v>0</v>
      </c>
    </row>
    <row r="74" spans="1:20" x14ac:dyDescent="0.3">
      <c r="A74" s="7">
        <v>43201</v>
      </c>
      <c r="B74" s="1" t="s">
        <v>3</v>
      </c>
      <c r="C74" s="55">
        <f>'[12]Daily Roster'!$C74</f>
        <v>0</v>
      </c>
      <c r="D74" s="55">
        <f>'[12]Daily Roster'!$D74</f>
        <v>0</v>
      </c>
      <c r="E74" s="55">
        <f>'[12]Daily Roster'!$E74</f>
        <v>0</v>
      </c>
      <c r="F74" s="55">
        <f>'[12]Daily Roster'!$F74</f>
        <v>0</v>
      </c>
      <c r="G74" s="55">
        <f>'[12]Daily Roster'!$G74</f>
        <v>0</v>
      </c>
      <c r="H74" s="55">
        <f>'[12]Daily Roster'!$H74</f>
        <v>0</v>
      </c>
      <c r="I74" s="55">
        <f>'[12]Daily Roster'!$I74</f>
        <v>0</v>
      </c>
      <c r="J74" s="55">
        <f>'[12]Daily Roster'!$J74</f>
        <v>0</v>
      </c>
      <c r="K74" s="55">
        <f>'[12]Daily Roster'!$K74</f>
        <v>0</v>
      </c>
      <c r="L74" s="55">
        <f>'[12]Daily Roster'!$L74</f>
        <v>0</v>
      </c>
      <c r="M74" s="55">
        <f>'[12]Daily Roster'!$M74</f>
        <v>0</v>
      </c>
      <c r="N74" s="55">
        <f>'[12]Daily Roster'!$N74</f>
        <v>0</v>
      </c>
      <c r="O74" s="55">
        <f>'[12]Daily Roster'!$O74</f>
        <v>0</v>
      </c>
      <c r="P74" s="55">
        <f>'[12]Daily Roster'!$P74</f>
        <v>0</v>
      </c>
      <c r="Q74" s="55">
        <f>'[12]Daily Roster'!$Q74</f>
        <v>0</v>
      </c>
      <c r="R74" s="55">
        <f>'[12]Daily Roster'!$R74</f>
        <v>0</v>
      </c>
      <c r="S74" s="55">
        <f>'[12]Daily Roster'!$S74</f>
        <v>0</v>
      </c>
      <c r="T74" s="55">
        <f>'[12]Daily Roster'!$T74</f>
        <v>0</v>
      </c>
    </row>
    <row r="75" spans="1:20" x14ac:dyDescent="0.3">
      <c r="A75" s="7">
        <v>43202</v>
      </c>
      <c r="B75" s="1" t="s">
        <v>4</v>
      </c>
      <c r="C75" s="55">
        <f>'[12]Daily Roster'!$C75</f>
        <v>0</v>
      </c>
      <c r="D75" s="55">
        <f>'[12]Daily Roster'!$D75</f>
        <v>0</v>
      </c>
      <c r="E75" s="55">
        <f>'[12]Daily Roster'!$E75</f>
        <v>0</v>
      </c>
      <c r="F75" s="55">
        <f>'[12]Daily Roster'!$F75</f>
        <v>0</v>
      </c>
      <c r="G75" s="55">
        <f>'[12]Daily Roster'!$G75</f>
        <v>0</v>
      </c>
      <c r="H75" s="55">
        <f>'[12]Daily Roster'!$H75</f>
        <v>0</v>
      </c>
      <c r="I75" s="55">
        <f>'[12]Daily Roster'!$I75</f>
        <v>0</v>
      </c>
      <c r="J75" s="55">
        <f>'[12]Daily Roster'!$J75</f>
        <v>0</v>
      </c>
      <c r="K75" s="55">
        <f>'[12]Daily Roster'!$K75</f>
        <v>0</v>
      </c>
      <c r="L75" s="55">
        <f>'[12]Daily Roster'!$L75</f>
        <v>0</v>
      </c>
      <c r="M75" s="55">
        <f>'[12]Daily Roster'!$M75</f>
        <v>0</v>
      </c>
      <c r="N75" s="55">
        <f>'[12]Daily Roster'!$N75</f>
        <v>0</v>
      </c>
      <c r="O75" s="55">
        <f>'[12]Daily Roster'!$O75</f>
        <v>0</v>
      </c>
      <c r="P75" s="55">
        <f>'[12]Daily Roster'!$P75</f>
        <v>0</v>
      </c>
      <c r="Q75" s="55">
        <f>'[12]Daily Roster'!$Q75</f>
        <v>0</v>
      </c>
      <c r="R75" s="55">
        <f>'[12]Daily Roster'!$R75</f>
        <v>0</v>
      </c>
      <c r="S75" s="55">
        <f>'[12]Daily Roster'!$S75</f>
        <v>0</v>
      </c>
      <c r="T75" s="55">
        <f>'[12]Daily Roster'!$T75</f>
        <v>0</v>
      </c>
    </row>
    <row r="76" spans="1:20" x14ac:dyDescent="0.3">
      <c r="A76" s="7">
        <v>43203</v>
      </c>
      <c r="B76" s="1" t="s">
        <v>5</v>
      </c>
      <c r="C76" s="55">
        <f>'[12]Daily Roster'!$C76</f>
        <v>0</v>
      </c>
      <c r="D76" s="55">
        <f>'[12]Daily Roster'!$D76</f>
        <v>0</v>
      </c>
      <c r="E76" s="55">
        <f>'[12]Daily Roster'!$E76</f>
        <v>0</v>
      </c>
      <c r="F76" s="55">
        <f>'[12]Daily Roster'!$F76</f>
        <v>0</v>
      </c>
      <c r="G76" s="55">
        <f>'[12]Daily Roster'!$G76</f>
        <v>0</v>
      </c>
      <c r="H76" s="55">
        <f>'[12]Daily Roster'!$H76</f>
        <v>0</v>
      </c>
      <c r="I76" s="55">
        <f>'[12]Daily Roster'!$I76</f>
        <v>0</v>
      </c>
      <c r="J76" s="55">
        <f>'[12]Daily Roster'!$J76</f>
        <v>0</v>
      </c>
      <c r="K76" s="55">
        <f>'[12]Daily Roster'!$K76</f>
        <v>0</v>
      </c>
      <c r="L76" s="55">
        <f>'[12]Daily Roster'!$L76</f>
        <v>0</v>
      </c>
      <c r="M76" s="55">
        <f>'[12]Daily Roster'!$M76</f>
        <v>0</v>
      </c>
      <c r="N76" s="55">
        <f>'[12]Daily Roster'!$N76</f>
        <v>0</v>
      </c>
      <c r="O76" s="55">
        <f>'[12]Daily Roster'!$O76</f>
        <v>0</v>
      </c>
      <c r="P76" s="55">
        <f>'[12]Daily Roster'!$P76</f>
        <v>0</v>
      </c>
      <c r="Q76" s="55">
        <f>'[12]Daily Roster'!$Q76</f>
        <v>0</v>
      </c>
      <c r="R76" s="55">
        <f>'[12]Daily Roster'!$R76</f>
        <v>0</v>
      </c>
      <c r="S76" s="55">
        <f>'[12]Daily Roster'!$S76</f>
        <v>0</v>
      </c>
      <c r="T76" s="55">
        <f>'[12]Daily Roster'!$T76</f>
        <v>0</v>
      </c>
    </row>
    <row r="77" spans="1:20" x14ac:dyDescent="0.3">
      <c r="A77" s="7">
        <v>43206</v>
      </c>
      <c r="B77" s="1" t="s">
        <v>1</v>
      </c>
      <c r="C77" s="55">
        <f>'[12]Daily Roster'!$C77</f>
        <v>0</v>
      </c>
      <c r="D77" s="55">
        <f>'[12]Daily Roster'!$D77</f>
        <v>0</v>
      </c>
      <c r="E77" s="55">
        <f>'[12]Daily Roster'!$E77</f>
        <v>0</v>
      </c>
      <c r="F77" s="55">
        <f>'[12]Daily Roster'!$F77</f>
        <v>0</v>
      </c>
      <c r="G77" s="55">
        <f>'[12]Daily Roster'!$G77</f>
        <v>0</v>
      </c>
      <c r="H77" s="55">
        <f>'[12]Daily Roster'!$H77</f>
        <v>0</v>
      </c>
      <c r="I77" s="55">
        <f>'[12]Daily Roster'!$I77</f>
        <v>0</v>
      </c>
      <c r="J77" s="55">
        <f>'[12]Daily Roster'!$J77</f>
        <v>0</v>
      </c>
      <c r="K77" s="55">
        <f>'[12]Daily Roster'!$K77</f>
        <v>0</v>
      </c>
      <c r="L77" s="55">
        <f>'[12]Daily Roster'!$L77</f>
        <v>0</v>
      </c>
      <c r="M77" s="55">
        <f>'[12]Daily Roster'!$M77</f>
        <v>0</v>
      </c>
      <c r="N77" s="55">
        <f>'[12]Daily Roster'!$N77</f>
        <v>0</v>
      </c>
      <c r="O77" s="55">
        <f>'[12]Daily Roster'!$O77</f>
        <v>0</v>
      </c>
      <c r="P77" s="55">
        <f>'[12]Daily Roster'!$P77</f>
        <v>0</v>
      </c>
      <c r="Q77" s="55">
        <f>'[12]Daily Roster'!$Q77</f>
        <v>0</v>
      </c>
      <c r="R77" s="55">
        <f>'[12]Daily Roster'!$R77</f>
        <v>0</v>
      </c>
      <c r="S77" s="55">
        <f>'[12]Daily Roster'!$S77</f>
        <v>0</v>
      </c>
      <c r="T77" s="55">
        <f>'[12]Daily Roster'!$T77</f>
        <v>0</v>
      </c>
    </row>
    <row r="78" spans="1:20" x14ac:dyDescent="0.3">
      <c r="A78" s="7">
        <v>43207</v>
      </c>
      <c r="B78" s="1" t="s">
        <v>2</v>
      </c>
      <c r="C78" s="55">
        <f>'[12]Daily Roster'!$C78</f>
        <v>0</v>
      </c>
      <c r="D78" s="55">
        <f>'[12]Daily Roster'!$D78</f>
        <v>0</v>
      </c>
      <c r="E78" s="55">
        <f>'[12]Daily Roster'!$E78</f>
        <v>0</v>
      </c>
      <c r="F78" s="55">
        <f>'[12]Daily Roster'!$F78</f>
        <v>0</v>
      </c>
      <c r="G78" s="55">
        <f>'[12]Daily Roster'!$G78</f>
        <v>0</v>
      </c>
      <c r="H78" s="55">
        <f>'[12]Daily Roster'!$H78</f>
        <v>0</v>
      </c>
      <c r="I78" s="55">
        <f>'[12]Daily Roster'!$I78</f>
        <v>0</v>
      </c>
      <c r="J78" s="55">
        <f>'[12]Daily Roster'!$J78</f>
        <v>0</v>
      </c>
      <c r="K78" s="55">
        <f>'[12]Daily Roster'!$K78</f>
        <v>0</v>
      </c>
      <c r="L78" s="55">
        <f>'[12]Daily Roster'!$L78</f>
        <v>0</v>
      </c>
      <c r="M78" s="55">
        <f>'[12]Daily Roster'!$M78</f>
        <v>0</v>
      </c>
      <c r="N78" s="55">
        <f>'[12]Daily Roster'!$N78</f>
        <v>0</v>
      </c>
      <c r="O78" s="55">
        <f>'[12]Daily Roster'!$O78</f>
        <v>0</v>
      </c>
      <c r="P78" s="55">
        <f>'[12]Daily Roster'!$P78</f>
        <v>0</v>
      </c>
      <c r="Q78" s="55">
        <f>'[12]Daily Roster'!$Q78</f>
        <v>0</v>
      </c>
      <c r="R78" s="55">
        <f>'[12]Daily Roster'!$R78</f>
        <v>0</v>
      </c>
      <c r="S78" s="55">
        <f>'[12]Daily Roster'!$S78</f>
        <v>0</v>
      </c>
      <c r="T78" s="55">
        <f>'[12]Daily Roster'!$T78</f>
        <v>0</v>
      </c>
    </row>
    <row r="79" spans="1:20" x14ac:dyDescent="0.3">
      <c r="A79" s="7">
        <v>43208</v>
      </c>
      <c r="B79" s="1" t="s">
        <v>3</v>
      </c>
      <c r="C79" s="55">
        <f>'[12]Daily Roster'!$C79</f>
        <v>0</v>
      </c>
      <c r="D79" s="55">
        <f>'[12]Daily Roster'!$D79</f>
        <v>0</v>
      </c>
      <c r="E79" s="55">
        <f>'[12]Daily Roster'!$E79</f>
        <v>0</v>
      </c>
      <c r="F79" s="55">
        <f>'[12]Daily Roster'!$F79</f>
        <v>0</v>
      </c>
      <c r="G79" s="55">
        <f>'[12]Daily Roster'!$G79</f>
        <v>0</v>
      </c>
      <c r="H79" s="55">
        <f>'[12]Daily Roster'!$H79</f>
        <v>0</v>
      </c>
      <c r="I79" s="55">
        <f>'[12]Daily Roster'!$I79</f>
        <v>0</v>
      </c>
      <c r="J79" s="55">
        <f>'[12]Daily Roster'!$J79</f>
        <v>0</v>
      </c>
      <c r="K79" s="55">
        <f>'[12]Daily Roster'!$K79</f>
        <v>0</v>
      </c>
      <c r="L79" s="55">
        <f>'[12]Daily Roster'!$L79</f>
        <v>0</v>
      </c>
      <c r="M79" s="55">
        <f>'[12]Daily Roster'!$M79</f>
        <v>0</v>
      </c>
      <c r="N79" s="55">
        <f>'[12]Daily Roster'!$N79</f>
        <v>0</v>
      </c>
      <c r="O79" s="55">
        <f>'[12]Daily Roster'!$O79</f>
        <v>0</v>
      </c>
      <c r="P79" s="55">
        <f>'[12]Daily Roster'!$P79</f>
        <v>0</v>
      </c>
      <c r="Q79" s="55">
        <f>'[12]Daily Roster'!$Q79</f>
        <v>0</v>
      </c>
      <c r="R79" s="55">
        <f>'[12]Daily Roster'!$R79</f>
        <v>0</v>
      </c>
      <c r="S79" s="55">
        <f>'[12]Daily Roster'!$S79</f>
        <v>0</v>
      </c>
      <c r="T79" s="55">
        <f>'[12]Daily Roster'!$T79</f>
        <v>0</v>
      </c>
    </row>
    <row r="80" spans="1:20" x14ac:dyDescent="0.3">
      <c r="A80" s="7">
        <v>43209</v>
      </c>
      <c r="B80" s="1" t="s">
        <v>4</v>
      </c>
      <c r="C80" s="55">
        <f>'[12]Daily Roster'!$C80</f>
        <v>0</v>
      </c>
      <c r="D80" s="55">
        <f>'[12]Daily Roster'!$D80</f>
        <v>0</v>
      </c>
      <c r="E80" s="55">
        <f>'[12]Daily Roster'!$E80</f>
        <v>0</v>
      </c>
      <c r="F80" s="55">
        <f>'[12]Daily Roster'!$F80</f>
        <v>0</v>
      </c>
      <c r="G80" s="55">
        <f>'[12]Daily Roster'!$G80</f>
        <v>0</v>
      </c>
      <c r="H80" s="55">
        <f>'[12]Daily Roster'!$H80</f>
        <v>0</v>
      </c>
      <c r="I80" s="55">
        <f>'[12]Daily Roster'!$I80</f>
        <v>0</v>
      </c>
      <c r="J80" s="55">
        <f>'[12]Daily Roster'!$J80</f>
        <v>0</v>
      </c>
      <c r="K80" s="55">
        <f>'[12]Daily Roster'!$K80</f>
        <v>0</v>
      </c>
      <c r="L80" s="55">
        <f>'[12]Daily Roster'!$L80</f>
        <v>0</v>
      </c>
      <c r="M80" s="55">
        <f>'[12]Daily Roster'!$M80</f>
        <v>0</v>
      </c>
      <c r="N80" s="55">
        <f>'[12]Daily Roster'!$N80</f>
        <v>0</v>
      </c>
      <c r="O80" s="55">
        <f>'[12]Daily Roster'!$O80</f>
        <v>0</v>
      </c>
      <c r="P80" s="55">
        <f>'[12]Daily Roster'!$P80</f>
        <v>0</v>
      </c>
      <c r="Q80" s="55">
        <f>'[12]Daily Roster'!$Q80</f>
        <v>0</v>
      </c>
      <c r="R80" s="55">
        <f>'[12]Daily Roster'!$R80</f>
        <v>0</v>
      </c>
      <c r="S80" s="55">
        <f>'[12]Daily Roster'!$S80</f>
        <v>0</v>
      </c>
      <c r="T80" s="55">
        <f>'[12]Daily Roster'!$T80</f>
        <v>0</v>
      </c>
    </row>
    <row r="81" spans="1:20" x14ac:dyDescent="0.3">
      <c r="A81" s="7">
        <v>43210</v>
      </c>
      <c r="B81" s="1" t="s">
        <v>5</v>
      </c>
      <c r="C81" s="55">
        <f>'[12]Daily Roster'!$C81</f>
        <v>0</v>
      </c>
      <c r="D81" s="55">
        <f>'[12]Daily Roster'!$D81</f>
        <v>0</v>
      </c>
      <c r="E81" s="55">
        <f>'[12]Daily Roster'!$E81</f>
        <v>0</v>
      </c>
      <c r="F81" s="55">
        <f>'[12]Daily Roster'!$F81</f>
        <v>0</v>
      </c>
      <c r="G81" s="55">
        <f>'[12]Daily Roster'!$G81</f>
        <v>0</v>
      </c>
      <c r="H81" s="55">
        <f>'[12]Daily Roster'!$H81</f>
        <v>0</v>
      </c>
      <c r="I81" s="55">
        <f>'[12]Daily Roster'!$I81</f>
        <v>0</v>
      </c>
      <c r="J81" s="55">
        <f>'[12]Daily Roster'!$J81</f>
        <v>0</v>
      </c>
      <c r="K81" s="55">
        <f>'[12]Daily Roster'!$K81</f>
        <v>0</v>
      </c>
      <c r="L81" s="55">
        <f>'[12]Daily Roster'!$L81</f>
        <v>0</v>
      </c>
      <c r="M81" s="55">
        <f>'[12]Daily Roster'!$M81</f>
        <v>0</v>
      </c>
      <c r="N81" s="55">
        <f>'[12]Daily Roster'!$N81</f>
        <v>0</v>
      </c>
      <c r="O81" s="55">
        <f>'[12]Daily Roster'!$O81</f>
        <v>0</v>
      </c>
      <c r="P81" s="55">
        <f>'[12]Daily Roster'!$P81</f>
        <v>0</v>
      </c>
      <c r="Q81" s="55">
        <f>'[12]Daily Roster'!$Q81</f>
        <v>0</v>
      </c>
      <c r="R81" s="55">
        <f>'[12]Daily Roster'!$R81</f>
        <v>0</v>
      </c>
      <c r="S81" s="55">
        <f>'[12]Daily Roster'!$S81</f>
        <v>0</v>
      </c>
      <c r="T81" s="55">
        <f>'[12]Daily Roster'!$T81</f>
        <v>0</v>
      </c>
    </row>
    <row r="82" spans="1:20" x14ac:dyDescent="0.3">
      <c r="A82" s="7">
        <v>43213</v>
      </c>
      <c r="B82" s="1" t="s">
        <v>1</v>
      </c>
      <c r="C82" s="55">
        <f>'[12]Daily Roster'!$C82</f>
        <v>0</v>
      </c>
      <c r="D82" s="55">
        <f>'[12]Daily Roster'!$D82</f>
        <v>0</v>
      </c>
      <c r="E82" s="55">
        <f>'[12]Daily Roster'!$E82</f>
        <v>0</v>
      </c>
      <c r="F82" s="55">
        <f>'[12]Daily Roster'!$F82</f>
        <v>0</v>
      </c>
      <c r="G82" s="55">
        <f>'[12]Daily Roster'!$G82</f>
        <v>0</v>
      </c>
      <c r="H82" s="55">
        <f>'[12]Daily Roster'!$H82</f>
        <v>0</v>
      </c>
      <c r="I82" s="55">
        <f>'[12]Daily Roster'!$I82</f>
        <v>0</v>
      </c>
      <c r="J82" s="55">
        <f>'[12]Daily Roster'!$J82</f>
        <v>0</v>
      </c>
      <c r="K82" s="55">
        <f>'[12]Daily Roster'!$K82</f>
        <v>0</v>
      </c>
      <c r="L82" s="55">
        <f>'[12]Daily Roster'!$L82</f>
        <v>0</v>
      </c>
      <c r="M82" s="55">
        <f>'[12]Daily Roster'!$M82</f>
        <v>0</v>
      </c>
      <c r="N82" s="55">
        <f>'[12]Daily Roster'!$N82</f>
        <v>0</v>
      </c>
      <c r="O82" s="55">
        <f>'[12]Daily Roster'!$O82</f>
        <v>0</v>
      </c>
      <c r="P82" s="55">
        <f>'[12]Daily Roster'!$P82</f>
        <v>0</v>
      </c>
      <c r="Q82" s="55">
        <f>'[12]Daily Roster'!$Q82</f>
        <v>0</v>
      </c>
      <c r="R82" s="55">
        <f>'[12]Daily Roster'!$R82</f>
        <v>0</v>
      </c>
      <c r="S82" s="55">
        <f>'[12]Daily Roster'!$S82</f>
        <v>0</v>
      </c>
      <c r="T82" s="55">
        <f>'[12]Daily Roster'!$T82</f>
        <v>0</v>
      </c>
    </row>
    <row r="83" spans="1:20" x14ac:dyDescent="0.3">
      <c r="A83" s="7">
        <v>43214</v>
      </c>
      <c r="B83" s="1" t="s">
        <v>2</v>
      </c>
      <c r="C83" s="55">
        <f>'[12]Daily Roster'!$C83</f>
        <v>0</v>
      </c>
      <c r="D83" s="55">
        <f>'[12]Daily Roster'!$D83</f>
        <v>0</v>
      </c>
      <c r="E83" s="55">
        <f>'[12]Daily Roster'!$E83</f>
        <v>0</v>
      </c>
      <c r="F83" s="55">
        <f>'[12]Daily Roster'!$F83</f>
        <v>0</v>
      </c>
      <c r="G83" s="55">
        <f>'[12]Daily Roster'!$G83</f>
        <v>0</v>
      </c>
      <c r="H83" s="55">
        <f>'[12]Daily Roster'!$H83</f>
        <v>0</v>
      </c>
      <c r="I83" s="55">
        <f>'[12]Daily Roster'!$I83</f>
        <v>0</v>
      </c>
      <c r="J83" s="55">
        <f>'[12]Daily Roster'!$J83</f>
        <v>0</v>
      </c>
      <c r="K83" s="55">
        <f>'[12]Daily Roster'!$K83</f>
        <v>0</v>
      </c>
      <c r="L83" s="55">
        <f>'[12]Daily Roster'!$L83</f>
        <v>0</v>
      </c>
      <c r="M83" s="55">
        <f>'[12]Daily Roster'!$M83</f>
        <v>0</v>
      </c>
      <c r="N83" s="55">
        <f>'[12]Daily Roster'!$N83</f>
        <v>0</v>
      </c>
      <c r="O83" s="55">
        <f>'[12]Daily Roster'!$O83</f>
        <v>0</v>
      </c>
      <c r="P83" s="55">
        <f>'[12]Daily Roster'!$P83</f>
        <v>0</v>
      </c>
      <c r="Q83" s="55">
        <f>'[12]Daily Roster'!$Q83</f>
        <v>0</v>
      </c>
      <c r="R83" s="55">
        <f>'[12]Daily Roster'!$R83</f>
        <v>0</v>
      </c>
      <c r="S83" s="55">
        <f>'[12]Daily Roster'!$S83</f>
        <v>0</v>
      </c>
      <c r="T83" s="55">
        <f>'[12]Daily Roster'!$T83</f>
        <v>0</v>
      </c>
    </row>
    <row r="84" spans="1:20" x14ac:dyDescent="0.3">
      <c r="A84" s="7">
        <v>43215</v>
      </c>
      <c r="B84" s="1" t="s">
        <v>3</v>
      </c>
      <c r="C84" s="55">
        <f>'[12]Daily Roster'!$C84</f>
        <v>0</v>
      </c>
      <c r="D84" s="55">
        <f>'[12]Daily Roster'!$D84</f>
        <v>0</v>
      </c>
      <c r="E84" s="55">
        <f>'[12]Daily Roster'!$E84</f>
        <v>0</v>
      </c>
      <c r="F84" s="55">
        <f>'[12]Daily Roster'!$F84</f>
        <v>0</v>
      </c>
      <c r="G84" s="55">
        <f>'[12]Daily Roster'!$G84</f>
        <v>0</v>
      </c>
      <c r="H84" s="55">
        <f>'[12]Daily Roster'!$H84</f>
        <v>0</v>
      </c>
      <c r="I84" s="55">
        <f>'[12]Daily Roster'!$I84</f>
        <v>0</v>
      </c>
      <c r="J84" s="55">
        <f>'[12]Daily Roster'!$J84</f>
        <v>0</v>
      </c>
      <c r="K84" s="55">
        <f>'[12]Daily Roster'!$K84</f>
        <v>0</v>
      </c>
      <c r="L84" s="55">
        <f>'[12]Daily Roster'!$L84</f>
        <v>0</v>
      </c>
      <c r="M84" s="55">
        <f>'[12]Daily Roster'!$M84</f>
        <v>0</v>
      </c>
      <c r="N84" s="55">
        <f>'[12]Daily Roster'!$N84</f>
        <v>0</v>
      </c>
      <c r="O84" s="55">
        <f>'[12]Daily Roster'!$O84</f>
        <v>0</v>
      </c>
      <c r="P84" s="55">
        <f>'[12]Daily Roster'!$P84</f>
        <v>0</v>
      </c>
      <c r="Q84" s="55">
        <f>'[12]Daily Roster'!$Q84</f>
        <v>0</v>
      </c>
      <c r="R84" s="55">
        <f>'[12]Daily Roster'!$R84</f>
        <v>0</v>
      </c>
      <c r="S84" s="55">
        <f>'[12]Daily Roster'!$S84</f>
        <v>0</v>
      </c>
      <c r="T84" s="55">
        <f>'[12]Daily Roster'!$T84</f>
        <v>0</v>
      </c>
    </row>
    <row r="85" spans="1:20" x14ac:dyDescent="0.3">
      <c r="A85" s="7">
        <v>43216</v>
      </c>
      <c r="B85" s="1" t="s">
        <v>4</v>
      </c>
      <c r="C85" s="55">
        <f>'[12]Daily Roster'!$C85</f>
        <v>0</v>
      </c>
      <c r="D85" s="55">
        <f>'[12]Daily Roster'!$D85</f>
        <v>0</v>
      </c>
      <c r="E85" s="55">
        <f>'[12]Daily Roster'!$E85</f>
        <v>0</v>
      </c>
      <c r="F85" s="55">
        <f>'[12]Daily Roster'!$F85</f>
        <v>0</v>
      </c>
      <c r="G85" s="55">
        <f>'[12]Daily Roster'!$G85</f>
        <v>0</v>
      </c>
      <c r="H85" s="55">
        <f>'[12]Daily Roster'!$H85</f>
        <v>0</v>
      </c>
      <c r="I85" s="55">
        <f>'[12]Daily Roster'!$I85</f>
        <v>0</v>
      </c>
      <c r="J85" s="55">
        <f>'[12]Daily Roster'!$J85</f>
        <v>0</v>
      </c>
      <c r="K85" s="55">
        <f>'[12]Daily Roster'!$K85</f>
        <v>0</v>
      </c>
      <c r="L85" s="55">
        <f>'[12]Daily Roster'!$L85</f>
        <v>0</v>
      </c>
      <c r="M85" s="55">
        <f>'[12]Daily Roster'!$M85</f>
        <v>0</v>
      </c>
      <c r="N85" s="55">
        <f>'[12]Daily Roster'!$N85</f>
        <v>0</v>
      </c>
      <c r="O85" s="55">
        <f>'[12]Daily Roster'!$O85</f>
        <v>0</v>
      </c>
      <c r="P85" s="55">
        <f>'[12]Daily Roster'!$P85</f>
        <v>0</v>
      </c>
      <c r="Q85" s="55">
        <f>'[12]Daily Roster'!$Q85</f>
        <v>0</v>
      </c>
      <c r="R85" s="55">
        <f>'[12]Daily Roster'!$R85</f>
        <v>0</v>
      </c>
      <c r="S85" s="55">
        <f>'[12]Daily Roster'!$S85</f>
        <v>0</v>
      </c>
      <c r="T85" s="55">
        <f>'[12]Daily Roster'!$T85</f>
        <v>0</v>
      </c>
    </row>
    <row r="86" spans="1:20" x14ac:dyDescent="0.3">
      <c r="A86" s="7">
        <v>43217</v>
      </c>
      <c r="B86" s="1" t="s">
        <v>5</v>
      </c>
      <c r="C86" s="55">
        <f>'[12]Daily Roster'!$C86</f>
        <v>0</v>
      </c>
      <c r="D86" s="55">
        <f>'[12]Daily Roster'!$D86</f>
        <v>0</v>
      </c>
      <c r="E86" s="55">
        <f>'[12]Daily Roster'!$E86</f>
        <v>0</v>
      </c>
      <c r="F86" s="55">
        <f>'[12]Daily Roster'!$F86</f>
        <v>0</v>
      </c>
      <c r="G86" s="55">
        <f>'[12]Daily Roster'!$G86</f>
        <v>0</v>
      </c>
      <c r="H86" s="55">
        <f>'[12]Daily Roster'!$H86</f>
        <v>0</v>
      </c>
      <c r="I86" s="55">
        <f>'[12]Daily Roster'!$I86</f>
        <v>0</v>
      </c>
      <c r="J86" s="55">
        <f>'[12]Daily Roster'!$J86</f>
        <v>0</v>
      </c>
      <c r="K86" s="55">
        <f>'[12]Daily Roster'!$K86</f>
        <v>0</v>
      </c>
      <c r="L86" s="55">
        <f>'[12]Daily Roster'!$L86</f>
        <v>0</v>
      </c>
      <c r="M86" s="55">
        <f>'[12]Daily Roster'!$M86</f>
        <v>0</v>
      </c>
      <c r="N86" s="55">
        <f>'[12]Daily Roster'!$N86</f>
        <v>0</v>
      </c>
      <c r="O86" s="55">
        <f>'[12]Daily Roster'!$O86</f>
        <v>0</v>
      </c>
      <c r="P86" s="55">
        <f>'[12]Daily Roster'!$P86</f>
        <v>0</v>
      </c>
      <c r="Q86" s="55">
        <f>'[12]Daily Roster'!$Q86</f>
        <v>0</v>
      </c>
      <c r="R86" s="55">
        <f>'[12]Daily Roster'!$R86</f>
        <v>0</v>
      </c>
      <c r="S86" s="55">
        <f>'[12]Daily Roster'!$S86</f>
        <v>0</v>
      </c>
      <c r="T86" s="55">
        <f>'[12]Daily Roster'!$T86</f>
        <v>0</v>
      </c>
    </row>
    <row r="87" spans="1:20" x14ac:dyDescent="0.3">
      <c r="A87" s="7">
        <v>43220</v>
      </c>
      <c r="B87" s="1" t="s">
        <v>1</v>
      </c>
      <c r="C87" s="55">
        <f>'[12]Daily Roster'!$C87</f>
        <v>0</v>
      </c>
      <c r="D87" s="55">
        <f>'[12]Daily Roster'!$D87</f>
        <v>0</v>
      </c>
      <c r="E87" s="55">
        <f>'[12]Daily Roster'!$E87</f>
        <v>0</v>
      </c>
      <c r="F87" s="55">
        <f>'[12]Daily Roster'!$F87</f>
        <v>0</v>
      </c>
      <c r="G87" s="55">
        <f>'[12]Daily Roster'!$G87</f>
        <v>0</v>
      </c>
      <c r="H87" s="55">
        <f>'[12]Daily Roster'!$H87</f>
        <v>0</v>
      </c>
      <c r="I87" s="55">
        <f>'[12]Daily Roster'!$I87</f>
        <v>0</v>
      </c>
      <c r="J87" s="55">
        <f>'[12]Daily Roster'!$J87</f>
        <v>0</v>
      </c>
      <c r="K87" s="55">
        <f>'[12]Daily Roster'!$K87</f>
        <v>0</v>
      </c>
      <c r="L87" s="55">
        <f>'[12]Daily Roster'!$L87</f>
        <v>0</v>
      </c>
      <c r="M87" s="55">
        <f>'[12]Daily Roster'!$M87</f>
        <v>0</v>
      </c>
      <c r="N87" s="55">
        <f>'[12]Daily Roster'!$N87</f>
        <v>0</v>
      </c>
      <c r="O87" s="55">
        <f>'[12]Daily Roster'!$O87</f>
        <v>0</v>
      </c>
      <c r="P87" s="55">
        <f>'[12]Daily Roster'!$P87</f>
        <v>0</v>
      </c>
      <c r="Q87" s="55">
        <f>'[12]Daily Roster'!$Q87</f>
        <v>0</v>
      </c>
      <c r="R87" s="55">
        <f>'[12]Daily Roster'!$R87</f>
        <v>0</v>
      </c>
      <c r="S87" s="55">
        <f>'[12]Daily Roster'!$S87</f>
        <v>0</v>
      </c>
      <c r="T87" s="55">
        <f>'[12]Daily Roster'!$T87</f>
        <v>0</v>
      </c>
    </row>
    <row r="88" spans="1:20" x14ac:dyDescent="0.3">
      <c r="A88" s="7">
        <v>43221</v>
      </c>
      <c r="B88" s="1" t="s">
        <v>2</v>
      </c>
      <c r="C88" s="55">
        <f>'[12]Daily Roster'!$C88</f>
        <v>0</v>
      </c>
      <c r="D88" s="55">
        <f>'[12]Daily Roster'!$D88</f>
        <v>0</v>
      </c>
      <c r="E88" s="55">
        <f>'[12]Daily Roster'!$E88</f>
        <v>0</v>
      </c>
      <c r="F88" s="55">
        <f>'[12]Daily Roster'!$F88</f>
        <v>0</v>
      </c>
      <c r="G88" s="55">
        <f>'[12]Daily Roster'!$G88</f>
        <v>0</v>
      </c>
      <c r="H88" s="55">
        <f>'[12]Daily Roster'!$H88</f>
        <v>0</v>
      </c>
      <c r="I88" s="55">
        <f>'[12]Daily Roster'!$I88</f>
        <v>0</v>
      </c>
      <c r="J88" s="55">
        <f>'[12]Daily Roster'!$J88</f>
        <v>0</v>
      </c>
      <c r="K88" s="55">
        <f>'[12]Daily Roster'!$K88</f>
        <v>0</v>
      </c>
      <c r="L88" s="55">
        <f>'[12]Daily Roster'!$L88</f>
        <v>0</v>
      </c>
      <c r="M88" s="55">
        <f>'[12]Daily Roster'!$M88</f>
        <v>0</v>
      </c>
      <c r="N88" s="55">
        <f>'[12]Daily Roster'!$N88</f>
        <v>0</v>
      </c>
      <c r="O88" s="55">
        <f>'[12]Daily Roster'!$O88</f>
        <v>0</v>
      </c>
      <c r="P88" s="55">
        <f>'[12]Daily Roster'!$P88</f>
        <v>0</v>
      </c>
      <c r="Q88" s="55">
        <f>'[12]Daily Roster'!$Q88</f>
        <v>0</v>
      </c>
      <c r="R88" s="55">
        <f>'[12]Daily Roster'!$R88</f>
        <v>0</v>
      </c>
      <c r="S88" s="55">
        <f>'[12]Daily Roster'!$S88</f>
        <v>0</v>
      </c>
      <c r="T88" s="55">
        <f>'[12]Daily Roster'!$T88</f>
        <v>0</v>
      </c>
    </row>
    <row r="89" spans="1:20" x14ac:dyDescent="0.3">
      <c r="A89" s="7">
        <v>43222</v>
      </c>
      <c r="B89" s="1" t="s">
        <v>3</v>
      </c>
      <c r="C89" s="55">
        <f>'[12]Daily Roster'!$C89</f>
        <v>0</v>
      </c>
      <c r="D89" s="55">
        <f>'[12]Daily Roster'!$D89</f>
        <v>0</v>
      </c>
      <c r="E89" s="55">
        <f>'[12]Daily Roster'!$E89</f>
        <v>0</v>
      </c>
      <c r="F89" s="55">
        <f>'[12]Daily Roster'!$F89</f>
        <v>0</v>
      </c>
      <c r="G89" s="55">
        <f>'[12]Daily Roster'!$G89</f>
        <v>0</v>
      </c>
      <c r="H89" s="55">
        <f>'[12]Daily Roster'!$H89</f>
        <v>0</v>
      </c>
      <c r="I89" s="55">
        <f>'[12]Daily Roster'!$I89</f>
        <v>0</v>
      </c>
      <c r="J89" s="55">
        <f>'[12]Daily Roster'!$J89</f>
        <v>0</v>
      </c>
      <c r="K89" s="55">
        <f>'[12]Daily Roster'!$K89</f>
        <v>0</v>
      </c>
      <c r="L89" s="55">
        <f>'[12]Daily Roster'!$L89</f>
        <v>0</v>
      </c>
      <c r="M89" s="55">
        <f>'[12]Daily Roster'!$M89</f>
        <v>0</v>
      </c>
      <c r="N89" s="55">
        <f>'[12]Daily Roster'!$N89</f>
        <v>0</v>
      </c>
      <c r="O89" s="55">
        <f>'[12]Daily Roster'!$O89</f>
        <v>0</v>
      </c>
      <c r="P89" s="55">
        <f>'[12]Daily Roster'!$P89</f>
        <v>0</v>
      </c>
      <c r="Q89" s="55">
        <f>'[12]Daily Roster'!$Q89</f>
        <v>0</v>
      </c>
      <c r="R89" s="55">
        <f>'[12]Daily Roster'!$R89</f>
        <v>0</v>
      </c>
      <c r="S89" s="55">
        <f>'[12]Daily Roster'!$S89</f>
        <v>0</v>
      </c>
      <c r="T89" s="55">
        <f>'[12]Daily Roster'!$T89</f>
        <v>0</v>
      </c>
    </row>
    <row r="90" spans="1:20" x14ac:dyDescent="0.3">
      <c r="A90" s="7">
        <v>43223</v>
      </c>
      <c r="B90" s="1" t="s">
        <v>4</v>
      </c>
      <c r="C90" s="55">
        <f>'[12]Daily Roster'!$C90</f>
        <v>0</v>
      </c>
      <c r="D90" s="55">
        <f>'[12]Daily Roster'!$D90</f>
        <v>0</v>
      </c>
      <c r="E90" s="55">
        <f>'[12]Daily Roster'!$E90</f>
        <v>0</v>
      </c>
      <c r="F90" s="55">
        <f>'[12]Daily Roster'!$F90</f>
        <v>0</v>
      </c>
      <c r="G90" s="55">
        <f>'[12]Daily Roster'!$G90</f>
        <v>0</v>
      </c>
      <c r="H90" s="55">
        <f>'[12]Daily Roster'!$H90</f>
        <v>0</v>
      </c>
      <c r="I90" s="55">
        <f>'[12]Daily Roster'!$I90</f>
        <v>0</v>
      </c>
      <c r="J90" s="55">
        <f>'[12]Daily Roster'!$J90</f>
        <v>0</v>
      </c>
      <c r="K90" s="55">
        <f>'[12]Daily Roster'!$K90</f>
        <v>0</v>
      </c>
      <c r="L90" s="55">
        <f>'[12]Daily Roster'!$L90</f>
        <v>0</v>
      </c>
      <c r="M90" s="55">
        <f>'[12]Daily Roster'!$M90</f>
        <v>0</v>
      </c>
      <c r="N90" s="55">
        <f>'[12]Daily Roster'!$N90</f>
        <v>0</v>
      </c>
      <c r="O90" s="55">
        <f>'[12]Daily Roster'!$O90</f>
        <v>0</v>
      </c>
      <c r="P90" s="55">
        <f>'[12]Daily Roster'!$P90</f>
        <v>0</v>
      </c>
      <c r="Q90" s="55">
        <f>'[12]Daily Roster'!$Q90</f>
        <v>0</v>
      </c>
      <c r="R90" s="55">
        <f>'[12]Daily Roster'!$R90</f>
        <v>0</v>
      </c>
      <c r="S90" s="55">
        <f>'[12]Daily Roster'!$S90</f>
        <v>0</v>
      </c>
      <c r="T90" s="55">
        <f>'[12]Daily Roster'!$T90</f>
        <v>0</v>
      </c>
    </row>
    <row r="91" spans="1:20" x14ac:dyDescent="0.3">
      <c r="A91" s="7">
        <v>43224</v>
      </c>
      <c r="B91" s="1" t="s">
        <v>5</v>
      </c>
      <c r="C91" s="55">
        <f>'[12]Daily Roster'!$C91</f>
        <v>0</v>
      </c>
      <c r="D91" s="55">
        <f>'[12]Daily Roster'!$D91</f>
        <v>0</v>
      </c>
      <c r="E91" s="55">
        <f>'[12]Daily Roster'!$E91</f>
        <v>0</v>
      </c>
      <c r="F91" s="55">
        <f>'[12]Daily Roster'!$F91</f>
        <v>0</v>
      </c>
      <c r="G91" s="55">
        <f>'[12]Daily Roster'!$G91</f>
        <v>0</v>
      </c>
      <c r="H91" s="55">
        <f>'[12]Daily Roster'!$H91</f>
        <v>0</v>
      </c>
      <c r="I91" s="55">
        <f>'[12]Daily Roster'!$I91</f>
        <v>0</v>
      </c>
      <c r="J91" s="55">
        <f>'[12]Daily Roster'!$J91</f>
        <v>0</v>
      </c>
      <c r="K91" s="55">
        <f>'[12]Daily Roster'!$K91</f>
        <v>0</v>
      </c>
      <c r="L91" s="55">
        <f>'[12]Daily Roster'!$L91</f>
        <v>0</v>
      </c>
      <c r="M91" s="55">
        <f>'[12]Daily Roster'!$M91</f>
        <v>0</v>
      </c>
      <c r="N91" s="55">
        <f>'[12]Daily Roster'!$N91</f>
        <v>0</v>
      </c>
      <c r="O91" s="55">
        <f>'[12]Daily Roster'!$O91</f>
        <v>0</v>
      </c>
      <c r="P91" s="55">
        <f>'[12]Daily Roster'!$P91</f>
        <v>0</v>
      </c>
      <c r="Q91" s="55">
        <f>'[12]Daily Roster'!$Q91</f>
        <v>0</v>
      </c>
      <c r="R91" s="55">
        <f>'[12]Daily Roster'!$R91</f>
        <v>0</v>
      </c>
      <c r="S91" s="55">
        <f>'[12]Daily Roster'!$S91</f>
        <v>0</v>
      </c>
      <c r="T91" s="55">
        <f>'[12]Daily Roster'!$T91</f>
        <v>0</v>
      </c>
    </row>
    <row r="92" spans="1:20" x14ac:dyDescent="0.3">
      <c r="A92" s="7">
        <v>43227</v>
      </c>
      <c r="B92" s="1" t="s">
        <v>1</v>
      </c>
      <c r="C92" s="55">
        <f>'[12]Daily Roster'!$C92</f>
        <v>0</v>
      </c>
      <c r="D92" s="55">
        <f>'[12]Daily Roster'!$D92</f>
        <v>0</v>
      </c>
      <c r="E92" s="55">
        <f>'[12]Daily Roster'!$E92</f>
        <v>0</v>
      </c>
      <c r="F92" s="55">
        <f>'[12]Daily Roster'!$F92</f>
        <v>0</v>
      </c>
      <c r="G92" s="55">
        <f>'[12]Daily Roster'!$G92</f>
        <v>0</v>
      </c>
      <c r="H92" s="55">
        <f>'[12]Daily Roster'!$H92</f>
        <v>0</v>
      </c>
      <c r="I92" s="55">
        <f>'[12]Daily Roster'!$I92</f>
        <v>0</v>
      </c>
      <c r="J92" s="55">
        <f>'[12]Daily Roster'!$J92</f>
        <v>0</v>
      </c>
      <c r="K92" s="55">
        <f>'[12]Daily Roster'!$K92</f>
        <v>0</v>
      </c>
      <c r="L92" s="55">
        <f>'[12]Daily Roster'!$L92</f>
        <v>0</v>
      </c>
      <c r="M92" s="55">
        <f>'[12]Daily Roster'!$M92</f>
        <v>0</v>
      </c>
      <c r="N92" s="55">
        <f>'[12]Daily Roster'!$N92</f>
        <v>0</v>
      </c>
      <c r="O92" s="55">
        <f>'[12]Daily Roster'!$O92</f>
        <v>0</v>
      </c>
      <c r="P92" s="55">
        <f>'[12]Daily Roster'!$P92</f>
        <v>0</v>
      </c>
      <c r="Q92" s="55">
        <f>'[12]Daily Roster'!$Q92</f>
        <v>0</v>
      </c>
      <c r="R92" s="55">
        <f>'[12]Daily Roster'!$R92</f>
        <v>0</v>
      </c>
      <c r="S92" s="55">
        <f>'[12]Daily Roster'!$S92</f>
        <v>0</v>
      </c>
      <c r="T92" s="55">
        <f>'[12]Daily Roster'!$T92</f>
        <v>0</v>
      </c>
    </row>
    <row r="93" spans="1:20" x14ac:dyDescent="0.3">
      <c r="A93" s="7">
        <v>43228</v>
      </c>
      <c r="B93" s="1" t="s">
        <v>2</v>
      </c>
      <c r="C93" s="55">
        <f>'[12]Daily Roster'!$C93</f>
        <v>0</v>
      </c>
      <c r="D93" s="55">
        <f>'[12]Daily Roster'!$D93</f>
        <v>0</v>
      </c>
      <c r="E93" s="55">
        <f>'[12]Daily Roster'!$E93</f>
        <v>0</v>
      </c>
      <c r="F93" s="55">
        <f>'[12]Daily Roster'!$F93</f>
        <v>0</v>
      </c>
      <c r="G93" s="55">
        <f>'[12]Daily Roster'!$G93</f>
        <v>0</v>
      </c>
      <c r="H93" s="55">
        <f>'[12]Daily Roster'!$H93</f>
        <v>0</v>
      </c>
      <c r="I93" s="55">
        <f>'[12]Daily Roster'!$I93</f>
        <v>0</v>
      </c>
      <c r="J93" s="55">
        <f>'[12]Daily Roster'!$J93</f>
        <v>0</v>
      </c>
      <c r="K93" s="55">
        <f>'[12]Daily Roster'!$K93</f>
        <v>0</v>
      </c>
      <c r="L93" s="55">
        <f>'[12]Daily Roster'!$L93</f>
        <v>0</v>
      </c>
      <c r="M93" s="55">
        <f>'[12]Daily Roster'!$M93</f>
        <v>0</v>
      </c>
      <c r="N93" s="55">
        <f>'[12]Daily Roster'!$N93</f>
        <v>0</v>
      </c>
      <c r="O93" s="55">
        <f>'[12]Daily Roster'!$O93</f>
        <v>0</v>
      </c>
      <c r="P93" s="55">
        <f>'[12]Daily Roster'!$P93</f>
        <v>0</v>
      </c>
      <c r="Q93" s="55">
        <f>'[12]Daily Roster'!$Q93</f>
        <v>0</v>
      </c>
      <c r="R93" s="55">
        <f>'[12]Daily Roster'!$R93</f>
        <v>0</v>
      </c>
      <c r="S93" s="55">
        <f>'[12]Daily Roster'!$S93</f>
        <v>0</v>
      </c>
      <c r="T93" s="55">
        <f>'[12]Daily Roster'!$T93</f>
        <v>0</v>
      </c>
    </row>
    <row r="94" spans="1:20" x14ac:dyDescent="0.3">
      <c r="A94" s="7">
        <v>43229</v>
      </c>
      <c r="B94" s="1" t="s">
        <v>3</v>
      </c>
      <c r="C94" s="55">
        <f>'[12]Daily Roster'!$C94</f>
        <v>0</v>
      </c>
      <c r="D94" s="55">
        <f>'[12]Daily Roster'!$D94</f>
        <v>0</v>
      </c>
      <c r="E94" s="55">
        <f>'[12]Daily Roster'!$E94</f>
        <v>0</v>
      </c>
      <c r="F94" s="55">
        <f>'[12]Daily Roster'!$F94</f>
        <v>0</v>
      </c>
      <c r="G94" s="55">
        <f>'[12]Daily Roster'!$G94</f>
        <v>0</v>
      </c>
      <c r="H94" s="55">
        <f>'[12]Daily Roster'!$H94</f>
        <v>0</v>
      </c>
      <c r="I94" s="55">
        <f>'[12]Daily Roster'!$I94</f>
        <v>0</v>
      </c>
      <c r="J94" s="55">
        <f>'[12]Daily Roster'!$J94</f>
        <v>0</v>
      </c>
      <c r="K94" s="55">
        <f>'[12]Daily Roster'!$K94</f>
        <v>0</v>
      </c>
      <c r="L94" s="55">
        <f>'[12]Daily Roster'!$L94</f>
        <v>0</v>
      </c>
      <c r="M94" s="55">
        <f>'[12]Daily Roster'!$M94</f>
        <v>0</v>
      </c>
      <c r="N94" s="55">
        <f>'[12]Daily Roster'!$N94</f>
        <v>0</v>
      </c>
      <c r="O94" s="55">
        <f>'[12]Daily Roster'!$O94</f>
        <v>0</v>
      </c>
      <c r="P94" s="55">
        <f>'[12]Daily Roster'!$P94</f>
        <v>0</v>
      </c>
      <c r="Q94" s="55">
        <f>'[12]Daily Roster'!$Q94</f>
        <v>0</v>
      </c>
      <c r="R94" s="55">
        <f>'[12]Daily Roster'!$R94</f>
        <v>0</v>
      </c>
      <c r="S94" s="55">
        <f>'[12]Daily Roster'!$S94</f>
        <v>0</v>
      </c>
      <c r="T94" s="55">
        <f>'[12]Daily Roster'!$T94</f>
        <v>0</v>
      </c>
    </row>
    <row r="95" spans="1:20" x14ac:dyDescent="0.3">
      <c r="A95" s="7">
        <v>43230</v>
      </c>
      <c r="B95" s="1" t="s">
        <v>4</v>
      </c>
      <c r="C95" s="55">
        <f>'[12]Daily Roster'!$C95</f>
        <v>0</v>
      </c>
      <c r="D95" s="55">
        <f>'[12]Daily Roster'!$D95</f>
        <v>0</v>
      </c>
      <c r="E95" s="55">
        <f>'[12]Daily Roster'!$E95</f>
        <v>0</v>
      </c>
      <c r="F95" s="55">
        <f>'[12]Daily Roster'!$F95</f>
        <v>0</v>
      </c>
      <c r="G95" s="55">
        <f>'[12]Daily Roster'!$G95</f>
        <v>0</v>
      </c>
      <c r="H95" s="55">
        <f>'[12]Daily Roster'!$H95</f>
        <v>0</v>
      </c>
      <c r="I95" s="55">
        <f>'[12]Daily Roster'!$I95</f>
        <v>0</v>
      </c>
      <c r="J95" s="55">
        <f>'[12]Daily Roster'!$J95</f>
        <v>0</v>
      </c>
      <c r="K95" s="55">
        <f>'[12]Daily Roster'!$K95</f>
        <v>0</v>
      </c>
      <c r="L95" s="55">
        <f>'[12]Daily Roster'!$L95</f>
        <v>0</v>
      </c>
      <c r="M95" s="55">
        <f>'[12]Daily Roster'!$M95</f>
        <v>0</v>
      </c>
      <c r="N95" s="55">
        <f>'[12]Daily Roster'!$N95</f>
        <v>0</v>
      </c>
      <c r="O95" s="55">
        <f>'[12]Daily Roster'!$O95</f>
        <v>0</v>
      </c>
      <c r="P95" s="55">
        <f>'[12]Daily Roster'!$P95</f>
        <v>0</v>
      </c>
      <c r="Q95" s="55">
        <f>'[12]Daily Roster'!$Q95</f>
        <v>0</v>
      </c>
      <c r="R95" s="55">
        <f>'[12]Daily Roster'!$R95</f>
        <v>0</v>
      </c>
      <c r="S95" s="55">
        <f>'[12]Daily Roster'!$S95</f>
        <v>0</v>
      </c>
      <c r="T95" s="55">
        <f>'[12]Daily Roster'!$T95</f>
        <v>0</v>
      </c>
    </row>
    <row r="96" spans="1:20" x14ac:dyDescent="0.3">
      <c r="A96" s="7">
        <v>43231</v>
      </c>
      <c r="B96" s="1" t="s">
        <v>5</v>
      </c>
      <c r="C96" s="55">
        <f>'[12]Daily Roster'!$C96</f>
        <v>0</v>
      </c>
      <c r="D96" s="55">
        <f>'[12]Daily Roster'!$D96</f>
        <v>0</v>
      </c>
      <c r="E96" s="55">
        <f>'[12]Daily Roster'!$E96</f>
        <v>0</v>
      </c>
      <c r="F96" s="55">
        <f>'[12]Daily Roster'!$F96</f>
        <v>0</v>
      </c>
      <c r="G96" s="55">
        <f>'[12]Daily Roster'!$G96</f>
        <v>0</v>
      </c>
      <c r="H96" s="55">
        <f>'[12]Daily Roster'!$H96</f>
        <v>0</v>
      </c>
      <c r="I96" s="55">
        <f>'[12]Daily Roster'!$I96</f>
        <v>0</v>
      </c>
      <c r="J96" s="55">
        <f>'[12]Daily Roster'!$J96</f>
        <v>0</v>
      </c>
      <c r="K96" s="55">
        <f>'[12]Daily Roster'!$K96</f>
        <v>0</v>
      </c>
      <c r="L96" s="55">
        <f>'[12]Daily Roster'!$L96</f>
        <v>0</v>
      </c>
      <c r="M96" s="55">
        <f>'[12]Daily Roster'!$M96</f>
        <v>0</v>
      </c>
      <c r="N96" s="55">
        <f>'[12]Daily Roster'!$N96</f>
        <v>0</v>
      </c>
      <c r="O96" s="55">
        <f>'[12]Daily Roster'!$O96</f>
        <v>0</v>
      </c>
      <c r="P96" s="55">
        <f>'[12]Daily Roster'!$P96</f>
        <v>0</v>
      </c>
      <c r="Q96" s="55">
        <f>'[12]Daily Roster'!$Q96</f>
        <v>0</v>
      </c>
      <c r="R96" s="55">
        <f>'[12]Daily Roster'!$R96</f>
        <v>0</v>
      </c>
      <c r="S96" s="55">
        <f>'[12]Daily Roster'!$S96</f>
        <v>0</v>
      </c>
      <c r="T96" s="55">
        <f>'[12]Daily Roster'!$T96</f>
        <v>0</v>
      </c>
    </row>
    <row r="97" spans="1:20" x14ac:dyDescent="0.3">
      <c r="A97" s="7">
        <v>43234</v>
      </c>
      <c r="B97" s="1" t="s">
        <v>1</v>
      </c>
      <c r="C97" s="55">
        <f>'[12]Daily Roster'!$C97</f>
        <v>0</v>
      </c>
      <c r="D97" s="55">
        <f>'[12]Daily Roster'!$D97</f>
        <v>0</v>
      </c>
      <c r="E97" s="55">
        <f>'[12]Daily Roster'!$E97</f>
        <v>0</v>
      </c>
      <c r="F97" s="55">
        <f>'[12]Daily Roster'!$F97</f>
        <v>0</v>
      </c>
      <c r="G97" s="55">
        <f>'[12]Daily Roster'!$G97</f>
        <v>0</v>
      </c>
      <c r="H97" s="55">
        <f>'[12]Daily Roster'!$H97</f>
        <v>0</v>
      </c>
      <c r="I97" s="55">
        <f>'[12]Daily Roster'!$I97</f>
        <v>0</v>
      </c>
      <c r="J97" s="55">
        <f>'[12]Daily Roster'!$J97</f>
        <v>0</v>
      </c>
      <c r="K97" s="55">
        <f>'[12]Daily Roster'!$K97</f>
        <v>0</v>
      </c>
      <c r="L97" s="55">
        <f>'[12]Daily Roster'!$L97</f>
        <v>0</v>
      </c>
      <c r="M97" s="55">
        <f>'[12]Daily Roster'!$M97</f>
        <v>0</v>
      </c>
      <c r="N97" s="55">
        <f>'[12]Daily Roster'!$N97</f>
        <v>0</v>
      </c>
      <c r="O97" s="55">
        <f>'[12]Daily Roster'!$O97</f>
        <v>0</v>
      </c>
      <c r="P97" s="55">
        <f>'[12]Daily Roster'!$P97</f>
        <v>0</v>
      </c>
      <c r="Q97" s="55">
        <f>'[12]Daily Roster'!$Q97</f>
        <v>0</v>
      </c>
      <c r="R97" s="55">
        <f>'[12]Daily Roster'!$R97</f>
        <v>0</v>
      </c>
      <c r="S97" s="55">
        <f>'[12]Daily Roster'!$S97</f>
        <v>0</v>
      </c>
      <c r="T97" s="55">
        <f>'[12]Daily Roster'!$T97</f>
        <v>0</v>
      </c>
    </row>
    <row r="98" spans="1:20" x14ac:dyDescent="0.3">
      <c r="A98" s="7">
        <v>43235</v>
      </c>
      <c r="B98" s="1" t="s">
        <v>2</v>
      </c>
      <c r="C98" s="55">
        <f>'[12]Daily Roster'!$C98</f>
        <v>0</v>
      </c>
      <c r="D98" s="55">
        <f>'[12]Daily Roster'!$D98</f>
        <v>0</v>
      </c>
      <c r="E98" s="55">
        <f>'[12]Daily Roster'!$E98</f>
        <v>0</v>
      </c>
      <c r="F98" s="55">
        <f>'[12]Daily Roster'!$F98</f>
        <v>0</v>
      </c>
      <c r="G98" s="55">
        <f>'[12]Daily Roster'!$G98</f>
        <v>0</v>
      </c>
      <c r="H98" s="55">
        <f>'[12]Daily Roster'!$H98</f>
        <v>0</v>
      </c>
      <c r="I98" s="55">
        <f>'[12]Daily Roster'!$I98</f>
        <v>0</v>
      </c>
      <c r="J98" s="55">
        <f>'[12]Daily Roster'!$J98</f>
        <v>0</v>
      </c>
      <c r="K98" s="55">
        <f>'[12]Daily Roster'!$K98</f>
        <v>0</v>
      </c>
      <c r="L98" s="55">
        <f>'[12]Daily Roster'!$L98</f>
        <v>0</v>
      </c>
      <c r="M98" s="55">
        <f>'[12]Daily Roster'!$M98</f>
        <v>0</v>
      </c>
      <c r="N98" s="55">
        <f>'[12]Daily Roster'!$N98</f>
        <v>0</v>
      </c>
      <c r="O98" s="55">
        <f>'[12]Daily Roster'!$O98</f>
        <v>0</v>
      </c>
      <c r="P98" s="55">
        <f>'[12]Daily Roster'!$P98</f>
        <v>0</v>
      </c>
      <c r="Q98" s="55">
        <f>'[12]Daily Roster'!$Q98</f>
        <v>0</v>
      </c>
      <c r="R98" s="55">
        <f>'[12]Daily Roster'!$R98</f>
        <v>0</v>
      </c>
      <c r="S98" s="55">
        <f>'[12]Daily Roster'!$S98</f>
        <v>0</v>
      </c>
      <c r="T98" s="55">
        <f>'[12]Daily Roster'!$T98</f>
        <v>0</v>
      </c>
    </row>
    <row r="99" spans="1:20" x14ac:dyDescent="0.3">
      <c r="A99" s="7">
        <v>43236</v>
      </c>
      <c r="B99" s="1" t="s">
        <v>3</v>
      </c>
      <c r="C99" s="55">
        <f>'[12]Daily Roster'!$C99</f>
        <v>0</v>
      </c>
      <c r="D99" s="55">
        <f>'[12]Daily Roster'!$D99</f>
        <v>0</v>
      </c>
      <c r="E99" s="55">
        <f>'[12]Daily Roster'!$E99</f>
        <v>0</v>
      </c>
      <c r="F99" s="55">
        <f>'[12]Daily Roster'!$F99</f>
        <v>0</v>
      </c>
      <c r="G99" s="55">
        <f>'[12]Daily Roster'!$G99</f>
        <v>0</v>
      </c>
      <c r="H99" s="55">
        <f>'[12]Daily Roster'!$H99</f>
        <v>0</v>
      </c>
      <c r="I99" s="55">
        <f>'[12]Daily Roster'!$I99</f>
        <v>0</v>
      </c>
      <c r="J99" s="55">
        <f>'[12]Daily Roster'!$J99</f>
        <v>0</v>
      </c>
      <c r="K99" s="55">
        <f>'[12]Daily Roster'!$K99</f>
        <v>0</v>
      </c>
      <c r="L99" s="55">
        <f>'[12]Daily Roster'!$L99</f>
        <v>0</v>
      </c>
      <c r="M99" s="55">
        <f>'[12]Daily Roster'!$M99</f>
        <v>0</v>
      </c>
      <c r="N99" s="55">
        <f>'[12]Daily Roster'!$N99</f>
        <v>0</v>
      </c>
      <c r="O99" s="55">
        <f>'[12]Daily Roster'!$O99</f>
        <v>0</v>
      </c>
      <c r="P99" s="55">
        <f>'[12]Daily Roster'!$P99</f>
        <v>0</v>
      </c>
      <c r="Q99" s="55">
        <f>'[12]Daily Roster'!$Q99</f>
        <v>0</v>
      </c>
      <c r="R99" s="55">
        <f>'[12]Daily Roster'!$R99</f>
        <v>0</v>
      </c>
      <c r="S99" s="55">
        <f>'[12]Daily Roster'!$S99</f>
        <v>0</v>
      </c>
      <c r="T99" s="55">
        <f>'[12]Daily Roster'!$T99</f>
        <v>0</v>
      </c>
    </row>
    <row r="100" spans="1:20" x14ac:dyDescent="0.3">
      <c r="A100" s="7">
        <v>43237</v>
      </c>
      <c r="B100" s="1" t="s">
        <v>4</v>
      </c>
      <c r="C100" s="55">
        <f>'[12]Daily Roster'!$C100</f>
        <v>0</v>
      </c>
      <c r="D100" s="55">
        <f>'[12]Daily Roster'!$D100</f>
        <v>0</v>
      </c>
      <c r="E100" s="55">
        <f>'[12]Daily Roster'!$E100</f>
        <v>0</v>
      </c>
      <c r="F100" s="55">
        <f>'[12]Daily Roster'!$F100</f>
        <v>0</v>
      </c>
      <c r="G100" s="55">
        <f>'[12]Daily Roster'!$G100</f>
        <v>0</v>
      </c>
      <c r="H100" s="55">
        <f>'[12]Daily Roster'!$H100</f>
        <v>0</v>
      </c>
      <c r="I100" s="55">
        <f>'[12]Daily Roster'!$I100</f>
        <v>0</v>
      </c>
      <c r="J100" s="55">
        <f>'[12]Daily Roster'!$J100</f>
        <v>0</v>
      </c>
      <c r="K100" s="55">
        <f>'[12]Daily Roster'!$K100</f>
        <v>0</v>
      </c>
      <c r="L100" s="55">
        <f>'[12]Daily Roster'!$L100</f>
        <v>0</v>
      </c>
      <c r="M100" s="55">
        <f>'[12]Daily Roster'!$M100</f>
        <v>0</v>
      </c>
      <c r="N100" s="55">
        <f>'[12]Daily Roster'!$N100</f>
        <v>0</v>
      </c>
      <c r="O100" s="55">
        <f>'[12]Daily Roster'!$O100</f>
        <v>0</v>
      </c>
      <c r="P100" s="55">
        <f>'[12]Daily Roster'!$P100</f>
        <v>0</v>
      </c>
      <c r="Q100" s="55">
        <f>'[12]Daily Roster'!$Q100</f>
        <v>0</v>
      </c>
      <c r="R100" s="55">
        <f>'[12]Daily Roster'!$R100</f>
        <v>0</v>
      </c>
      <c r="S100" s="55">
        <f>'[12]Daily Roster'!$S100</f>
        <v>0</v>
      </c>
      <c r="T100" s="55">
        <f>'[12]Daily Roster'!$T100</f>
        <v>0</v>
      </c>
    </row>
    <row r="101" spans="1:20" x14ac:dyDescent="0.3">
      <c r="A101" s="7">
        <v>43238</v>
      </c>
      <c r="B101" s="1" t="s">
        <v>5</v>
      </c>
      <c r="C101" s="55">
        <f>'[12]Daily Roster'!$C101</f>
        <v>0</v>
      </c>
      <c r="D101" s="55">
        <f>'[12]Daily Roster'!$D101</f>
        <v>0</v>
      </c>
      <c r="E101" s="55">
        <f>'[12]Daily Roster'!$E101</f>
        <v>0</v>
      </c>
      <c r="F101" s="55">
        <f>'[12]Daily Roster'!$F101</f>
        <v>0</v>
      </c>
      <c r="G101" s="55">
        <f>'[12]Daily Roster'!$G101</f>
        <v>0</v>
      </c>
      <c r="H101" s="55">
        <f>'[12]Daily Roster'!$H101</f>
        <v>0</v>
      </c>
      <c r="I101" s="55">
        <f>'[12]Daily Roster'!$I101</f>
        <v>0</v>
      </c>
      <c r="J101" s="55">
        <f>'[12]Daily Roster'!$J101</f>
        <v>0</v>
      </c>
      <c r="K101" s="55">
        <f>'[12]Daily Roster'!$K101</f>
        <v>0</v>
      </c>
      <c r="L101" s="55">
        <f>'[12]Daily Roster'!$L101</f>
        <v>0</v>
      </c>
      <c r="M101" s="55">
        <f>'[12]Daily Roster'!$M101</f>
        <v>0</v>
      </c>
      <c r="N101" s="55">
        <f>'[12]Daily Roster'!$N101</f>
        <v>0</v>
      </c>
      <c r="O101" s="55">
        <f>'[12]Daily Roster'!$O101</f>
        <v>0</v>
      </c>
      <c r="P101" s="55">
        <f>'[12]Daily Roster'!$P101</f>
        <v>0</v>
      </c>
      <c r="Q101" s="55">
        <f>'[12]Daily Roster'!$Q101</f>
        <v>0</v>
      </c>
      <c r="R101" s="55">
        <f>'[12]Daily Roster'!$R101</f>
        <v>0</v>
      </c>
      <c r="S101" s="55">
        <f>'[12]Daily Roster'!$S101</f>
        <v>0</v>
      </c>
      <c r="T101" s="55">
        <f>'[12]Daily Roster'!$T101</f>
        <v>0</v>
      </c>
    </row>
    <row r="102" spans="1:20" x14ac:dyDescent="0.3">
      <c r="A102" s="7">
        <v>43241</v>
      </c>
      <c r="B102" s="1" t="s">
        <v>1</v>
      </c>
      <c r="C102" s="55">
        <f>'[12]Daily Roster'!$C102</f>
        <v>0</v>
      </c>
      <c r="D102" s="55">
        <f>'[12]Daily Roster'!$D102</f>
        <v>0</v>
      </c>
      <c r="E102" s="55">
        <f>'[12]Daily Roster'!$E102</f>
        <v>0</v>
      </c>
      <c r="F102" s="55">
        <f>'[12]Daily Roster'!$F102</f>
        <v>0</v>
      </c>
      <c r="G102" s="55">
        <f>'[12]Daily Roster'!$G102</f>
        <v>0</v>
      </c>
      <c r="H102" s="55">
        <f>'[12]Daily Roster'!$H102</f>
        <v>0</v>
      </c>
      <c r="I102" s="55">
        <f>'[12]Daily Roster'!$I102</f>
        <v>0</v>
      </c>
      <c r="J102" s="55">
        <f>'[12]Daily Roster'!$J102</f>
        <v>0</v>
      </c>
      <c r="K102" s="55">
        <f>'[12]Daily Roster'!$K102</f>
        <v>0</v>
      </c>
      <c r="L102" s="55">
        <f>'[12]Daily Roster'!$L102</f>
        <v>0</v>
      </c>
      <c r="M102" s="55">
        <f>'[12]Daily Roster'!$M102</f>
        <v>0</v>
      </c>
      <c r="N102" s="55">
        <f>'[12]Daily Roster'!$N102</f>
        <v>0</v>
      </c>
      <c r="O102" s="55">
        <f>'[12]Daily Roster'!$O102</f>
        <v>0</v>
      </c>
      <c r="P102" s="55">
        <f>'[12]Daily Roster'!$P102</f>
        <v>0</v>
      </c>
      <c r="Q102" s="55">
        <f>'[12]Daily Roster'!$Q102</f>
        <v>0</v>
      </c>
      <c r="R102" s="55">
        <f>'[12]Daily Roster'!$R102</f>
        <v>0</v>
      </c>
      <c r="S102" s="55">
        <f>'[12]Daily Roster'!$S102</f>
        <v>0</v>
      </c>
      <c r="T102" s="55">
        <f>'[12]Daily Roster'!$T102</f>
        <v>0</v>
      </c>
    </row>
    <row r="103" spans="1:20" x14ac:dyDescent="0.3">
      <c r="A103" s="7">
        <v>43242</v>
      </c>
      <c r="B103" s="1" t="s">
        <v>2</v>
      </c>
      <c r="C103" s="55">
        <f>'[12]Daily Roster'!$C103</f>
        <v>0</v>
      </c>
      <c r="D103" s="55">
        <f>'[12]Daily Roster'!$D103</f>
        <v>0</v>
      </c>
      <c r="E103" s="55">
        <f>'[12]Daily Roster'!$E103</f>
        <v>0</v>
      </c>
      <c r="F103" s="55">
        <f>'[12]Daily Roster'!$F103</f>
        <v>0</v>
      </c>
      <c r="G103" s="55">
        <f>'[12]Daily Roster'!$G103</f>
        <v>0</v>
      </c>
      <c r="H103" s="55">
        <f>'[12]Daily Roster'!$H103</f>
        <v>0</v>
      </c>
      <c r="I103" s="55">
        <f>'[12]Daily Roster'!$I103</f>
        <v>0</v>
      </c>
      <c r="J103" s="55">
        <f>'[12]Daily Roster'!$J103</f>
        <v>0</v>
      </c>
      <c r="K103" s="55">
        <f>'[12]Daily Roster'!$K103</f>
        <v>0</v>
      </c>
      <c r="L103" s="55">
        <f>'[12]Daily Roster'!$L103</f>
        <v>0</v>
      </c>
      <c r="M103" s="55">
        <f>'[12]Daily Roster'!$M103</f>
        <v>0</v>
      </c>
      <c r="N103" s="55">
        <f>'[12]Daily Roster'!$N103</f>
        <v>0</v>
      </c>
      <c r="O103" s="55">
        <f>'[12]Daily Roster'!$O103</f>
        <v>0</v>
      </c>
      <c r="P103" s="55">
        <f>'[12]Daily Roster'!$P103</f>
        <v>0</v>
      </c>
      <c r="Q103" s="55">
        <f>'[12]Daily Roster'!$Q103</f>
        <v>0</v>
      </c>
      <c r="R103" s="55">
        <f>'[12]Daily Roster'!$R103</f>
        <v>0</v>
      </c>
      <c r="S103" s="55">
        <f>'[12]Daily Roster'!$S103</f>
        <v>0</v>
      </c>
      <c r="T103" s="55">
        <f>'[12]Daily Roster'!$T103</f>
        <v>0</v>
      </c>
    </row>
    <row r="104" spans="1:20" x14ac:dyDescent="0.3">
      <c r="A104" s="7">
        <v>43243</v>
      </c>
      <c r="B104" s="1" t="s">
        <v>3</v>
      </c>
      <c r="C104" s="55">
        <f>'[12]Daily Roster'!$C104</f>
        <v>0</v>
      </c>
      <c r="D104" s="55">
        <f>'[12]Daily Roster'!$D104</f>
        <v>0</v>
      </c>
      <c r="E104" s="55">
        <f>'[12]Daily Roster'!$E104</f>
        <v>0</v>
      </c>
      <c r="F104" s="55">
        <f>'[12]Daily Roster'!$F104</f>
        <v>0</v>
      </c>
      <c r="G104" s="55">
        <f>'[12]Daily Roster'!$G104</f>
        <v>0</v>
      </c>
      <c r="H104" s="55">
        <f>'[12]Daily Roster'!$H104</f>
        <v>0</v>
      </c>
      <c r="I104" s="55">
        <f>'[12]Daily Roster'!$I104</f>
        <v>0</v>
      </c>
      <c r="J104" s="55">
        <f>'[12]Daily Roster'!$J104</f>
        <v>0</v>
      </c>
      <c r="K104" s="55">
        <f>'[12]Daily Roster'!$K104</f>
        <v>0</v>
      </c>
      <c r="L104" s="55">
        <f>'[12]Daily Roster'!$L104</f>
        <v>0</v>
      </c>
      <c r="M104" s="55">
        <f>'[12]Daily Roster'!$M104</f>
        <v>0</v>
      </c>
      <c r="N104" s="55">
        <f>'[12]Daily Roster'!$N104</f>
        <v>0</v>
      </c>
      <c r="O104" s="55">
        <f>'[12]Daily Roster'!$O104</f>
        <v>0</v>
      </c>
      <c r="P104" s="55">
        <f>'[12]Daily Roster'!$P104</f>
        <v>0</v>
      </c>
      <c r="Q104" s="55">
        <f>'[12]Daily Roster'!$Q104</f>
        <v>0</v>
      </c>
      <c r="R104" s="55">
        <f>'[12]Daily Roster'!$R104</f>
        <v>0</v>
      </c>
      <c r="S104" s="55">
        <f>'[12]Daily Roster'!$S104</f>
        <v>0</v>
      </c>
      <c r="T104" s="55">
        <f>'[12]Daily Roster'!$T104</f>
        <v>0</v>
      </c>
    </row>
    <row r="105" spans="1:20" x14ac:dyDescent="0.3">
      <c r="A105" s="7">
        <v>43244</v>
      </c>
      <c r="B105" s="1" t="s">
        <v>4</v>
      </c>
      <c r="C105" s="55">
        <f>'[12]Daily Roster'!$C105</f>
        <v>0</v>
      </c>
      <c r="D105" s="55">
        <f>'[12]Daily Roster'!$D105</f>
        <v>0</v>
      </c>
      <c r="E105" s="55">
        <f>'[12]Daily Roster'!$E105</f>
        <v>0</v>
      </c>
      <c r="F105" s="55">
        <f>'[12]Daily Roster'!$F105</f>
        <v>0</v>
      </c>
      <c r="G105" s="55">
        <f>'[12]Daily Roster'!$G105</f>
        <v>0</v>
      </c>
      <c r="H105" s="55">
        <f>'[12]Daily Roster'!$H105</f>
        <v>0</v>
      </c>
      <c r="I105" s="55">
        <f>'[12]Daily Roster'!$I105</f>
        <v>0</v>
      </c>
      <c r="J105" s="55">
        <f>'[12]Daily Roster'!$J105</f>
        <v>0</v>
      </c>
      <c r="K105" s="55">
        <f>'[12]Daily Roster'!$K105</f>
        <v>0</v>
      </c>
      <c r="L105" s="55">
        <f>'[12]Daily Roster'!$L105</f>
        <v>0</v>
      </c>
      <c r="M105" s="55">
        <f>'[12]Daily Roster'!$M105</f>
        <v>0</v>
      </c>
      <c r="N105" s="55">
        <f>'[12]Daily Roster'!$N105</f>
        <v>0</v>
      </c>
      <c r="O105" s="55">
        <f>'[12]Daily Roster'!$O105</f>
        <v>0</v>
      </c>
      <c r="P105" s="55">
        <f>'[12]Daily Roster'!$P105</f>
        <v>0</v>
      </c>
      <c r="Q105" s="55">
        <f>'[12]Daily Roster'!$Q105</f>
        <v>0</v>
      </c>
      <c r="R105" s="55">
        <f>'[12]Daily Roster'!$R105</f>
        <v>0</v>
      </c>
      <c r="S105" s="55">
        <f>'[12]Daily Roster'!$S105</f>
        <v>0</v>
      </c>
      <c r="T105" s="55">
        <f>'[12]Daily Roster'!$T105</f>
        <v>0</v>
      </c>
    </row>
    <row r="106" spans="1:20" x14ac:dyDescent="0.3">
      <c r="A106" s="7">
        <v>43245</v>
      </c>
      <c r="B106" s="1" t="s">
        <v>5</v>
      </c>
      <c r="C106" s="55">
        <f>'[12]Daily Roster'!$C106</f>
        <v>0</v>
      </c>
      <c r="D106" s="55">
        <f>'[12]Daily Roster'!$D106</f>
        <v>0</v>
      </c>
      <c r="E106" s="55">
        <f>'[12]Daily Roster'!$E106</f>
        <v>0</v>
      </c>
      <c r="F106" s="55">
        <f>'[12]Daily Roster'!$F106</f>
        <v>0</v>
      </c>
      <c r="G106" s="55">
        <f>'[12]Daily Roster'!$G106</f>
        <v>0</v>
      </c>
      <c r="H106" s="55">
        <f>'[12]Daily Roster'!$H106</f>
        <v>0</v>
      </c>
      <c r="I106" s="55">
        <f>'[12]Daily Roster'!$I106</f>
        <v>0</v>
      </c>
      <c r="J106" s="55">
        <f>'[12]Daily Roster'!$J106</f>
        <v>0</v>
      </c>
      <c r="K106" s="55">
        <f>'[12]Daily Roster'!$K106</f>
        <v>0</v>
      </c>
      <c r="L106" s="55">
        <f>'[12]Daily Roster'!$L106</f>
        <v>0</v>
      </c>
      <c r="M106" s="55">
        <f>'[12]Daily Roster'!$M106</f>
        <v>0</v>
      </c>
      <c r="N106" s="55">
        <f>'[12]Daily Roster'!$N106</f>
        <v>0</v>
      </c>
      <c r="O106" s="55">
        <f>'[12]Daily Roster'!$O106</f>
        <v>0</v>
      </c>
      <c r="P106" s="55">
        <f>'[12]Daily Roster'!$P106</f>
        <v>0</v>
      </c>
      <c r="Q106" s="55">
        <f>'[12]Daily Roster'!$Q106</f>
        <v>0</v>
      </c>
      <c r="R106" s="55">
        <f>'[12]Daily Roster'!$R106</f>
        <v>0</v>
      </c>
      <c r="S106" s="55">
        <f>'[12]Daily Roster'!$S106</f>
        <v>0</v>
      </c>
      <c r="T106" s="55">
        <f>'[12]Daily Roster'!$T106</f>
        <v>0</v>
      </c>
    </row>
    <row r="107" spans="1:20" x14ac:dyDescent="0.3">
      <c r="A107" s="7">
        <v>43248</v>
      </c>
      <c r="B107" s="1" t="s">
        <v>1</v>
      </c>
      <c r="C107" s="55">
        <f>'[12]Daily Roster'!$C107</f>
        <v>0</v>
      </c>
      <c r="D107" s="55">
        <f>'[12]Daily Roster'!$D107</f>
        <v>0</v>
      </c>
      <c r="E107" s="55">
        <f>'[12]Daily Roster'!$E107</f>
        <v>0</v>
      </c>
      <c r="F107" s="55">
        <f>'[12]Daily Roster'!$F107</f>
        <v>0</v>
      </c>
      <c r="G107" s="55">
        <f>'[12]Daily Roster'!$G107</f>
        <v>0</v>
      </c>
      <c r="H107" s="55">
        <f>'[12]Daily Roster'!$H107</f>
        <v>0</v>
      </c>
      <c r="I107" s="55">
        <f>'[12]Daily Roster'!$I107</f>
        <v>0</v>
      </c>
      <c r="J107" s="55">
        <f>'[12]Daily Roster'!$J107</f>
        <v>0</v>
      </c>
      <c r="K107" s="55">
        <f>'[12]Daily Roster'!$K107</f>
        <v>0</v>
      </c>
      <c r="L107" s="55">
        <f>'[12]Daily Roster'!$L107</f>
        <v>0</v>
      </c>
      <c r="M107" s="55">
        <f>'[12]Daily Roster'!$M107</f>
        <v>0</v>
      </c>
      <c r="N107" s="55">
        <f>'[12]Daily Roster'!$N107</f>
        <v>0</v>
      </c>
      <c r="O107" s="55">
        <f>'[12]Daily Roster'!$O107</f>
        <v>0</v>
      </c>
      <c r="P107" s="55">
        <f>'[12]Daily Roster'!$P107</f>
        <v>0</v>
      </c>
      <c r="Q107" s="55">
        <f>'[12]Daily Roster'!$Q107</f>
        <v>0</v>
      </c>
      <c r="R107" s="55">
        <f>'[12]Daily Roster'!$R107</f>
        <v>0</v>
      </c>
      <c r="S107" s="55">
        <f>'[12]Daily Roster'!$S107</f>
        <v>0</v>
      </c>
      <c r="T107" s="55">
        <f>'[12]Daily Roster'!$T107</f>
        <v>0</v>
      </c>
    </row>
    <row r="108" spans="1:20" x14ac:dyDescent="0.3">
      <c r="A108" s="7">
        <v>43249</v>
      </c>
      <c r="B108" s="1" t="s">
        <v>2</v>
      </c>
      <c r="C108" s="55">
        <f>'[12]Daily Roster'!$C108</f>
        <v>0</v>
      </c>
      <c r="D108" s="55">
        <f>'[12]Daily Roster'!$D108</f>
        <v>0</v>
      </c>
      <c r="E108" s="55">
        <f>'[12]Daily Roster'!$E108</f>
        <v>0</v>
      </c>
      <c r="F108" s="55">
        <f>'[12]Daily Roster'!$F108</f>
        <v>0</v>
      </c>
      <c r="G108" s="55">
        <f>'[12]Daily Roster'!$G108</f>
        <v>0</v>
      </c>
      <c r="H108" s="55">
        <f>'[12]Daily Roster'!$H108</f>
        <v>0</v>
      </c>
      <c r="I108" s="55">
        <f>'[12]Daily Roster'!$I108</f>
        <v>0</v>
      </c>
      <c r="J108" s="55">
        <f>'[12]Daily Roster'!$J108</f>
        <v>0</v>
      </c>
      <c r="K108" s="55">
        <f>'[12]Daily Roster'!$K108</f>
        <v>0</v>
      </c>
      <c r="L108" s="55">
        <f>'[12]Daily Roster'!$L108</f>
        <v>0</v>
      </c>
      <c r="M108" s="55">
        <f>'[12]Daily Roster'!$M108</f>
        <v>0</v>
      </c>
      <c r="N108" s="55">
        <f>'[12]Daily Roster'!$N108</f>
        <v>0</v>
      </c>
      <c r="O108" s="55">
        <f>'[12]Daily Roster'!$O108</f>
        <v>0</v>
      </c>
      <c r="P108" s="55">
        <f>'[12]Daily Roster'!$P108</f>
        <v>0</v>
      </c>
      <c r="Q108" s="55">
        <f>'[12]Daily Roster'!$Q108</f>
        <v>0</v>
      </c>
      <c r="R108" s="55">
        <f>'[12]Daily Roster'!$R108</f>
        <v>0</v>
      </c>
      <c r="S108" s="55">
        <f>'[12]Daily Roster'!$S108</f>
        <v>0</v>
      </c>
      <c r="T108" s="55">
        <f>'[12]Daily Roster'!$T108</f>
        <v>0</v>
      </c>
    </row>
    <row r="109" spans="1:20" x14ac:dyDescent="0.3">
      <c r="A109" s="7">
        <v>43250</v>
      </c>
      <c r="B109" s="1" t="s">
        <v>3</v>
      </c>
      <c r="C109" s="55">
        <f>'[12]Daily Roster'!$C109</f>
        <v>0</v>
      </c>
      <c r="D109" s="55">
        <f>'[12]Daily Roster'!$D109</f>
        <v>0</v>
      </c>
      <c r="E109" s="55">
        <f>'[12]Daily Roster'!$E109</f>
        <v>0</v>
      </c>
      <c r="F109" s="55">
        <f>'[12]Daily Roster'!$F109</f>
        <v>0</v>
      </c>
      <c r="G109" s="55">
        <f>'[12]Daily Roster'!$G109</f>
        <v>0</v>
      </c>
      <c r="H109" s="55">
        <f>'[12]Daily Roster'!$H109</f>
        <v>0</v>
      </c>
      <c r="I109" s="55">
        <f>'[12]Daily Roster'!$I109</f>
        <v>0</v>
      </c>
      <c r="J109" s="55">
        <f>'[12]Daily Roster'!$J109</f>
        <v>0</v>
      </c>
      <c r="K109" s="55">
        <f>'[12]Daily Roster'!$K109</f>
        <v>0</v>
      </c>
      <c r="L109" s="55">
        <f>'[12]Daily Roster'!$L109</f>
        <v>0</v>
      </c>
      <c r="M109" s="55">
        <f>'[12]Daily Roster'!$M109</f>
        <v>0</v>
      </c>
      <c r="N109" s="55">
        <f>'[12]Daily Roster'!$N109</f>
        <v>0</v>
      </c>
      <c r="O109" s="55">
        <f>'[12]Daily Roster'!$O109</f>
        <v>0</v>
      </c>
      <c r="P109" s="55">
        <f>'[12]Daily Roster'!$P109</f>
        <v>0</v>
      </c>
      <c r="Q109" s="55">
        <f>'[12]Daily Roster'!$Q109</f>
        <v>0</v>
      </c>
      <c r="R109" s="55">
        <f>'[12]Daily Roster'!$R109</f>
        <v>0</v>
      </c>
      <c r="S109" s="55">
        <f>'[12]Daily Roster'!$S109</f>
        <v>0</v>
      </c>
      <c r="T109" s="55">
        <f>'[12]Daily Roster'!$T109</f>
        <v>0</v>
      </c>
    </row>
    <row r="110" spans="1:20" x14ac:dyDescent="0.3">
      <c r="A110" s="7">
        <v>43251</v>
      </c>
      <c r="B110" s="1" t="s">
        <v>4</v>
      </c>
      <c r="C110" s="55">
        <f>'[12]Daily Roster'!$C110</f>
        <v>0</v>
      </c>
      <c r="D110" s="55">
        <f>'[12]Daily Roster'!$D110</f>
        <v>0</v>
      </c>
      <c r="E110" s="55">
        <f>'[12]Daily Roster'!$E110</f>
        <v>0</v>
      </c>
      <c r="F110" s="55">
        <f>'[12]Daily Roster'!$F110</f>
        <v>0</v>
      </c>
      <c r="G110" s="55">
        <f>'[12]Daily Roster'!$G110</f>
        <v>0</v>
      </c>
      <c r="H110" s="55">
        <f>'[12]Daily Roster'!$H110</f>
        <v>0</v>
      </c>
      <c r="I110" s="55">
        <f>'[12]Daily Roster'!$I110</f>
        <v>0</v>
      </c>
      <c r="J110" s="55">
        <f>'[12]Daily Roster'!$J110</f>
        <v>0</v>
      </c>
      <c r="K110" s="55">
        <f>'[12]Daily Roster'!$K110</f>
        <v>0</v>
      </c>
      <c r="L110" s="55">
        <f>'[12]Daily Roster'!$L110</f>
        <v>0</v>
      </c>
      <c r="M110" s="55">
        <f>'[12]Daily Roster'!$M110</f>
        <v>0</v>
      </c>
      <c r="N110" s="55">
        <f>'[12]Daily Roster'!$N110</f>
        <v>0</v>
      </c>
      <c r="O110" s="55">
        <f>'[12]Daily Roster'!$O110</f>
        <v>0</v>
      </c>
      <c r="P110" s="55">
        <f>'[12]Daily Roster'!$P110</f>
        <v>0</v>
      </c>
      <c r="Q110" s="55">
        <f>'[12]Daily Roster'!$Q110</f>
        <v>0</v>
      </c>
      <c r="R110" s="55">
        <f>'[12]Daily Roster'!$R110</f>
        <v>0</v>
      </c>
      <c r="S110" s="55">
        <f>'[12]Daily Roster'!$S110</f>
        <v>0</v>
      </c>
      <c r="T110" s="55">
        <f>'[12]Daily Roster'!$T110</f>
        <v>0</v>
      </c>
    </row>
    <row r="111" spans="1:20" x14ac:dyDescent="0.3">
      <c r="A111" s="7">
        <v>43252</v>
      </c>
      <c r="B111" s="1" t="s">
        <v>5</v>
      </c>
      <c r="C111" s="55">
        <f>'[12]Daily Roster'!$C111</f>
        <v>0</v>
      </c>
      <c r="D111" s="55">
        <f>'[12]Daily Roster'!$D111</f>
        <v>0</v>
      </c>
      <c r="E111" s="55">
        <f>'[12]Daily Roster'!$E111</f>
        <v>0</v>
      </c>
      <c r="F111" s="55">
        <f>'[12]Daily Roster'!$F111</f>
        <v>0</v>
      </c>
      <c r="G111" s="55">
        <f>'[12]Daily Roster'!$G111</f>
        <v>0</v>
      </c>
      <c r="H111" s="55">
        <f>'[12]Daily Roster'!$H111</f>
        <v>0</v>
      </c>
      <c r="I111" s="55">
        <f>'[12]Daily Roster'!$I111</f>
        <v>0</v>
      </c>
      <c r="J111" s="55">
        <f>'[12]Daily Roster'!$J111</f>
        <v>0</v>
      </c>
      <c r="K111" s="55">
        <f>'[12]Daily Roster'!$K111</f>
        <v>0</v>
      </c>
      <c r="L111" s="55">
        <f>'[12]Daily Roster'!$L111</f>
        <v>0</v>
      </c>
      <c r="M111" s="55">
        <f>'[12]Daily Roster'!$M111</f>
        <v>0</v>
      </c>
      <c r="N111" s="55">
        <f>'[12]Daily Roster'!$N111</f>
        <v>0</v>
      </c>
      <c r="O111" s="55">
        <f>'[12]Daily Roster'!$O111</f>
        <v>0</v>
      </c>
      <c r="P111" s="55">
        <f>'[12]Daily Roster'!$P111</f>
        <v>0</v>
      </c>
      <c r="Q111" s="55">
        <f>'[12]Daily Roster'!$Q111</f>
        <v>0</v>
      </c>
      <c r="R111" s="55">
        <f>'[12]Daily Roster'!$R111</f>
        <v>0</v>
      </c>
      <c r="S111" s="55">
        <f>'[12]Daily Roster'!$S111</f>
        <v>0</v>
      </c>
      <c r="T111" s="55">
        <f>'[12]Daily Roster'!$T111</f>
        <v>0</v>
      </c>
    </row>
    <row r="112" spans="1:20" x14ac:dyDescent="0.3">
      <c r="A112" s="7">
        <v>43255</v>
      </c>
      <c r="B112" s="1" t="s">
        <v>1</v>
      </c>
      <c r="C112" s="55">
        <f>'[12]Daily Roster'!$C112</f>
        <v>0</v>
      </c>
      <c r="D112" s="55">
        <f>'[12]Daily Roster'!$D112</f>
        <v>0</v>
      </c>
      <c r="E112" s="55">
        <f>'[12]Daily Roster'!$E112</f>
        <v>0</v>
      </c>
      <c r="F112" s="55">
        <f>'[12]Daily Roster'!$F112</f>
        <v>0</v>
      </c>
      <c r="G112" s="55">
        <f>'[12]Daily Roster'!$G112</f>
        <v>0</v>
      </c>
      <c r="H112" s="55">
        <f>'[12]Daily Roster'!$H112</f>
        <v>0</v>
      </c>
      <c r="I112" s="55">
        <f>'[12]Daily Roster'!$I112</f>
        <v>0</v>
      </c>
      <c r="J112" s="55">
        <f>'[12]Daily Roster'!$J112</f>
        <v>0</v>
      </c>
      <c r="K112" s="55">
        <f>'[12]Daily Roster'!$K112</f>
        <v>0</v>
      </c>
      <c r="L112" s="55">
        <f>'[12]Daily Roster'!$L112</f>
        <v>0</v>
      </c>
      <c r="M112" s="55">
        <f>'[12]Daily Roster'!$M112</f>
        <v>0</v>
      </c>
      <c r="N112" s="55">
        <f>'[12]Daily Roster'!$N112</f>
        <v>0</v>
      </c>
      <c r="O112" s="55">
        <f>'[12]Daily Roster'!$O112</f>
        <v>0</v>
      </c>
      <c r="P112" s="55">
        <f>'[12]Daily Roster'!$P112</f>
        <v>0</v>
      </c>
      <c r="Q112" s="55">
        <f>'[12]Daily Roster'!$Q112</f>
        <v>0</v>
      </c>
      <c r="R112" s="55">
        <f>'[12]Daily Roster'!$R112</f>
        <v>0</v>
      </c>
      <c r="S112" s="55">
        <f>'[12]Daily Roster'!$S112</f>
        <v>0</v>
      </c>
      <c r="T112" s="55">
        <f>'[12]Daily Roster'!$T112</f>
        <v>0</v>
      </c>
    </row>
    <row r="113" spans="1:20" x14ac:dyDescent="0.3">
      <c r="A113" s="7">
        <v>43256</v>
      </c>
      <c r="B113" s="1" t="s">
        <v>2</v>
      </c>
      <c r="C113" s="55">
        <f>'[12]Daily Roster'!$C113</f>
        <v>0</v>
      </c>
      <c r="D113" s="55">
        <f>'[12]Daily Roster'!$D113</f>
        <v>0</v>
      </c>
      <c r="E113" s="55">
        <f>'[12]Daily Roster'!$E113</f>
        <v>0</v>
      </c>
      <c r="F113" s="55">
        <f>'[12]Daily Roster'!$F113</f>
        <v>0</v>
      </c>
      <c r="G113" s="55">
        <f>'[12]Daily Roster'!$G113</f>
        <v>0</v>
      </c>
      <c r="H113" s="55">
        <f>'[12]Daily Roster'!$H113</f>
        <v>0</v>
      </c>
      <c r="I113" s="55">
        <f>'[12]Daily Roster'!$I113</f>
        <v>0</v>
      </c>
      <c r="J113" s="55">
        <f>'[12]Daily Roster'!$J113</f>
        <v>0</v>
      </c>
      <c r="K113" s="55">
        <f>'[12]Daily Roster'!$K113</f>
        <v>0</v>
      </c>
      <c r="L113" s="55">
        <f>'[12]Daily Roster'!$L113</f>
        <v>0</v>
      </c>
      <c r="M113" s="55">
        <f>'[12]Daily Roster'!$M113</f>
        <v>0</v>
      </c>
      <c r="N113" s="55">
        <f>'[12]Daily Roster'!$N113</f>
        <v>0</v>
      </c>
      <c r="O113" s="55">
        <f>'[12]Daily Roster'!$O113</f>
        <v>0</v>
      </c>
      <c r="P113" s="55">
        <f>'[12]Daily Roster'!$P113</f>
        <v>0</v>
      </c>
      <c r="Q113" s="55">
        <f>'[12]Daily Roster'!$Q113</f>
        <v>0</v>
      </c>
      <c r="R113" s="55">
        <f>'[12]Daily Roster'!$R113</f>
        <v>0</v>
      </c>
      <c r="S113" s="55">
        <f>'[12]Daily Roster'!$S113</f>
        <v>0</v>
      </c>
      <c r="T113" s="55">
        <f>'[12]Daily Roster'!$T113</f>
        <v>0</v>
      </c>
    </row>
    <row r="114" spans="1:20" x14ac:dyDescent="0.3">
      <c r="A114" s="7">
        <v>43257</v>
      </c>
      <c r="B114" s="1" t="s">
        <v>3</v>
      </c>
      <c r="C114" s="55">
        <f>'[12]Daily Roster'!$C114</f>
        <v>0</v>
      </c>
      <c r="D114" s="55">
        <f>'[12]Daily Roster'!$D114</f>
        <v>0</v>
      </c>
      <c r="E114" s="55">
        <f>'[12]Daily Roster'!$E114</f>
        <v>0</v>
      </c>
      <c r="F114" s="55">
        <f>'[12]Daily Roster'!$F114</f>
        <v>0</v>
      </c>
      <c r="G114" s="55">
        <f>'[12]Daily Roster'!$G114</f>
        <v>0</v>
      </c>
      <c r="H114" s="55">
        <f>'[12]Daily Roster'!$H114</f>
        <v>0</v>
      </c>
      <c r="I114" s="55">
        <f>'[12]Daily Roster'!$I114</f>
        <v>0</v>
      </c>
      <c r="J114" s="55">
        <f>'[12]Daily Roster'!$J114</f>
        <v>0</v>
      </c>
      <c r="K114" s="55">
        <f>'[12]Daily Roster'!$K114</f>
        <v>0</v>
      </c>
      <c r="L114" s="55">
        <f>'[12]Daily Roster'!$L114</f>
        <v>0</v>
      </c>
      <c r="M114" s="55">
        <f>'[12]Daily Roster'!$M114</f>
        <v>0</v>
      </c>
      <c r="N114" s="55">
        <f>'[12]Daily Roster'!$N114</f>
        <v>0</v>
      </c>
      <c r="O114" s="55">
        <f>'[12]Daily Roster'!$O114</f>
        <v>0</v>
      </c>
      <c r="P114" s="55">
        <f>'[12]Daily Roster'!$P114</f>
        <v>0</v>
      </c>
      <c r="Q114" s="55">
        <f>'[12]Daily Roster'!$Q114</f>
        <v>0</v>
      </c>
      <c r="R114" s="55">
        <f>'[12]Daily Roster'!$R114</f>
        <v>0</v>
      </c>
      <c r="S114" s="55">
        <f>'[12]Daily Roster'!$S114</f>
        <v>0</v>
      </c>
      <c r="T114" s="55">
        <f>'[12]Daily Roster'!$T114</f>
        <v>0</v>
      </c>
    </row>
    <row r="115" spans="1:20" x14ac:dyDescent="0.3">
      <c r="A115" s="7">
        <v>43258</v>
      </c>
      <c r="B115" s="1" t="s">
        <v>4</v>
      </c>
      <c r="C115" s="55">
        <f>'[12]Daily Roster'!$C115</f>
        <v>0</v>
      </c>
      <c r="D115" s="55">
        <f>'[12]Daily Roster'!$D115</f>
        <v>0</v>
      </c>
      <c r="E115" s="55">
        <f>'[12]Daily Roster'!$E115</f>
        <v>0</v>
      </c>
      <c r="F115" s="55">
        <f>'[12]Daily Roster'!$F115</f>
        <v>0</v>
      </c>
      <c r="G115" s="55">
        <f>'[12]Daily Roster'!$G115</f>
        <v>0</v>
      </c>
      <c r="H115" s="55">
        <f>'[12]Daily Roster'!$H115</f>
        <v>0</v>
      </c>
      <c r="I115" s="55">
        <f>'[12]Daily Roster'!$I115</f>
        <v>0</v>
      </c>
      <c r="J115" s="55">
        <f>'[12]Daily Roster'!$J115</f>
        <v>0</v>
      </c>
      <c r="K115" s="55">
        <f>'[12]Daily Roster'!$K115</f>
        <v>0</v>
      </c>
      <c r="L115" s="55">
        <f>'[12]Daily Roster'!$L115</f>
        <v>0</v>
      </c>
      <c r="M115" s="55">
        <f>'[12]Daily Roster'!$M115</f>
        <v>0</v>
      </c>
      <c r="N115" s="55">
        <f>'[12]Daily Roster'!$N115</f>
        <v>0</v>
      </c>
      <c r="O115" s="55">
        <f>'[12]Daily Roster'!$O115</f>
        <v>0</v>
      </c>
      <c r="P115" s="55">
        <f>'[12]Daily Roster'!$P115</f>
        <v>0</v>
      </c>
      <c r="Q115" s="55">
        <f>'[12]Daily Roster'!$Q115</f>
        <v>0</v>
      </c>
      <c r="R115" s="55">
        <f>'[12]Daily Roster'!$R115</f>
        <v>0</v>
      </c>
      <c r="S115" s="55">
        <f>'[12]Daily Roster'!$S115</f>
        <v>0</v>
      </c>
      <c r="T115" s="55">
        <f>'[12]Daily Roster'!$T115</f>
        <v>0</v>
      </c>
    </row>
    <row r="116" spans="1:20" x14ac:dyDescent="0.3">
      <c r="A116" s="7">
        <v>43259</v>
      </c>
      <c r="B116" s="1" t="s">
        <v>5</v>
      </c>
      <c r="C116" s="55">
        <f>'[12]Daily Roster'!$C116</f>
        <v>0</v>
      </c>
      <c r="D116" s="55">
        <f>'[12]Daily Roster'!$D116</f>
        <v>0</v>
      </c>
      <c r="E116" s="55">
        <f>'[12]Daily Roster'!$E116</f>
        <v>0</v>
      </c>
      <c r="F116" s="55">
        <f>'[12]Daily Roster'!$F116</f>
        <v>0</v>
      </c>
      <c r="G116" s="55">
        <f>'[12]Daily Roster'!$G116</f>
        <v>0</v>
      </c>
      <c r="H116" s="55">
        <f>'[12]Daily Roster'!$H116</f>
        <v>0</v>
      </c>
      <c r="I116" s="55">
        <f>'[12]Daily Roster'!$I116</f>
        <v>0</v>
      </c>
      <c r="J116" s="55">
        <f>'[12]Daily Roster'!$J116</f>
        <v>0</v>
      </c>
      <c r="K116" s="55">
        <f>'[12]Daily Roster'!$K116</f>
        <v>0</v>
      </c>
      <c r="L116" s="55">
        <f>'[12]Daily Roster'!$L116</f>
        <v>0</v>
      </c>
      <c r="M116" s="55">
        <f>'[12]Daily Roster'!$M116</f>
        <v>0</v>
      </c>
      <c r="N116" s="55">
        <f>'[12]Daily Roster'!$N116</f>
        <v>0</v>
      </c>
      <c r="O116" s="55">
        <f>'[12]Daily Roster'!$O116</f>
        <v>0</v>
      </c>
      <c r="P116" s="55">
        <f>'[12]Daily Roster'!$P116</f>
        <v>0</v>
      </c>
      <c r="Q116" s="55">
        <f>'[12]Daily Roster'!$Q116</f>
        <v>0</v>
      </c>
      <c r="R116" s="55">
        <f>'[12]Daily Roster'!$R116</f>
        <v>0</v>
      </c>
      <c r="S116" s="55">
        <f>'[12]Daily Roster'!$S116</f>
        <v>0</v>
      </c>
      <c r="T116" s="55">
        <f>'[12]Daily Roster'!$T116</f>
        <v>0</v>
      </c>
    </row>
    <row r="117" spans="1:20" x14ac:dyDescent="0.3">
      <c r="A117" s="7">
        <v>43262</v>
      </c>
      <c r="B117" s="1" t="s">
        <v>1</v>
      </c>
      <c r="C117" s="55">
        <f>'[12]Daily Roster'!$C117</f>
        <v>0</v>
      </c>
      <c r="D117" s="55">
        <f>'[12]Daily Roster'!$D117</f>
        <v>0</v>
      </c>
      <c r="E117" s="55">
        <f>'[12]Daily Roster'!$E117</f>
        <v>0</v>
      </c>
      <c r="F117" s="55">
        <f>'[12]Daily Roster'!$F117</f>
        <v>0</v>
      </c>
      <c r="G117" s="55">
        <f>'[12]Daily Roster'!$G117</f>
        <v>0</v>
      </c>
      <c r="H117" s="55">
        <f>'[12]Daily Roster'!$H117</f>
        <v>0</v>
      </c>
      <c r="I117" s="55">
        <f>'[12]Daily Roster'!$I117</f>
        <v>0</v>
      </c>
      <c r="J117" s="55">
        <f>'[12]Daily Roster'!$J117</f>
        <v>0</v>
      </c>
      <c r="K117" s="55">
        <f>'[12]Daily Roster'!$K117</f>
        <v>0</v>
      </c>
      <c r="L117" s="55">
        <f>'[12]Daily Roster'!$L117</f>
        <v>0</v>
      </c>
      <c r="M117" s="55">
        <f>'[12]Daily Roster'!$M117</f>
        <v>0</v>
      </c>
      <c r="N117" s="55">
        <f>'[12]Daily Roster'!$N117</f>
        <v>0</v>
      </c>
      <c r="O117" s="55">
        <f>'[12]Daily Roster'!$O117</f>
        <v>0</v>
      </c>
      <c r="P117" s="55">
        <f>'[12]Daily Roster'!$P117</f>
        <v>0</v>
      </c>
      <c r="Q117" s="55">
        <f>'[12]Daily Roster'!$Q117</f>
        <v>0</v>
      </c>
      <c r="R117" s="55">
        <f>'[12]Daily Roster'!$R117</f>
        <v>0</v>
      </c>
      <c r="S117" s="55">
        <f>'[12]Daily Roster'!$S117</f>
        <v>0</v>
      </c>
      <c r="T117" s="55">
        <f>'[12]Daily Roster'!$T117</f>
        <v>0</v>
      </c>
    </row>
    <row r="118" spans="1:20" x14ac:dyDescent="0.3">
      <c r="A118" s="7">
        <v>43263</v>
      </c>
      <c r="B118" s="1" t="s">
        <v>2</v>
      </c>
      <c r="C118" s="55">
        <f>'[12]Daily Roster'!$C118</f>
        <v>0</v>
      </c>
      <c r="D118" s="55">
        <f>'[12]Daily Roster'!$D118</f>
        <v>0</v>
      </c>
      <c r="E118" s="55">
        <f>'[12]Daily Roster'!$E118</f>
        <v>0</v>
      </c>
      <c r="F118" s="55">
        <f>'[12]Daily Roster'!$F118</f>
        <v>0</v>
      </c>
      <c r="G118" s="55">
        <f>'[12]Daily Roster'!$G118</f>
        <v>0</v>
      </c>
      <c r="H118" s="55">
        <f>'[12]Daily Roster'!$H118</f>
        <v>0</v>
      </c>
      <c r="I118" s="55">
        <f>'[12]Daily Roster'!$I118</f>
        <v>0</v>
      </c>
      <c r="J118" s="55">
        <f>'[12]Daily Roster'!$J118</f>
        <v>0</v>
      </c>
      <c r="K118" s="55">
        <f>'[12]Daily Roster'!$K118</f>
        <v>0</v>
      </c>
      <c r="L118" s="55">
        <f>'[12]Daily Roster'!$L118</f>
        <v>0</v>
      </c>
      <c r="M118" s="55">
        <f>'[12]Daily Roster'!$M118</f>
        <v>0</v>
      </c>
      <c r="N118" s="55">
        <f>'[12]Daily Roster'!$N118</f>
        <v>0</v>
      </c>
      <c r="O118" s="55">
        <f>'[12]Daily Roster'!$O118</f>
        <v>0</v>
      </c>
      <c r="P118" s="55">
        <f>'[12]Daily Roster'!$P118</f>
        <v>0</v>
      </c>
      <c r="Q118" s="55">
        <f>'[12]Daily Roster'!$Q118</f>
        <v>0</v>
      </c>
      <c r="R118" s="55">
        <f>'[12]Daily Roster'!$R118</f>
        <v>0</v>
      </c>
      <c r="S118" s="55">
        <f>'[12]Daily Roster'!$S118</f>
        <v>0</v>
      </c>
      <c r="T118" s="55">
        <f>'[12]Daily Roster'!$T118</f>
        <v>0</v>
      </c>
    </row>
    <row r="119" spans="1:20" x14ac:dyDescent="0.3">
      <c r="A119" s="7">
        <v>43264</v>
      </c>
      <c r="B119" s="1" t="s">
        <v>3</v>
      </c>
      <c r="C119" s="55">
        <f>'[12]Daily Roster'!$C119</f>
        <v>0</v>
      </c>
      <c r="D119" s="55">
        <f>'[12]Daily Roster'!$D119</f>
        <v>0</v>
      </c>
      <c r="E119" s="55">
        <f>'[12]Daily Roster'!$E119</f>
        <v>0</v>
      </c>
      <c r="F119" s="55">
        <f>'[12]Daily Roster'!$F119</f>
        <v>0</v>
      </c>
      <c r="G119" s="55">
        <f>'[12]Daily Roster'!$G119</f>
        <v>0</v>
      </c>
      <c r="H119" s="55">
        <f>'[12]Daily Roster'!$H119</f>
        <v>0</v>
      </c>
      <c r="I119" s="55">
        <f>'[12]Daily Roster'!$I119</f>
        <v>0</v>
      </c>
      <c r="J119" s="55">
        <f>'[12]Daily Roster'!$J119</f>
        <v>0</v>
      </c>
      <c r="K119" s="55">
        <f>'[12]Daily Roster'!$K119</f>
        <v>0</v>
      </c>
      <c r="L119" s="55">
        <f>'[12]Daily Roster'!$L119</f>
        <v>0</v>
      </c>
      <c r="M119" s="55">
        <f>'[12]Daily Roster'!$M119</f>
        <v>0</v>
      </c>
      <c r="N119" s="55">
        <f>'[12]Daily Roster'!$N119</f>
        <v>0</v>
      </c>
      <c r="O119" s="55">
        <f>'[12]Daily Roster'!$O119</f>
        <v>0</v>
      </c>
      <c r="P119" s="55">
        <f>'[12]Daily Roster'!$P119</f>
        <v>0</v>
      </c>
      <c r="Q119" s="55">
        <f>'[12]Daily Roster'!$Q119</f>
        <v>0</v>
      </c>
      <c r="R119" s="55">
        <f>'[12]Daily Roster'!$R119</f>
        <v>0</v>
      </c>
      <c r="S119" s="55">
        <f>'[12]Daily Roster'!$S119</f>
        <v>0</v>
      </c>
      <c r="T119" s="55">
        <f>'[12]Daily Roster'!$T119</f>
        <v>0</v>
      </c>
    </row>
    <row r="120" spans="1:20" x14ac:dyDescent="0.3">
      <c r="A120" s="7">
        <v>43265</v>
      </c>
      <c r="B120" s="1" t="s">
        <v>4</v>
      </c>
      <c r="C120" s="55">
        <f>'[12]Daily Roster'!$C120</f>
        <v>0</v>
      </c>
      <c r="D120" s="55">
        <f>'[12]Daily Roster'!$D120</f>
        <v>0</v>
      </c>
      <c r="E120" s="55">
        <f>'[12]Daily Roster'!$E120</f>
        <v>0</v>
      </c>
      <c r="F120" s="55">
        <f>'[12]Daily Roster'!$F120</f>
        <v>0</v>
      </c>
      <c r="G120" s="55">
        <f>'[12]Daily Roster'!$G120</f>
        <v>0</v>
      </c>
      <c r="H120" s="55">
        <f>'[12]Daily Roster'!$H120</f>
        <v>0</v>
      </c>
      <c r="I120" s="55">
        <f>'[12]Daily Roster'!$I120</f>
        <v>0</v>
      </c>
      <c r="J120" s="55">
        <f>'[12]Daily Roster'!$J120</f>
        <v>0</v>
      </c>
      <c r="K120" s="55">
        <f>'[12]Daily Roster'!$K120</f>
        <v>0</v>
      </c>
      <c r="L120" s="55">
        <f>'[12]Daily Roster'!$L120</f>
        <v>0</v>
      </c>
      <c r="M120" s="55">
        <f>'[12]Daily Roster'!$M120</f>
        <v>0</v>
      </c>
      <c r="N120" s="55">
        <f>'[12]Daily Roster'!$N120</f>
        <v>0</v>
      </c>
      <c r="O120" s="55">
        <f>'[12]Daily Roster'!$O120</f>
        <v>0</v>
      </c>
      <c r="P120" s="55">
        <f>'[12]Daily Roster'!$P120</f>
        <v>0</v>
      </c>
      <c r="Q120" s="55">
        <f>'[12]Daily Roster'!$Q120</f>
        <v>0</v>
      </c>
      <c r="R120" s="55">
        <f>'[12]Daily Roster'!$R120</f>
        <v>0</v>
      </c>
      <c r="S120" s="55">
        <f>'[12]Daily Roster'!$S120</f>
        <v>0</v>
      </c>
      <c r="T120" s="55">
        <f>'[12]Daily Roster'!$T120</f>
        <v>0</v>
      </c>
    </row>
    <row r="121" spans="1:20" x14ac:dyDescent="0.3">
      <c r="A121" s="7">
        <v>43266</v>
      </c>
      <c r="B121" s="1" t="s">
        <v>5</v>
      </c>
      <c r="C121" s="55">
        <f>'[12]Daily Roster'!$C121</f>
        <v>0</v>
      </c>
      <c r="D121" s="55">
        <f>'[12]Daily Roster'!$D121</f>
        <v>0</v>
      </c>
      <c r="E121" s="55">
        <f>'[12]Daily Roster'!$E121</f>
        <v>0</v>
      </c>
      <c r="F121" s="55">
        <f>'[12]Daily Roster'!$F121</f>
        <v>0</v>
      </c>
      <c r="G121" s="55">
        <f>'[12]Daily Roster'!$G121</f>
        <v>0</v>
      </c>
      <c r="H121" s="55">
        <f>'[12]Daily Roster'!$H121</f>
        <v>0</v>
      </c>
      <c r="I121" s="55">
        <f>'[12]Daily Roster'!$I121</f>
        <v>0</v>
      </c>
      <c r="J121" s="55">
        <f>'[12]Daily Roster'!$J121</f>
        <v>0</v>
      </c>
      <c r="K121" s="55">
        <f>'[12]Daily Roster'!$K121</f>
        <v>0</v>
      </c>
      <c r="L121" s="55">
        <f>'[12]Daily Roster'!$L121</f>
        <v>0</v>
      </c>
      <c r="M121" s="55">
        <f>'[12]Daily Roster'!$M121</f>
        <v>0</v>
      </c>
      <c r="N121" s="55">
        <f>'[12]Daily Roster'!$N121</f>
        <v>0</v>
      </c>
      <c r="O121" s="55">
        <f>'[12]Daily Roster'!$O121</f>
        <v>0</v>
      </c>
      <c r="P121" s="55">
        <f>'[12]Daily Roster'!$P121</f>
        <v>0</v>
      </c>
      <c r="Q121" s="55">
        <f>'[12]Daily Roster'!$Q121</f>
        <v>0</v>
      </c>
      <c r="R121" s="55">
        <f>'[12]Daily Roster'!$R121</f>
        <v>0</v>
      </c>
      <c r="S121" s="55">
        <f>'[12]Daily Roster'!$S121</f>
        <v>0</v>
      </c>
      <c r="T121" s="55">
        <f>'[12]Daily Roster'!$T121</f>
        <v>0</v>
      </c>
    </row>
    <row r="122" spans="1:20" x14ac:dyDescent="0.3">
      <c r="A122" s="7">
        <v>43269</v>
      </c>
      <c r="B122" s="1" t="s">
        <v>1</v>
      </c>
      <c r="C122" s="55">
        <f>'[12]Daily Roster'!$C122</f>
        <v>0</v>
      </c>
      <c r="D122" s="55">
        <f>'[12]Daily Roster'!$D122</f>
        <v>0</v>
      </c>
      <c r="E122" s="55">
        <f>'[12]Daily Roster'!$E122</f>
        <v>0</v>
      </c>
      <c r="F122" s="55">
        <f>'[12]Daily Roster'!$F122</f>
        <v>0</v>
      </c>
      <c r="G122" s="55">
        <f>'[12]Daily Roster'!$G122</f>
        <v>0</v>
      </c>
      <c r="H122" s="55">
        <f>'[12]Daily Roster'!$H122</f>
        <v>0</v>
      </c>
      <c r="I122" s="55">
        <f>'[12]Daily Roster'!$I122</f>
        <v>0</v>
      </c>
      <c r="J122" s="55">
        <f>'[12]Daily Roster'!$J122</f>
        <v>0</v>
      </c>
      <c r="K122" s="55">
        <f>'[12]Daily Roster'!$K122</f>
        <v>0</v>
      </c>
      <c r="L122" s="55">
        <f>'[12]Daily Roster'!$L122</f>
        <v>0</v>
      </c>
      <c r="M122" s="55">
        <f>'[12]Daily Roster'!$M122</f>
        <v>0</v>
      </c>
      <c r="N122" s="55">
        <f>'[12]Daily Roster'!$N122</f>
        <v>0</v>
      </c>
      <c r="O122" s="55">
        <f>'[12]Daily Roster'!$O122</f>
        <v>0</v>
      </c>
      <c r="P122" s="55">
        <f>'[12]Daily Roster'!$P122</f>
        <v>0</v>
      </c>
      <c r="Q122" s="55">
        <f>'[12]Daily Roster'!$Q122</f>
        <v>0</v>
      </c>
      <c r="R122" s="55">
        <f>'[12]Daily Roster'!$R122</f>
        <v>0</v>
      </c>
      <c r="S122" s="55">
        <f>'[12]Daily Roster'!$S122</f>
        <v>0</v>
      </c>
      <c r="T122" s="55">
        <f>'[12]Daily Roster'!$T122</f>
        <v>0</v>
      </c>
    </row>
    <row r="123" spans="1:20" x14ac:dyDescent="0.3">
      <c r="A123" s="7">
        <v>43270</v>
      </c>
      <c r="B123" s="1" t="s">
        <v>2</v>
      </c>
      <c r="C123" s="55">
        <f>'[12]Daily Roster'!$C123</f>
        <v>0</v>
      </c>
      <c r="D123" s="55">
        <f>'[12]Daily Roster'!$D123</f>
        <v>0</v>
      </c>
      <c r="E123" s="55">
        <f>'[12]Daily Roster'!$E123</f>
        <v>0</v>
      </c>
      <c r="F123" s="55">
        <f>'[12]Daily Roster'!$F123</f>
        <v>0</v>
      </c>
      <c r="G123" s="55">
        <f>'[12]Daily Roster'!$G123</f>
        <v>0</v>
      </c>
      <c r="H123" s="55">
        <f>'[12]Daily Roster'!$H123</f>
        <v>0</v>
      </c>
      <c r="I123" s="55">
        <f>'[12]Daily Roster'!$I123</f>
        <v>0</v>
      </c>
      <c r="J123" s="55">
        <f>'[12]Daily Roster'!$J123</f>
        <v>0</v>
      </c>
      <c r="K123" s="55">
        <f>'[12]Daily Roster'!$K123</f>
        <v>0</v>
      </c>
      <c r="L123" s="55">
        <f>'[12]Daily Roster'!$L123</f>
        <v>0</v>
      </c>
      <c r="M123" s="55">
        <f>'[12]Daily Roster'!$M123</f>
        <v>0</v>
      </c>
      <c r="N123" s="55">
        <f>'[12]Daily Roster'!$N123</f>
        <v>0</v>
      </c>
      <c r="O123" s="55">
        <f>'[12]Daily Roster'!$O123</f>
        <v>0</v>
      </c>
      <c r="P123" s="55">
        <f>'[12]Daily Roster'!$P123</f>
        <v>0</v>
      </c>
      <c r="Q123" s="55">
        <f>'[12]Daily Roster'!$Q123</f>
        <v>0</v>
      </c>
      <c r="R123" s="55">
        <f>'[12]Daily Roster'!$R123</f>
        <v>0</v>
      </c>
      <c r="S123" s="55">
        <f>'[12]Daily Roster'!$S123</f>
        <v>0</v>
      </c>
      <c r="T123" s="55">
        <f>'[12]Daily Roster'!$T123</f>
        <v>0</v>
      </c>
    </row>
    <row r="124" spans="1:20" x14ac:dyDescent="0.3">
      <c r="A124" s="7">
        <v>43271</v>
      </c>
      <c r="B124" s="1" t="s">
        <v>3</v>
      </c>
      <c r="C124" s="55">
        <f>'[12]Daily Roster'!$C124</f>
        <v>0</v>
      </c>
      <c r="D124" s="55">
        <f>'[12]Daily Roster'!$D124</f>
        <v>0</v>
      </c>
      <c r="E124" s="55">
        <f>'[12]Daily Roster'!$E124</f>
        <v>0</v>
      </c>
      <c r="F124" s="55">
        <f>'[12]Daily Roster'!$F124</f>
        <v>0</v>
      </c>
      <c r="G124" s="55">
        <f>'[12]Daily Roster'!$G124</f>
        <v>0</v>
      </c>
      <c r="H124" s="55">
        <f>'[12]Daily Roster'!$H124</f>
        <v>0</v>
      </c>
      <c r="I124" s="55">
        <f>'[12]Daily Roster'!$I124</f>
        <v>0</v>
      </c>
      <c r="J124" s="55">
        <f>'[12]Daily Roster'!$J124</f>
        <v>0</v>
      </c>
      <c r="K124" s="55">
        <f>'[12]Daily Roster'!$K124</f>
        <v>0</v>
      </c>
      <c r="L124" s="55">
        <f>'[12]Daily Roster'!$L124</f>
        <v>0</v>
      </c>
      <c r="M124" s="55">
        <f>'[12]Daily Roster'!$M124</f>
        <v>0</v>
      </c>
      <c r="N124" s="55">
        <f>'[12]Daily Roster'!$N124</f>
        <v>0</v>
      </c>
      <c r="O124" s="55">
        <f>'[12]Daily Roster'!$O124</f>
        <v>0</v>
      </c>
      <c r="P124" s="55">
        <f>'[12]Daily Roster'!$P124</f>
        <v>0</v>
      </c>
      <c r="Q124" s="55">
        <f>'[12]Daily Roster'!$Q124</f>
        <v>0</v>
      </c>
      <c r="R124" s="55">
        <f>'[12]Daily Roster'!$R124</f>
        <v>0</v>
      </c>
      <c r="S124" s="55">
        <f>'[12]Daily Roster'!$S124</f>
        <v>0</v>
      </c>
      <c r="T124" s="55">
        <f>'[12]Daily Roster'!$T124</f>
        <v>0</v>
      </c>
    </row>
    <row r="125" spans="1:20" x14ac:dyDescent="0.3">
      <c r="A125" s="7">
        <v>43272</v>
      </c>
      <c r="B125" s="1" t="s">
        <v>4</v>
      </c>
      <c r="C125" s="55">
        <f>'[12]Daily Roster'!$C125</f>
        <v>0</v>
      </c>
      <c r="D125" s="55">
        <f>'[12]Daily Roster'!$D125</f>
        <v>0</v>
      </c>
      <c r="E125" s="55">
        <f>'[12]Daily Roster'!$E125</f>
        <v>0</v>
      </c>
      <c r="F125" s="55">
        <f>'[12]Daily Roster'!$F125</f>
        <v>0</v>
      </c>
      <c r="G125" s="55">
        <f>'[12]Daily Roster'!$G125</f>
        <v>0</v>
      </c>
      <c r="H125" s="55">
        <f>'[12]Daily Roster'!$H125</f>
        <v>0</v>
      </c>
      <c r="I125" s="55">
        <f>'[12]Daily Roster'!$I125</f>
        <v>0</v>
      </c>
      <c r="J125" s="55">
        <f>'[12]Daily Roster'!$J125</f>
        <v>0</v>
      </c>
      <c r="K125" s="55">
        <f>'[12]Daily Roster'!$K125</f>
        <v>0</v>
      </c>
      <c r="L125" s="55">
        <f>'[12]Daily Roster'!$L125</f>
        <v>0</v>
      </c>
      <c r="M125" s="55">
        <f>'[12]Daily Roster'!$M125</f>
        <v>0</v>
      </c>
      <c r="N125" s="55">
        <f>'[12]Daily Roster'!$N125</f>
        <v>0</v>
      </c>
      <c r="O125" s="55">
        <f>'[12]Daily Roster'!$O125</f>
        <v>0</v>
      </c>
      <c r="P125" s="55">
        <f>'[12]Daily Roster'!$P125</f>
        <v>0</v>
      </c>
      <c r="Q125" s="55">
        <f>'[12]Daily Roster'!$Q125</f>
        <v>0</v>
      </c>
      <c r="R125" s="55">
        <f>'[12]Daily Roster'!$R125</f>
        <v>0</v>
      </c>
      <c r="S125" s="55">
        <f>'[12]Daily Roster'!$S125</f>
        <v>0</v>
      </c>
      <c r="T125" s="55">
        <f>'[12]Daily Roster'!$T125</f>
        <v>0</v>
      </c>
    </row>
    <row r="126" spans="1:20" x14ac:dyDescent="0.3">
      <c r="A126" s="7">
        <v>43273</v>
      </c>
      <c r="B126" s="1" t="s">
        <v>5</v>
      </c>
      <c r="C126" s="55">
        <f>'[12]Daily Roster'!$C126</f>
        <v>0</v>
      </c>
      <c r="D126" s="55">
        <f>'[12]Daily Roster'!$D126</f>
        <v>0</v>
      </c>
      <c r="E126" s="55">
        <f>'[12]Daily Roster'!$E126</f>
        <v>0</v>
      </c>
      <c r="F126" s="55">
        <f>'[12]Daily Roster'!$F126</f>
        <v>0</v>
      </c>
      <c r="G126" s="55">
        <f>'[12]Daily Roster'!$G126</f>
        <v>0</v>
      </c>
      <c r="H126" s="55">
        <f>'[12]Daily Roster'!$H126</f>
        <v>0</v>
      </c>
      <c r="I126" s="55">
        <f>'[12]Daily Roster'!$I126</f>
        <v>0</v>
      </c>
      <c r="J126" s="55">
        <f>'[12]Daily Roster'!$J126</f>
        <v>0</v>
      </c>
      <c r="K126" s="55">
        <f>'[12]Daily Roster'!$K126</f>
        <v>0</v>
      </c>
      <c r="L126" s="55">
        <f>'[12]Daily Roster'!$L126</f>
        <v>0</v>
      </c>
      <c r="M126" s="55">
        <f>'[12]Daily Roster'!$M126</f>
        <v>0</v>
      </c>
      <c r="N126" s="55">
        <f>'[12]Daily Roster'!$N126</f>
        <v>0</v>
      </c>
      <c r="O126" s="55">
        <f>'[12]Daily Roster'!$O126</f>
        <v>0</v>
      </c>
      <c r="P126" s="55">
        <f>'[12]Daily Roster'!$P126</f>
        <v>0</v>
      </c>
      <c r="Q126" s="55">
        <f>'[12]Daily Roster'!$Q126</f>
        <v>0</v>
      </c>
      <c r="R126" s="55">
        <f>'[12]Daily Roster'!$R126</f>
        <v>0</v>
      </c>
      <c r="S126" s="55">
        <f>'[12]Daily Roster'!$S126</f>
        <v>0</v>
      </c>
      <c r="T126" s="55">
        <f>'[12]Daily Roster'!$T126</f>
        <v>0</v>
      </c>
    </row>
    <row r="127" spans="1:20" x14ac:dyDescent="0.3">
      <c r="A127" s="7">
        <v>43276</v>
      </c>
      <c r="B127" s="1" t="s">
        <v>1</v>
      </c>
      <c r="C127" s="55">
        <f>'[12]Daily Roster'!$C127</f>
        <v>0</v>
      </c>
      <c r="D127" s="55">
        <f>'[12]Daily Roster'!$D127</f>
        <v>0</v>
      </c>
      <c r="E127" s="55">
        <f>'[12]Daily Roster'!$E127</f>
        <v>0</v>
      </c>
      <c r="F127" s="55">
        <f>'[12]Daily Roster'!$F127</f>
        <v>0</v>
      </c>
      <c r="G127" s="55">
        <f>'[12]Daily Roster'!$G127</f>
        <v>0</v>
      </c>
      <c r="H127" s="55">
        <f>'[12]Daily Roster'!$H127</f>
        <v>0</v>
      </c>
      <c r="I127" s="55">
        <f>'[12]Daily Roster'!$I127</f>
        <v>0</v>
      </c>
      <c r="J127" s="55">
        <f>'[12]Daily Roster'!$J127</f>
        <v>0</v>
      </c>
      <c r="K127" s="55">
        <f>'[12]Daily Roster'!$K127</f>
        <v>0</v>
      </c>
      <c r="L127" s="55">
        <f>'[12]Daily Roster'!$L127</f>
        <v>0</v>
      </c>
      <c r="M127" s="55">
        <f>'[12]Daily Roster'!$M127</f>
        <v>0</v>
      </c>
      <c r="N127" s="55">
        <f>'[12]Daily Roster'!$N127</f>
        <v>0</v>
      </c>
      <c r="O127" s="55">
        <f>'[12]Daily Roster'!$O127</f>
        <v>0</v>
      </c>
      <c r="P127" s="55">
        <f>'[12]Daily Roster'!$P127</f>
        <v>0</v>
      </c>
      <c r="Q127" s="55">
        <f>'[12]Daily Roster'!$Q127</f>
        <v>0</v>
      </c>
      <c r="R127" s="55">
        <f>'[12]Daily Roster'!$R127</f>
        <v>0</v>
      </c>
      <c r="S127" s="55">
        <f>'[12]Daily Roster'!$S127</f>
        <v>0</v>
      </c>
      <c r="T127" s="55">
        <f>'[12]Daily Roster'!$T127</f>
        <v>0</v>
      </c>
    </row>
    <row r="128" spans="1:20" x14ac:dyDescent="0.3">
      <c r="A128" s="7">
        <v>43277</v>
      </c>
      <c r="B128" s="1" t="s">
        <v>2</v>
      </c>
      <c r="C128" s="55">
        <f>'[12]Daily Roster'!$C128</f>
        <v>0</v>
      </c>
      <c r="D128" s="55">
        <f>'[12]Daily Roster'!$D128</f>
        <v>0</v>
      </c>
      <c r="E128" s="55">
        <f>'[12]Daily Roster'!$E128</f>
        <v>0</v>
      </c>
      <c r="F128" s="55">
        <f>'[12]Daily Roster'!$F128</f>
        <v>0</v>
      </c>
      <c r="G128" s="55">
        <f>'[12]Daily Roster'!$G128</f>
        <v>0</v>
      </c>
      <c r="H128" s="55">
        <f>'[12]Daily Roster'!$H128</f>
        <v>0</v>
      </c>
      <c r="I128" s="55">
        <f>'[12]Daily Roster'!$I128</f>
        <v>0</v>
      </c>
      <c r="J128" s="55">
        <f>'[12]Daily Roster'!$J128</f>
        <v>0</v>
      </c>
      <c r="K128" s="55">
        <f>'[12]Daily Roster'!$K128</f>
        <v>0</v>
      </c>
      <c r="L128" s="55">
        <f>'[12]Daily Roster'!$L128</f>
        <v>0</v>
      </c>
      <c r="M128" s="55">
        <f>'[12]Daily Roster'!$M128</f>
        <v>0</v>
      </c>
      <c r="N128" s="55">
        <f>'[12]Daily Roster'!$N128</f>
        <v>0</v>
      </c>
      <c r="O128" s="55">
        <f>'[12]Daily Roster'!$O128</f>
        <v>0</v>
      </c>
      <c r="P128" s="55">
        <f>'[12]Daily Roster'!$P128</f>
        <v>0</v>
      </c>
      <c r="Q128" s="55">
        <f>'[12]Daily Roster'!$Q128</f>
        <v>0</v>
      </c>
      <c r="R128" s="55">
        <f>'[12]Daily Roster'!$R128</f>
        <v>0</v>
      </c>
      <c r="S128" s="55">
        <f>'[12]Daily Roster'!$S128</f>
        <v>0</v>
      </c>
      <c r="T128" s="55">
        <f>'[12]Daily Roster'!$T128</f>
        <v>0</v>
      </c>
    </row>
    <row r="129" spans="1:20" x14ac:dyDescent="0.3">
      <c r="A129" s="7">
        <v>43278</v>
      </c>
      <c r="B129" s="1" t="s">
        <v>3</v>
      </c>
      <c r="C129" s="55">
        <f>'[12]Daily Roster'!$C129</f>
        <v>0</v>
      </c>
      <c r="D129" s="55">
        <f>'[12]Daily Roster'!$D129</f>
        <v>0</v>
      </c>
      <c r="E129" s="55">
        <f>'[12]Daily Roster'!$E129</f>
        <v>0</v>
      </c>
      <c r="F129" s="55">
        <f>'[12]Daily Roster'!$F129</f>
        <v>0</v>
      </c>
      <c r="G129" s="55">
        <f>'[12]Daily Roster'!$G129</f>
        <v>0</v>
      </c>
      <c r="H129" s="55">
        <f>'[12]Daily Roster'!$H129</f>
        <v>0</v>
      </c>
      <c r="I129" s="55">
        <f>'[12]Daily Roster'!$I129</f>
        <v>0</v>
      </c>
      <c r="J129" s="55">
        <f>'[12]Daily Roster'!$J129</f>
        <v>0</v>
      </c>
      <c r="K129" s="55">
        <f>'[12]Daily Roster'!$K129</f>
        <v>0</v>
      </c>
      <c r="L129" s="55">
        <f>'[12]Daily Roster'!$L129</f>
        <v>0</v>
      </c>
      <c r="M129" s="55">
        <f>'[12]Daily Roster'!$M129</f>
        <v>0</v>
      </c>
      <c r="N129" s="55">
        <f>'[12]Daily Roster'!$N129</f>
        <v>0</v>
      </c>
      <c r="O129" s="55">
        <f>'[12]Daily Roster'!$O129</f>
        <v>0</v>
      </c>
      <c r="P129" s="55">
        <f>'[12]Daily Roster'!$P129</f>
        <v>0</v>
      </c>
      <c r="Q129" s="55">
        <f>'[12]Daily Roster'!$Q129</f>
        <v>0</v>
      </c>
      <c r="R129" s="55">
        <f>'[12]Daily Roster'!$R129</f>
        <v>0</v>
      </c>
      <c r="S129" s="55">
        <f>'[12]Daily Roster'!$S129</f>
        <v>0</v>
      </c>
      <c r="T129" s="55">
        <f>'[12]Daily Roster'!$T129</f>
        <v>0</v>
      </c>
    </row>
    <row r="130" spans="1:20" x14ac:dyDescent="0.3">
      <c r="A130" s="7">
        <v>43279</v>
      </c>
      <c r="B130" s="1" t="s">
        <v>4</v>
      </c>
      <c r="C130" s="55">
        <f>'[12]Daily Roster'!$C130</f>
        <v>0</v>
      </c>
      <c r="D130" s="55">
        <f>'[12]Daily Roster'!$D130</f>
        <v>0</v>
      </c>
      <c r="E130" s="55">
        <f>'[12]Daily Roster'!$E130</f>
        <v>0</v>
      </c>
      <c r="F130" s="55">
        <f>'[12]Daily Roster'!$F130</f>
        <v>0</v>
      </c>
      <c r="G130" s="55">
        <f>'[12]Daily Roster'!$G130</f>
        <v>0</v>
      </c>
      <c r="H130" s="55">
        <f>'[12]Daily Roster'!$H130</f>
        <v>0</v>
      </c>
      <c r="I130" s="55">
        <f>'[12]Daily Roster'!$I130</f>
        <v>0</v>
      </c>
      <c r="J130" s="55">
        <f>'[12]Daily Roster'!$J130</f>
        <v>0</v>
      </c>
      <c r="K130" s="55">
        <f>'[12]Daily Roster'!$K130</f>
        <v>0</v>
      </c>
      <c r="L130" s="55">
        <f>'[12]Daily Roster'!$L130</f>
        <v>0</v>
      </c>
      <c r="M130" s="55">
        <f>'[12]Daily Roster'!$M130</f>
        <v>0</v>
      </c>
      <c r="N130" s="55">
        <f>'[12]Daily Roster'!$N130</f>
        <v>0</v>
      </c>
      <c r="O130" s="55">
        <f>'[12]Daily Roster'!$O130</f>
        <v>0</v>
      </c>
      <c r="P130" s="55">
        <f>'[12]Daily Roster'!$P130</f>
        <v>0</v>
      </c>
      <c r="Q130" s="55">
        <f>'[12]Daily Roster'!$Q130</f>
        <v>0</v>
      </c>
      <c r="R130" s="55">
        <f>'[12]Daily Roster'!$R130</f>
        <v>0</v>
      </c>
      <c r="S130" s="55">
        <f>'[12]Daily Roster'!$S130</f>
        <v>0</v>
      </c>
      <c r="T130" s="55">
        <f>'[12]Daily Roster'!$T130</f>
        <v>0</v>
      </c>
    </row>
    <row r="131" spans="1:20" x14ac:dyDescent="0.3">
      <c r="A131" s="7">
        <v>43280</v>
      </c>
      <c r="B131" s="1" t="s">
        <v>5</v>
      </c>
      <c r="C131" s="55">
        <f>'[12]Daily Roster'!$C131</f>
        <v>0</v>
      </c>
      <c r="D131" s="55">
        <f>'[12]Daily Roster'!$D131</f>
        <v>0</v>
      </c>
      <c r="E131" s="55">
        <f>'[12]Daily Roster'!$E131</f>
        <v>0</v>
      </c>
      <c r="F131" s="55">
        <f>'[12]Daily Roster'!$F131</f>
        <v>0</v>
      </c>
      <c r="G131" s="55">
        <f>'[12]Daily Roster'!$G131</f>
        <v>0</v>
      </c>
      <c r="H131" s="55">
        <f>'[12]Daily Roster'!$H131</f>
        <v>0</v>
      </c>
      <c r="I131" s="55">
        <f>'[12]Daily Roster'!$I131</f>
        <v>0</v>
      </c>
      <c r="J131" s="55">
        <f>'[12]Daily Roster'!$J131</f>
        <v>0</v>
      </c>
      <c r="K131" s="55">
        <f>'[12]Daily Roster'!$K131</f>
        <v>0</v>
      </c>
      <c r="L131" s="55">
        <f>'[12]Daily Roster'!$L131</f>
        <v>0</v>
      </c>
      <c r="M131" s="55">
        <f>'[12]Daily Roster'!$M131</f>
        <v>0</v>
      </c>
      <c r="N131" s="55">
        <f>'[12]Daily Roster'!$N131</f>
        <v>0</v>
      </c>
      <c r="O131" s="55">
        <f>'[12]Daily Roster'!$O131</f>
        <v>0</v>
      </c>
      <c r="P131" s="55">
        <f>'[12]Daily Roster'!$P131</f>
        <v>0</v>
      </c>
      <c r="Q131" s="55">
        <f>'[12]Daily Roster'!$Q131</f>
        <v>0</v>
      </c>
      <c r="R131" s="55">
        <f>'[12]Daily Roster'!$R131</f>
        <v>0</v>
      </c>
      <c r="S131" s="55">
        <f>'[12]Daily Roster'!$S131</f>
        <v>0</v>
      </c>
      <c r="T131" s="55">
        <f>'[12]Daily Roster'!$T131</f>
        <v>0</v>
      </c>
    </row>
    <row r="132" spans="1:20" x14ac:dyDescent="0.3">
      <c r="A132" s="7">
        <v>43283</v>
      </c>
      <c r="B132" s="1" t="s">
        <v>1</v>
      </c>
      <c r="C132" s="55">
        <f>'[12]Daily Roster'!$C132</f>
        <v>0</v>
      </c>
      <c r="D132" s="55">
        <f>'[12]Daily Roster'!$D132</f>
        <v>0</v>
      </c>
      <c r="E132" s="55">
        <f>'[12]Daily Roster'!$E132</f>
        <v>0</v>
      </c>
      <c r="F132" s="55">
        <f>'[12]Daily Roster'!$F132</f>
        <v>0</v>
      </c>
      <c r="G132" s="55">
        <f>'[12]Daily Roster'!$G132</f>
        <v>0</v>
      </c>
      <c r="H132" s="55">
        <f>'[12]Daily Roster'!$H132</f>
        <v>0</v>
      </c>
      <c r="I132" s="55">
        <f>'[12]Daily Roster'!$I132</f>
        <v>0</v>
      </c>
      <c r="J132" s="55">
        <f>'[12]Daily Roster'!$J132</f>
        <v>0</v>
      </c>
      <c r="K132" s="55">
        <f>'[12]Daily Roster'!$K132</f>
        <v>0</v>
      </c>
      <c r="L132" s="55">
        <f>'[12]Daily Roster'!$L132</f>
        <v>0</v>
      </c>
      <c r="M132" s="55">
        <f>'[12]Daily Roster'!$M132</f>
        <v>0</v>
      </c>
      <c r="N132" s="55">
        <f>'[12]Daily Roster'!$N132</f>
        <v>0</v>
      </c>
      <c r="O132" s="55">
        <f>'[12]Daily Roster'!$O132</f>
        <v>0</v>
      </c>
      <c r="P132" s="55">
        <f>'[12]Daily Roster'!$P132</f>
        <v>0</v>
      </c>
      <c r="Q132" s="55">
        <f>'[12]Daily Roster'!$Q132</f>
        <v>0</v>
      </c>
      <c r="R132" s="55">
        <f>'[12]Daily Roster'!$R132</f>
        <v>0</v>
      </c>
      <c r="S132" s="55">
        <f>'[12]Daily Roster'!$S132</f>
        <v>0</v>
      </c>
      <c r="T132" s="55">
        <f>'[12]Daily Roster'!$T132</f>
        <v>0</v>
      </c>
    </row>
    <row r="133" spans="1:20" x14ac:dyDescent="0.3">
      <c r="A133" s="7">
        <v>43284</v>
      </c>
      <c r="B133" s="1" t="s">
        <v>2</v>
      </c>
      <c r="C133" s="55">
        <f>'[12]Daily Roster'!$C133</f>
        <v>0</v>
      </c>
      <c r="D133" s="55">
        <f>'[12]Daily Roster'!$D133</f>
        <v>0</v>
      </c>
      <c r="E133" s="55">
        <f>'[12]Daily Roster'!$E133</f>
        <v>0</v>
      </c>
      <c r="F133" s="55">
        <f>'[12]Daily Roster'!$F133</f>
        <v>0</v>
      </c>
      <c r="G133" s="55">
        <f>'[12]Daily Roster'!$G133</f>
        <v>0</v>
      </c>
      <c r="H133" s="55">
        <f>'[12]Daily Roster'!$H133</f>
        <v>0</v>
      </c>
      <c r="I133" s="55">
        <f>'[12]Daily Roster'!$I133</f>
        <v>0</v>
      </c>
      <c r="J133" s="55">
        <f>'[12]Daily Roster'!$J133</f>
        <v>0</v>
      </c>
      <c r="K133" s="55">
        <f>'[12]Daily Roster'!$K133</f>
        <v>0</v>
      </c>
      <c r="L133" s="55">
        <f>'[12]Daily Roster'!$L133</f>
        <v>0</v>
      </c>
      <c r="M133" s="55">
        <f>'[12]Daily Roster'!$M133</f>
        <v>0</v>
      </c>
      <c r="N133" s="55">
        <f>'[12]Daily Roster'!$N133</f>
        <v>0</v>
      </c>
      <c r="O133" s="55">
        <f>'[12]Daily Roster'!$O133</f>
        <v>0</v>
      </c>
      <c r="P133" s="55">
        <f>'[12]Daily Roster'!$P133</f>
        <v>0</v>
      </c>
      <c r="Q133" s="55">
        <f>'[12]Daily Roster'!$Q133</f>
        <v>0</v>
      </c>
      <c r="R133" s="55">
        <f>'[12]Daily Roster'!$R133</f>
        <v>0</v>
      </c>
      <c r="S133" s="55">
        <f>'[12]Daily Roster'!$S133</f>
        <v>0</v>
      </c>
      <c r="T133" s="55">
        <f>'[12]Daily Roster'!$T133</f>
        <v>0</v>
      </c>
    </row>
    <row r="134" spans="1:20" x14ac:dyDescent="0.3">
      <c r="A134" s="7">
        <v>43285</v>
      </c>
      <c r="B134" s="1" t="s">
        <v>3</v>
      </c>
      <c r="C134" s="55">
        <f>'[12]Daily Roster'!$C134</f>
        <v>0</v>
      </c>
      <c r="D134" s="55">
        <f>'[12]Daily Roster'!$D134</f>
        <v>0</v>
      </c>
      <c r="E134" s="55">
        <f>'[12]Daily Roster'!$E134</f>
        <v>0</v>
      </c>
      <c r="F134" s="55">
        <f>'[12]Daily Roster'!$F134</f>
        <v>0</v>
      </c>
      <c r="G134" s="55">
        <f>'[12]Daily Roster'!$G134</f>
        <v>0</v>
      </c>
      <c r="H134" s="55">
        <f>'[12]Daily Roster'!$H134</f>
        <v>0</v>
      </c>
      <c r="I134" s="55">
        <f>'[12]Daily Roster'!$I134</f>
        <v>0</v>
      </c>
      <c r="J134" s="55">
        <f>'[12]Daily Roster'!$J134</f>
        <v>0</v>
      </c>
      <c r="K134" s="55">
        <f>'[12]Daily Roster'!$K134</f>
        <v>0</v>
      </c>
      <c r="L134" s="55">
        <f>'[12]Daily Roster'!$L134</f>
        <v>0</v>
      </c>
      <c r="M134" s="55">
        <f>'[12]Daily Roster'!$M134</f>
        <v>0</v>
      </c>
      <c r="N134" s="55">
        <f>'[12]Daily Roster'!$N134</f>
        <v>0</v>
      </c>
      <c r="O134" s="55">
        <f>'[12]Daily Roster'!$O134</f>
        <v>0</v>
      </c>
      <c r="P134" s="55">
        <f>'[12]Daily Roster'!$P134</f>
        <v>0</v>
      </c>
      <c r="Q134" s="55">
        <f>'[12]Daily Roster'!$Q134</f>
        <v>0</v>
      </c>
      <c r="R134" s="55">
        <f>'[12]Daily Roster'!$R134</f>
        <v>0</v>
      </c>
      <c r="S134" s="55">
        <f>'[12]Daily Roster'!$S134</f>
        <v>0</v>
      </c>
      <c r="T134" s="55">
        <f>'[12]Daily Roster'!$T134</f>
        <v>0</v>
      </c>
    </row>
    <row r="135" spans="1:20" x14ac:dyDescent="0.3">
      <c r="A135" s="7">
        <v>43286</v>
      </c>
      <c r="B135" s="1" t="s">
        <v>4</v>
      </c>
      <c r="C135" s="55">
        <f>'[12]Daily Roster'!$C135</f>
        <v>0</v>
      </c>
      <c r="D135" s="55">
        <f>'[12]Daily Roster'!$D135</f>
        <v>0</v>
      </c>
      <c r="E135" s="55">
        <f>'[12]Daily Roster'!$E135</f>
        <v>0</v>
      </c>
      <c r="F135" s="55">
        <f>'[12]Daily Roster'!$F135</f>
        <v>0</v>
      </c>
      <c r="G135" s="55">
        <f>'[12]Daily Roster'!$G135</f>
        <v>0</v>
      </c>
      <c r="H135" s="55">
        <f>'[12]Daily Roster'!$H135</f>
        <v>0</v>
      </c>
      <c r="I135" s="55">
        <f>'[12]Daily Roster'!$I135</f>
        <v>0</v>
      </c>
      <c r="J135" s="55">
        <f>'[12]Daily Roster'!$J135</f>
        <v>0</v>
      </c>
      <c r="K135" s="55">
        <f>'[12]Daily Roster'!$K135</f>
        <v>0</v>
      </c>
      <c r="L135" s="55">
        <f>'[12]Daily Roster'!$L135</f>
        <v>0</v>
      </c>
      <c r="M135" s="55">
        <f>'[12]Daily Roster'!$M135</f>
        <v>0</v>
      </c>
      <c r="N135" s="55">
        <f>'[12]Daily Roster'!$N135</f>
        <v>0</v>
      </c>
      <c r="O135" s="55">
        <f>'[12]Daily Roster'!$O135</f>
        <v>0</v>
      </c>
      <c r="P135" s="55">
        <f>'[12]Daily Roster'!$P135</f>
        <v>0</v>
      </c>
      <c r="Q135" s="55">
        <f>'[12]Daily Roster'!$Q135</f>
        <v>0</v>
      </c>
      <c r="R135" s="55">
        <f>'[12]Daily Roster'!$R135</f>
        <v>0</v>
      </c>
      <c r="S135" s="55">
        <f>'[12]Daily Roster'!$S135</f>
        <v>0</v>
      </c>
      <c r="T135" s="55">
        <f>'[12]Daily Roster'!$T135</f>
        <v>0</v>
      </c>
    </row>
    <row r="136" spans="1:20" x14ac:dyDescent="0.3">
      <c r="A136" s="7">
        <v>43287</v>
      </c>
      <c r="B136" s="1" t="s">
        <v>5</v>
      </c>
      <c r="C136" s="55">
        <f>'[12]Daily Roster'!$C136</f>
        <v>0</v>
      </c>
      <c r="D136" s="55">
        <f>'[12]Daily Roster'!$D136</f>
        <v>0</v>
      </c>
      <c r="E136" s="55">
        <f>'[12]Daily Roster'!$E136</f>
        <v>0</v>
      </c>
      <c r="F136" s="55">
        <f>'[12]Daily Roster'!$F136</f>
        <v>0</v>
      </c>
      <c r="G136" s="55">
        <f>'[12]Daily Roster'!$G136</f>
        <v>0</v>
      </c>
      <c r="H136" s="55">
        <f>'[12]Daily Roster'!$H136</f>
        <v>0</v>
      </c>
      <c r="I136" s="55">
        <f>'[12]Daily Roster'!$I136</f>
        <v>0</v>
      </c>
      <c r="J136" s="55">
        <f>'[12]Daily Roster'!$J136</f>
        <v>0</v>
      </c>
      <c r="K136" s="55">
        <f>'[12]Daily Roster'!$K136</f>
        <v>0</v>
      </c>
      <c r="L136" s="55">
        <f>'[12]Daily Roster'!$L136</f>
        <v>0</v>
      </c>
      <c r="M136" s="55">
        <f>'[12]Daily Roster'!$M136</f>
        <v>0</v>
      </c>
      <c r="N136" s="55">
        <f>'[12]Daily Roster'!$N136</f>
        <v>0</v>
      </c>
      <c r="O136" s="55">
        <f>'[12]Daily Roster'!$O136</f>
        <v>0</v>
      </c>
      <c r="P136" s="55">
        <f>'[12]Daily Roster'!$P136</f>
        <v>0</v>
      </c>
      <c r="Q136" s="55">
        <f>'[12]Daily Roster'!$Q136</f>
        <v>0</v>
      </c>
      <c r="R136" s="55">
        <f>'[12]Daily Roster'!$R136</f>
        <v>0</v>
      </c>
      <c r="S136" s="55">
        <f>'[12]Daily Roster'!$S136</f>
        <v>0</v>
      </c>
      <c r="T136" s="55">
        <f>'[12]Daily Roster'!$T136</f>
        <v>0</v>
      </c>
    </row>
    <row r="137" spans="1:20" x14ac:dyDescent="0.3">
      <c r="A137" s="7">
        <v>43290</v>
      </c>
      <c r="B137" s="1" t="s">
        <v>1</v>
      </c>
      <c r="C137" s="55">
        <f>'[12]Daily Roster'!$C137</f>
        <v>0</v>
      </c>
      <c r="D137" s="55">
        <f>'[12]Daily Roster'!$D137</f>
        <v>0</v>
      </c>
      <c r="E137" s="55">
        <f>'[12]Daily Roster'!$E137</f>
        <v>0</v>
      </c>
      <c r="F137" s="55">
        <f>'[12]Daily Roster'!$F137</f>
        <v>0</v>
      </c>
      <c r="G137" s="55">
        <f>'[12]Daily Roster'!$G137</f>
        <v>0</v>
      </c>
      <c r="H137" s="55">
        <f>'[12]Daily Roster'!$H137</f>
        <v>0</v>
      </c>
      <c r="I137" s="55">
        <f>'[12]Daily Roster'!$I137</f>
        <v>0</v>
      </c>
      <c r="J137" s="55">
        <f>'[12]Daily Roster'!$J137</f>
        <v>0</v>
      </c>
      <c r="K137" s="55">
        <f>'[12]Daily Roster'!$K137</f>
        <v>0</v>
      </c>
      <c r="L137" s="55">
        <f>'[12]Daily Roster'!$L137</f>
        <v>0</v>
      </c>
      <c r="M137" s="55">
        <f>'[12]Daily Roster'!$M137</f>
        <v>0</v>
      </c>
      <c r="N137" s="55">
        <f>'[12]Daily Roster'!$N137</f>
        <v>0</v>
      </c>
      <c r="O137" s="55">
        <f>'[12]Daily Roster'!$O137</f>
        <v>0</v>
      </c>
      <c r="P137" s="55">
        <f>'[12]Daily Roster'!$P137</f>
        <v>0</v>
      </c>
      <c r="Q137" s="55">
        <f>'[12]Daily Roster'!$Q137</f>
        <v>0</v>
      </c>
      <c r="R137" s="55">
        <f>'[12]Daily Roster'!$R137</f>
        <v>0</v>
      </c>
      <c r="S137" s="55">
        <f>'[12]Daily Roster'!$S137</f>
        <v>0</v>
      </c>
      <c r="T137" s="55">
        <f>'[12]Daily Roster'!$T137</f>
        <v>0</v>
      </c>
    </row>
    <row r="138" spans="1:20" x14ac:dyDescent="0.3">
      <c r="A138" s="7">
        <v>43291</v>
      </c>
      <c r="B138" s="1" t="s">
        <v>2</v>
      </c>
      <c r="C138" s="55">
        <f>'[12]Daily Roster'!$C138</f>
        <v>0</v>
      </c>
      <c r="D138" s="55">
        <f>'[12]Daily Roster'!$D138</f>
        <v>0</v>
      </c>
      <c r="E138" s="55">
        <f>'[12]Daily Roster'!$E138</f>
        <v>0</v>
      </c>
      <c r="F138" s="55">
        <f>'[12]Daily Roster'!$F138</f>
        <v>0</v>
      </c>
      <c r="G138" s="55">
        <f>'[12]Daily Roster'!$G138</f>
        <v>0</v>
      </c>
      <c r="H138" s="55">
        <f>'[12]Daily Roster'!$H138</f>
        <v>0</v>
      </c>
      <c r="I138" s="55">
        <f>'[12]Daily Roster'!$I138</f>
        <v>0</v>
      </c>
      <c r="J138" s="55">
        <f>'[12]Daily Roster'!$J138</f>
        <v>0</v>
      </c>
      <c r="K138" s="55">
        <f>'[12]Daily Roster'!$K138</f>
        <v>0</v>
      </c>
      <c r="L138" s="55">
        <f>'[12]Daily Roster'!$L138</f>
        <v>0</v>
      </c>
      <c r="M138" s="55">
        <f>'[12]Daily Roster'!$M138</f>
        <v>0</v>
      </c>
      <c r="N138" s="55">
        <f>'[12]Daily Roster'!$N138</f>
        <v>0</v>
      </c>
      <c r="O138" s="55">
        <f>'[12]Daily Roster'!$O138</f>
        <v>0</v>
      </c>
      <c r="P138" s="55">
        <f>'[12]Daily Roster'!$P138</f>
        <v>0</v>
      </c>
      <c r="Q138" s="55">
        <f>'[12]Daily Roster'!$Q138</f>
        <v>0</v>
      </c>
      <c r="R138" s="55">
        <f>'[12]Daily Roster'!$R138</f>
        <v>0</v>
      </c>
      <c r="S138" s="55">
        <f>'[12]Daily Roster'!$S138</f>
        <v>0</v>
      </c>
      <c r="T138" s="55">
        <f>'[12]Daily Roster'!$T138</f>
        <v>0</v>
      </c>
    </row>
    <row r="139" spans="1:20" x14ac:dyDescent="0.3">
      <c r="A139" s="7">
        <v>43292</v>
      </c>
      <c r="B139" s="1" t="s">
        <v>3</v>
      </c>
      <c r="C139" s="55">
        <f>'[12]Daily Roster'!$C139</f>
        <v>0</v>
      </c>
      <c r="D139" s="55">
        <f>'[12]Daily Roster'!$D139</f>
        <v>0</v>
      </c>
      <c r="E139" s="55">
        <f>'[12]Daily Roster'!$E139</f>
        <v>0</v>
      </c>
      <c r="F139" s="55">
        <f>'[12]Daily Roster'!$F139</f>
        <v>0</v>
      </c>
      <c r="G139" s="55">
        <f>'[12]Daily Roster'!$G139</f>
        <v>0</v>
      </c>
      <c r="H139" s="55">
        <f>'[12]Daily Roster'!$H139</f>
        <v>0</v>
      </c>
      <c r="I139" s="55">
        <f>'[12]Daily Roster'!$I139</f>
        <v>0</v>
      </c>
      <c r="J139" s="55">
        <f>'[12]Daily Roster'!$J139</f>
        <v>0</v>
      </c>
      <c r="K139" s="55">
        <f>'[12]Daily Roster'!$K139</f>
        <v>0</v>
      </c>
      <c r="L139" s="55">
        <f>'[12]Daily Roster'!$L139</f>
        <v>0</v>
      </c>
      <c r="M139" s="55">
        <f>'[12]Daily Roster'!$M139</f>
        <v>0</v>
      </c>
      <c r="N139" s="55">
        <f>'[12]Daily Roster'!$N139</f>
        <v>0</v>
      </c>
      <c r="O139" s="55">
        <f>'[12]Daily Roster'!$O139</f>
        <v>0</v>
      </c>
      <c r="P139" s="55">
        <f>'[12]Daily Roster'!$P139</f>
        <v>0</v>
      </c>
      <c r="Q139" s="55">
        <f>'[12]Daily Roster'!$Q139</f>
        <v>0</v>
      </c>
      <c r="R139" s="55">
        <f>'[12]Daily Roster'!$R139</f>
        <v>0</v>
      </c>
      <c r="S139" s="55">
        <f>'[12]Daily Roster'!$S139</f>
        <v>0</v>
      </c>
      <c r="T139" s="55">
        <f>'[12]Daily Roster'!$T139</f>
        <v>0</v>
      </c>
    </row>
    <row r="140" spans="1:20" x14ac:dyDescent="0.3">
      <c r="A140" s="7">
        <v>43293</v>
      </c>
      <c r="B140" s="1" t="s">
        <v>4</v>
      </c>
      <c r="C140" s="55">
        <f>'[12]Daily Roster'!$C140</f>
        <v>0</v>
      </c>
      <c r="D140" s="55">
        <f>'[12]Daily Roster'!$D140</f>
        <v>0</v>
      </c>
      <c r="E140" s="55">
        <f>'[12]Daily Roster'!$E140</f>
        <v>0</v>
      </c>
      <c r="F140" s="55">
        <f>'[12]Daily Roster'!$F140</f>
        <v>0</v>
      </c>
      <c r="G140" s="55">
        <f>'[12]Daily Roster'!$G140</f>
        <v>0</v>
      </c>
      <c r="H140" s="55">
        <f>'[12]Daily Roster'!$H140</f>
        <v>0</v>
      </c>
      <c r="I140" s="55">
        <f>'[12]Daily Roster'!$I140</f>
        <v>0</v>
      </c>
      <c r="J140" s="55">
        <f>'[12]Daily Roster'!$J140</f>
        <v>0</v>
      </c>
      <c r="K140" s="55">
        <f>'[12]Daily Roster'!$K140</f>
        <v>0</v>
      </c>
      <c r="L140" s="55">
        <f>'[12]Daily Roster'!$L140</f>
        <v>0</v>
      </c>
      <c r="M140" s="55">
        <f>'[12]Daily Roster'!$M140</f>
        <v>0</v>
      </c>
      <c r="N140" s="55">
        <f>'[12]Daily Roster'!$N140</f>
        <v>0</v>
      </c>
      <c r="O140" s="55">
        <f>'[12]Daily Roster'!$O140</f>
        <v>0</v>
      </c>
      <c r="P140" s="55">
        <f>'[12]Daily Roster'!$P140</f>
        <v>0</v>
      </c>
      <c r="Q140" s="55">
        <f>'[12]Daily Roster'!$Q140</f>
        <v>0</v>
      </c>
      <c r="R140" s="55">
        <f>'[12]Daily Roster'!$R140</f>
        <v>0</v>
      </c>
      <c r="S140" s="55">
        <f>'[12]Daily Roster'!$S140</f>
        <v>0</v>
      </c>
      <c r="T140" s="55">
        <f>'[12]Daily Roster'!$T140</f>
        <v>0</v>
      </c>
    </row>
    <row r="141" spans="1:20" x14ac:dyDescent="0.3">
      <c r="A141" s="7">
        <v>43294</v>
      </c>
      <c r="B141" s="1" t="s">
        <v>5</v>
      </c>
      <c r="C141" s="55">
        <f>'[12]Daily Roster'!$C141</f>
        <v>0</v>
      </c>
      <c r="D141" s="55">
        <f>'[12]Daily Roster'!$D141</f>
        <v>0</v>
      </c>
      <c r="E141" s="55">
        <f>'[12]Daily Roster'!$E141</f>
        <v>0</v>
      </c>
      <c r="F141" s="55">
        <f>'[12]Daily Roster'!$F141</f>
        <v>0</v>
      </c>
      <c r="G141" s="55">
        <f>'[12]Daily Roster'!$G141</f>
        <v>0</v>
      </c>
      <c r="H141" s="55">
        <f>'[12]Daily Roster'!$H141</f>
        <v>0</v>
      </c>
      <c r="I141" s="55">
        <f>'[12]Daily Roster'!$I141</f>
        <v>0</v>
      </c>
      <c r="J141" s="55">
        <f>'[12]Daily Roster'!$J141</f>
        <v>0</v>
      </c>
      <c r="K141" s="55">
        <f>'[12]Daily Roster'!$K141</f>
        <v>0</v>
      </c>
      <c r="L141" s="55">
        <f>'[12]Daily Roster'!$L141</f>
        <v>0</v>
      </c>
      <c r="M141" s="55">
        <f>'[12]Daily Roster'!$M141</f>
        <v>0</v>
      </c>
      <c r="N141" s="55">
        <f>'[12]Daily Roster'!$N141</f>
        <v>0</v>
      </c>
      <c r="O141" s="55">
        <f>'[12]Daily Roster'!$O141</f>
        <v>0</v>
      </c>
      <c r="P141" s="55">
        <f>'[12]Daily Roster'!$P141</f>
        <v>0</v>
      </c>
      <c r="Q141" s="55">
        <f>'[12]Daily Roster'!$Q141</f>
        <v>0</v>
      </c>
      <c r="R141" s="55">
        <f>'[12]Daily Roster'!$R141</f>
        <v>0</v>
      </c>
      <c r="S141" s="55">
        <f>'[12]Daily Roster'!$S141</f>
        <v>0</v>
      </c>
      <c r="T141" s="55">
        <f>'[12]Daily Roster'!$T141</f>
        <v>0</v>
      </c>
    </row>
    <row r="142" spans="1:20" x14ac:dyDescent="0.3">
      <c r="A142" s="7">
        <v>43297</v>
      </c>
      <c r="B142" s="1" t="s">
        <v>1</v>
      </c>
      <c r="C142" s="55">
        <f>'[12]Daily Roster'!$C142</f>
        <v>0</v>
      </c>
      <c r="D142" s="55">
        <f>'[12]Daily Roster'!$D142</f>
        <v>0</v>
      </c>
      <c r="E142" s="55">
        <f>'[12]Daily Roster'!$E142</f>
        <v>0</v>
      </c>
      <c r="F142" s="55">
        <f>'[12]Daily Roster'!$F142</f>
        <v>0</v>
      </c>
      <c r="G142" s="55">
        <f>'[12]Daily Roster'!$G142</f>
        <v>0</v>
      </c>
      <c r="H142" s="55">
        <f>'[12]Daily Roster'!$H142</f>
        <v>0</v>
      </c>
      <c r="I142" s="55">
        <f>'[12]Daily Roster'!$I142</f>
        <v>0</v>
      </c>
      <c r="J142" s="55">
        <f>'[12]Daily Roster'!$J142</f>
        <v>0</v>
      </c>
      <c r="K142" s="55">
        <f>'[12]Daily Roster'!$K142</f>
        <v>0</v>
      </c>
      <c r="L142" s="55">
        <f>'[12]Daily Roster'!$L142</f>
        <v>0</v>
      </c>
      <c r="M142" s="55">
        <f>'[12]Daily Roster'!$M142</f>
        <v>0</v>
      </c>
      <c r="N142" s="55">
        <f>'[12]Daily Roster'!$N142</f>
        <v>0</v>
      </c>
      <c r="O142" s="55">
        <f>'[12]Daily Roster'!$O142</f>
        <v>0</v>
      </c>
      <c r="P142" s="55">
        <f>'[12]Daily Roster'!$P142</f>
        <v>0</v>
      </c>
      <c r="Q142" s="55">
        <f>'[12]Daily Roster'!$Q142</f>
        <v>0</v>
      </c>
      <c r="R142" s="55">
        <f>'[12]Daily Roster'!$R142</f>
        <v>0</v>
      </c>
      <c r="S142" s="55">
        <f>'[12]Daily Roster'!$S142</f>
        <v>0</v>
      </c>
      <c r="T142" s="55">
        <f>'[12]Daily Roster'!$T142</f>
        <v>0</v>
      </c>
    </row>
    <row r="143" spans="1:20" x14ac:dyDescent="0.3">
      <c r="A143" s="7">
        <v>43298</v>
      </c>
      <c r="B143" s="1" t="s">
        <v>2</v>
      </c>
      <c r="C143" s="55">
        <f>'[12]Daily Roster'!$C143</f>
        <v>0</v>
      </c>
      <c r="D143" s="55">
        <f>'[12]Daily Roster'!$D143</f>
        <v>0</v>
      </c>
      <c r="E143" s="55">
        <f>'[12]Daily Roster'!$E143</f>
        <v>0</v>
      </c>
      <c r="F143" s="55">
        <f>'[12]Daily Roster'!$F143</f>
        <v>0</v>
      </c>
      <c r="G143" s="55">
        <f>'[12]Daily Roster'!$G143</f>
        <v>0</v>
      </c>
      <c r="H143" s="55">
        <f>'[12]Daily Roster'!$H143</f>
        <v>0</v>
      </c>
      <c r="I143" s="55">
        <f>'[12]Daily Roster'!$I143</f>
        <v>0</v>
      </c>
      <c r="J143" s="55">
        <f>'[12]Daily Roster'!$J143</f>
        <v>0</v>
      </c>
      <c r="K143" s="55">
        <f>'[12]Daily Roster'!$K143</f>
        <v>0</v>
      </c>
      <c r="L143" s="55">
        <f>'[12]Daily Roster'!$L143</f>
        <v>0</v>
      </c>
      <c r="M143" s="55">
        <f>'[12]Daily Roster'!$M143</f>
        <v>0</v>
      </c>
      <c r="N143" s="55">
        <f>'[12]Daily Roster'!$N143</f>
        <v>0</v>
      </c>
      <c r="O143" s="55">
        <f>'[12]Daily Roster'!$O143</f>
        <v>0</v>
      </c>
      <c r="P143" s="55">
        <f>'[12]Daily Roster'!$P143</f>
        <v>0</v>
      </c>
      <c r="Q143" s="55">
        <f>'[12]Daily Roster'!$Q143</f>
        <v>0</v>
      </c>
      <c r="R143" s="55">
        <f>'[12]Daily Roster'!$R143</f>
        <v>0</v>
      </c>
      <c r="S143" s="55">
        <f>'[12]Daily Roster'!$S143</f>
        <v>0</v>
      </c>
      <c r="T143" s="55">
        <f>'[12]Daily Roster'!$T143</f>
        <v>0</v>
      </c>
    </row>
    <row r="144" spans="1:20" x14ac:dyDescent="0.3">
      <c r="A144" s="7">
        <v>43299</v>
      </c>
      <c r="B144" s="1" t="s">
        <v>3</v>
      </c>
      <c r="C144" s="55">
        <f>'[12]Daily Roster'!$C144</f>
        <v>0</v>
      </c>
      <c r="D144" s="55">
        <f>'[12]Daily Roster'!$D144</f>
        <v>0</v>
      </c>
      <c r="E144" s="55">
        <f>'[12]Daily Roster'!$E144</f>
        <v>0</v>
      </c>
      <c r="F144" s="55">
        <f>'[12]Daily Roster'!$F144</f>
        <v>0</v>
      </c>
      <c r="G144" s="55">
        <f>'[12]Daily Roster'!$G144</f>
        <v>0</v>
      </c>
      <c r="H144" s="55">
        <f>'[12]Daily Roster'!$H144</f>
        <v>0</v>
      </c>
      <c r="I144" s="55">
        <f>'[12]Daily Roster'!$I144</f>
        <v>0</v>
      </c>
      <c r="J144" s="55">
        <f>'[12]Daily Roster'!$J144</f>
        <v>0</v>
      </c>
      <c r="K144" s="55">
        <f>'[12]Daily Roster'!$K144</f>
        <v>0</v>
      </c>
      <c r="L144" s="55">
        <f>'[12]Daily Roster'!$L144</f>
        <v>0</v>
      </c>
      <c r="M144" s="55">
        <f>'[12]Daily Roster'!$M144</f>
        <v>0</v>
      </c>
      <c r="N144" s="55">
        <f>'[12]Daily Roster'!$N144</f>
        <v>0</v>
      </c>
      <c r="O144" s="55">
        <f>'[12]Daily Roster'!$O144</f>
        <v>0</v>
      </c>
      <c r="P144" s="55">
        <f>'[12]Daily Roster'!$P144</f>
        <v>0</v>
      </c>
      <c r="Q144" s="55">
        <f>'[12]Daily Roster'!$Q144</f>
        <v>0</v>
      </c>
      <c r="R144" s="55">
        <f>'[12]Daily Roster'!$R144</f>
        <v>0</v>
      </c>
      <c r="S144" s="55">
        <f>'[12]Daily Roster'!$S144</f>
        <v>0</v>
      </c>
      <c r="T144" s="55">
        <f>'[12]Daily Roster'!$T144</f>
        <v>0</v>
      </c>
    </row>
    <row r="145" spans="1:20" x14ac:dyDescent="0.3">
      <c r="A145" s="7">
        <v>43300</v>
      </c>
      <c r="B145" s="1" t="s">
        <v>4</v>
      </c>
      <c r="C145" s="55">
        <f>'[12]Daily Roster'!$C145</f>
        <v>0</v>
      </c>
      <c r="D145" s="55">
        <f>'[12]Daily Roster'!$D145</f>
        <v>0</v>
      </c>
      <c r="E145" s="55">
        <f>'[12]Daily Roster'!$E145</f>
        <v>0</v>
      </c>
      <c r="F145" s="55">
        <f>'[12]Daily Roster'!$F145</f>
        <v>0</v>
      </c>
      <c r="G145" s="55">
        <f>'[12]Daily Roster'!$G145</f>
        <v>0</v>
      </c>
      <c r="H145" s="55">
        <f>'[12]Daily Roster'!$H145</f>
        <v>0</v>
      </c>
      <c r="I145" s="55">
        <f>'[12]Daily Roster'!$I145</f>
        <v>0</v>
      </c>
      <c r="J145" s="55">
        <f>'[12]Daily Roster'!$J145</f>
        <v>0</v>
      </c>
      <c r="K145" s="55">
        <f>'[12]Daily Roster'!$K145</f>
        <v>0</v>
      </c>
      <c r="L145" s="55">
        <f>'[12]Daily Roster'!$L145</f>
        <v>0</v>
      </c>
      <c r="M145" s="55">
        <f>'[12]Daily Roster'!$M145</f>
        <v>0</v>
      </c>
      <c r="N145" s="55">
        <f>'[12]Daily Roster'!$N145</f>
        <v>0</v>
      </c>
      <c r="O145" s="55">
        <f>'[12]Daily Roster'!$O145</f>
        <v>0</v>
      </c>
      <c r="P145" s="55">
        <f>'[12]Daily Roster'!$P145</f>
        <v>0</v>
      </c>
      <c r="Q145" s="55">
        <f>'[12]Daily Roster'!$Q145</f>
        <v>0</v>
      </c>
      <c r="R145" s="55">
        <f>'[12]Daily Roster'!$R145</f>
        <v>0</v>
      </c>
      <c r="S145" s="55">
        <f>'[12]Daily Roster'!$S145</f>
        <v>0</v>
      </c>
      <c r="T145" s="55">
        <f>'[12]Daily Roster'!$T145</f>
        <v>0</v>
      </c>
    </row>
    <row r="146" spans="1:20" x14ac:dyDescent="0.3">
      <c r="A146" s="7">
        <v>43301</v>
      </c>
      <c r="B146" s="1" t="s">
        <v>5</v>
      </c>
      <c r="C146" s="55">
        <f>'[12]Daily Roster'!$C146</f>
        <v>0</v>
      </c>
      <c r="D146" s="55">
        <f>'[12]Daily Roster'!$D146</f>
        <v>0</v>
      </c>
      <c r="E146" s="55">
        <f>'[12]Daily Roster'!$E146</f>
        <v>0</v>
      </c>
      <c r="F146" s="55">
        <f>'[12]Daily Roster'!$F146</f>
        <v>0</v>
      </c>
      <c r="G146" s="55">
        <f>'[12]Daily Roster'!$G146</f>
        <v>0</v>
      </c>
      <c r="H146" s="55">
        <f>'[12]Daily Roster'!$H146</f>
        <v>0</v>
      </c>
      <c r="I146" s="55">
        <f>'[12]Daily Roster'!$I146</f>
        <v>0</v>
      </c>
      <c r="J146" s="55">
        <f>'[12]Daily Roster'!$J146</f>
        <v>0</v>
      </c>
      <c r="K146" s="55">
        <f>'[12]Daily Roster'!$K146</f>
        <v>0</v>
      </c>
      <c r="L146" s="55">
        <f>'[12]Daily Roster'!$L146</f>
        <v>0</v>
      </c>
      <c r="M146" s="55">
        <f>'[12]Daily Roster'!$M146</f>
        <v>0</v>
      </c>
      <c r="N146" s="55">
        <f>'[12]Daily Roster'!$N146</f>
        <v>0</v>
      </c>
      <c r="O146" s="55">
        <f>'[12]Daily Roster'!$O146</f>
        <v>0</v>
      </c>
      <c r="P146" s="55">
        <f>'[12]Daily Roster'!$P146</f>
        <v>0</v>
      </c>
      <c r="Q146" s="55">
        <f>'[12]Daily Roster'!$Q146</f>
        <v>0</v>
      </c>
      <c r="R146" s="55">
        <f>'[12]Daily Roster'!$R146</f>
        <v>0</v>
      </c>
      <c r="S146" s="55">
        <f>'[12]Daily Roster'!$S146</f>
        <v>0</v>
      </c>
      <c r="T146" s="55">
        <f>'[12]Daily Roster'!$T146</f>
        <v>0</v>
      </c>
    </row>
    <row r="147" spans="1:20" x14ac:dyDescent="0.3">
      <c r="A147" s="7">
        <v>43304</v>
      </c>
      <c r="B147" s="1" t="s">
        <v>1</v>
      </c>
      <c r="C147" s="55">
        <f>'[12]Daily Roster'!$C147</f>
        <v>0</v>
      </c>
      <c r="D147" s="55">
        <f>'[12]Daily Roster'!$D147</f>
        <v>0</v>
      </c>
      <c r="E147" s="55">
        <f>'[12]Daily Roster'!$E147</f>
        <v>0</v>
      </c>
      <c r="F147" s="55">
        <f>'[12]Daily Roster'!$F147</f>
        <v>0</v>
      </c>
      <c r="G147" s="55">
        <f>'[12]Daily Roster'!$G147</f>
        <v>0</v>
      </c>
      <c r="H147" s="55">
        <f>'[12]Daily Roster'!$H147</f>
        <v>0</v>
      </c>
      <c r="I147" s="55">
        <f>'[12]Daily Roster'!$I147</f>
        <v>0</v>
      </c>
      <c r="J147" s="55">
        <f>'[12]Daily Roster'!$J147</f>
        <v>0</v>
      </c>
      <c r="K147" s="55">
        <f>'[12]Daily Roster'!$K147</f>
        <v>0</v>
      </c>
      <c r="L147" s="55">
        <f>'[12]Daily Roster'!$L147</f>
        <v>0</v>
      </c>
      <c r="M147" s="55">
        <f>'[12]Daily Roster'!$M147</f>
        <v>0</v>
      </c>
      <c r="N147" s="55">
        <f>'[12]Daily Roster'!$N147</f>
        <v>0</v>
      </c>
      <c r="O147" s="55">
        <f>'[12]Daily Roster'!$O147</f>
        <v>0</v>
      </c>
      <c r="P147" s="55">
        <f>'[12]Daily Roster'!$P147</f>
        <v>0</v>
      </c>
      <c r="Q147" s="55">
        <f>'[12]Daily Roster'!$Q147</f>
        <v>0</v>
      </c>
      <c r="R147" s="55">
        <f>'[12]Daily Roster'!$R147</f>
        <v>0</v>
      </c>
      <c r="S147" s="55">
        <f>'[12]Daily Roster'!$S147</f>
        <v>0</v>
      </c>
      <c r="T147" s="55">
        <f>'[12]Daily Roster'!$T147</f>
        <v>0</v>
      </c>
    </row>
    <row r="148" spans="1:20" x14ac:dyDescent="0.3">
      <c r="A148" s="7">
        <v>43305</v>
      </c>
      <c r="B148" s="1" t="s">
        <v>2</v>
      </c>
      <c r="C148" s="55">
        <f>'[12]Daily Roster'!$C148</f>
        <v>0</v>
      </c>
      <c r="D148" s="55">
        <f>'[12]Daily Roster'!$D148</f>
        <v>0</v>
      </c>
      <c r="E148" s="55">
        <f>'[12]Daily Roster'!$E148</f>
        <v>0</v>
      </c>
      <c r="F148" s="55">
        <f>'[12]Daily Roster'!$F148</f>
        <v>0</v>
      </c>
      <c r="G148" s="55">
        <f>'[12]Daily Roster'!$G148</f>
        <v>0</v>
      </c>
      <c r="H148" s="55">
        <f>'[12]Daily Roster'!$H148</f>
        <v>0</v>
      </c>
      <c r="I148" s="55">
        <f>'[12]Daily Roster'!$I148</f>
        <v>0</v>
      </c>
      <c r="J148" s="55">
        <f>'[12]Daily Roster'!$J148</f>
        <v>0</v>
      </c>
      <c r="K148" s="55">
        <f>'[12]Daily Roster'!$K148</f>
        <v>0</v>
      </c>
      <c r="L148" s="55">
        <f>'[12]Daily Roster'!$L148</f>
        <v>0</v>
      </c>
      <c r="M148" s="55">
        <f>'[12]Daily Roster'!$M148</f>
        <v>0</v>
      </c>
      <c r="N148" s="55">
        <f>'[12]Daily Roster'!$N148</f>
        <v>0</v>
      </c>
      <c r="O148" s="55">
        <f>'[12]Daily Roster'!$O148</f>
        <v>0</v>
      </c>
      <c r="P148" s="55">
        <f>'[12]Daily Roster'!$P148</f>
        <v>0</v>
      </c>
      <c r="Q148" s="55">
        <f>'[12]Daily Roster'!$Q148</f>
        <v>0</v>
      </c>
      <c r="R148" s="55">
        <f>'[12]Daily Roster'!$R148</f>
        <v>0</v>
      </c>
      <c r="S148" s="55">
        <f>'[12]Daily Roster'!$S148</f>
        <v>0</v>
      </c>
      <c r="T148" s="55">
        <f>'[12]Daily Roster'!$T148</f>
        <v>0</v>
      </c>
    </row>
    <row r="149" spans="1:20" x14ac:dyDescent="0.3">
      <c r="A149" s="7">
        <v>43306</v>
      </c>
      <c r="B149" s="1" t="s">
        <v>3</v>
      </c>
      <c r="C149" s="55">
        <f>'[12]Daily Roster'!$C149</f>
        <v>0</v>
      </c>
      <c r="D149" s="55">
        <f>'[12]Daily Roster'!$D149</f>
        <v>0</v>
      </c>
      <c r="E149" s="55">
        <f>'[12]Daily Roster'!$E149</f>
        <v>0</v>
      </c>
      <c r="F149" s="55">
        <f>'[12]Daily Roster'!$F149</f>
        <v>0</v>
      </c>
      <c r="G149" s="55">
        <f>'[12]Daily Roster'!$G149</f>
        <v>0</v>
      </c>
      <c r="H149" s="55">
        <f>'[12]Daily Roster'!$H149</f>
        <v>0</v>
      </c>
      <c r="I149" s="55">
        <f>'[12]Daily Roster'!$I149</f>
        <v>0</v>
      </c>
      <c r="J149" s="55">
        <f>'[12]Daily Roster'!$J149</f>
        <v>0</v>
      </c>
      <c r="K149" s="55">
        <f>'[12]Daily Roster'!$K149</f>
        <v>0</v>
      </c>
      <c r="L149" s="55">
        <f>'[12]Daily Roster'!$L149</f>
        <v>0</v>
      </c>
      <c r="M149" s="55">
        <f>'[12]Daily Roster'!$M149</f>
        <v>0</v>
      </c>
      <c r="N149" s="55">
        <f>'[12]Daily Roster'!$N149</f>
        <v>0</v>
      </c>
      <c r="O149" s="55">
        <f>'[12]Daily Roster'!$O149</f>
        <v>0</v>
      </c>
      <c r="P149" s="55">
        <f>'[12]Daily Roster'!$P149</f>
        <v>0</v>
      </c>
      <c r="Q149" s="55">
        <f>'[12]Daily Roster'!$Q149</f>
        <v>0</v>
      </c>
      <c r="R149" s="55">
        <f>'[12]Daily Roster'!$R149</f>
        <v>0</v>
      </c>
      <c r="S149" s="55">
        <f>'[12]Daily Roster'!$S149</f>
        <v>0</v>
      </c>
      <c r="T149" s="55">
        <f>'[12]Daily Roster'!$T149</f>
        <v>0</v>
      </c>
    </row>
    <row r="150" spans="1:20" x14ac:dyDescent="0.3">
      <c r="A150" s="7">
        <v>43307</v>
      </c>
      <c r="B150" s="1" t="s">
        <v>4</v>
      </c>
      <c r="C150" s="55">
        <f>'[12]Daily Roster'!$C150</f>
        <v>0</v>
      </c>
      <c r="D150" s="55">
        <f>'[12]Daily Roster'!$D150</f>
        <v>0</v>
      </c>
      <c r="E150" s="55">
        <f>'[12]Daily Roster'!$E150</f>
        <v>0</v>
      </c>
      <c r="F150" s="55">
        <f>'[12]Daily Roster'!$F150</f>
        <v>0</v>
      </c>
      <c r="G150" s="55">
        <f>'[12]Daily Roster'!$G150</f>
        <v>0</v>
      </c>
      <c r="H150" s="55">
        <f>'[12]Daily Roster'!$H150</f>
        <v>0</v>
      </c>
      <c r="I150" s="55">
        <f>'[12]Daily Roster'!$I150</f>
        <v>0</v>
      </c>
      <c r="J150" s="55">
        <f>'[12]Daily Roster'!$J150</f>
        <v>0</v>
      </c>
      <c r="K150" s="55">
        <f>'[12]Daily Roster'!$K150</f>
        <v>0</v>
      </c>
      <c r="L150" s="55">
        <f>'[12]Daily Roster'!$L150</f>
        <v>0</v>
      </c>
      <c r="M150" s="55">
        <f>'[12]Daily Roster'!$M150</f>
        <v>0</v>
      </c>
      <c r="N150" s="55">
        <f>'[12]Daily Roster'!$N150</f>
        <v>0</v>
      </c>
      <c r="O150" s="55">
        <f>'[12]Daily Roster'!$O150</f>
        <v>0</v>
      </c>
      <c r="P150" s="55">
        <f>'[12]Daily Roster'!$P150</f>
        <v>0</v>
      </c>
      <c r="Q150" s="55">
        <f>'[12]Daily Roster'!$Q150</f>
        <v>0</v>
      </c>
      <c r="R150" s="55">
        <f>'[12]Daily Roster'!$R150</f>
        <v>0</v>
      </c>
      <c r="S150" s="55">
        <f>'[12]Daily Roster'!$S150</f>
        <v>0</v>
      </c>
      <c r="T150" s="55">
        <f>'[12]Daily Roster'!$T150</f>
        <v>0</v>
      </c>
    </row>
    <row r="151" spans="1:20" x14ac:dyDescent="0.3">
      <c r="A151" s="7">
        <v>43308</v>
      </c>
      <c r="B151" s="1" t="s">
        <v>5</v>
      </c>
      <c r="C151" s="55">
        <f>'[12]Daily Roster'!$C151</f>
        <v>0</v>
      </c>
      <c r="D151" s="55">
        <f>'[12]Daily Roster'!$D151</f>
        <v>0</v>
      </c>
      <c r="E151" s="55">
        <f>'[12]Daily Roster'!$E151</f>
        <v>0</v>
      </c>
      <c r="F151" s="55">
        <f>'[12]Daily Roster'!$F151</f>
        <v>0</v>
      </c>
      <c r="G151" s="55">
        <f>'[12]Daily Roster'!$G151</f>
        <v>0</v>
      </c>
      <c r="H151" s="55">
        <f>'[12]Daily Roster'!$H151</f>
        <v>0</v>
      </c>
      <c r="I151" s="55">
        <f>'[12]Daily Roster'!$I151</f>
        <v>0</v>
      </c>
      <c r="J151" s="55">
        <f>'[12]Daily Roster'!$J151</f>
        <v>0</v>
      </c>
      <c r="K151" s="55">
        <f>'[12]Daily Roster'!$K151</f>
        <v>0</v>
      </c>
      <c r="L151" s="55">
        <f>'[12]Daily Roster'!$L151</f>
        <v>0</v>
      </c>
      <c r="M151" s="55">
        <f>'[12]Daily Roster'!$M151</f>
        <v>0</v>
      </c>
      <c r="N151" s="55">
        <f>'[12]Daily Roster'!$N151</f>
        <v>0</v>
      </c>
      <c r="O151" s="55">
        <f>'[12]Daily Roster'!$O151</f>
        <v>0</v>
      </c>
      <c r="P151" s="55">
        <f>'[12]Daily Roster'!$P151</f>
        <v>0</v>
      </c>
      <c r="Q151" s="55">
        <f>'[12]Daily Roster'!$Q151</f>
        <v>0</v>
      </c>
      <c r="R151" s="55">
        <f>'[12]Daily Roster'!$R151</f>
        <v>0</v>
      </c>
      <c r="S151" s="55">
        <f>'[12]Daily Roster'!$S151</f>
        <v>0</v>
      </c>
      <c r="T151" s="55">
        <f>'[12]Daily Roster'!$T151</f>
        <v>0</v>
      </c>
    </row>
    <row r="152" spans="1:20" x14ac:dyDescent="0.3">
      <c r="A152" s="7">
        <v>43311</v>
      </c>
      <c r="B152" s="1" t="s">
        <v>1</v>
      </c>
      <c r="C152" s="55">
        <f>'[12]Daily Roster'!$C152</f>
        <v>0</v>
      </c>
      <c r="D152" s="55">
        <f>'[12]Daily Roster'!$D152</f>
        <v>0</v>
      </c>
      <c r="E152" s="55">
        <f>'[12]Daily Roster'!$E152</f>
        <v>0</v>
      </c>
      <c r="F152" s="55">
        <f>'[12]Daily Roster'!$F152</f>
        <v>0</v>
      </c>
      <c r="G152" s="55">
        <f>'[12]Daily Roster'!$G152</f>
        <v>0</v>
      </c>
      <c r="H152" s="55">
        <f>'[12]Daily Roster'!$H152</f>
        <v>0</v>
      </c>
      <c r="I152" s="55">
        <f>'[12]Daily Roster'!$I152</f>
        <v>0</v>
      </c>
      <c r="J152" s="55">
        <f>'[12]Daily Roster'!$J152</f>
        <v>0</v>
      </c>
      <c r="K152" s="55">
        <f>'[12]Daily Roster'!$K152</f>
        <v>0</v>
      </c>
      <c r="L152" s="55">
        <f>'[12]Daily Roster'!$L152</f>
        <v>0</v>
      </c>
      <c r="M152" s="55">
        <f>'[12]Daily Roster'!$M152</f>
        <v>0</v>
      </c>
      <c r="N152" s="55">
        <f>'[12]Daily Roster'!$N152</f>
        <v>0</v>
      </c>
      <c r="O152" s="55">
        <f>'[12]Daily Roster'!$O152</f>
        <v>0</v>
      </c>
      <c r="P152" s="55">
        <f>'[12]Daily Roster'!$P152</f>
        <v>0</v>
      </c>
      <c r="Q152" s="55">
        <f>'[12]Daily Roster'!$Q152</f>
        <v>0</v>
      </c>
      <c r="R152" s="55">
        <f>'[12]Daily Roster'!$R152</f>
        <v>0</v>
      </c>
      <c r="S152" s="55">
        <f>'[12]Daily Roster'!$S152</f>
        <v>0</v>
      </c>
      <c r="T152" s="55">
        <f>'[12]Daily Roster'!$T152</f>
        <v>0</v>
      </c>
    </row>
    <row r="153" spans="1:20" x14ac:dyDescent="0.3">
      <c r="A153" s="7">
        <v>43312</v>
      </c>
      <c r="B153" s="1" t="s">
        <v>2</v>
      </c>
      <c r="C153" s="55">
        <f>'[12]Daily Roster'!$C153</f>
        <v>0</v>
      </c>
      <c r="D153" s="55">
        <f>'[12]Daily Roster'!$D153</f>
        <v>0</v>
      </c>
      <c r="E153" s="55">
        <f>'[12]Daily Roster'!$E153</f>
        <v>0</v>
      </c>
      <c r="F153" s="55">
        <f>'[12]Daily Roster'!$F153</f>
        <v>0</v>
      </c>
      <c r="G153" s="55">
        <f>'[12]Daily Roster'!$G153</f>
        <v>0</v>
      </c>
      <c r="H153" s="55">
        <f>'[12]Daily Roster'!$H153</f>
        <v>0</v>
      </c>
      <c r="I153" s="55">
        <f>'[12]Daily Roster'!$I153</f>
        <v>0</v>
      </c>
      <c r="J153" s="55">
        <f>'[12]Daily Roster'!$J153</f>
        <v>0</v>
      </c>
      <c r="K153" s="55">
        <f>'[12]Daily Roster'!$K153</f>
        <v>0</v>
      </c>
      <c r="L153" s="55">
        <f>'[12]Daily Roster'!$L153</f>
        <v>0</v>
      </c>
      <c r="M153" s="55">
        <f>'[12]Daily Roster'!$M153</f>
        <v>0</v>
      </c>
      <c r="N153" s="55">
        <f>'[12]Daily Roster'!$N153</f>
        <v>0</v>
      </c>
      <c r="O153" s="55">
        <f>'[12]Daily Roster'!$O153</f>
        <v>0</v>
      </c>
      <c r="P153" s="55">
        <f>'[12]Daily Roster'!$P153</f>
        <v>0</v>
      </c>
      <c r="Q153" s="55">
        <f>'[12]Daily Roster'!$Q153</f>
        <v>0</v>
      </c>
      <c r="R153" s="55">
        <f>'[12]Daily Roster'!$R153</f>
        <v>0</v>
      </c>
      <c r="S153" s="55">
        <f>'[12]Daily Roster'!$S153</f>
        <v>0</v>
      </c>
      <c r="T153" s="55">
        <f>'[12]Daily Roster'!$T153</f>
        <v>0</v>
      </c>
    </row>
    <row r="154" spans="1:20" x14ac:dyDescent="0.3">
      <c r="A154" s="7">
        <v>43313</v>
      </c>
      <c r="B154" s="1" t="s">
        <v>3</v>
      </c>
      <c r="C154" s="55">
        <f>'[12]Daily Roster'!$C154</f>
        <v>0</v>
      </c>
      <c r="D154" s="55">
        <f>'[12]Daily Roster'!$D154</f>
        <v>0</v>
      </c>
      <c r="E154" s="55">
        <f>'[12]Daily Roster'!$E154</f>
        <v>0</v>
      </c>
      <c r="F154" s="55">
        <f>'[12]Daily Roster'!$F154</f>
        <v>0</v>
      </c>
      <c r="G154" s="55">
        <f>'[12]Daily Roster'!$G154</f>
        <v>0</v>
      </c>
      <c r="H154" s="55">
        <f>'[12]Daily Roster'!$H154</f>
        <v>0</v>
      </c>
      <c r="I154" s="55">
        <f>'[12]Daily Roster'!$I154</f>
        <v>0</v>
      </c>
      <c r="J154" s="55">
        <f>'[12]Daily Roster'!$J154</f>
        <v>0</v>
      </c>
      <c r="K154" s="55">
        <f>'[12]Daily Roster'!$K154</f>
        <v>0</v>
      </c>
      <c r="L154" s="55">
        <f>'[12]Daily Roster'!$L154</f>
        <v>0</v>
      </c>
      <c r="M154" s="55">
        <f>'[12]Daily Roster'!$M154</f>
        <v>0</v>
      </c>
      <c r="N154" s="55">
        <f>'[12]Daily Roster'!$N154</f>
        <v>0</v>
      </c>
      <c r="O154" s="55">
        <f>'[12]Daily Roster'!$O154</f>
        <v>0</v>
      </c>
      <c r="P154" s="55">
        <f>'[12]Daily Roster'!$P154</f>
        <v>0</v>
      </c>
      <c r="Q154" s="55">
        <f>'[12]Daily Roster'!$Q154</f>
        <v>0</v>
      </c>
      <c r="R154" s="55">
        <f>'[12]Daily Roster'!$R154</f>
        <v>0</v>
      </c>
      <c r="S154" s="55">
        <f>'[12]Daily Roster'!$S154</f>
        <v>0</v>
      </c>
      <c r="T154" s="55">
        <f>'[12]Daily Roster'!$T154</f>
        <v>0</v>
      </c>
    </row>
    <row r="155" spans="1:20" x14ac:dyDescent="0.3">
      <c r="A155" s="7">
        <v>43314</v>
      </c>
      <c r="B155" s="1" t="s">
        <v>4</v>
      </c>
      <c r="C155" s="55">
        <f>'[12]Daily Roster'!$C155</f>
        <v>0</v>
      </c>
      <c r="D155" s="55">
        <f>'[12]Daily Roster'!$D155</f>
        <v>0</v>
      </c>
      <c r="E155" s="55">
        <f>'[12]Daily Roster'!$E155</f>
        <v>0</v>
      </c>
      <c r="F155" s="55">
        <f>'[12]Daily Roster'!$F155</f>
        <v>0</v>
      </c>
      <c r="G155" s="55">
        <f>'[12]Daily Roster'!$G155</f>
        <v>0</v>
      </c>
      <c r="H155" s="55">
        <f>'[12]Daily Roster'!$H155</f>
        <v>0</v>
      </c>
      <c r="I155" s="55">
        <f>'[12]Daily Roster'!$I155</f>
        <v>0</v>
      </c>
      <c r="J155" s="55">
        <f>'[12]Daily Roster'!$J155</f>
        <v>0</v>
      </c>
      <c r="K155" s="55">
        <f>'[12]Daily Roster'!$K155</f>
        <v>0</v>
      </c>
      <c r="L155" s="55">
        <f>'[12]Daily Roster'!$L155</f>
        <v>0</v>
      </c>
      <c r="M155" s="55">
        <f>'[12]Daily Roster'!$M155</f>
        <v>0</v>
      </c>
      <c r="N155" s="55">
        <f>'[12]Daily Roster'!$N155</f>
        <v>0</v>
      </c>
      <c r="O155" s="55">
        <f>'[12]Daily Roster'!$O155</f>
        <v>0</v>
      </c>
      <c r="P155" s="55">
        <f>'[12]Daily Roster'!$P155</f>
        <v>0</v>
      </c>
      <c r="Q155" s="55">
        <f>'[12]Daily Roster'!$Q155</f>
        <v>0</v>
      </c>
      <c r="R155" s="55">
        <f>'[12]Daily Roster'!$R155</f>
        <v>0</v>
      </c>
      <c r="S155" s="55">
        <f>'[12]Daily Roster'!$S155</f>
        <v>0</v>
      </c>
      <c r="T155" s="55">
        <f>'[12]Daily Roster'!$T155</f>
        <v>0</v>
      </c>
    </row>
    <row r="156" spans="1:20" x14ac:dyDescent="0.3">
      <c r="A156" s="7">
        <v>43315</v>
      </c>
      <c r="B156" s="1" t="s">
        <v>5</v>
      </c>
      <c r="C156" s="55">
        <f>'[12]Daily Roster'!$C156</f>
        <v>0</v>
      </c>
      <c r="D156" s="55">
        <f>'[12]Daily Roster'!$D156</f>
        <v>0</v>
      </c>
      <c r="E156" s="55">
        <f>'[12]Daily Roster'!$E156</f>
        <v>0</v>
      </c>
      <c r="F156" s="55">
        <f>'[12]Daily Roster'!$F156</f>
        <v>0</v>
      </c>
      <c r="G156" s="55">
        <f>'[12]Daily Roster'!$G156</f>
        <v>0</v>
      </c>
      <c r="H156" s="55">
        <f>'[12]Daily Roster'!$H156</f>
        <v>0</v>
      </c>
      <c r="I156" s="55">
        <f>'[12]Daily Roster'!$I156</f>
        <v>0</v>
      </c>
      <c r="J156" s="55">
        <f>'[12]Daily Roster'!$J156</f>
        <v>0</v>
      </c>
      <c r="K156" s="55">
        <f>'[12]Daily Roster'!$K156</f>
        <v>0</v>
      </c>
      <c r="L156" s="55">
        <f>'[12]Daily Roster'!$L156</f>
        <v>0</v>
      </c>
      <c r="M156" s="55">
        <f>'[12]Daily Roster'!$M156</f>
        <v>0</v>
      </c>
      <c r="N156" s="55">
        <f>'[12]Daily Roster'!$N156</f>
        <v>0</v>
      </c>
      <c r="O156" s="55">
        <f>'[12]Daily Roster'!$O156</f>
        <v>0</v>
      </c>
      <c r="P156" s="55">
        <f>'[12]Daily Roster'!$P156</f>
        <v>0</v>
      </c>
      <c r="Q156" s="55">
        <f>'[12]Daily Roster'!$Q156</f>
        <v>0</v>
      </c>
      <c r="R156" s="55">
        <f>'[12]Daily Roster'!$R156</f>
        <v>0</v>
      </c>
      <c r="S156" s="55">
        <f>'[12]Daily Roster'!$S156</f>
        <v>0</v>
      </c>
      <c r="T156" s="55">
        <f>'[12]Daily Roster'!$T156</f>
        <v>0</v>
      </c>
    </row>
    <row r="157" spans="1:20" x14ac:dyDescent="0.3">
      <c r="A157" s="7">
        <v>43318</v>
      </c>
      <c r="B157" s="1" t="s">
        <v>1</v>
      </c>
      <c r="C157" s="55">
        <f>'[12]Daily Roster'!$C157</f>
        <v>0</v>
      </c>
      <c r="D157" s="55">
        <f>'[12]Daily Roster'!$D157</f>
        <v>0</v>
      </c>
      <c r="E157" s="55">
        <f>'[12]Daily Roster'!$E157</f>
        <v>0</v>
      </c>
      <c r="F157" s="55">
        <f>'[12]Daily Roster'!$F157</f>
        <v>0</v>
      </c>
      <c r="G157" s="55">
        <f>'[12]Daily Roster'!$G157</f>
        <v>0</v>
      </c>
      <c r="H157" s="55">
        <f>'[12]Daily Roster'!$H157</f>
        <v>0</v>
      </c>
      <c r="I157" s="55">
        <f>'[12]Daily Roster'!$I157</f>
        <v>0</v>
      </c>
      <c r="J157" s="55">
        <f>'[12]Daily Roster'!$J157</f>
        <v>0</v>
      </c>
      <c r="K157" s="55">
        <f>'[12]Daily Roster'!$K157</f>
        <v>0</v>
      </c>
      <c r="L157" s="55">
        <f>'[12]Daily Roster'!$L157</f>
        <v>0</v>
      </c>
      <c r="M157" s="55">
        <f>'[12]Daily Roster'!$M157</f>
        <v>0</v>
      </c>
      <c r="N157" s="55">
        <f>'[12]Daily Roster'!$N157</f>
        <v>0</v>
      </c>
      <c r="O157" s="55">
        <f>'[12]Daily Roster'!$O157</f>
        <v>0</v>
      </c>
      <c r="P157" s="55">
        <f>'[12]Daily Roster'!$P157</f>
        <v>0</v>
      </c>
      <c r="Q157" s="55">
        <f>'[12]Daily Roster'!$Q157</f>
        <v>0</v>
      </c>
      <c r="R157" s="55">
        <f>'[12]Daily Roster'!$R157</f>
        <v>0</v>
      </c>
      <c r="S157" s="55">
        <f>'[12]Daily Roster'!$S157</f>
        <v>0</v>
      </c>
      <c r="T157" s="55">
        <f>'[12]Daily Roster'!$T157</f>
        <v>0</v>
      </c>
    </row>
    <row r="158" spans="1:20" x14ac:dyDescent="0.3">
      <c r="A158" s="7">
        <v>43319</v>
      </c>
      <c r="B158" s="1" t="s">
        <v>2</v>
      </c>
      <c r="C158" s="55">
        <f>'[12]Daily Roster'!$C158</f>
        <v>0</v>
      </c>
      <c r="D158" s="55">
        <f>'[12]Daily Roster'!$D158</f>
        <v>0</v>
      </c>
      <c r="E158" s="55">
        <f>'[12]Daily Roster'!$E158</f>
        <v>0</v>
      </c>
      <c r="F158" s="55">
        <f>'[12]Daily Roster'!$F158</f>
        <v>0</v>
      </c>
      <c r="G158" s="55">
        <f>'[12]Daily Roster'!$G158</f>
        <v>0</v>
      </c>
      <c r="H158" s="55">
        <f>'[12]Daily Roster'!$H158</f>
        <v>0</v>
      </c>
      <c r="I158" s="55">
        <f>'[12]Daily Roster'!$I158</f>
        <v>0</v>
      </c>
      <c r="J158" s="55">
        <f>'[12]Daily Roster'!$J158</f>
        <v>0</v>
      </c>
      <c r="K158" s="55">
        <f>'[12]Daily Roster'!$K158</f>
        <v>0</v>
      </c>
      <c r="L158" s="55">
        <f>'[12]Daily Roster'!$L158</f>
        <v>0</v>
      </c>
      <c r="M158" s="55">
        <f>'[12]Daily Roster'!$M158</f>
        <v>0</v>
      </c>
      <c r="N158" s="55">
        <f>'[12]Daily Roster'!$N158</f>
        <v>0</v>
      </c>
      <c r="O158" s="55">
        <f>'[12]Daily Roster'!$O158</f>
        <v>0</v>
      </c>
      <c r="P158" s="55">
        <f>'[12]Daily Roster'!$P158</f>
        <v>0</v>
      </c>
      <c r="Q158" s="55">
        <f>'[12]Daily Roster'!$Q158</f>
        <v>0</v>
      </c>
      <c r="R158" s="55">
        <f>'[12]Daily Roster'!$R158</f>
        <v>0</v>
      </c>
      <c r="S158" s="55">
        <f>'[12]Daily Roster'!$S158</f>
        <v>0</v>
      </c>
      <c r="T158" s="55">
        <f>'[12]Daily Roster'!$T158</f>
        <v>0</v>
      </c>
    </row>
    <row r="159" spans="1:20" x14ac:dyDescent="0.3">
      <c r="A159" s="7">
        <v>43320</v>
      </c>
      <c r="B159" s="1" t="s">
        <v>3</v>
      </c>
      <c r="C159" s="55">
        <f>'[12]Daily Roster'!$C159</f>
        <v>0</v>
      </c>
      <c r="D159" s="55">
        <f>'[12]Daily Roster'!$D159</f>
        <v>0</v>
      </c>
      <c r="E159" s="55">
        <f>'[12]Daily Roster'!$E159</f>
        <v>0</v>
      </c>
      <c r="F159" s="55">
        <f>'[12]Daily Roster'!$F159</f>
        <v>0</v>
      </c>
      <c r="G159" s="55">
        <f>'[12]Daily Roster'!$G159</f>
        <v>0</v>
      </c>
      <c r="H159" s="55">
        <f>'[12]Daily Roster'!$H159</f>
        <v>0</v>
      </c>
      <c r="I159" s="55">
        <f>'[12]Daily Roster'!$I159</f>
        <v>0</v>
      </c>
      <c r="J159" s="55">
        <f>'[12]Daily Roster'!$J159</f>
        <v>0</v>
      </c>
      <c r="K159" s="55">
        <f>'[12]Daily Roster'!$K159</f>
        <v>0</v>
      </c>
      <c r="L159" s="55">
        <f>'[12]Daily Roster'!$L159</f>
        <v>0</v>
      </c>
      <c r="M159" s="55">
        <f>'[12]Daily Roster'!$M159</f>
        <v>0</v>
      </c>
      <c r="N159" s="55">
        <f>'[12]Daily Roster'!$N159</f>
        <v>0</v>
      </c>
      <c r="O159" s="55">
        <f>'[12]Daily Roster'!$O159</f>
        <v>0</v>
      </c>
      <c r="P159" s="55">
        <f>'[12]Daily Roster'!$P159</f>
        <v>0</v>
      </c>
      <c r="Q159" s="55">
        <f>'[12]Daily Roster'!$Q159</f>
        <v>0</v>
      </c>
      <c r="R159" s="55">
        <f>'[12]Daily Roster'!$R159</f>
        <v>0</v>
      </c>
      <c r="S159" s="55">
        <f>'[12]Daily Roster'!$S159</f>
        <v>0</v>
      </c>
      <c r="T159" s="55">
        <f>'[12]Daily Roster'!$T159</f>
        <v>0</v>
      </c>
    </row>
    <row r="160" spans="1:20" x14ac:dyDescent="0.3">
      <c r="A160" s="7">
        <v>43321</v>
      </c>
      <c r="B160" s="1" t="s">
        <v>4</v>
      </c>
      <c r="C160" s="55">
        <f>'[12]Daily Roster'!$C160</f>
        <v>0</v>
      </c>
      <c r="D160" s="55">
        <f>'[12]Daily Roster'!$D160</f>
        <v>0</v>
      </c>
      <c r="E160" s="55">
        <f>'[12]Daily Roster'!$E160</f>
        <v>0</v>
      </c>
      <c r="F160" s="55">
        <f>'[12]Daily Roster'!$F160</f>
        <v>0</v>
      </c>
      <c r="G160" s="55">
        <f>'[12]Daily Roster'!$G160</f>
        <v>0</v>
      </c>
      <c r="H160" s="55">
        <f>'[12]Daily Roster'!$H160</f>
        <v>0</v>
      </c>
      <c r="I160" s="55">
        <f>'[12]Daily Roster'!$I160</f>
        <v>0</v>
      </c>
      <c r="J160" s="55">
        <f>'[12]Daily Roster'!$J160</f>
        <v>0</v>
      </c>
      <c r="K160" s="55">
        <f>'[12]Daily Roster'!$K160</f>
        <v>0</v>
      </c>
      <c r="L160" s="55">
        <f>'[12]Daily Roster'!$L160</f>
        <v>0</v>
      </c>
      <c r="M160" s="55">
        <f>'[12]Daily Roster'!$M160</f>
        <v>0</v>
      </c>
      <c r="N160" s="55">
        <f>'[12]Daily Roster'!$N160</f>
        <v>0</v>
      </c>
      <c r="O160" s="55">
        <f>'[12]Daily Roster'!$O160</f>
        <v>0</v>
      </c>
      <c r="P160" s="55">
        <f>'[12]Daily Roster'!$P160</f>
        <v>0</v>
      </c>
      <c r="Q160" s="55">
        <f>'[12]Daily Roster'!$Q160</f>
        <v>0</v>
      </c>
      <c r="R160" s="55">
        <f>'[12]Daily Roster'!$R160</f>
        <v>0</v>
      </c>
      <c r="S160" s="55">
        <f>'[12]Daily Roster'!$S160</f>
        <v>0</v>
      </c>
      <c r="T160" s="55">
        <f>'[12]Daily Roster'!$T160</f>
        <v>0</v>
      </c>
    </row>
    <row r="161" spans="1:20" x14ac:dyDescent="0.3">
      <c r="A161" s="7">
        <v>43322</v>
      </c>
      <c r="B161" s="1" t="s">
        <v>5</v>
      </c>
      <c r="C161" s="55">
        <f>'[12]Daily Roster'!$C161</f>
        <v>0</v>
      </c>
      <c r="D161" s="55">
        <f>'[12]Daily Roster'!$D161</f>
        <v>0</v>
      </c>
      <c r="E161" s="55">
        <f>'[12]Daily Roster'!$E161</f>
        <v>0</v>
      </c>
      <c r="F161" s="55">
        <f>'[12]Daily Roster'!$F161</f>
        <v>0</v>
      </c>
      <c r="G161" s="55">
        <f>'[12]Daily Roster'!$G161</f>
        <v>0</v>
      </c>
      <c r="H161" s="55">
        <f>'[12]Daily Roster'!$H161</f>
        <v>0</v>
      </c>
      <c r="I161" s="55">
        <f>'[12]Daily Roster'!$I161</f>
        <v>0</v>
      </c>
      <c r="J161" s="55">
        <f>'[12]Daily Roster'!$J161</f>
        <v>0</v>
      </c>
      <c r="K161" s="55">
        <f>'[12]Daily Roster'!$K161</f>
        <v>0</v>
      </c>
      <c r="L161" s="55">
        <f>'[12]Daily Roster'!$L161</f>
        <v>0</v>
      </c>
      <c r="M161" s="55">
        <f>'[12]Daily Roster'!$M161</f>
        <v>0</v>
      </c>
      <c r="N161" s="55">
        <f>'[12]Daily Roster'!$N161</f>
        <v>0</v>
      </c>
      <c r="O161" s="55">
        <f>'[12]Daily Roster'!$O161</f>
        <v>0</v>
      </c>
      <c r="P161" s="55">
        <f>'[12]Daily Roster'!$P161</f>
        <v>0</v>
      </c>
      <c r="Q161" s="55">
        <f>'[12]Daily Roster'!$Q161</f>
        <v>0</v>
      </c>
      <c r="R161" s="55">
        <f>'[12]Daily Roster'!$R161</f>
        <v>0</v>
      </c>
      <c r="S161" s="55">
        <f>'[12]Daily Roster'!$S161</f>
        <v>0</v>
      </c>
      <c r="T161" s="55">
        <f>'[12]Daily Roster'!$T161</f>
        <v>0</v>
      </c>
    </row>
    <row r="162" spans="1:20" x14ac:dyDescent="0.3">
      <c r="A162" s="7">
        <v>43325</v>
      </c>
      <c r="B162" s="1" t="s">
        <v>1</v>
      </c>
      <c r="C162" s="55">
        <f>'[12]Daily Roster'!$C162</f>
        <v>0</v>
      </c>
      <c r="D162" s="55">
        <f>'[12]Daily Roster'!$D162</f>
        <v>0</v>
      </c>
      <c r="E162" s="55">
        <f>'[12]Daily Roster'!$E162</f>
        <v>0</v>
      </c>
      <c r="F162" s="55">
        <f>'[12]Daily Roster'!$F162</f>
        <v>0</v>
      </c>
      <c r="G162" s="55">
        <f>'[12]Daily Roster'!$G162</f>
        <v>0</v>
      </c>
      <c r="H162" s="55">
        <f>'[12]Daily Roster'!$H162</f>
        <v>0</v>
      </c>
      <c r="I162" s="55">
        <f>'[12]Daily Roster'!$I162</f>
        <v>0</v>
      </c>
      <c r="J162" s="55">
        <f>'[12]Daily Roster'!$J162</f>
        <v>0</v>
      </c>
      <c r="K162" s="55">
        <f>'[12]Daily Roster'!$K162</f>
        <v>0</v>
      </c>
      <c r="L162" s="55">
        <f>'[12]Daily Roster'!$L162</f>
        <v>0</v>
      </c>
      <c r="M162" s="55">
        <f>'[12]Daily Roster'!$M162</f>
        <v>0</v>
      </c>
      <c r="N162" s="55">
        <f>'[12]Daily Roster'!$N162</f>
        <v>0</v>
      </c>
      <c r="O162" s="55">
        <f>'[12]Daily Roster'!$O162</f>
        <v>0</v>
      </c>
      <c r="P162" s="55">
        <f>'[12]Daily Roster'!$P162</f>
        <v>0</v>
      </c>
      <c r="Q162" s="55">
        <f>'[12]Daily Roster'!$Q162</f>
        <v>0</v>
      </c>
      <c r="R162" s="55">
        <f>'[12]Daily Roster'!$R162</f>
        <v>0</v>
      </c>
      <c r="S162" s="55">
        <f>'[12]Daily Roster'!$S162</f>
        <v>0</v>
      </c>
      <c r="T162" s="55">
        <f>'[12]Daily Roster'!$T162</f>
        <v>0</v>
      </c>
    </row>
    <row r="163" spans="1:20" x14ac:dyDescent="0.3">
      <c r="A163" s="7">
        <v>43326</v>
      </c>
      <c r="B163" s="1" t="s">
        <v>2</v>
      </c>
      <c r="C163" s="55">
        <f>'[12]Daily Roster'!$C163</f>
        <v>0</v>
      </c>
      <c r="D163" s="55">
        <f>'[12]Daily Roster'!$D163</f>
        <v>0</v>
      </c>
      <c r="E163" s="55">
        <f>'[12]Daily Roster'!$E163</f>
        <v>0</v>
      </c>
      <c r="F163" s="55">
        <f>'[12]Daily Roster'!$F163</f>
        <v>0</v>
      </c>
      <c r="G163" s="55">
        <f>'[12]Daily Roster'!$G163</f>
        <v>0</v>
      </c>
      <c r="H163" s="55">
        <f>'[12]Daily Roster'!$H163</f>
        <v>0</v>
      </c>
      <c r="I163" s="55">
        <f>'[12]Daily Roster'!$I163</f>
        <v>0</v>
      </c>
      <c r="J163" s="55">
        <f>'[12]Daily Roster'!$J163</f>
        <v>0</v>
      </c>
      <c r="K163" s="55">
        <f>'[12]Daily Roster'!$K163</f>
        <v>0</v>
      </c>
      <c r="L163" s="55">
        <f>'[12]Daily Roster'!$L163</f>
        <v>0</v>
      </c>
      <c r="M163" s="55">
        <f>'[12]Daily Roster'!$M163</f>
        <v>0</v>
      </c>
      <c r="N163" s="55">
        <f>'[12]Daily Roster'!$N163</f>
        <v>0</v>
      </c>
      <c r="O163" s="55">
        <f>'[12]Daily Roster'!$O163</f>
        <v>0</v>
      </c>
      <c r="P163" s="55">
        <f>'[12]Daily Roster'!$P163</f>
        <v>0</v>
      </c>
      <c r="Q163" s="55">
        <f>'[12]Daily Roster'!$Q163</f>
        <v>0</v>
      </c>
      <c r="R163" s="55">
        <f>'[12]Daily Roster'!$R163</f>
        <v>0</v>
      </c>
      <c r="S163" s="55">
        <f>'[12]Daily Roster'!$S163</f>
        <v>0</v>
      </c>
      <c r="T163" s="55">
        <f>'[12]Daily Roster'!$T163</f>
        <v>0</v>
      </c>
    </row>
    <row r="164" spans="1:20" x14ac:dyDescent="0.3">
      <c r="A164" s="7">
        <v>43327</v>
      </c>
      <c r="B164" s="1" t="s">
        <v>3</v>
      </c>
      <c r="C164" s="55">
        <f>'[12]Daily Roster'!$C164</f>
        <v>0</v>
      </c>
      <c r="D164" s="55">
        <f>'[12]Daily Roster'!$D164</f>
        <v>0</v>
      </c>
      <c r="E164" s="55">
        <f>'[12]Daily Roster'!$E164</f>
        <v>0</v>
      </c>
      <c r="F164" s="55">
        <f>'[12]Daily Roster'!$F164</f>
        <v>0</v>
      </c>
      <c r="G164" s="55">
        <f>'[12]Daily Roster'!$G164</f>
        <v>0</v>
      </c>
      <c r="H164" s="55">
        <f>'[12]Daily Roster'!$H164</f>
        <v>0</v>
      </c>
      <c r="I164" s="55">
        <f>'[12]Daily Roster'!$I164</f>
        <v>0</v>
      </c>
      <c r="J164" s="55">
        <f>'[12]Daily Roster'!$J164</f>
        <v>0</v>
      </c>
      <c r="K164" s="55">
        <f>'[12]Daily Roster'!$K164</f>
        <v>0</v>
      </c>
      <c r="L164" s="55">
        <f>'[12]Daily Roster'!$L164</f>
        <v>0</v>
      </c>
      <c r="M164" s="55">
        <f>'[12]Daily Roster'!$M164</f>
        <v>0</v>
      </c>
      <c r="N164" s="55">
        <f>'[12]Daily Roster'!$N164</f>
        <v>0</v>
      </c>
      <c r="O164" s="55">
        <f>'[12]Daily Roster'!$O164</f>
        <v>0</v>
      </c>
      <c r="P164" s="55">
        <f>'[12]Daily Roster'!$P164</f>
        <v>0</v>
      </c>
      <c r="Q164" s="55">
        <f>'[12]Daily Roster'!$Q164</f>
        <v>0</v>
      </c>
      <c r="R164" s="55">
        <f>'[12]Daily Roster'!$R164</f>
        <v>0</v>
      </c>
      <c r="S164" s="55">
        <f>'[12]Daily Roster'!$S164</f>
        <v>0</v>
      </c>
      <c r="T164" s="55">
        <f>'[12]Daily Roster'!$T164</f>
        <v>0</v>
      </c>
    </row>
    <row r="165" spans="1:20" x14ac:dyDescent="0.3">
      <c r="A165" s="7">
        <v>43328</v>
      </c>
      <c r="B165" s="1" t="s">
        <v>4</v>
      </c>
      <c r="C165" s="55">
        <f>'[12]Daily Roster'!$C165</f>
        <v>0</v>
      </c>
      <c r="D165" s="55">
        <f>'[12]Daily Roster'!$D165</f>
        <v>0</v>
      </c>
      <c r="E165" s="55">
        <f>'[12]Daily Roster'!$E165</f>
        <v>0</v>
      </c>
      <c r="F165" s="55">
        <f>'[12]Daily Roster'!$F165</f>
        <v>0</v>
      </c>
      <c r="G165" s="55">
        <f>'[12]Daily Roster'!$G165</f>
        <v>0</v>
      </c>
      <c r="H165" s="55">
        <f>'[12]Daily Roster'!$H165</f>
        <v>0</v>
      </c>
      <c r="I165" s="55">
        <f>'[12]Daily Roster'!$I165</f>
        <v>0</v>
      </c>
      <c r="J165" s="55">
        <f>'[12]Daily Roster'!$J165</f>
        <v>0</v>
      </c>
      <c r="K165" s="55">
        <f>'[12]Daily Roster'!$K165</f>
        <v>0</v>
      </c>
      <c r="L165" s="55">
        <f>'[12]Daily Roster'!$L165</f>
        <v>0</v>
      </c>
      <c r="M165" s="55">
        <f>'[12]Daily Roster'!$M165</f>
        <v>0</v>
      </c>
      <c r="N165" s="55">
        <f>'[12]Daily Roster'!$N165</f>
        <v>0</v>
      </c>
      <c r="O165" s="55">
        <f>'[12]Daily Roster'!$O165</f>
        <v>0</v>
      </c>
      <c r="P165" s="55">
        <f>'[12]Daily Roster'!$P165</f>
        <v>0</v>
      </c>
      <c r="Q165" s="55">
        <f>'[12]Daily Roster'!$Q165</f>
        <v>0</v>
      </c>
      <c r="R165" s="55">
        <f>'[12]Daily Roster'!$R165</f>
        <v>0</v>
      </c>
      <c r="S165" s="55">
        <f>'[12]Daily Roster'!$S165</f>
        <v>0</v>
      </c>
      <c r="T165" s="55">
        <f>'[12]Daily Roster'!$T165</f>
        <v>0</v>
      </c>
    </row>
    <row r="166" spans="1:20" x14ac:dyDescent="0.3">
      <c r="A166" s="7">
        <v>43329</v>
      </c>
      <c r="B166" s="1" t="s">
        <v>5</v>
      </c>
      <c r="C166" s="55">
        <f>'[12]Daily Roster'!$C166</f>
        <v>0</v>
      </c>
      <c r="D166" s="55">
        <f>'[12]Daily Roster'!$D166</f>
        <v>0</v>
      </c>
      <c r="E166" s="55">
        <f>'[12]Daily Roster'!$E166</f>
        <v>0</v>
      </c>
      <c r="F166" s="55">
        <f>'[12]Daily Roster'!$F166</f>
        <v>0</v>
      </c>
      <c r="G166" s="55">
        <f>'[12]Daily Roster'!$G166</f>
        <v>0</v>
      </c>
      <c r="H166" s="55">
        <f>'[12]Daily Roster'!$H166</f>
        <v>0</v>
      </c>
      <c r="I166" s="55">
        <f>'[12]Daily Roster'!$I166</f>
        <v>0</v>
      </c>
      <c r="J166" s="55">
        <f>'[12]Daily Roster'!$J166</f>
        <v>0</v>
      </c>
      <c r="K166" s="55">
        <f>'[12]Daily Roster'!$K166</f>
        <v>0</v>
      </c>
      <c r="L166" s="55">
        <f>'[12]Daily Roster'!$L166</f>
        <v>0</v>
      </c>
      <c r="M166" s="55">
        <f>'[12]Daily Roster'!$M166</f>
        <v>0</v>
      </c>
      <c r="N166" s="55">
        <f>'[12]Daily Roster'!$N166</f>
        <v>0</v>
      </c>
      <c r="O166" s="55">
        <f>'[12]Daily Roster'!$O166</f>
        <v>0</v>
      </c>
      <c r="P166" s="55">
        <f>'[12]Daily Roster'!$P166</f>
        <v>0</v>
      </c>
      <c r="Q166" s="55">
        <f>'[12]Daily Roster'!$Q166</f>
        <v>0</v>
      </c>
      <c r="R166" s="55">
        <f>'[12]Daily Roster'!$R166</f>
        <v>0</v>
      </c>
      <c r="S166" s="55">
        <f>'[12]Daily Roster'!$S166</f>
        <v>0</v>
      </c>
      <c r="T166" s="55">
        <f>'[12]Daily Roster'!$T166</f>
        <v>0</v>
      </c>
    </row>
    <row r="167" spans="1:20" x14ac:dyDescent="0.3">
      <c r="A167" s="7">
        <v>43332</v>
      </c>
      <c r="B167" s="1" t="s">
        <v>1</v>
      </c>
      <c r="C167" s="55">
        <f>'[12]Daily Roster'!$C167</f>
        <v>0</v>
      </c>
      <c r="D167" s="55">
        <f>'[12]Daily Roster'!$D167</f>
        <v>0</v>
      </c>
      <c r="E167" s="55">
        <f>'[12]Daily Roster'!$E167</f>
        <v>0</v>
      </c>
      <c r="F167" s="55">
        <f>'[12]Daily Roster'!$F167</f>
        <v>0</v>
      </c>
      <c r="G167" s="55">
        <f>'[12]Daily Roster'!$G167</f>
        <v>0</v>
      </c>
      <c r="H167" s="55">
        <f>'[12]Daily Roster'!$H167</f>
        <v>0</v>
      </c>
      <c r="I167" s="55">
        <f>'[12]Daily Roster'!$I167</f>
        <v>0</v>
      </c>
      <c r="J167" s="55">
        <f>'[12]Daily Roster'!$J167</f>
        <v>0</v>
      </c>
      <c r="K167" s="55">
        <f>'[12]Daily Roster'!$K167</f>
        <v>0</v>
      </c>
      <c r="L167" s="55">
        <f>'[12]Daily Roster'!$L167</f>
        <v>0</v>
      </c>
      <c r="M167" s="55">
        <f>'[12]Daily Roster'!$M167</f>
        <v>0</v>
      </c>
      <c r="N167" s="55">
        <f>'[12]Daily Roster'!$N167</f>
        <v>0</v>
      </c>
      <c r="O167" s="55">
        <f>'[12]Daily Roster'!$O167</f>
        <v>0</v>
      </c>
      <c r="P167" s="55">
        <f>'[12]Daily Roster'!$P167</f>
        <v>0</v>
      </c>
      <c r="Q167" s="55">
        <f>'[12]Daily Roster'!$Q167</f>
        <v>0</v>
      </c>
      <c r="R167" s="55">
        <f>'[12]Daily Roster'!$R167</f>
        <v>0</v>
      </c>
      <c r="S167" s="55">
        <f>'[12]Daily Roster'!$S167</f>
        <v>0</v>
      </c>
      <c r="T167" s="55">
        <f>'[12]Daily Roster'!$T167</f>
        <v>0</v>
      </c>
    </row>
    <row r="168" spans="1:20" x14ac:dyDescent="0.3">
      <c r="A168" s="7">
        <v>43333</v>
      </c>
      <c r="B168" s="1" t="s">
        <v>2</v>
      </c>
      <c r="C168" s="55">
        <f>'[12]Daily Roster'!$C168</f>
        <v>0</v>
      </c>
      <c r="D168" s="55">
        <f>'[12]Daily Roster'!$D168</f>
        <v>0</v>
      </c>
      <c r="E168" s="55">
        <f>'[12]Daily Roster'!$E168</f>
        <v>0</v>
      </c>
      <c r="F168" s="55">
        <f>'[12]Daily Roster'!$F168</f>
        <v>0</v>
      </c>
      <c r="G168" s="55">
        <f>'[12]Daily Roster'!$G168</f>
        <v>0</v>
      </c>
      <c r="H168" s="55">
        <f>'[12]Daily Roster'!$H168</f>
        <v>0</v>
      </c>
      <c r="I168" s="55">
        <f>'[12]Daily Roster'!$I168</f>
        <v>0</v>
      </c>
      <c r="J168" s="55">
        <f>'[12]Daily Roster'!$J168</f>
        <v>0</v>
      </c>
      <c r="K168" s="55">
        <f>'[12]Daily Roster'!$K168</f>
        <v>0</v>
      </c>
      <c r="L168" s="55">
        <f>'[12]Daily Roster'!$L168</f>
        <v>0</v>
      </c>
      <c r="M168" s="55">
        <f>'[12]Daily Roster'!$M168</f>
        <v>0</v>
      </c>
      <c r="N168" s="55">
        <f>'[12]Daily Roster'!$N168</f>
        <v>0</v>
      </c>
      <c r="O168" s="55">
        <f>'[12]Daily Roster'!$O168</f>
        <v>0</v>
      </c>
      <c r="P168" s="55">
        <f>'[12]Daily Roster'!$P168</f>
        <v>0</v>
      </c>
      <c r="Q168" s="55">
        <f>'[12]Daily Roster'!$Q168</f>
        <v>0</v>
      </c>
      <c r="R168" s="55">
        <f>'[12]Daily Roster'!$R168</f>
        <v>0</v>
      </c>
      <c r="S168" s="55">
        <f>'[12]Daily Roster'!$S168</f>
        <v>0</v>
      </c>
      <c r="T168" s="55">
        <f>'[12]Daily Roster'!$T168</f>
        <v>0</v>
      </c>
    </row>
    <row r="169" spans="1:20" x14ac:dyDescent="0.3">
      <c r="A169" s="7">
        <v>43334</v>
      </c>
      <c r="B169" s="1" t="s">
        <v>3</v>
      </c>
      <c r="C169" s="55">
        <f>'[12]Daily Roster'!$C169</f>
        <v>0</v>
      </c>
      <c r="D169" s="55">
        <f>'[12]Daily Roster'!$D169</f>
        <v>0</v>
      </c>
      <c r="E169" s="55">
        <f>'[12]Daily Roster'!$E169</f>
        <v>0</v>
      </c>
      <c r="F169" s="55">
        <f>'[12]Daily Roster'!$F169</f>
        <v>0</v>
      </c>
      <c r="G169" s="55">
        <f>'[12]Daily Roster'!$G169</f>
        <v>0</v>
      </c>
      <c r="H169" s="55">
        <f>'[12]Daily Roster'!$H169</f>
        <v>0</v>
      </c>
      <c r="I169" s="55">
        <f>'[12]Daily Roster'!$I169</f>
        <v>0</v>
      </c>
      <c r="J169" s="55">
        <f>'[12]Daily Roster'!$J169</f>
        <v>0</v>
      </c>
      <c r="K169" s="55">
        <f>'[12]Daily Roster'!$K169</f>
        <v>0</v>
      </c>
      <c r="L169" s="55">
        <f>'[12]Daily Roster'!$L169</f>
        <v>0</v>
      </c>
      <c r="M169" s="55">
        <f>'[12]Daily Roster'!$M169</f>
        <v>0</v>
      </c>
      <c r="N169" s="55">
        <f>'[12]Daily Roster'!$N169</f>
        <v>0</v>
      </c>
      <c r="O169" s="55">
        <f>'[12]Daily Roster'!$O169</f>
        <v>0</v>
      </c>
      <c r="P169" s="55">
        <f>'[12]Daily Roster'!$P169</f>
        <v>0</v>
      </c>
      <c r="Q169" s="55">
        <f>'[12]Daily Roster'!$Q169</f>
        <v>0</v>
      </c>
      <c r="R169" s="55">
        <f>'[12]Daily Roster'!$R169</f>
        <v>0</v>
      </c>
      <c r="S169" s="55">
        <f>'[12]Daily Roster'!$S169</f>
        <v>0</v>
      </c>
      <c r="T169" s="55">
        <f>'[12]Daily Roster'!$T169</f>
        <v>0</v>
      </c>
    </row>
    <row r="170" spans="1:20" x14ac:dyDescent="0.3">
      <c r="A170" s="7">
        <v>43335</v>
      </c>
      <c r="B170" s="1" t="s">
        <v>4</v>
      </c>
      <c r="C170" s="55">
        <f>'[12]Daily Roster'!$C170</f>
        <v>0</v>
      </c>
      <c r="D170" s="55">
        <f>'[12]Daily Roster'!$D170</f>
        <v>0</v>
      </c>
      <c r="E170" s="55">
        <f>'[12]Daily Roster'!$E170</f>
        <v>0</v>
      </c>
      <c r="F170" s="55">
        <f>'[12]Daily Roster'!$F170</f>
        <v>0</v>
      </c>
      <c r="G170" s="55">
        <f>'[12]Daily Roster'!$G170</f>
        <v>0</v>
      </c>
      <c r="H170" s="55">
        <f>'[12]Daily Roster'!$H170</f>
        <v>0</v>
      </c>
      <c r="I170" s="55">
        <f>'[12]Daily Roster'!$I170</f>
        <v>0</v>
      </c>
      <c r="J170" s="55">
        <f>'[12]Daily Roster'!$J170</f>
        <v>0</v>
      </c>
      <c r="K170" s="55">
        <f>'[12]Daily Roster'!$K170</f>
        <v>0</v>
      </c>
      <c r="L170" s="55">
        <f>'[12]Daily Roster'!$L170</f>
        <v>0</v>
      </c>
      <c r="M170" s="55">
        <f>'[12]Daily Roster'!$M170</f>
        <v>0</v>
      </c>
      <c r="N170" s="55">
        <f>'[12]Daily Roster'!$N170</f>
        <v>0</v>
      </c>
      <c r="O170" s="55">
        <f>'[12]Daily Roster'!$O170</f>
        <v>0</v>
      </c>
      <c r="P170" s="55">
        <f>'[12]Daily Roster'!$P170</f>
        <v>0</v>
      </c>
      <c r="Q170" s="55">
        <f>'[12]Daily Roster'!$Q170</f>
        <v>0</v>
      </c>
      <c r="R170" s="55">
        <f>'[12]Daily Roster'!$R170</f>
        <v>0</v>
      </c>
      <c r="S170" s="55">
        <f>'[12]Daily Roster'!$S170</f>
        <v>0</v>
      </c>
      <c r="T170" s="55">
        <f>'[12]Daily Roster'!$T170</f>
        <v>0</v>
      </c>
    </row>
    <row r="171" spans="1:20" x14ac:dyDescent="0.3">
      <c r="A171" s="7">
        <v>43336</v>
      </c>
      <c r="B171" s="1" t="s">
        <v>5</v>
      </c>
      <c r="C171" s="55">
        <f>'[12]Daily Roster'!$C171</f>
        <v>0</v>
      </c>
      <c r="D171" s="55">
        <f>'[12]Daily Roster'!$D171</f>
        <v>0</v>
      </c>
      <c r="E171" s="55">
        <f>'[12]Daily Roster'!$E171</f>
        <v>0</v>
      </c>
      <c r="F171" s="55">
        <f>'[12]Daily Roster'!$F171</f>
        <v>0</v>
      </c>
      <c r="G171" s="55">
        <f>'[12]Daily Roster'!$G171</f>
        <v>0</v>
      </c>
      <c r="H171" s="55">
        <f>'[12]Daily Roster'!$H171</f>
        <v>0</v>
      </c>
      <c r="I171" s="55">
        <f>'[12]Daily Roster'!$I171</f>
        <v>0</v>
      </c>
      <c r="J171" s="55">
        <f>'[12]Daily Roster'!$J171</f>
        <v>0</v>
      </c>
      <c r="K171" s="55">
        <f>'[12]Daily Roster'!$K171</f>
        <v>0</v>
      </c>
      <c r="L171" s="55">
        <f>'[12]Daily Roster'!$L171</f>
        <v>0</v>
      </c>
      <c r="M171" s="55">
        <f>'[12]Daily Roster'!$M171</f>
        <v>0</v>
      </c>
      <c r="N171" s="55">
        <f>'[12]Daily Roster'!$N171</f>
        <v>0</v>
      </c>
      <c r="O171" s="55">
        <f>'[12]Daily Roster'!$O171</f>
        <v>0</v>
      </c>
      <c r="P171" s="55">
        <f>'[12]Daily Roster'!$P171</f>
        <v>0</v>
      </c>
      <c r="Q171" s="55">
        <f>'[12]Daily Roster'!$Q171</f>
        <v>0</v>
      </c>
      <c r="R171" s="55">
        <f>'[12]Daily Roster'!$R171</f>
        <v>0</v>
      </c>
      <c r="S171" s="55">
        <f>'[12]Daily Roster'!$S171</f>
        <v>0</v>
      </c>
      <c r="T171" s="55">
        <f>'[12]Daily Roster'!$T171</f>
        <v>0</v>
      </c>
    </row>
    <row r="172" spans="1:20" x14ac:dyDescent="0.3">
      <c r="A172" s="7">
        <v>43339</v>
      </c>
      <c r="B172" s="1" t="s">
        <v>1</v>
      </c>
      <c r="C172" s="55">
        <f>'[12]Daily Roster'!$C172</f>
        <v>0</v>
      </c>
      <c r="D172" s="55">
        <f>'[12]Daily Roster'!$D172</f>
        <v>0</v>
      </c>
      <c r="E172" s="55">
        <f>'[12]Daily Roster'!$E172</f>
        <v>0</v>
      </c>
      <c r="F172" s="55">
        <f>'[12]Daily Roster'!$F172</f>
        <v>0</v>
      </c>
      <c r="G172" s="55">
        <f>'[12]Daily Roster'!$G172</f>
        <v>0</v>
      </c>
      <c r="H172" s="55">
        <f>'[12]Daily Roster'!$H172</f>
        <v>0</v>
      </c>
      <c r="I172" s="55">
        <f>'[12]Daily Roster'!$I172</f>
        <v>0</v>
      </c>
      <c r="J172" s="55">
        <f>'[12]Daily Roster'!$J172</f>
        <v>0</v>
      </c>
      <c r="K172" s="55">
        <f>'[12]Daily Roster'!$K172</f>
        <v>0</v>
      </c>
      <c r="L172" s="55">
        <f>'[12]Daily Roster'!$L172</f>
        <v>0</v>
      </c>
      <c r="M172" s="55">
        <f>'[12]Daily Roster'!$M172</f>
        <v>0</v>
      </c>
      <c r="N172" s="55">
        <f>'[12]Daily Roster'!$N172</f>
        <v>0</v>
      </c>
      <c r="O172" s="55">
        <f>'[12]Daily Roster'!$O172</f>
        <v>0</v>
      </c>
      <c r="P172" s="55">
        <f>'[12]Daily Roster'!$P172</f>
        <v>0</v>
      </c>
      <c r="Q172" s="55">
        <f>'[12]Daily Roster'!$Q172</f>
        <v>0</v>
      </c>
      <c r="R172" s="55">
        <f>'[12]Daily Roster'!$R172</f>
        <v>0</v>
      </c>
      <c r="S172" s="55">
        <f>'[12]Daily Roster'!$S172</f>
        <v>0</v>
      </c>
      <c r="T172" s="55">
        <f>'[12]Daily Roster'!$T172</f>
        <v>0</v>
      </c>
    </row>
    <row r="173" spans="1:20" x14ac:dyDescent="0.3">
      <c r="A173" s="7">
        <v>43340</v>
      </c>
      <c r="B173" s="1" t="s">
        <v>2</v>
      </c>
      <c r="C173" s="55">
        <f>'[12]Daily Roster'!$C173</f>
        <v>0</v>
      </c>
      <c r="D173" s="55">
        <f>'[12]Daily Roster'!$D173</f>
        <v>0</v>
      </c>
      <c r="E173" s="55">
        <f>'[12]Daily Roster'!$E173</f>
        <v>0</v>
      </c>
      <c r="F173" s="55">
        <f>'[12]Daily Roster'!$F173</f>
        <v>0</v>
      </c>
      <c r="G173" s="55">
        <f>'[12]Daily Roster'!$G173</f>
        <v>0</v>
      </c>
      <c r="H173" s="55">
        <f>'[12]Daily Roster'!$H173</f>
        <v>0</v>
      </c>
      <c r="I173" s="55">
        <f>'[12]Daily Roster'!$I173</f>
        <v>0</v>
      </c>
      <c r="J173" s="55">
        <f>'[12]Daily Roster'!$J173</f>
        <v>0</v>
      </c>
      <c r="K173" s="55">
        <f>'[12]Daily Roster'!$K173</f>
        <v>0</v>
      </c>
      <c r="L173" s="55">
        <f>'[12]Daily Roster'!$L173</f>
        <v>0</v>
      </c>
      <c r="M173" s="55">
        <f>'[12]Daily Roster'!$M173</f>
        <v>0</v>
      </c>
      <c r="N173" s="55">
        <f>'[12]Daily Roster'!$N173</f>
        <v>0</v>
      </c>
      <c r="O173" s="55">
        <f>'[12]Daily Roster'!$O173</f>
        <v>0</v>
      </c>
      <c r="P173" s="55">
        <f>'[12]Daily Roster'!$P173</f>
        <v>0</v>
      </c>
      <c r="Q173" s="55">
        <f>'[12]Daily Roster'!$Q173</f>
        <v>0</v>
      </c>
      <c r="R173" s="55">
        <f>'[12]Daily Roster'!$R173</f>
        <v>0</v>
      </c>
      <c r="S173" s="55">
        <f>'[12]Daily Roster'!$S173</f>
        <v>0</v>
      </c>
      <c r="T173" s="55">
        <f>'[12]Daily Roster'!$T173</f>
        <v>0</v>
      </c>
    </row>
    <row r="174" spans="1:20" x14ac:dyDescent="0.3">
      <c r="A174" s="7">
        <v>43341</v>
      </c>
      <c r="B174" s="1" t="s">
        <v>3</v>
      </c>
      <c r="C174" s="55">
        <f>'[12]Daily Roster'!$C174</f>
        <v>0</v>
      </c>
      <c r="D174" s="55">
        <f>'[12]Daily Roster'!$D174</f>
        <v>0</v>
      </c>
      <c r="E174" s="55">
        <f>'[12]Daily Roster'!$E174</f>
        <v>0</v>
      </c>
      <c r="F174" s="55">
        <f>'[12]Daily Roster'!$F174</f>
        <v>0</v>
      </c>
      <c r="G174" s="55">
        <f>'[12]Daily Roster'!$G174</f>
        <v>0</v>
      </c>
      <c r="H174" s="55">
        <f>'[12]Daily Roster'!$H174</f>
        <v>0</v>
      </c>
      <c r="I174" s="55">
        <f>'[12]Daily Roster'!$I174</f>
        <v>0</v>
      </c>
      <c r="J174" s="55">
        <f>'[12]Daily Roster'!$J174</f>
        <v>0</v>
      </c>
      <c r="K174" s="55">
        <f>'[12]Daily Roster'!$K174</f>
        <v>0</v>
      </c>
      <c r="L174" s="55">
        <f>'[12]Daily Roster'!$L174</f>
        <v>0</v>
      </c>
      <c r="M174" s="55">
        <f>'[12]Daily Roster'!$M174</f>
        <v>0</v>
      </c>
      <c r="N174" s="55">
        <f>'[12]Daily Roster'!$N174</f>
        <v>0</v>
      </c>
      <c r="O174" s="55">
        <f>'[12]Daily Roster'!$O174</f>
        <v>0</v>
      </c>
      <c r="P174" s="55">
        <f>'[12]Daily Roster'!$P174</f>
        <v>0</v>
      </c>
      <c r="Q174" s="55">
        <f>'[12]Daily Roster'!$Q174</f>
        <v>0</v>
      </c>
      <c r="R174" s="55">
        <f>'[12]Daily Roster'!$R174</f>
        <v>0</v>
      </c>
      <c r="S174" s="55">
        <f>'[12]Daily Roster'!$S174</f>
        <v>0</v>
      </c>
      <c r="T174" s="55">
        <f>'[12]Daily Roster'!$T174</f>
        <v>0</v>
      </c>
    </row>
    <row r="175" spans="1:20" x14ac:dyDescent="0.3">
      <c r="A175" s="7">
        <v>43342</v>
      </c>
      <c r="B175" s="1" t="s">
        <v>4</v>
      </c>
      <c r="C175" s="55">
        <f>'[12]Daily Roster'!$C175</f>
        <v>0</v>
      </c>
      <c r="D175" s="55">
        <f>'[12]Daily Roster'!$D175</f>
        <v>0</v>
      </c>
      <c r="E175" s="55">
        <f>'[12]Daily Roster'!$E175</f>
        <v>0</v>
      </c>
      <c r="F175" s="55">
        <f>'[12]Daily Roster'!$F175</f>
        <v>0</v>
      </c>
      <c r="G175" s="55">
        <f>'[12]Daily Roster'!$G175</f>
        <v>0</v>
      </c>
      <c r="H175" s="55">
        <f>'[12]Daily Roster'!$H175</f>
        <v>0</v>
      </c>
      <c r="I175" s="55">
        <f>'[12]Daily Roster'!$I175</f>
        <v>0</v>
      </c>
      <c r="J175" s="55">
        <f>'[12]Daily Roster'!$J175</f>
        <v>0</v>
      </c>
      <c r="K175" s="55">
        <f>'[12]Daily Roster'!$K175</f>
        <v>0</v>
      </c>
      <c r="L175" s="55">
        <f>'[12]Daily Roster'!$L175</f>
        <v>0</v>
      </c>
      <c r="M175" s="55">
        <f>'[12]Daily Roster'!$M175</f>
        <v>0</v>
      </c>
      <c r="N175" s="55">
        <f>'[12]Daily Roster'!$N175</f>
        <v>0</v>
      </c>
      <c r="O175" s="55">
        <f>'[12]Daily Roster'!$O175</f>
        <v>0</v>
      </c>
      <c r="P175" s="55">
        <f>'[12]Daily Roster'!$P175</f>
        <v>0</v>
      </c>
      <c r="Q175" s="55">
        <f>'[12]Daily Roster'!$Q175</f>
        <v>0</v>
      </c>
      <c r="R175" s="55">
        <f>'[12]Daily Roster'!$R175</f>
        <v>0</v>
      </c>
      <c r="S175" s="55">
        <f>'[12]Daily Roster'!$S175</f>
        <v>0</v>
      </c>
      <c r="T175" s="55">
        <f>'[12]Daily Roster'!$T175</f>
        <v>0</v>
      </c>
    </row>
    <row r="176" spans="1:20" x14ac:dyDescent="0.3">
      <c r="A176" s="7">
        <v>43343</v>
      </c>
      <c r="B176" s="1" t="s">
        <v>5</v>
      </c>
      <c r="C176" s="55">
        <f>'[12]Daily Roster'!$C176</f>
        <v>0</v>
      </c>
      <c r="D176" s="55">
        <f>'[12]Daily Roster'!$D176</f>
        <v>0</v>
      </c>
      <c r="E176" s="55">
        <f>'[12]Daily Roster'!$E176</f>
        <v>0</v>
      </c>
      <c r="F176" s="55">
        <f>'[12]Daily Roster'!$F176</f>
        <v>0</v>
      </c>
      <c r="G176" s="55">
        <f>'[12]Daily Roster'!$G176</f>
        <v>0</v>
      </c>
      <c r="H176" s="55">
        <f>'[12]Daily Roster'!$H176</f>
        <v>0</v>
      </c>
      <c r="I176" s="55">
        <f>'[12]Daily Roster'!$I176</f>
        <v>0</v>
      </c>
      <c r="J176" s="55">
        <f>'[12]Daily Roster'!$J176</f>
        <v>0</v>
      </c>
      <c r="K176" s="55">
        <f>'[12]Daily Roster'!$K176</f>
        <v>0</v>
      </c>
      <c r="L176" s="55">
        <f>'[12]Daily Roster'!$L176</f>
        <v>0</v>
      </c>
      <c r="M176" s="55">
        <f>'[12]Daily Roster'!$M176</f>
        <v>0</v>
      </c>
      <c r="N176" s="55">
        <f>'[12]Daily Roster'!$N176</f>
        <v>0</v>
      </c>
      <c r="O176" s="55">
        <f>'[12]Daily Roster'!$O176</f>
        <v>0</v>
      </c>
      <c r="P176" s="55">
        <f>'[12]Daily Roster'!$P176</f>
        <v>0</v>
      </c>
      <c r="Q176" s="55">
        <f>'[12]Daily Roster'!$Q176</f>
        <v>0</v>
      </c>
      <c r="R176" s="55">
        <f>'[12]Daily Roster'!$R176</f>
        <v>0</v>
      </c>
      <c r="S176" s="55">
        <f>'[12]Daily Roster'!$S176</f>
        <v>0</v>
      </c>
      <c r="T176" s="55">
        <f>'[12]Daily Roster'!$T176</f>
        <v>0</v>
      </c>
    </row>
    <row r="177" spans="1:20" x14ac:dyDescent="0.3">
      <c r="A177" s="7">
        <v>43346</v>
      </c>
      <c r="B177" s="1" t="s">
        <v>1</v>
      </c>
      <c r="C177" s="55">
        <f>'[12]Daily Roster'!$C177</f>
        <v>0</v>
      </c>
      <c r="D177" s="55">
        <f>'[12]Daily Roster'!$D177</f>
        <v>0</v>
      </c>
      <c r="E177" s="55">
        <f>'[12]Daily Roster'!$E177</f>
        <v>0</v>
      </c>
      <c r="F177" s="55">
        <f>'[12]Daily Roster'!$F177</f>
        <v>0</v>
      </c>
      <c r="G177" s="55">
        <f>'[12]Daily Roster'!$G177</f>
        <v>0</v>
      </c>
      <c r="H177" s="55">
        <f>'[12]Daily Roster'!$H177</f>
        <v>0</v>
      </c>
      <c r="I177" s="55">
        <f>'[12]Daily Roster'!$I177</f>
        <v>0</v>
      </c>
      <c r="J177" s="55">
        <f>'[12]Daily Roster'!$J177</f>
        <v>0</v>
      </c>
      <c r="K177" s="55">
        <f>'[12]Daily Roster'!$K177</f>
        <v>0</v>
      </c>
      <c r="L177" s="55">
        <f>'[12]Daily Roster'!$L177</f>
        <v>0</v>
      </c>
      <c r="M177" s="55">
        <f>'[12]Daily Roster'!$M177</f>
        <v>0</v>
      </c>
      <c r="N177" s="55">
        <f>'[12]Daily Roster'!$N177</f>
        <v>0</v>
      </c>
      <c r="O177" s="55">
        <f>'[12]Daily Roster'!$O177</f>
        <v>0</v>
      </c>
      <c r="P177" s="55">
        <f>'[12]Daily Roster'!$P177</f>
        <v>0</v>
      </c>
      <c r="Q177" s="55">
        <f>'[12]Daily Roster'!$Q177</f>
        <v>0</v>
      </c>
      <c r="R177" s="55">
        <f>'[12]Daily Roster'!$R177</f>
        <v>0</v>
      </c>
      <c r="S177" s="55">
        <f>'[12]Daily Roster'!$S177</f>
        <v>0</v>
      </c>
      <c r="T177" s="55">
        <f>'[12]Daily Roster'!$T177</f>
        <v>0</v>
      </c>
    </row>
    <row r="178" spans="1:20" x14ac:dyDescent="0.3">
      <c r="A178" s="7">
        <v>43347</v>
      </c>
      <c r="B178" s="1" t="s">
        <v>2</v>
      </c>
      <c r="C178" s="55">
        <f>'[12]Daily Roster'!$C178</f>
        <v>0</v>
      </c>
      <c r="D178" s="55">
        <f>'[12]Daily Roster'!$D178</f>
        <v>0</v>
      </c>
      <c r="E178" s="55">
        <f>'[12]Daily Roster'!$E178</f>
        <v>0</v>
      </c>
      <c r="F178" s="55">
        <f>'[12]Daily Roster'!$F178</f>
        <v>0</v>
      </c>
      <c r="G178" s="55">
        <f>'[12]Daily Roster'!$G178</f>
        <v>0</v>
      </c>
      <c r="H178" s="55">
        <f>'[12]Daily Roster'!$H178</f>
        <v>0</v>
      </c>
      <c r="I178" s="55">
        <f>'[12]Daily Roster'!$I178</f>
        <v>0</v>
      </c>
      <c r="J178" s="55">
        <f>'[12]Daily Roster'!$J178</f>
        <v>0</v>
      </c>
      <c r="K178" s="55">
        <f>'[12]Daily Roster'!$K178</f>
        <v>0</v>
      </c>
      <c r="L178" s="55">
        <f>'[12]Daily Roster'!$L178</f>
        <v>0</v>
      </c>
      <c r="M178" s="55">
        <f>'[12]Daily Roster'!$M178</f>
        <v>0</v>
      </c>
      <c r="N178" s="55">
        <f>'[12]Daily Roster'!$N178</f>
        <v>0</v>
      </c>
      <c r="O178" s="55">
        <f>'[12]Daily Roster'!$O178</f>
        <v>0</v>
      </c>
      <c r="P178" s="55">
        <f>'[12]Daily Roster'!$P178</f>
        <v>0</v>
      </c>
      <c r="Q178" s="55">
        <f>'[12]Daily Roster'!$Q178</f>
        <v>0</v>
      </c>
      <c r="R178" s="55">
        <f>'[12]Daily Roster'!$R178</f>
        <v>0</v>
      </c>
      <c r="S178" s="55">
        <f>'[12]Daily Roster'!$S178</f>
        <v>0</v>
      </c>
      <c r="T178" s="55">
        <f>'[12]Daily Roster'!$T178</f>
        <v>0</v>
      </c>
    </row>
    <row r="179" spans="1:20" x14ac:dyDescent="0.3">
      <c r="A179" s="7">
        <v>43348</v>
      </c>
      <c r="B179" s="1" t="s">
        <v>3</v>
      </c>
      <c r="C179" s="55">
        <f>'[12]Daily Roster'!$C179</f>
        <v>0</v>
      </c>
      <c r="D179" s="55">
        <f>'[12]Daily Roster'!$D179</f>
        <v>0</v>
      </c>
      <c r="E179" s="55">
        <f>'[12]Daily Roster'!$E179</f>
        <v>0</v>
      </c>
      <c r="F179" s="55">
        <f>'[12]Daily Roster'!$F179</f>
        <v>0</v>
      </c>
      <c r="G179" s="55">
        <f>'[12]Daily Roster'!$G179</f>
        <v>0</v>
      </c>
      <c r="H179" s="55">
        <f>'[12]Daily Roster'!$H179</f>
        <v>0</v>
      </c>
      <c r="I179" s="55">
        <f>'[12]Daily Roster'!$I179</f>
        <v>0</v>
      </c>
      <c r="J179" s="55">
        <f>'[12]Daily Roster'!$J179</f>
        <v>0</v>
      </c>
      <c r="K179" s="55">
        <f>'[12]Daily Roster'!$K179</f>
        <v>0</v>
      </c>
      <c r="L179" s="55">
        <f>'[12]Daily Roster'!$L179</f>
        <v>0</v>
      </c>
      <c r="M179" s="55">
        <f>'[12]Daily Roster'!$M179</f>
        <v>0</v>
      </c>
      <c r="N179" s="55">
        <f>'[12]Daily Roster'!$N179</f>
        <v>0</v>
      </c>
      <c r="O179" s="55">
        <f>'[12]Daily Roster'!$O179</f>
        <v>0</v>
      </c>
      <c r="P179" s="55">
        <f>'[12]Daily Roster'!$P179</f>
        <v>0</v>
      </c>
      <c r="Q179" s="55">
        <f>'[12]Daily Roster'!$Q179</f>
        <v>0</v>
      </c>
      <c r="R179" s="55">
        <f>'[12]Daily Roster'!$R179</f>
        <v>0</v>
      </c>
      <c r="S179" s="55">
        <f>'[12]Daily Roster'!$S179</f>
        <v>0</v>
      </c>
      <c r="T179" s="55">
        <f>'[12]Daily Roster'!$T179</f>
        <v>0</v>
      </c>
    </row>
    <row r="180" spans="1:20" x14ac:dyDescent="0.3">
      <c r="A180" s="7">
        <v>43349</v>
      </c>
      <c r="B180" s="1" t="s">
        <v>4</v>
      </c>
      <c r="C180" s="55">
        <f>'[12]Daily Roster'!$C180</f>
        <v>0</v>
      </c>
      <c r="D180" s="55">
        <f>'[12]Daily Roster'!$D180</f>
        <v>0</v>
      </c>
      <c r="E180" s="55">
        <f>'[12]Daily Roster'!$E180</f>
        <v>0</v>
      </c>
      <c r="F180" s="55">
        <f>'[12]Daily Roster'!$F180</f>
        <v>0</v>
      </c>
      <c r="G180" s="55">
        <f>'[12]Daily Roster'!$G180</f>
        <v>0</v>
      </c>
      <c r="H180" s="55">
        <f>'[12]Daily Roster'!$H180</f>
        <v>0</v>
      </c>
      <c r="I180" s="55">
        <f>'[12]Daily Roster'!$I180</f>
        <v>0</v>
      </c>
      <c r="J180" s="55">
        <f>'[12]Daily Roster'!$J180</f>
        <v>0</v>
      </c>
      <c r="K180" s="55">
        <f>'[12]Daily Roster'!$K180</f>
        <v>0</v>
      </c>
      <c r="L180" s="55">
        <f>'[12]Daily Roster'!$L180</f>
        <v>0</v>
      </c>
      <c r="M180" s="55">
        <f>'[12]Daily Roster'!$M180</f>
        <v>0</v>
      </c>
      <c r="N180" s="55">
        <f>'[12]Daily Roster'!$N180</f>
        <v>0</v>
      </c>
      <c r="O180" s="55">
        <f>'[12]Daily Roster'!$O180</f>
        <v>0</v>
      </c>
      <c r="P180" s="55">
        <f>'[12]Daily Roster'!$P180</f>
        <v>0</v>
      </c>
      <c r="Q180" s="55">
        <f>'[12]Daily Roster'!$Q180</f>
        <v>0</v>
      </c>
      <c r="R180" s="55">
        <f>'[12]Daily Roster'!$R180</f>
        <v>0</v>
      </c>
      <c r="S180" s="55">
        <f>'[12]Daily Roster'!$S180</f>
        <v>0</v>
      </c>
      <c r="T180" s="55">
        <f>'[12]Daily Roster'!$T180</f>
        <v>0</v>
      </c>
    </row>
    <row r="181" spans="1:20" x14ac:dyDescent="0.3">
      <c r="A181" s="7">
        <v>43350</v>
      </c>
      <c r="B181" s="1" t="s">
        <v>5</v>
      </c>
      <c r="C181" s="55">
        <f>'[12]Daily Roster'!$C181</f>
        <v>0</v>
      </c>
      <c r="D181" s="55">
        <f>'[12]Daily Roster'!$D181</f>
        <v>0</v>
      </c>
      <c r="E181" s="55">
        <f>'[12]Daily Roster'!$E181</f>
        <v>0</v>
      </c>
      <c r="F181" s="55">
        <f>'[12]Daily Roster'!$F181</f>
        <v>0</v>
      </c>
      <c r="G181" s="55">
        <f>'[12]Daily Roster'!$G181</f>
        <v>0</v>
      </c>
      <c r="H181" s="55">
        <f>'[12]Daily Roster'!$H181</f>
        <v>0</v>
      </c>
      <c r="I181" s="55">
        <f>'[12]Daily Roster'!$I181</f>
        <v>0</v>
      </c>
      <c r="J181" s="55">
        <f>'[12]Daily Roster'!$J181</f>
        <v>0</v>
      </c>
      <c r="K181" s="55">
        <f>'[12]Daily Roster'!$K181</f>
        <v>0</v>
      </c>
      <c r="L181" s="55">
        <f>'[12]Daily Roster'!$L181</f>
        <v>0</v>
      </c>
      <c r="M181" s="55">
        <f>'[12]Daily Roster'!$M181</f>
        <v>0</v>
      </c>
      <c r="N181" s="55">
        <f>'[12]Daily Roster'!$N181</f>
        <v>0</v>
      </c>
      <c r="O181" s="55">
        <f>'[12]Daily Roster'!$O181</f>
        <v>0</v>
      </c>
      <c r="P181" s="55">
        <f>'[12]Daily Roster'!$P181</f>
        <v>0</v>
      </c>
      <c r="Q181" s="55">
        <f>'[12]Daily Roster'!$Q181</f>
        <v>0</v>
      </c>
      <c r="R181" s="55">
        <f>'[12]Daily Roster'!$R181</f>
        <v>0</v>
      </c>
      <c r="S181" s="55">
        <f>'[12]Daily Roster'!$S181</f>
        <v>0</v>
      </c>
      <c r="T181" s="55">
        <f>'[12]Daily Roster'!$T181</f>
        <v>0</v>
      </c>
    </row>
    <row r="182" spans="1:20" x14ac:dyDescent="0.3">
      <c r="A182" s="7">
        <v>43353</v>
      </c>
      <c r="B182" s="1" t="s">
        <v>1</v>
      </c>
      <c r="C182" s="55">
        <f>'[12]Daily Roster'!$C182</f>
        <v>0</v>
      </c>
      <c r="D182" s="55">
        <f>'[12]Daily Roster'!$D182</f>
        <v>0</v>
      </c>
      <c r="E182" s="55">
        <f>'[12]Daily Roster'!$E182</f>
        <v>0</v>
      </c>
      <c r="F182" s="55">
        <f>'[12]Daily Roster'!$F182</f>
        <v>0</v>
      </c>
      <c r="G182" s="55">
        <f>'[12]Daily Roster'!$G182</f>
        <v>0</v>
      </c>
      <c r="H182" s="55">
        <f>'[12]Daily Roster'!$H182</f>
        <v>0</v>
      </c>
      <c r="I182" s="55">
        <f>'[12]Daily Roster'!$I182</f>
        <v>0</v>
      </c>
      <c r="J182" s="55">
        <f>'[12]Daily Roster'!$J182</f>
        <v>0</v>
      </c>
      <c r="K182" s="55">
        <f>'[12]Daily Roster'!$K182</f>
        <v>0</v>
      </c>
      <c r="L182" s="55">
        <f>'[12]Daily Roster'!$L182</f>
        <v>0</v>
      </c>
      <c r="M182" s="55">
        <f>'[12]Daily Roster'!$M182</f>
        <v>0</v>
      </c>
      <c r="N182" s="55">
        <f>'[12]Daily Roster'!$N182</f>
        <v>0</v>
      </c>
      <c r="O182" s="55">
        <f>'[12]Daily Roster'!$O182</f>
        <v>0</v>
      </c>
      <c r="P182" s="55">
        <f>'[12]Daily Roster'!$P182</f>
        <v>0</v>
      </c>
      <c r="Q182" s="55">
        <f>'[12]Daily Roster'!$Q182</f>
        <v>0</v>
      </c>
      <c r="R182" s="55">
        <f>'[12]Daily Roster'!$R182</f>
        <v>0</v>
      </c>
      <c r="S182" s="55">
        <f>'[12]Daily Roster'!$S182</f>
        <v>0</v>
      </c>
      <c r="T182" s="55">
        <f>'[12]Daily Roster'!$T182</f>
        <v>0</v>
      </c>
    </row>
    <row r="183" spans="1:20" x14ac:dyDescent="0.3">
      <c r="A183" s="7">
        <v>43354</v>
      </c>
      <c r="B183" s="1" t="s">
        <v>2</v>
      </c>
      <c r="C183" s="55">
        <f>'[12]Daily Roster'!$C183</f>
        <v>0</v>
      </c>
      <c r="D183" s="55">
        <f>'[12]Daily Roster'!$D183</f>
        <v>0</v>
      </c>
      <c r="E183" s="55">
        <f>'[12]Daily Roster'!$E183</f>
        <v>0</v>
      </c>
      <c r="F183" s="55">
        <f>'[12]Daily Roster'!$F183</f>
        <v>0</v>
      </c>
      <c r="G183" s="55">
        <f>'[12]Daily Roster'!$G183</f>
        <v>0</v>
      </c>
      <c r="H183" s="55">
        <f>'[12]Daily Roster'!$H183</f>
        <v>0</v>
      </c>
      <c r="I183" s="55">
        <f>'[12]Daily Roster'!$I183</f>
        <v>0</v>
      </c>
      <c r="J183" s="55">
        <f>'[12]Daily Roster'!$J183</f>
        <v>0</v>
      </c>
      <c r="K183" s="55">
        <f>'[12]Daily Roster'!$K183</f>
        <v>0</v>
      </c>
      <c r="L183" s="55">
        <f>'[12]Daily Roster'!$L183</f>
        <v>0</v>
      </c>
      <c r="M183" s="55">
        <f>'[12]Daily Roster'!$M183</f>
        <v>0</v>
      </c>
      <c r="N183" s="55">
        <f>'[12]Daily Roster'!$N183</f>
        <v>0</v>
      </c>
      <c r="O183" s="55">
        <f>'[12]Daily Roster'!$O183</f>
        <v>0</v>
      </c>
      <c r="P183" s="55">
        <f>'[12]Daily Roster'!$P183</f>
        <v>0</v>
      </c>
      <c r="Q183" s="55">
        <f>'[12]Daily Roster'!$Q183</f>
        <v>0</v>
      </c>
      <c r="R183" s="55">
        <f>'[12]Daily Roster'!$R183</f>
        <v>0</v>
      </c>
      <c r="S183" s="55">
        <f>'[12]Daily Roster'!$S183</f>
        <v>0</v>
      </c>
      <c r="T183" s="55">
        <f>'[12]Daily Roster'!$T183</f>
        <v>0</v>
      </c>
    </row>
    <row r="184" spans="1:20" x14ac:dyDescent="0.3">
      <c r="A184" s="7">
        <v>43355</v>
      </c>
      <c r="B184" s="1" t="s">
        <v>3</v>
      </c>
      <c r="C184" s="55">
        <f>'[12]Daily Roster'!$C184</f>
        <v>0</v>
      </c>
      <c r="D184" s="55">
        <f>'[12]Daily Roster'!$D184</f>
        <v>0</v>
      </c>
      <c r="E184" s="55">
        <f>'[12]Daily Roster'!$E184</f>
        <v>0</v>
      </c>
      <c r="F184" s="55">
        <f>'[12]Daily Roster'!$F184</f>
        <v>0</v>
      </c>
      <c r="G184" s="55">
        <f>'[12]Daily Roster'!$G184</f>
        <v>0</v>
      </c>
      <c r="H184" s="55">
        <f>'[12]Daily Roster'!$H184</f>
        <v>0</v>
      </c>
      <c r="I184" s="55">
        <f>'[12]Daily Roster'!$I184</f>
        <v>0</v>
      </c>
      <c r="J184" s="55">
        <f>'[12]Daily Roster'!$J184</f>
        <v>0</v>
      </c>
      <c r="K184" s="55">
        <f>'[12]Daily Roster'!$K184</f>
        <v>0</v>
      </c>
      <c r="L184" s="55">
        <f>'[12]Daily Roster'!$L184</f>
        <v>0</v>
      </c>
      <c r="M184" s="55">
        <f>'[12]Daily Roster'!$M184</f>
        <v>0</v>
      </c>
      <c r="N184" s="55">
        <f>'[12]Daily Roster'!$N184</f>
        <v>0</v>
      </c>
      <c r="O184" s="55">
        <f>'[12]Daily Roster'!$O184</f>
        <v>0</v>
      </c>
      <c r="P184" s="55">
        <f>'[12]Daily Roster'!$P184</f>
        <v>0</v>
      </c>
      <c r="Q184" s="55">
        <f>'[12]Daily Roster'!$Q184</f>
        <v>0</v>
      </c>
      <c r="R184" s="55">
        <f>'[12]Daily Roster'!$R184</f>
        <v>0</v>
      </c>
      <c r="S184" s="55">
        <f>'[12]Daily Roster'!$S184</f>
        <v>0</v>
      </c>
      <c r="T184" s="55">
        <f>'[12]Daily Roster'!$T184</f>
        <v>0</v>
      </c>
    </row>
    <row r="185" spans="1:20" x14ac:dyDescent="0.3">
      <c r="A185" s="7">
        <v>43356</v>
      </c>
      <c r="B185" s="1" t="s">
        <v>4</v>
      </c>
      <c r="C185" s="55">
        <f>'[12]Daily Roster'!$C185</f>
        <v>0</v>
      </c>
      <c r="D185" s="55">
        <f>'[12]Daily Roster'!$D185</f>
        <v>0</v>
      </c>
      <c r="E185" s="55">
        <f>'[12]Daily Roster'!$E185</f>
        <v>0</v>
      </c>
      <c r="F185" s="55">
        <f>'[12]Daily Roster'!$F185</f>
        <v>0</v>
      </c>
      <c r="G185" s="55">
        <f>'[12]Daily Roster'!$G185</f>
        <v>0</v>
      </c>
      <c r="H185" s="55">
        <f>'[12]Daily Roster'!$H185</f>
        <v>0</v>
      </c>
      <c r="I185" s="55">
        <f>'[12]Daily Roster'!$I185</f>
        <v>0</v>
      </c>
      <c r="J185" s="55">
        <f>'[12]Daily Roster'!$J185</f>
        <v>0</v>
      </c>
      <c r="K185" s="55">
        <f>'[12]Daily Roster'!$K185</f>
        <v>0</v>
      </c>
      <c r="L185" s="55">
        <f>'[12]Daily Roster'!$L185</f>
        <v>0</v>
      </c>
      <c r="M185" s="55">
        <f>'[12]Daily Roster'!$M185</f>
        <v>0</v>
      </c>
      <c r="N185" s="55">
        <f>'[12]Daily Roster'!$N185</f>
        <v>0</v>
      </c>
      <c r="O185" s="55">
        <f>'[12]Daily Roster'!$O185</f>
        <v>0</v>
      </c>
      <c r="P185" s="55">
        <f>'[12]Daily Roster'!$P185</f>
        <v>0</v>
      </c>
      <c r="Q185" s="55">
        <f>'[12]Daily Roster'!$Q185</f>
        <v>0</v>
      </c>
      <c r="R185" s="55">
        <f>'[12]Daily Roster'!$R185</f>
        <v>0</v>
      </c>
      <c r="S185" s="55">
        <f>'[12]Daily Roster'!$S185</f>
        <v>0</v>
      </c>
      <c r="T185" s="55">
        <f>'[12]Daily Roster'!$T185</f>
        <v>0</v>
      </c>
    </row>
    <row r="186" spans="1:20" x14ac:dyDescent="0.3">
      <c r="A186" s="7">
        <v>43357</v>
      </c>
      <c r="B186" s="1" t="s">
        <v>5</v>
      </c>
      <c r="C186" s="55">
        <f>'[12]Daily Roster'!$C186</f>
        <v>0</v>
      </c>
      <c r="D186" s="55">
        <f>'[12]Daily Roster'!$D186</f>
        <v>0</v>
      </c>
      <c r="E186" s="55">
        <f>'[12]Daily Roster'!$E186</f>
        <v>0</v>
      </c>
      <c r="F186" s="55">
        <f>'[12]Daily Roster'!$F186</f>
        <v>0</v>
      </c>
      <c r="G186" s="55">
        <f>'[12]Daily Roster'!$G186</f>
        <v>0</v>
      </c>
      <c r="H186" s="55">
        <f>'[12]Daily Roster'!$H186</f>
        <v>0</v>
      </c>
      <c r="I186" s="55">
        <f>'[12]Daily Roster'!$I186</f>
        <v>0</v>
      </c>
      <c r="J186" s="55">
        <f>'[12]Daily Roster'!$J186</f>
        <v>0</v>
      </c>
      <c r="K186" s="55">
        <f>'[12]Daily Roster'!$K186</f>
        <v>0</v>
      </c>
      <c r="L186" s="55">
        <f>'[12]Daily Roster'!$L186</f>
        <v>0</v>
      </c>
      <c r="M186" s="55">
        <f>'[12]Daily Roster'!$M186</f>
        <v>0</v>
      </c>
      <c r="N186" s="55">
        <f>'[12]Daily Roster'!$N186</f>
        <v>0</v>
      </c>
      <c r="O186" s="55">
        <f>'[12]Daily Roster'!$O186</f>
        <v>0</v>
      </c>
      <c r="P186" s="55">
        <f>'[12]Daily Roster'!$P186</f>
        <v>0</v>
      </c>
      <c r="Q186" s="55">
        <f>'[12]Daily Roster'!$Q186</f>
        <v>0</v>
      </c>
      <c r="R186" s="55">
        <f>'[12]Daily Roster'!$R186</f>
        <v>0</v>
      </c>
      <c r="S186" s="55">
        <f>'[12]Daily Roster'!$S186</f>
        <v>0</v>
      </c>
      <c r="T186" s="55">
        <f>'[12]Daily Roster'!$T186</f>
        <v>0</v>
      </c>
    </row>
    <row r="187" spans="1:20" x14ac:dyDescent="0.3">
      <c r="A187" s="7">
        <v>43360</v>
      </c>
      <c r="B187" s="1" t="s">
        <v>1</v>
      </c>
      <c r="C187" s="55">
        <f>'[12]Daily Roster'!$C187</f>
        <v>0</v>
      </c>
      <c r="D187" s="55">
        <f>'[12]Daily Roster'!$D187</f>
        <v>0</v>
      </c>
      <c r="E187" s="55">
        <f>'[12]Daily Roster'!$E187</f>
        <v>0</v>
      </c>
      <c r="F187" s="55">
        <f>'[12]Daily Roster'!$F187</f>
        <v>0</v>
      </c>
      <c r="G187" s="55">
        <f>'[12]Daily Roster'!$G187</f>
        <v>0</v>
      </c>
      <c r="H187" s="55">
        <f>'[12]Daily Roster'!$H187</f>
        <v>0</v>
      </c>
      <c r="I187" s="55">
        <f>'[12]Daily Roster'!$I187</f>
        <v>0</v>
      </c>
      <c r="J187" s="55">
        <f>'[12]Daily Roster'!$J187</f>
        <v>0</v>
      </c>
      <c r="K187" s="55">
        <f>'[12]Daily Roster'!$K187</f>
        <v>0</v>
      </c>
      <c r="L187" s="55">
        <f>'[12]Daily Roster'!$L187</f>
        <v>0</v>
      </c>
      <c r="M187" s="55">
        <f>'[12]Daily Roster'!$M187</f>
        <v>0</v>
      </c>
      <c r="N187" s="55">
        <f>'[12]Daily Roster'!$N187</f>
        <v>0</v>
      </c>
      <c r="O187" s="55">
        <f>'[12]Daily Roster'!$O187</f>
        <v>0</v>
      </c>
      <c r="P187" s="55">
        <f>'[12]Daily Roster'!$P187</f>
        <v>0</v>
      </c>
      <c r="Q187" s="55">
        <f>'[12]Daily Roster'!$Q187</f>
        <v>0</v>
      </c>
      <c r="R187" s="55">
        <f>'[12]Daily Roster'!$R187</f>
        <v>0</v>
      </c>
      <c r="S187" s="55">
        <f>'[12]Daily Roster'!$S187</f>
        <v>0</v>
      </c>
      <c r="T187" s="55">
        <f>'[12]Daily Roster'!$T187</f>
        <v>0</v>
      </c>
    </row>
    <row r="188" spans="1:20" x14ac:dyDescent="0.3">
      <c r="A188" s="7">
        <v>43361</v>
      </c>
      <c r="B188" s="1" t="s">
        <v>2</v>
      </c>
      <c r="C188" s="55">
        <f>'[12]Daily Roster'!$C188</f>
        <v>0</v>
      </c>
      <c r="D188" s="55">
        <f>'[12]Daily Roster'!$D188</f>
        <v>0</v>
      </c>
      <c r="E188" s="55">
        <f>'[12]Daily Roster'!$E188</f>
        <v>0</v>
      </c>
      <c r="F188" s="55">
        <f>'[12]Daily Roster'!$F188</f>
        <v>0</v>
      </c>
      <c r="G188" s="55">
        <f>'[12]Daily Roster'!$G188</f>
        <v>0</v>
      </c>
      <c r="H188" s="55">
        <f>'[12]Daily Roster'!$H188</f>
        <v>0</v>
      </c>
      <c r="I188" s="55">
        <f>'[12]Daily Roster'!$I188</f>
        <v>0</v>
      </c>
      <c r="J188" s="55">
        <f>'[12]Daily Roster'!$J188</f>
        <v>0</v>
      </c>
      <c r="K188" s="55">
        <f>'[12]Daily Roster'!$K188</f>
        <v>0</v>
      </c>
      <c r="L188" s="55">
        <f>'[12]Daily Roster'!$L188</f>
        <v>0</v>
      </c>
      <c r="M188" s="55">
        <f>'[12]Daily Roster'!$M188</f>
        <v>0</v>
      </c>
      <c r="N188" s="55">
        <f>'[12]Daily Roster'!$N188</f>
        <v>0</v>
      </c>
      <c r="O188" s="55">
        <f>'[12]Daily Roster'!$O188</f>
        <v>0</v>
      </c>
      <c r="P188" s="55">
        <f>'[12]Daily Roster'!$P188</f>
        <v>0</v>
      </c>
      <c r="Q188" s="55">
        <f>'[12]Daily Roster'!$Q188</f>
        <v>0</v>
      </c>
      <c r="R188" s="55">
        <f>'[12]Daily Roster'!$R188</f>
        <v>0</v>
      </c>
      <c r="S188" s="55">
        <f>'[12]Daily Roster'!$S188</f>
        <v>0</v>
      </c>
      <c r="T188" s="55">
        <f>'[12]Daily Roster'!$T188</f>
        <v>0</v>
      </c>
    </row>
    <row r="189" spans="1:20" x14ac:dyDescent="0.3">
      <c r="A189" s="7">
        <v>43362</v>
      </c>
      <c r="B189" s="1" t="s">
        <v>3</v>
      </c>
      <c r="C189" s="55">
        <f>'[12]Daily Roster'!$C189</f>
        <v>0</v>
      </c>
      <c r="D189" s="55">
        <f>'[12]Daily Roster'!$D189</f>
        <v>0</v>
      </c>
      <c r="E189" s="55">
        <f>'[12]Daily Roster'!$E189</f>
        <v>0</v>
      </c>
      <c r="F189" s="55">
        <f>'[12]Daily Roster'!$F189</f>
        <v>0</v>
      </c>
      <c r="G189" s="55">
        <f>'[12]Daily Roster'!$G189</f>
        <v>0</v>
      </c>
      <c r="H189" s="55">
        <f>'[12]Daily Roster'!$H189</f>
        <v>0</v>
      </c>
      <c r="I189" s="55">
        <f>'[12]Daily Roster'!$I189</f>
        <v>0</v>
      </c>
      <c r="J189" s="55">
        <f>'[12]Daily Roster'!$J189</f>
        <v>0</v>
      </c>
      <c r="K189" s="55">
        <f>'[12]Daily Roster'!$K189</f>
        <v>0</v>
      </c>
      <c r="L189" s="55">
        <f>'[12]Daily Roster'!$L189</f>
        <v>0</v>
      </c>
      <c r="M189" s="55">
        <f>'[12]Daily Roster'!$M189</f>
        <v>0</v>
      </c>
      <c r="N189" s="55">
        <f>'[12]Daily Roster'!$N189</f>
        <v>0</v>
      </c>
      <c r="O189" s="55">
        <f>'[12]Daily Roster'!$O189</f>
        <v>0</v>
      </c>
      <c r="P189" s="55">
        <f>'[12]Daily Roster'!$P189</f>
        <v>0</v>
      </c>
      <c r="Q189" s="55">
        <f>'[12]Daily Roster'!$Q189</f>
        <v>0</v>
      </c>
      <c r="R189" s="55">
        <f>'[12]Daily Roster'!$R189</f>
        <v>0</v>
      </c>
      <c r="S189" s="55">
        <f>'[12]Daily Roster'!$S189</f>
        <v>0</v>
      </c>
      <c r="T189" s="55">
        <f>'[12]Daily Roster'!$T189</f>
        <v>0</v>
      </c>
    </row>
    <row r="190" spans="1:20" x14ac:dyDescent="0.3">
      <c r="A190" s="7">
        <v>43363</v>
      </c>
      <c r="B190" s="1" t="s">
        <v>4</v>
      </c>
      <c r="C190" s="55">
        <f>'[12]Daily Roster'!$C190</f>
        <v>0</v>
      </c>
      <c r="D190" s="55">
        <f>'[12]Daily Roster'!$D190</f>
        <v>0</v>
      </c>
      <c r="E190" s="55">
        <f>'[12]Daily Roster'!$E190</f>
        <v>0</v>
      </c>
      <c r="F190" s="55">
        <f>'[12]Daily Roster'!$F190</f>
        <v>0</v>
      </c>
      <c r="G190" s="55">
        <f>'[12]Daily Roster'!$G190</f>
        <v>0</v>
      </c>
      <c r="H190" s="55">
        <f>'[12]Daily Roster'!$H190</f>
        <v>0</v>
      </c>
      <c r="I190" s="55">
        <f>'[12]Daily Roster'!$I190</f>
        <v>0</v>
      </c>
      <c r="J190" s="55">
        <f>'[12]Daily Roster'!$J190</f>
        <v>0</v>
      </c>
      <c r="K190" s="55">
        <f>'[12]Daily Roster'!$K190</f>
        <v>0</v>
      </c>
      <c r="L190" s="55">
        <f>'[12]Daily Roster'!$L190</f>
        <v>0</v>
      </c>
      <c r="M190" s="55">
        <f>'[12]Daily Roster'!$M190</f>
        <v>0</v>
      </c>
      <c r="N190" s="55">
        <f>'[12]Daily Roster'!$N190</f>
        <v>0</v>
      </c>
      <c r="O190" s="55">
        <f>'[12]Daily Roster'!$O190</f>
        <v>0</v>
      </c>
      <c r="P190" s="55">
        <f>'[12]Daily Roster'!$P190</f>
        <v>0</v>
      </c>
      <c r="Q190" s="55">
        <f>'[12]Daily Roster'!$Q190</f>
        <v>0</v>
      </c>
      <c r="R190" s="55">
        <f>'[12]Daily Roster'!$R190</f>
        <v>0</v>
      </c>
      <c r="S190" s="55">
        <f>'[12]Daily Roster'!$S190</f>
        <v>0</v>
      </c>
      <c r="T190" s="55">
        <f>'[12]Daily Roster'!$T190</f>
        <v>0</v>
      </c>
    </row>
    <row r="191" spans="1:20" x14ac:dyDescent="0.3">
      <c r="A191" s="7">
        <v>43364</v>
      </c>
      <c r="B191" s="1" t="s">
        <v>5</v>
      </c>
      <c r="C191" s="55">
        <f>'[12]Daily Roster'!$C191</f>
        <v>0</v>
      </c>
      <c r="D191" s="55">
        <f>'[12]Daily Roster'!$D191</f>
        <v>0</v>
      </c>
      <c r="E191" s="55">
        <f>'[12]Daily Roster'!$E191</f>
        <v>0</v>
      </c>
      <c r="F191" s="55">
        <f>'[12]Daily Roster'!$F191</f>
        <v>0</v>
      </c>
      <c r="G191" s="55">
        <f>'[12]Daily Roster'!$G191</f>
        <v>0</v>
      </c>
      <c r="H191" s="55">
        <f>'[12]Daily Roster'!$H191</f>
        <v>0</v>
      </c>
      <c r="I191" s="55">
        <f>'[12]Daily Roster'!$I191</f>
        <v>0</v>
      </c>
      <c r="J191" s="55">
        <f>'[12]Daily Roster'!$J191</f>
        <v>0</v>
      </c>
      <c r="K191" s="55">
        <f>'[12]Daily Roster'!$K191</f>
        <v>0</v>
      </c>
      <c r="L191" s="55">
        <f>'[12]Daily Roster'!$L191</f>
        <v>0</v>
      </c>
      <c r="M191" s="55">
        <f>'[12]Daily Roster'!$M191</f>
        <v>0</v>
      </c>
      <c r="N191" s="55">
        <f>'[12]Daily Roster'!$N191</f>
        <v>0</v>
      </c>
      <c r="O191" s="55">
        <f>'[12]Daily Roster'!$O191</f>
        <v>0</v>
      </c>
      <c r="P191" s="55">
        <f>'[12]Daily Roster'!$P191</f>
        <v>0</v>
      </c>
      <c r="Q191" s="55">
        <f>'[12]Daily Roster'!$Q191</f>
        <v>0</v>
      </c>
      <c r="R191" s="55">
        <f>'[12]Daily Roster'!$R191</f>
        <v>0</v>
      </c>
      <c r="S191" s="55">
        <f>'[12]Daily Roster'!$S191</f>
        <v>0</v>
      </c>
      <c r="T191" s="55">
        <f>'[12]Daily Roster'!$T191</f>
        <v>0</v>
      </c>
    </row>
    <row r="192" spans="1:20" x14ac:dyDescent="0.3">
      <c r="A192" s="7">
        <v>43367</v>
      </c>
      <c r="B192" s="1" t="s">
        <v>1</v>
      </c>
      <c r="C192" s="55">
        <f>'[12]Daily Roster'!$C192</f>
        <v>0</v>
      </c>
      <c r="D192" s="55">
        <f>'[12]Daily Roster'!$D192</f>
        <v>0</v>
      </c>
      <c r="E192" s="55">
        <f>'[12]Daily Roster'!$E192</f>
        <v>0</v>
      </c>
      <c r="F192" s="55">
        <f>'[12]Daily Roster'!$F192</f>
        <v>0</v>
      </c>
      <c r="G192" s="55">
        <f>'[12]Daily Roster'!$G192</f>
        <v>0</v>
      </c>
      <c r="H192" s="55">
        <f>'[12]Daily Roster'!$H192</f>
        <v>0</v>
      </c>
      <c r="I192" s="55">
        <f>'[12]Daily Roster'!$I192</f>
        <v>0</v>
      </c>
      <c r="J192" s="55">
        <f>'[12]Daily Roster'!$J192</f>
        <v>0</v>
      </c>
      <c r="K192" s="55">
        <f>'[12]Daily Roster'!$K192</f>
        <v>0</v>
      </c>
      <c r="L192" s="55">
        <f>'[12]Daily Roster'!$L192</f>
        <v>0</v>
      </c>
      <c r="M192" s="55">
        <f>'[12]Daily Roster'!$M192</f>
        <v>0</v>
      </c>
      <c r="N192" s="55">
        <f>'[12]Daily Roster'!$N192</f>
        <v>0</v>
      </c>
      <c r="O192" s="55">
        <f>'[12]Daily Roster'!$O192</f>
        <v>0</v>
      </c>
      <c r="P192" s="55">
        <f>'[12]Daily Roster'!$P192</f>
        <v>0</v>
      </c>
      <c r="Q192" s="55">
        <f>'[12]Daily Roster'!$Q192</f>
        <v>0</v>
      </c>
      <c r="R192" s="55">
        <f>'[12]Daily Roster'!$R192</f>
        <v>0</v>
      </c>
      <c r="S192" s="55">
        <f>'[12]Daily Roster'!$S192</f>
        <v>0</v>
      </c>
      <c r="T192" s="55">
        <f>'[12]Daily Roster'!$T192</f>
        <v>0</v>
      </c>
    </row>
    <row r="193" spans="1:20" x14ac:dyDescent="0.3">
      <c r="A193" s="7">
        <v>43368</v>
      </c>
      <c r="B193" s="1" t="s">
        <v>2</v>
      </c>
      <c r="C193" s="55">
        <f>'[12]Daily Roster'!$C193</f>
        <v>0</v>
      </c>
      <c r="D193" s="55">
        <f>'[12]Daily Roster'!$D193</f>
        <v>0</v>
      </c>
      <c r="E193" s="55">
        <f>'[12]Daily Roster'!$E193</f>
        <v>0</v>
      </c>
      <c r="F193" s="55">
        <f>'[12]Daily Roster'!$F193</f>
        <v>0</v>
      </c>
      <c r="G193" s="55">
        <f>'[12]Daily Roster'!$G193</f>
        <v>0</v>
      </c>
      <c r="H193" s="55">
        <f>'[12]Daily Roster'!$H193</f>
        <v>0</v>
      </c>
      <c r="I193" s="55">
        <f>'[12]Daily Roster'!$I193</f>
        <v>0</v>
      </c>
      <c r="J193" s="55">
        <f>'[12]Daily Roster'!$J193</f>
        <v>0</v>
      </c>
      <c r="K193" s="55">
        <f>'[12]Daily Roster'!$K193</f>
        <v>0</v>
      </c>
      <c r="L193" s="55">
        <f>'[12]Daily Roster'!$L193</f>
        <v>0</v>
      </c>
      <c r="M193" s="55">
        <f>'[12]Daily Roster'!$M193</f>
        <v>0</v>
      </c>
      <c r="N193" s="55">
        <f>'[12]Daily Roster'!$N193</f>
        <v>0</v>
      </c>
      <c r="O193" s="55">
        <f>'[12]Daily Roster'!$O193</f>
        <v>0</v>
      </c>
      <c r="P193" s="55">
        <f>'[12]Daily Roster'!$P193</f>
        <v>0</v>
      </c>
      <c r="Q193" s="55">
        <f>'[12]Daily Roster'!$Q193</f>
        <v>0</v>
      </c>
      <c r="R193" s="55">
        <f>'[12]Daily Roster'!$R193</f>
        <v>0</v>
      </c>
      <c r="S193" s="55">
        <f>'[12]Daily Roster'!$S193</f>
        <v>0</v>
      </c>
      <c r="T193" s="55">
        <f>'[12]Daily Roster'!$T193</f>
        <v>0</v>
      </c>
    </row>
    <row r="194" spans="1:20" x14ac:dyDescent="0.3">
      <c r="A194" s="7">
        <v>43369</v>
      </c>
      <c r="B194" s="1" t="s">
        <v>3</v>
      </c>
      <c r="C194" s="55">
        <f>'[12]Daily Roster'!$C194</f>
        <v>0</v>
      </c>
      <c r="D194" s="55">
        <f>'[12]Daily Roster'!$D194</f>
        <v>0</v>
      </c>
      <c r="E194" s="55">
        <f>'[12]Daily Roster'!$E194</f>
        <v>0</v>
      </c>
      <c r="F194" s="55">
        <f>'[12]Daily Roster'!$F194</f>
        <v>0</v>
      </c>
      <c r="G194" s="55">
        <f>'[12]Daily Roster'!$G194</f>
        <v>0</v>
      </c>
      <c r="H194" s="55">
        <f>'[12]Daily Roster'!$H194</f>
        <v>0</v>
      </c>
      <c r="I194" s="55">
        <f>'[12]Daily Roster'!$I194</f>
        <v>0</v>
      </c>
      <c r="J194" s="55">
        <f>'[12]Daily Roster'!$J194</f>
        <v>0</v>
      </c>
      <c r="K194" s="55">
        <f>'[12]Daily Roster'!$K194</f>
        <v>0</v>
      </c>
      <c r="L194" s="55">
        <f>'[12]Daily Roster'!$L194</f>
        <v>0</v>
      </c>
      <c r="M194" s="55">
        <f>'[12]Daily Roster'!$M194</f>
        <v>0</v>
      </c>
      <c r="N194" s="55">
        <f>'[12]Daily Roster'!$N194</f>
        <v>0</v>
      </c>
      <c r="O194" s="55">
        <f>'[12]Daily Roster'!$O194</f>
        <v>0</v>
      </c>
      <c r="P194" s="55">
        <f>'[12]Daily Roster'!$P194</f>
        <v>0</v>
      </c>
      <c r="Q194" s="55">
        <f>'[12]Daily Roster'!$Q194</f>
        <v>0</v>
      </c>
      <c r="R194" s="55">
        <f>'[12]Daily Roster'!$R194</f>
        <v>0</v>
      </c>
      <c r="S194" s="55">
        <f>'[12]Daily Roster'!$S194</f>
        <v>0</v>
      </c>
      <c r="T194" s="55">
        <f>'[12]Daily Roster'!$T194</f>
        <v>0</v>
      </c>
    </row>
    <row r="195" spans="1:20" x14ac:dyDescent="0.3">
      <c r="A195" s="7">
        <v>43370</v>
      </c>
      <c r="B195" s="1" t="s">
        <v>4</v>
      </c>
      <c r="C195" s="55">
        <f>'[12]Daily Roster'!$C195</f>
        <v>0</v>
      </c>
      <c r="D195" s="55">
        <f>'[12]Daily Roster'!$D195</f>
        <v>0</v>
      </c>
      <c r="E195" s="55">
        <f>'[12]Daily Roster'!$E195</f>
        <v>0</v>
      </c>
      <c r="F195" s="55">
        <f>'[12]Daily Roster'!$F195</f>
        <v>0</v>
      </c>
      <c r="G195" s="55">
        <f>'[12]Daily Roster'!$G195</f>
        <v>0</v>
      </c>
      <c r="H195" s="55">
        <f>'[12]Daily Roster'!$H195</f>
        <v>0</v>
      </c>
      <c r="I195" s="55">
        <f>'[12]Daily Roster'!$I195</f>
        <v>0</v>
      </c>
      <c r="J195" s="55">
        <f>'[12]Daily Roster'!$J195</f>
        <v>0</v>
      </c>
      <c r="K195" s="55">
        <f>'[12]Daily Roster'!$K195</f>
        <v>0</v>
      </c>
      <c r="L195" s="55">
        <f>'[12]Daily Roster'!$L195</f>
        <v>0</v>
      </c>
      <c r="M195" s="55">
        <f>'[12]Daily Roster'!$M195</f>
        <v>0</v>
      </c>
      <c r="N195" s="55">
        <f>'[12]Daily Roster'!$N195</f>
        <v>0</v>
      </c>
      <c r="O195" s="55">
        <f>'[12]Daily Roster'!$O195</f>
        <v>0</v>
      </c>
      <c r="P195" s="55">
        <f>'[12]Daily Roster'!$P195</f>
        <v>0</v>
      </c>
      <c r="Q195" s="55">
        <f>'[12]Daily Roster'!$Q195</f>
        <v>0</v>
      </c>
      <c r="R195" s="55">
        <f>'[12]Daily Roster'!$R195</f>
        <v>0</v>
      </c>
      <c r="S195" s="55">
        <f>'[12]Daily Roster'!$S195</f>
        <v>0</v>
      </c>
      <c r="T195" s="55">
        <f>'[12]Daily Roster'!$T195</f>
        <v>0</v>
      </c>
    </row>
    <row r="196" spans="1:20" x14ac:dyDescent="0.3">
      <c r="A196" s="7">
        <v>43371</v>
      </c>
      <c r="B196" s="1" t="s">
        <v>5</v>
      </c>
      <c r="C196" s="55">
        <f>'[12]Daily Roster'!$C196</f>
        <v>0</v>
      </c>
      <c r="D196" s="55">
        <f>'[12]Daily Roster'!$D196</f>
        <v>0</v>
      </c>
      <c r="E196" s="55">
        <f>'[12]Daily Roster'!$E196</f>
        <v>0</v>
      </c>
      <c r="F196" s="55">
        <f>'[12]Daily Roster'!$F196</f>
        <v>0</v>
      </c>
      <c r="G196" s="55">
        <f>'[12]Daily Roster'!$G196</f>
        <v>0</v>
      </c>
      <c r="H196" s="55">
        <f>'[12]Daily Roster'!$H196</f>
        <v>0</v>
      </c>
      <c r="I196" s="55">
        <f>'[12]Daily Roster'!$I196</f>
        <v>0</v>
      </c>
      <c r="J196" s="55">
        <f>'[12]Daily Roster'!$J196</f>
        <v>0</v>
      </c>
      <c r="K196" s="55">
        <f>'[12]Daily Roster'!$K196</f>
        <v>0</v>
      </c>
      <c r="L196" s="55">
        <f>'[12]Daily Roster'!$L196</f>
        <v>0</v>
      </c>
      <c r="M196" s="55">
        <f>'[12]Daily Roster'!$M196</f>
        <v>0</v>
      </c>
      <c r="N196" s="55">
        <f>'[12]Daily Roster'!$N196</f>
        <v>0</v>
      </c>
      <c r="O196" s="55">
        <f>'[12]Daily Roster'!$O196</f>
        <v>0</v>
      </c>
      <c r="P196" s="55">
        <f>'[12]Daily Roster'!$P196</f>
        <v>0</v>
      </c>
      <c r="Q196" s="55">
        <f>'[12]Daily Roster'!$Q196</f>
        <v>0</v>
      </c>
      <c r="R196" s="55">
        <f>'[12]Daily Roster'!$R196</f>
        <v>0</v>
      </c>
      <c r="S196" s="55">
        <f>'[12]Daily Roster'!$S196</f>
        <v>0</v>
      </c>
      <c r="T196" s="55">
        <f>'[12]Daily Roster'!$T196</f>
        <v>0</v>
      </c>
    </row>
    <row r="197" spans="1:20" x14ac:dyDescent="0.3">
      <c r="A197" s="7">
        <v>43374</v>
      </c>
      <c r="B197" s="1" t="s">
        <v>1</v>
      </c>
      <c r="C197" s="55">
        <f>'[12]Daily Roster'!$C197</f>
        <v>0</v>
      </c>
      <c r="D197" s="55">
        <f>'[12]Daily Roster'!$D197</f>
        <v>0</v>
      </c>
      <c r="E197" s="55">
        <f>'[12]Daily Roster'!$E197</f>
        <v>0</v>
      </c>
      <c r="F197" s="55">
        <f>'[12]Daily Roster'!$F197</f>
        <v>0</v>
      </c>
      <c r="G197" s="55">
        <f>'[12]Daily Roster'!$G197</f>
        <v>0</v>
      </c>
      <c r="H197" s="55">
        <f>'[12]Daily Roster'!$H197</f>
        <v>0</v>
      </c>
      <c r="I197" s="55">
        <f>'[12]Daily Roster'!$I197</f>
        <v>0</v>
      </c>
      <c r="J197" s="55">
        <f>'[12]Daily Roster'!$J197</f>
        <v>0</v>
      </c>
      <c r="K197" s="55">
        <f>'[12]Daily Roster'!$K197</f>
        <v>0</v>
      </c>
      <c r="L197" s="55">
        <f>'[12]Daily Roster'!$L197</f>
        <v>0</v>
      </c>
      <c r="M197" s="55">
        <f>'[12]Daily Roster'!$M197</f>
        <v>0</v>
      </c>
      <c r="N197" s="55">
        <f>'[12]Daily Roster'!$N197</f>
        <v>0</v>
      </c>
      <c r="O197" s="55">
        <f>'[12]Daily Roster'!$O197</f>
        <v>0</v>
      </c>
      <c r="P197" s="55">
        <f>'[12]Daily Roster'!$P197</f>
        <v>0</v>
      </c>
      <c r="Q197" s="55">
        <f>'[12]Daily Roster'!$Q197</f>
        <v>0</v>
      </c>
      <c r="R197" s="55">
        <f>'[12]Daily Roster'!$R197</f>
        <v>0</v>
      </c>
      <c r="S197" s="55">
        <f>'[12]Daily Roster'!$S197</f>
        <v>0</v>
      </c>
      <c r="T197" s="55">
        <f>'[12]Daily Roster'!$T197</f>
        <v>0</v>
      </c>
    </row>
    <row r="198" spans="1:20" x14ac:dyDescent="0.3">
      <c r="A198" s="7">
        <v>43375</v>
      </c>
      <c r="B198" s="1" t="s">
        <v>2</v>
      </c>
      <c r="C198" s="55">
        <f>'[12]Daily Roster'!$C198</f>
        <v>0</v>
      </c>
      <c r="D198" s="55">
        <f>'[12]Daily Roster'!$D198</f>
        <v>0</v>
      </c>
      <c r="E198" s="55">
        <f>'[12]Daily Roster'!$E198</f>
        <v>0</v>
      </c>
      <c r="F198" s="55">
        <f>'[12]Daily Roster'!$F198</f>
        <v>0</v>
      </c>
      <c r="G198" s="55">
        <f>'[12]Daily Roster'!$G198</f>
        <v>0</v>
      </c>
      <c r="H198" s="55">
        <f>'[12]Daily Roster'!$H198</f>
        <v>0</v>
      </c>
      <c r="I198" s="55">
        <f>'[12]Daily Roster'!$I198</f>
        <v>0</v>
      </c>
      <c r="J198" s="55">
        <f>'[12]Daily Roster'!$J198</f>
        <v>0</v>
      </c>
      <c r="K198" s="55">
        <f>'[12]Daily Roster'!$K198</f>
        <v>0</v>
      </c>
      <c r="L198" s="55">
        <f>'[12]Daily Roster'!$L198</f>
        <v>0</v>
      </c>
      <c r="M198" s="55">
        <f>'[12]Daily Roster'!$M198</f>
        <v>0</v>
      </c>
      <c r="N198" s="55">
        <f>'[12]Daily Roster'!$N198</f>
        <v>0</v>
      </c>
      <c r="O198" s="55">
        <f>'[12]Daily Roster'!$O198</f>
        <v>0</v>
      </c>
      <c r="P198" s="55">
        <f>'[12]Daily Roster'!$P198</f>
        <v>0</v>
      </c>
      <c r="Q198" s="55">
        <f>'[12]Daily Roster'!$Q198</f>
        <v>0</v>
      </c>
      <c r="R198" s="55">
        <f>'[12]Daily Roster'!$R198</f>
        <v>0</v>
      </c>
      <c r="S198" s="55">
        <f>'[12]Daily Roster'!$S198</f>
        <v>0</v>
      </c>
      <c r="T198" s="55">
        <f>'[12]Daily Roster'!$T198</f>
        <v>0</v>
      </c>
    </row>
    <row r="199" spans="1:20" x14ac:dyDescent="0.3">
      <c r="A199" s="7">
        <v>43376</v>
      </c>
      <c r="B199" s="1" t="s">
        <v>3</v>
      </c>
      <c r="C199" s="55">
        <f>'[12]Daily Roster'!$C199</f>
        <v>0</v>
      </c>
      <c r="D199" s="55">
        <f>'[12]Daily Roster'!$D199</f>
        <v>0</v>
      </c>
      <c r="E199" s="55">
        <f>'[12]Daily Roster'!$E199</f>
        <v>0</v>
      </c>
      <c r="F199" s="55">
        <f>'[12]Daily Roster'!$F199</f>
        <v>0</v>
      </c>
      <c r="G199" s="55">
        <f>'[12]Daily Roster'!$G199</f>
        <v>0</v>
      </c>
      <c r="H199" s="55">
        <f>'[12]Daily Roster'!$H199</f>
        <v>0</v>
      </c>
      <c r="I199" s="55">
        <f>'[12]Daily Roster'!$I199</f>
        <v>0</v>
      </c>
      <c r="J199" s="55">
        <f>'[12]Daily Roster'!$J199</f>
        <v>0</v>
      </c>
      <c r="K199" s="55">
        <f>'[12]Daily Roster'!$K199</f>
        <v>0</v>
      </c>
      <c r="L199" s="55">
        <f>'[12]Daily Roster'!$L199</f>
        <v>0</v>
      </c>
      <c r="M199" s="55">
        <f>'[12]Daily Roster'!$M199</f>
        <v>0</v>
      </c>
      <c r="N199" s="55">
        <f>'[12]Daily Roster'!$N199</f>
        <v>0</v>
      </c>
      <c r="O199" s="55">
        <f>'[12]Daily Roster'!$O199</f>
        <v>0</v>
      </c>
      <c r="P199" s="55">
        <f>'[12]Daily Roster'!$P199</f>
        <v>0</v>
      </c>
      <c r="Q199" s="55">
        <f>'[12]Daily Roster'!$Q199</f>
        <v>0</v>
      </c>
      <c r="R199" s="55">
        <f>'[12]Daily Roster'!$R199</f>
        <v>0</v>
      </c>
      <c r="S199" s="55">
        <f>'[12]Daily Roster'!$S199</f>
        <v>0</v>
      </c>
      <c r="T199" s="55">
        <f>'[12]Daily Roster'!$T199</f>
        <v>0</v>
      </c>
    </row>
    <row r="200" spans="1:20" x14ac:dyDescent="0.3">
      <c r="A200" s="7">
        <v>43377</v>
      </c>
      <c r="B200" s="1" t="s">
        <v>4</v>
      </c>
      <c r="C200" s="55">
        <f>'[12]Daily Roster'!$C200</f>
        <v>0</v>
      </c>
      <c r="D200" s="55">
        <f>'[12]Daily Roster'!$D200</f>
        <v>0</v>
      </c>
      <c r="E200" s="55">
        <f>'[12]Daily Roster'!$E200</f>
        <v>0</v>
      </c>
      <c r="F200" s="55">
        <f>'[12]Daily Roster'!$F200</f>
        <v>0</v>
      </c>
      <c r="G200" s="55">
        <f>'[12]Daily Roster'!$G200</f>
        <v>0</v>
      </c>
      <c r="H200" s="55">
        <f>'[12]Daily Roster'!$H200</f>
        <v>0</v>
      </c>
      <c r="I200" s="55">
        <f>'[12]Daily Roster'!$I200</f>
        <v>0</v>
      </c>
      <c r="J200" s="55">
        <f>'[12]Daily Roster'!$J200</f>
        <v>0</v>
      </c>
      <c r="K200" s="55">
        <f>'[12]Daily Roster'!$K200</f>
        <v>0</v>
      </c>
      <c r="L200" s="55">
        <f>'[12]Daily Roster'!$L200</f>
        <v>0</v>
      </c>
      <c r="M200" s="55">
        <f>'[12]Daily Roster'!$M200</f>
        <v>0</v>
      </c>
      <c r="N200" s="55">
        <f>'[12]Daily Roster'!$N200</f>
        <v>0</v>
      </c>
      <c r="O200" s="55">
        <f>'[12]Daily Roster'!$O200</f>
        <v>0</v>
      </c>
      <c r="P200" s="55">
        <f>'[12]Daily Roster'!$P200</f>
        <v>0</v>
      </c>
      <c r="Q200" s="55">
        <f>'[12]Daily Roster'!$Q200</f>
        <v>0</v>
      </c>
      <c r="R200" s="55">
        <f>'[12]Daily Roster'!$R200</f>
        <v>0</v>
      </c>
      <c r="S200" s="55">
        <f>'[12]Daily Roster'!$S200</f>
        <v>0</v>
      </c>
      <c r="T200" s="55">
        <f>'[12]Daily Roster'!$T200</f>
        <v>0</v>
      </c>
    </row>
    <row r="201" spans="1:20" x14ac:dyDescent="0.3">
      <c r="A201" s="7">
        <v>43378</v>
      </c>
      <c r="B201" s="1" t="s">
        <v>5</v>
      </c>
      <c r="C201" s="55">
        <f>'[12]Daily Roster'!$C201</f>
        <v>0</v>
      </c>
      <c r="D201" s="55">
        <f>'[12]Daily Roster'!$D201</f>
        <v>0</v>
      </c>
      <c r="E201" s="55">
        <f>'[12]Daily Roster'!$E201</f>
        <v>0</v>
      </c>
      <c r="F201" s="55">
        <f>'[12]Daily Roster'!$F201</f>
        <v>0</v>
      </c>
      <c r="G201" s="55">
        <f>'[12]Daily Roster'!$G201</f>
        <v>0</v>
      </c>
      <c r="H201" s="55">
        <f>'[12]Daily Roster'!$H201</f>
        <v>0</v>
      </c>
      <c r="I201" s="55">
        <f>'[12]Daily Roster'!$I201</f>
        <v>0</v>
      </c>
      <c r="J201" s="55">
        <f>'[12]Daily Roster'!$J201</f>
        <v>0</v>
      </c>
      <c r="K201" s="55">
        <f>'[12]Daily Roster'!$K201</f>
        <v>0</v>
      </c>
      <c r="L201" s="55">
        <f>'[12]Daily Roster'!$L201</f>
        <v>0</v>
      </c>
      <c r="M201" s="55">
        <f>'[12]Daily Roster'!$M201</f>
        <v>0</v>
      </c>
      <c r="N201" s="55">
        <f>'[12]Daily Roster'!$N201</f>
        <v>0</v>
      </c>
      <c r="O201" s="55">
        <f>'[12]Daily Roster'!$O201</f>
        <v>0</v>
      </c>
      <c r="P201" s="55">
        <f>'[12]Daily Roster'!$P201</f>
        <v>0</v>
      </c>
      <c r="Q201" s="55">
        <f>'[12]Daily Roster'!$Q201</f>
        <v>0</v>
      </c>
      <c r="R201" s="55">
        <f>'[12]Daily Roster'!$R201</f>
        <v>0</v>
      </c>
      <c r="S201" s="55">
        <f>'[12]Daily Roster'!$S201</f>
        <v>0</v>
      </c>
      <c r="T201" s="55">
        <f>'[12]Daily Roster'!$T201</f>
        <v>0</v>
      </c>
    </row>
    <row r="202" spans="1:20" x14ac:dyDescent="0.3">
      <c r="A202" s="7">
        <v>43381</v>
      </c>
      <c r="B202" s="1" t="s">
        <v>1</v>
      </c>
      <c r="C202" s="55">
        <f>'[12]Daily Roster'!$C202</f>
        <v>0</v>
      </c>
      <c r="D202" s="55">
        <f>'[12]Daily Roster'!$D202</f>
        <v>0</v>
      </c>
      <c r="E202" s="55">
        <f>'[12]Daily Roster'!$E202</f>
        <v>0</v>
      </c>
      <c r="F202" s="55">
        <f>'[12]Daily Roster'!$F202</f>
        <v>0</v>
      </c>
      <c r="G202" s="55">
        <f>'[12]Daily Roster'!$G202</f>
        <v>0</v>
      </c>
      <c r="H202" s="55">
        <f>'[12]Daily Roster'!$H202</f>
        <v>0</v>
      </c>
      <c r="I202" s="55">
        <f>'[12]Daily Roster'!$I202</f>
        <v>0</v>
      </c>
      <c r="J202" s="55">
        <f>'[12]Daily Roster'!$J202</f>
        <v>0</v>
      </c>
      <c r="K202" s="55">
        <f>'[12]Daily Roster'!$K202</f>
        <v>0</v>
      </c>
      <c r="L202" s="55">
        <f>'[12]Daily Roster'!$L202</f>
        <v>0</v>
      </c>
      <c r="M202" s="55">
        <f>'[12]Daily Roster'!$M202</f>
        <v>0</v>
      </c>
      <c r="N202" s="55">
        <f>'[12]Daily Roster'!$N202</f>
        <v>0</v>
      </c>
      <c r="O202" s="55">
        <f>'[12]Daily Roster'!$O202</f>
        <v>0</v>
      </c>
      <c r="P202" s="55">
        <f>'[12]Daily Roster'!$P202</f>
        <v>0</v>
      </c>
      <c r="Q202" s="55">
        <f>'[12]Daily Roster'!$Q202</f>
        <v>0</v>
      </c>
      <c r="R202" s="55">
        <f>'[12]Daily Roster'!$R202</f>
        <v>0</v>
      </c>
      <c r="S202" s="55">
        <f>'[12]Daily Roster'!$S202</f>
        <v>0</v>
      </c>
      <c r="T202" s="55">
        <f>'[12]Daily Roster'!$T202</f>
        <v>0</v>
      </c>
    </row>
    <row r="203" spans="1:20" x14ac:dyDescent="0.3">
      <c r="A203" s="7">
        <v>43382</v>
      </c>
      <c r="B203" s="1" t="s">
        <v>2</v>
      </c>
      <c r="C203" s="55">
        <f>'[12]Daily Roster'!$C203</f>
        <v>0</v>
      </c>
      <c r="D203" s="55">
        <f>'[12]Daily Roster'!$D203</f>
        <v>0</v>
      </c>
      <c r="E203" s="55">
        <f>'[12]Daily Roster'!$E203</f>
        <v>0</v>
      </c>
      <c r="F203" s="55">
        <f>'[12]Daily Roster'!$F203</f>
        <v>0</v>
      </c>
      <c r="G203" s="55">
        <f>'[12]Daily Roster'!$G203</f>
        <v>0</v>
      </c>
      <c r="H203" s="55">
        <f>'[12]Daily Roster'!$H203</f>
        <v>0</v>
      </c>
      <c r="I203" s="55">
        <f>'[12]Daily Roster'!$I203</f>
        <v>0</v>
      </c>
      <c r="J203" s="55">
        <f>'[12]Daily Roster'!$J203</f>
        <v>0</v>
      </c>
      <c r="K203" s="55">
        <f>'[12]Daily Roster'!$K203</f>
        <v>0</v>
      </c>
      <c r="L203" s="55">
        <f>'[12]Daily Roster'!$L203</f>
        <v>0</v>
      </c>
      <c r="M203" s="55">
        <f>'[12]Daily Roster'!$M203</f>
        <v>0</v>
      </c>
      <c r="N203" s="55">
        <f>'[12]Daily Roster'!$N203</f>
        <v>0</v>
      </c>
      <c r="O203" s="55">
        <f>'[12]Daily Roster'!$O203</f>
        <v>0</v>
      </c>
      <c r="P203" s="55">
        <f>'[12]Daily Roster'!$P203</f>
        <v>0</v>
      </c>
      <c r="Q203" s="55">
        <f>'[12]Daily Roster'!$Q203</f>
        <v>0</v>
      </c>
      <c r="R203" s="55">
        <f>'[12]Daily Roster'!$R203</f>
        <v>0</v>
      </c>
      <c r="S203" s="55">
        <f>'[12]Daily Roster'!$S203</f>
        <v>0</v>
      </c>
      <c r="T203" s="55">
        <f>'[12]Daily Roster'!$T203</f>
        <v>0</v>
      </c>
    </row>
    <row r="204" spans="1:20" x14ac:dyDescent="0.3">
      <c r="A204" s="7">
        <v>43383</v>
      </c>
      <c r="B204" s="1" t="s">
        <v>3</v>
      </c>
      <c r="C204" s="55">
        <f>'[12]Daily Roster'!$C204</f>
        <v>0</v>
      </c>
      <c r="D204" s="55">
        <f>'[12]Daily Roster'!$D204</f>
        <v>0</v>
      </c>
      <c r="E204" s="55">
        <f>'[12]Daily Roster'!$E204</f>
        <v>0</v>
      </c>
      <c r="F204" s="55">
        <f>'[12]Daily Roster'!$F204</f>
        <v>0</v>
      </c>
      <c r="G204" s="55">
        <f>'[12]Daily Roster'!$G204</f>
        <v>0</v>
      </c>
      <c r="H204" s="55">
        <f>'[12]Daily Roster'!$H204</f>
        <v>0</v>
      </c>
      <c r="I204" s="55">
        <f>'[12]Daily Roster'!$I204</f>
        <v>0</v>
      </c>
      <c r="J204" s="55">
        <f>'[12]Daily Roster'!$J204</f>
        <v>0</v>
      </c>
      <c r="K204" s="55">
        <f>'[12]Daily Roster'!$K204</f>
        <v>0</v>
      </c>
      <c r="L204" s="55">
        <f>'[12]Daily Roster'!$L204</f>
        <v>0</v>
      </c>
      <c r="M204" s="55">
        <f>'[12]Daily Roster'!$M204</f>
        <v>0</v>
      </c>
      <c r="N204" s="55">
        <f>'[12]Daily Roster'!$N204</f>
        <v>0</v>
      </c>
      <c r="O204" s="55">
        <f>'[12]Daily Roster'!$O204</f>
        <v>0</v>
      </c>
      <c r="P204" s="55">
        <f>'[12]Daily Roster'!$P204</f>
        <v>0</v>
      </c>
      <c r="Q204" s="55">
        <f>'[12]Daily Roster'!$Q204</f>
        <v>0</v>
      </c>
      <c r="R204" s="55">
        <f>'[12]Daily Roster'!$R204</f>
        <v>0</v>
      </c>
      <c r="S204" s="55">
        <f>'[12]Daily Roster'!$S204</f>
        <v>0</v>
      </c>
      <c r="T204" s="55">
        <f>'[12]Daily Roster'!$T204</f>
        <v>0</v>
      </c>
    </row>
    <row r="205" spans="1:20" x14ac:dyDescent="0.3">
      <c r="A205" s="7">
        <v>43384</v>
      </c>
      <c r="B205" s="1" t="s">
        <v>4</v>
      </c>
      <c r="C205" s="55">
        <f>'[12]Daily Roster'!$C205</f>
        <v>0</v>
      </c>
      <c r="D205" s="55">
        <f>'[12]Daily Roster'!$D205</f>
        <v>0</v>
      </c>
      <c r="E205" s="55">
        <f>'[12]Daily Roster'!$E205</f>
        <v>0</v>
      </c>
      <c r="F205" s="55">
        <f>'[12]Daily Roster'!$F205</f>
        <v>0</v>
      </c>
      <c r="G205" s="55">
        <f>'[12]Daily Roster'!$G205</f>
        <v>0</v>
      </c>
      <c r="H205" s="55">
        <f>'[12]Daily Roster'!$H205</f>
        <v>0</v>
      </c>
      <c r="I205" s="55">
        <f>'[12]Daily Roster'!$I205</f>
        <v>0</v>
      </c>
      <c r="J205" s="55">
        <f>'[12]Daily Roster'!$J205</f>
        <v>0</v>
      </c>
      <c r="K205" s="55">
        <f>'[12]Daily Roster'!$K205</f>
        <v>0</v>
      </c>
      <c r="L205" s="55">
        <f>'[12]Daily Roster'!$L205</f>
        <v>0</v>
      </c>
      <c r="M205" s="55">
        <f>'[12]Daily Roster'!$M205</f>
        <v>0</v>
      </c>
      <c r="N205" s="55">
        <f>'[12]Daily Roster'!$N205</f>
        <v>0</v>
      </c>
      <c r="O205" s="55">
        <f>'[12]Daily Roster'!$O205</f>
        <v>0</v>
      </c>
      <c r="P205" s="55">
        <f>'[12]Daily Roster'!$P205</f>
        <v>0</v>
      </c>
      <c r="Q205" s="55">
        <f>'[12]Daily Roster'!$Q205</f>
        <v>0</v>
      </c>
      <c r="R205" s="55">
        <f>'[12]Daily Roster'!$R205</f>
        <v>0</v>
      </c>
      <c r="S205" s="55">
        <f>'[12]Daily Roster'!$S205</f>
        <v>0</v>
      </c>
      <c r="T205" s="55">
        <f>'[12]Daily Roster'!$T205</f>
        <v>0</v>
      </c>
    </row>
    <row r="206" spans="1:20" x14ac:dyDescent="0.3">
      <c r="A206" s="7">
        <v>43385</v>
      </c>
      <c r="B206" s="1" t="s">
        <v>5</v>
      </c>
      <c r="C206" s="55">
        <f>'[12]Daily Roster'!$C206</f>
        <v>0</v>
      </c>
      <c r="D206" s="55">
        <f>'[12]Daily Roster'!$D206</f>
        <v>0</v>
      </c>
      <c r="E206" s="55">
        <f>'[12]Daily Roster'!$E206</f>
        <v>0</v>
      </c>
      <c r="F206" s="55">
        <f>'[12]Daily Roster'!$F206</f>
        <v>0</v>
      </c>
      <c r="G206" s="55">
        <f>'[12]Daily Roster'!$G206</f>
        <v>0</v>
      </c>
      <c r="H206" s="55">
        <f>'[12]Daily Roster'!$H206</f>
        <v>0</v>
      </c>
      <c r="I206" s="55">
        <f>'[12]Daily Roster'!$I206</f>
        <v>0</v>
      </c>
      <c r="J206" s="55">
        <f>'[12]Daily Roster'!$J206</f>
        <v>0</v>
      </c>
      <c r="K206" s="55">
        <f>'[12]Daily Roster'!$K206</f>
        <v>0</v>
      </c>
      <c r="L206" s="55">
        <f>'[12]Daily Roster'!$L206</f>
        <v>0</v>
      </c>
      <c r="M206" s="55">
        <f>'[12]Daily Roster'!$M206</f>
        <v>0</v>
      </c>
      <c r="N206" s="55">
        <f>'[12]Daily Roster'!$N206</f>
        <v>0</v>
      </c>
      <c r="O206" s="55">
        <f>'[12]Daily Roster'!$O206</f>
        <v>0</v>
      </c>
      <c r="P206" s="55">
        <f>'[12]Daily Roster'!$P206</f>
        <v>0</v>
      </c>
      <c r="Q206" s="55">
        <f>'[12]Daily Roster'!$Q206</f>
        <v>0</v>
      </c>
      <c r="R206" s="55">
        <f>'[12]Daily Roster'!$R206</f>
        <v>0</v>
      </c>
      <c r="S206" s="55">
        <f>'[12]Daily Roster'!$S206</f>
        <v>0</v>
      </c>
      <c r="T206" s="55">
        <f>'[12]Daily Roster'!$T206</f>
        <v>0</v>
      </c>
    </row>
    <row r="207" spans="1:20" x14ac:dyDescent="0.3">
      <c r="A207" s="7">
        <v>43388</v>
      </c>
      <c r="B207" s="1" t="s">
        <v>1</v>
      </c>
      <c r="C207" s="55">
        <f>'[12]Daily Roster'!$C207</f>
        <v>0</v>
      </c>
      <c r="D207" s="55">
        <f>'[12]Daily Roster'!$D207</f>
        <v>0</v>
      </c>
      <c r="E207" s="55">
        <f>'[12]Daily Roster'!$E207</f>
        <v>0</v>
      </c>
      <c r="F207" s="55">
        <f>'[12]Daily Roster'!$F207</f>
        <v>0</v>
      </c>
      <c r="G207" s="55">
        <f>'[12]Daily Roster'!$G207</f>
        <v>0</v>
      </c>
      <c r="H207" s="55">
        <f>'[12]Daily Roster'!$H207</f>
        <v>0</v>
      </c>
      <c r="I207" s="55">
        <f>'[12]Daily Roster'!$I207</f>
        <v>0</v>
      </c>
      <c r="J207" s="55">
        <f>'[12]Daily Roster'!$J207</f>
        <v>0</v>
      </c>
      <c r="K207" s="55">
        <f>'[12]Daily Roster'!$K207</f>
        <v>0</v>
      </c>
      <c r="L207" s="55">
        <f>'[12]Daily Roster'!$L207</f>
        <v>0</v>
      </c>
      <c r="M207" s="55">
        <f>'[12]Daily Roster'!$M207</f>
        <v>0</v>
      </c>
      <c r="N207" s="55">
        <f>'[12]Daily Roster'!$N207</f>
        <v>0</v>
      </c>
      <c r="O207" s="55">
        <f>'[12]Daily Roster'!$O207</f>
        <v>0</v>
      </c>
      <c r="P207" s="55">
        <f>'[12]Daily Roster'!$P207</f>
        <v>0</v>
      </c>
      <c r="Q207" s="55">
        <f>'[12]Daily Roster'!$Q207</f>
        <v>0</v>
      </c>
      <c r="R207" s="55">
        <f>'[12]Daily Roster'!$R207</f>
        <v>0</v>
      </c>
      <c r="S207" s="55">
        <f>'[12]Daily Roster'!$S207</f>
        <v>0</v>
      </c>
      <c r="T207" s="55">
        <f>'[12]Daily Roster'!$T207</f>
        <v>0</v>
      </c>
    </row>
    <row r="208" spans="1:20" x14ac:dyDescent="0.3">
      <c r="A208" s="7">
        <v>43389</v>
      </c>
      <c r="B208" s="1" t="s">
        <v>2</v>
      </c>
      <c r="C208" s="55">
        <f>'[12]Daily Roster'!$C208</f>
        <v>0</v>
      </c>
      <c r="D208" s="55">
        <f>'[12]Daily Roster'!$D208</f>
        <v>0</v>
      </c>
      <c r="E208" s="55">
        <f>'[12]Daily Roster'!$E208</f>
        <v>0</v>
      </c>
      <c r="F208" s="55">
        <f>'[12]Daily Roster'!$F208</f>
        <v>0</v>
      </c>
      <c r="G208" s="55">
        <f>'[12]Daily Roster'!$G208</f>
        <v>0</v>
      </c>
      <c r="H208" s="55">
        <f>'[12]Daily Roster'!$H208</f>
        <v>0</v>
      </c>
      <c r="I208" s="55">
        <f>'[12]Daily Roster'!$I208</f>
        <v>0</v>
      </c>
      <c r="J208" s="55">
        <f>'[12]Daily Roster'!$J208</f>
        <v>0</v>
      </c>
      <c r="K208" s="55">
        <f>'[12]Daily Roster'!$K208</f>
        <v>0</v>
      </c>
      <c r="L208" s="55">
        <f>'[12]Daily Roster'!$L208</f>
        <v>0</v>
      </c>
      <c r="M208" s="55">
        <f>'[12]Daily Roster'!$M208</f>
        <v>0</v>
      </c>
      <c r="N208" s="55">
        <f>'[12]Daily Roster'!$N208</f>
        <v>0</v>
      </c>
      <c r="O208" s="55">
        <f>'[12]Daily Roster'!$O208</f>
        <v>0</v>
      </c>
      <c r="P208" s="55">
        <f>'[12]Daily Roster'!$P208</f>
        <v>0</v>
      </c>
      <c r="Q208" s="55">
        <f>'[12]Daily Roster'!$Q208</f>
        <v>0</v>
      </c>
      <c r="R208" s="55">
        <f>'[12]Daily Roster'!$R208</f>
        <v>0</v>
      </c>
      <c r="S208" s="55">
        <f>'[12]Daily Roster'!$S208</f>
        <v>0</v>
      </c>
      <c r="T208" s="55">
        <f>'[12]Daily Roster'!$T208</f>
        <v>0</v>
      </c>
    </row>
    <row r="209" spans="1:20" x14ac:dyDescent="0.3">
      <c r="A209" s="7">
        <v>43390</v>
      </c>
      <c r="B209" s="1" t="s">
        <v>3</v>
      </c>
      <c r="C209" s="55">
        <f>'[12]Daily Roster'!$C209</f>
        <v>0</v>
      </c>
      <c r="D209" s="55">
        <f>'[12]Daily Roster'!$D209</f>
        <v>0</v>
      </c>
      <c r="E209" s="55">
        <f>'[12]Daily Roster'!$E209</f>
        <v>0</v>
      </c>
      <c r="F209" s="55">
        <f>'[12]Daily Roster'!$F209</f>
        <v>0</v>
      </c>
      <c r="G209" s="55">
        <f>'[12]Daily Roster'!$G209</f>
        <v>0</v>
      </c>
      <c r="H209" s="55">
        <f>'[12]Daily Roster'!$H209</f>
        <v>0</v>
      </c>
      <c r="I209" s="55">
        <f>'[12]Daily Roster'!$I209</f>
        <v>0</v>
      </c>
      <c r="J209" s="55">
        <f>'[12]Daily Roster'!$J209</f>
        <v>0</v>
      </c>
      <c r="K209" s="55">
        <f>'[12]Daily Roster'!$K209</f>
        <v>0</v>
      </c>
      <c r="L209" s="55">
        <f>'[12]Daily Roster'!$L209</f>
        <v>0</v>
      </c>
      <c r="M209" s="55">
        <f>'[12]Daily Roster'!$M209</f>
        <v>0</v>
      </c>
      <c r="N209" s="55">
        <f>'[12]Daily Roster'!$N209</f>
        <v>0</v>
      </c>
      <c r="O209" s="55">
        <f>'[12]Daily Roster'!$O209</f>
        <v>0</v>
      </c>
      <c r="P209" s="55">
        <f>'[12]Daily Roster'!$P209</f>
        <v>0</v>
      </c>
      <c r="Q209" s="55">
        <f>'[12]Daily Roster'!$Q209</f>
        <v>0</v>
      </c>
      <c r="R209" s="55">
        <f>'[12]Daily Roster'!$R209</f>
        <v>0</v>
      </c>
      <c r="S209" s="55">
        <f>'[12]Daily Roster'!$S209</f>
        <v>0</v>
      </c>
      <c r="T209" s="55">
        <f>'[12]Daily Roster'!$T209</f>
        <v>0</v>
      </c>
    </row>
    <row r="210" spans="1:20" x14ac:dyDescent="0.3">
      <c r="A210" s="7">
        <v>43391</v>
      </c>
      <c r="B210" s="1" t="s">
        <v>4</v>
      </c>
      <c r="C210" s="55">
        <f>'[12]Daily Roster'!$C210</f>
        <v>0</v>
      </c>
      <c r="D210" s="55">
        <f>'[12]Daily Roster'!$D210</f>
        <v>0</v>
      </c>
      <c r="E210" s="55">
        <f>'[12]Daily Roster'!$E210</f>
        <v>0</v>
      </c>
      <c r="F210" s="55">
        <f>'[12]Daily Roster'!$F210</f>
        <v>0</v>
      </c>
      <c r="G210" s="55">
        <f>'[12]Daily Roster'!$G210</f>
        <v>0</v>
      </c>
      <c r="H210" s="55">
        <f>'[12]Daily Roster'!$H210</f>
        <v>0</v>
      </c>
      <c r="I210" s="55">
        <f>'[12]Daily Roster'!$I210</f>
        <v>0</v>
      </c>
      <c r="J210" s="55">
        <f>'[12]Daily Roster'!$J210</f>
        <v>0</v>
      </c>
      <c r="K210" s="55">
        <f>'[12]Daily Roster'!$K210</f>
        <v>0</v>
      </c>
      <c r="L210" s="55">
        <f>'[12]Daily Roster'!$L210</f>
        <v>0</v>
      </c>
      <c r="M210" s="55">
        <f>'[12]Daily Roster'!$M210</f>
        <v>0</v>
      </c>
      <c r="N210" s="55">
        <f>'[12]Daily Roster'!$N210</f>
        <v>0</v>
      </c>
      <c r="O210" s="55">
        <f>'[12]Daily Roster'!$O210</f>
        <v>0</v>
      </c>
      <c r="P210" s="55">
        <f>'[12]Daily Roster'!$P210</f>
        <v>0</v>
      </c>
      <c r="Q210" s="55">
        <f>'[12]Daily Roster'!$Q210</f>
        <v>0</v>
      </c>
      <c r="R210" s="55">
        <f>'[12]Daily Roster'!$R210</f>
        <v>0</v>
      </c>
      <c r="S210" s="55">
        <f>'[12]Daily Roster'!$S210</f>
        <v>0</v>
      </c>
      <c r="T210" s="55">
        <f>'[12]Daily Roster'!$T210</f>
        <v>0</v>
      </c>
    </row>
    <row r="211" spans="1:20" x14ac:dyDescent="0.3">
      <c r="A211" s="7">
        <v>43392</v>
      </c>
      <c r="B211" s="1" t="s">
        <v>5</v>
      </c>
      <c r="C211" s="55">
        <f>'[12]Daily Roster'!$C211</f>
        <v>0</v>
      </c>
      <c r="D211" s="55">
        <f>'[12]Daily Roster'!$D211</f>
        <v>0</v>
      </c>
      <c r="E211" s="55">
        <f>'[12]Daily Roster'!$E211</f>
        <v>0</v>
      </c>
      <c r="F211" s="55">
        <f>'[12]Daily Roster'!$F211</f>
        <v>0</v>
      </c>
      <c r="G211" s="55">
        <f>'[12]Daily Roster'!$G211</f>
        <v>0</v>
      </c>
      <c r="H211" s="55">
        <f>'[12]Daily Roster'!$H211</f>
        <v>0</v>
      </c>
      <c r="I211" s="55">
        <f>'[12]Daily Roster'!$I211</f>
        <v>0</v>
      </c>
      <c r="J211" s="55">
        <f>'[12]Daily Roster'!$J211</f>
        <v>0</v>
      </c>
      <c r="K211" s="55">
        <f>'[12]Daily Roster'!$K211</f>
        <v>0</v>
      </c>
      <c r="L211" s="55">
        <f>'[12]Daily Roster'!$L211</f>
        <v>0</v>
      </c>
      <c r="M211" s="55">
        <f>'[12]Daily Roster'!$M211</f>
        <v>0</v>
      </c>
      <c r="N211" s="55">
        <f>'[12]Daily Roster'!$N211</f>
        <v>0</v>
      </c>
      <c r="O211" s="55">
        <f>'[12]Daily Roster'!$O211</f>
        <v>0</v>
      </c>
      <c r="P211" s="55">
        <f>'[12]Daily Roster'!$P211</f>
        <v>0</v>
      </c>
      <c r="Q211" s="55">
        <f>'[12]Daily Roster'!$Q211</f>
        <v>0</v>
      </c>
      <c r="R211" s="55">
        <f>'[12]Daily Roster'!$R211</f>
        <v>0</v>
      </c>
      <c r="S211" s="55">
        <f>'[12]Daily Roster'!$S211</f>
        <v>0</v>
      </c>
      <c r="T211" s="55">
        <f>'[12]Daily Roster'!$T211</f>
        <v>0</v>
      </c>
    </row>
    <row r="212" spans="1:20" x14ac:dyDescent="0.3">
      <c r="A212" s="7">
        <v>43395</v>
      </c>
      <c r="B212" s="1" t="s">
        <v>1</v>
      </c>
      <c r="C212" s="55">
        <f>'[12]Daily Roster'!$C212</f>
        <v>0</v>
      </c>
      <c r="D212" s="55">
        <f>'[12]Daily Roster'!$D212</f>
        <v>0</v>
      </c>
      <c r="E212" s="55">
        <f>'[12]Daily Roster'!$E212</f>
        <v>0</v>
      </c>
      <c r="F212" s="55">
        <f>'[12]Daily Roster'!$F212</f>
        <v>0</v>
      </c>
      <c r="G212" s="55">
        <f>'[12]Daily Roster'!$G212</f>
        <v>0</v>
      </c>
      <c r="H212" s="55">
        <f>'[12]Daily Roster'!$H212</f>
        <v>0</v>
      </c>
      <c r="I212" s="55">
        <f>'[12]Daily Roster'!$I212</f>
        <v>0</v>
      </c>
      <c r="J212" s="55">
        <f>'[12]Daily Roster'!$J212</f>
        <v>0</v>
      </c>
      <c r="K212" s="55">
        <f>'[12]Daily Roster'!$K212</f>
        <v>0</v>
      </c>
      <c r="L212" s="55">
        <f>'[12]Daily Roster'!$L212</f>
        <v>0</v>
      </c>
      <c r="M212" s="55">
        <f>'[12]Daily Roster'!$M212</f>
        <v>0</v>
      </c>
      <c r="N212" s="55">
        <f>'[12]Daily Roster'!$N212</f>
        <v>0</v>
      </c>
      <c r="O212" s="55">
        <f>'[12]Daily Roster'!$O212</f>
        <v>0</v>
      </c>
      <c r="P212" s="55">
        <f>'[12]Daily Roster'!$P212</f>
        <v>0</v>
      </c>
      <c r="Q212" s="55">
        <f>'[12]Daily Roster'!$Q212</f>
        <v>0</v>
      </c>
      <c r="R212" s="55">
        <f>'[12]Daily Roster'!$R212</f>
        <v>0</v>
      </c>
      <c r="S212" s="55">
        <f>'[12]Daily Roster'!$S212</f>
        <v>0</v>
      </c>
      <c r="T212" s="55">
        <f>'[12]Daily Roster'!$T212</f>
        <v>0</v>
      </c>
    </row>
    <row r="213" spans="1:20" x14ac:dyDescent="0.3">
      <c r="A213" s="7">
        <v>43396</v>
      </c>
      <c r="B213" s="1" t="s">
        <v>2</v>
      </c>
      <c r="C213" s="55">
        <f>'[12]Daily Roster'!$C213</f>
        <v>0</v>
      </c>
      <c r="D213" s="55">
        <f>'[12]Daily Roster'!$D213</f>
        <v>0</v>
      </c>
      <c r="E213" s="55">
        <f>'[12]Daily Roster'!$E213</f>
        <v>0</v>
      </c>
      <c r="F213" s="55">
        <f>'[12]Daily Roster'!$F213</f>
        <v>0</v>
      </c>
      <c r="G213" s="55">
        <f>'[12]Daily Roster'!$G213</f>
        <v>0</v>
      </c>
      <c r="H213" s="55">
        <f>'[12]Daily Roster'!$H213</f>
        <v>0</v>
      </c>
      <c r="I213" s="55">
        <f>'[12]Daily Roster'!$I213</f>
        <v>0</v>
      </c>
      <c r="J213" s="55">
        <f>'[12]Daily Roster'!$J213</f>
        <v>0</v>
      </c>
      <c r="K213" s="55">
        <f>'[12]Daily Roster'!$K213</f>
        <v>0</v>
      </c>
      <c r="L213" s="55">
        <f>'[12]Daily Roster'!$L213</f>
        <v>0</v>
      </c>
      <c r="M213" s="55">
        <f>'[12]Daily Roster'!$M213</f>
        <v>0</v>
      </c>
      <c r="N213" s="55">
        <f>'[12]Daily Roster'!$N213</f>
        <v>0</v>
      </c>
      <c r="O213" s="55">
        <f>'[12]Daily Roster'!$O213</f>
        <v>0</v>
      </c>
      <c r="P213" s="55">
        <f>'[12]Daily Roster'!$P213</f>
        <v>0</v>
      </c>
      <c r="Q213" s="55">
        <f>'[12]Daily Roster'!$Q213</f>
        <v>0</v>
      </c>
      <c r="R213" s="55">
        <f>'[12]Daily Roster'!$R213</f>
        <v>0</v>
      </c>
      <c r="S213" s="55">
        <f>'[12]Daily Roster'!$S213</f>
        <v>0</v>
      </c>
      <c r="T213" s="55">
        <f>'[12]Daily Roster'!$T213</f>
        <v>0</v>
      </c>
    </row>
    <row r="214" spans="1:20" x14ac:dyDescent="0.3">
      <c r="A214" s="7">
        <v>43397</v>
      </c>
      <c r="B214" s="1" t="s">
        <v>3</v>
      </c>
      <c r="C214" s="55">
        <f>'[12]Daily Roster'!$C214</f>
        <v>0</v>
      </c>
      <c r="D214" s="55">
        <f>'[12]Daily Roster'!$D214</f>
        <v>0</v>
      </c>
      <c r="E214" s="55">
        <f>'[12]Daily Roster'!$E214</f>
        <v>0</v>
      </c>
      <c r="F214" s="55">
        <f>'[12]Daily Roster'!$F214</f>
        <v>0</v>
      </c>
      <c r="G214" s="55">
        <f>'[12]Daily Roster'!$G214</f>
        <v>0</v>
      </c>
      <c r="H214" s="55">
        <f>'[12]Daily Roster'!$H214</f>
        <v>0</v>
      </c>
      <c r="I214" s="55">
        <f>'[12]Daily Roster'!$I214</f>
        <v>0</v>
      </c>
      <c r="J214" s="55">
        <f>'[12]Daily Roster'!$J214</f>
        <v>0</v>
      </c>
      <c r="K214" s="55">
        <f>'[12]Daily Roster'!$K214</f>
        <v>0</v>
      </c>
      <c r="L214" s="55">
        <f>'[12]Daily Roster'!$L214</f>
        <v>0</v>
      </c>
      <c r="M214" s="55">
        <f>'[12]Daily Roster'!$M214</f>
        <v>0</v>
      </c>
      <c r="N214" s="55">
        <f>'[12]Daily Roster'!$N214</f>
        <v>0</v>
      </c>
      <c r="O214" s="55">
        <f>'[12]Daily Roster'!$O214</f>
        <v>0</v>
      </c>
      <c r="P214" s="55">
        <f>'[12]Daily Roster'!$P214</f>
        <v>0</v>
      </c>
      <c r="Q214" s="55">
        <f>'[12]Daily Roster'!$Q214</f>
        <v>0</v>
      </c>
      <c r="R214" s="55">
        <f>'[12]Daily Roster'!$R214</f>
        <v>0</v>
      </c>
      <c r="S214" s="55">
        <f>'[12]Daily Roster'!$S214</f>
        <v>0</v>
      </c>
      <c r="T214" s="55">
        <f>'[12]Daily Roster'!$T214</f>
        <v>0</v>
      </c>
    </row>
    <row r="215" spans="1:20" x14ac:dyDescent="0.3">
      <c r="A215" s="7">
        <v>43398</v>
      </c>
      <c r="B215" s="1" t="s">
        <v>4</v>
      </c>
      <c r="C215" s="55">
        <f>'[12]Daily Roster'!$C215</f>
        <v>0</v>
      </c>
      <c r="D215" s="55">
        <f>'[12]Daily Roster'!$D215</f>
        <v>0</v>
      </c>
      <c r="E215" s="55">
        <f>'[12]Daily Roster'!$E215</f>
        <v>0</v>
      </c>
      <c r="F215" s="55">
        <f>'[12]Daily Roster'!$F215</f>
        <v>0</v>
      </c>
      <c r="G215" s="55">
        <f>'[12]Daily Roster'!$G215</f>
        <v>0</v>
      </c>
      <c r="H215" s="55">
        <f>'[12]Daily Roster'!$H215</f>
        <v>0</v>
      </c>
      <c r="I215" s="55">
        <f>'[12]Daily Roster'!$I215</f>
        <v>0</v>
      </c>
      <c r="J215" s="55">
        <f>'[12]Daily Roster'!$J215</f>
        <v>0</v>
      </c>
      <c r="K215" s="55">
        <f>'[12]Daily Roster'!$K215</f>
        <v>0</v>
      </c>
      <c r="L215" s="55">
        <f>'[12]Daily Roster'!$L215</f>
        <v>0</v>
      </c>
      <c r="M215" s="55">
        <f>'[12]Daily Roster'!$M215</f>
        <v>0</v>
      </c>
      <c r="N215" s="55">
        <f>'[12]Daily Roster'!$N215</f>
        <v>0</v>
      </c>
      <c r="O215" s="55">
        <f>'[12]Daily Roster'!$O215</f>
        <v>0</v>
      </c>
      <c r="P215" s="55">
        <f>'[12]Daily Roster'!$P215</f>
        <v>0</v>
      </c>
      <c r="Q215" s="55">
        <f>'[12]Daily Roster'!$Q215</f>
        <v>0</v>
      </c>
      <c r="R215" s="55">
        <f>'[12]Daily Roster'!$R215</f>
        <v>0</v>
      </c>
      <c r="S215" s="55">
        <f>'[12]Daily Roster'!$S215</f>
        <v>0</v>
      </c>
      <c r="T215" s="55">
        <f>'[12]Daily Roster'!$T215</f>
        <v>0</v>
      </c>
    </row>
    <row r="216" spans="1:20" x14ac:dyDescent="0.3">
      <c r="A216" s="7">
        <v>43399</v>
      </c>
      <c r="B216" s="1" t="s">
        <v>5</v>
      </c>
      <c r="C216" s="55">
        <f>'[12]Daily Roster'!$C216</f>
        <v>0</v>
      </c>
      <c r="D216" s="55">
        <f>'[12]Daily Roster'!$D216</f>
        <v>0</v>
      </c>
      <c r="E216" s="55">
        <f>'[12]Daily Roster'!$E216</f>
        <v>0</v>
      </c>
      <c r="F216" s="55">
        <f>'[12]Daily Roster'!$F216</f>
        <v>0</v>
      </c>
      <c r="G216" s="55">
        <f>'[12]Daily Roster'!$G216</f>
        <v>0</v>
      </c>
      <c r="H216" s="55">
        <f>'[12]Daily Roster'!$H216</f>
        <v>0</v>
      </c>
      <c r="I216" s="55">
        <f>'[12]Daily Roster'!$I216</f>
        <v>0</v>
      </c>
      <c r="J216" s="55">
        <f>'[12]Daily Roster'!$J216</f>
        <v>0</v>
      </c>
      <c r="K216" s="55">
        <f>'[12]Daily Roster'!$K216</f>
        <v>0</v>
      </c>
      <c r="L216" s="55">
        <f>'[12]Daily Roster'!$L216</f>
        <v>0</v>
      </c>
      <c r="M216" s="55">
        <f>'[12]Daily Roster'!$M216</f>
        <v>0</v>
      </c>
      <c r="N216" s="55">
        <f>'[12]Daily Roster'!$N216</f>
        <v>0</v>
      </c>
      <c r="O216" s="55">
        <f>'[12]Daily Roster'!$O216</f>
        <v>0</v>
      </c>
      <c r="P216" s="55">
        <f>'[12]Daily Roster'!$P216</f>
        <v>0</v>
      </c>
      <c r="Q216" s="55">
        <f>'[12]Daily Roster'!$Q216</f>
        <v>0</v>
      </c>
      <c r="R216" s="55">
        <f>'[12]Daily Roster'!$R216</f>
        <v>0</v>
      </c>
      <c r="S216" s="55">
        <f>'[12]Daily Roster'!$S216</f>
        <v>0</v>
      </c>
      <c r="T216" s="55">
        <f>'[12]Daily Roster'!$T216</f>
        <v>0</v>
      </c>
    </row>
    <row r="217" spans="1:20" x14ac:dyDescent="0.3">
      <c r="A217" s="7">
        <v>43402</v>
      </c>
      <c r="B217" s="1" t="s">
        <v>1</v>
      </c>
      <c r="C217" s="55">
        <f>'[12]Daily Roster'!$C217</f>
        <v>0</v>
      </c>
      <c r="D217" s="55">
        <f>'[12]Daily Roster'!$D217</f>
        <v>0</v>
      </c>
      <c r="E217" s="55">
        <f>'[12]Daily Roster'!$E217</f>
        <v>0</v>
      </c>
      <c r="F217" s="55">
        <f>'[12]Daily Roster'!$F217</f>
        <v>0</v>
      </c>
      <c r="G217" s="55">
        <f>'[12]Daily Roster'!$G217</f>
        <v>0</v>
      </c>
      <c r="H217" s="55">
        <f>'[12]Daily Roster'!$H217</f>
        <v>0</v>
      </c>
      <c r="I217" s="55">
        <f>'[12]Daily Roster'!$I217</f>
        <v>0</v>
      </c>
      <c r="J217" s="55">
        <f>'[12]Daily Roster'!$J217</f>
        <v>0</v>
      </c>
      <c r="K217" s="55">
        <f>'[12]Daily Roster'!$K217</f>
        <v>0</v>
      </c>
      <c r="L217" s="55">
        <f>'[12]Daily Roster'!$L217</f>
        <v>0</v>
      </c>
      <c r="M217" s="55">
        <f>'[12]Daily Roster'!$M217</f>
        <v>0</v>
      </c>
      <c r="N217" s="55">
        <f>'[12]Daily Roster'!$N217</f>
        <v>0</v>
      </c>
      <c r="O217" s="55">
        <f>'[12]Daily Roster'!$O217</f>
        <v>0</v>
      </c>
      <c r="P217" s="55">
        <f>'[12]Daily Roster'!$P217</f>
        <v>0</v>
      </c>
      <c r="Q217" s="55">
        <f>'[12]Daily Roster'!$Q217</f>
        <v>0</v>
      </c>
      <c r="R217" s="55">
        <f>'[12]Daily Roster'!$R217</f>
        <v>0</v>
      </c>
      <c r="S217" s="55">
        <f>'[12]Daily Roster'!$S217</f>
        <v>0</v>
      </c>
      <c r="T217" s="55">
        <f>'[12]Daily Roster'!$T217</f>
        <v>0</v>
      </c>
    </row>
    <row r="218" spans="1:20" x14ac:dyDescent="0.3">
      <c r="A218" s="7">
        <v>43403</v>
      </c>
      <c r="B218" s="1" t="s">
        <v>2</v>
      </c>
      <c r="C218" s="55">
        <f>'[12]Daily Roster'!$C218</f>
        <v>0</v>
      </c>
      <c r="D218" s="55">
        <f>'[12]Daily Roster'!$D218</f>
        <v>0</v>
      </c>
      <c r="E218" s="55">
        <f>'[12]Daily Roster'!$E218</f>
        <v>0</v>
      </c>
      <c r="F218" s="55">
        <f>'[12]Daily Roster'!$F218</f>
        <v>0</v>
      </c>
      <c r="G218" s="55">
        <f>'[12]Daily Roster'!$G218</f>
        <v>0</v>
      </c>
      <c r="H218" s="55">
        <f>'[12]Daily Roster'!$H218</f>
        <v>0</v>
      </c>
      <c r="I218" s="55">
        <f>'[12]Daily Roster'!$I218</f>
        <v>0</v>
      </c>
      <c r="J218" s="55">
        <f>'[12]Daily Roster'!$J218</f>
        <v>0</v>
      </c>
      <c r="K218" s="55">
        <f>'[12]Daily Roster'!$K218</f>
        <v>0</v>
      </c>
      <c r="L218" s="55">
        <f>'[12]Daily Roster'!$L218</f>
        <v>0</v>
      </c>
      <c r="M218" s="55">
        <f>'[12]Daily Roster'!$M218</f>
        <v>0</v>
      </c>
      <c r="N218" s="55">
        <f>'[12]Daily Roster'!$N218</f>
        <v>0</v>
      </c>
      <c r="O218" s="55">
        <f>'[12]Daily Roster'!$O218</f>
        <v>0</v>
      </c>
      <c r="P218" s="55">
        <f>'[12]Daily Roster'!$P218</f>
        <v>0</v>
      </c>
      <c r="Q218" s="55">
        <f>'[12]Daily Roster'!$Q218</f>
        <v>0</v>
      </c>
      <c r="R218" s="55">
        <f>'[12]Daily Roster'!$R218</f>
        <v>0</v>
      </c>
      <c r="S218" s="55">
        <f>'[12]Daily Roster'!$S218</f>
        <v>0</v>
      </c>
      <c r="T218" s="55">
        <f>'[12]Daily Roster'!$T218</f>
        <v>0</v>
      </c>
    </row>
    <row r="219" spans="1:20" x14ac:dyDescent="0.3">
      <c r="A219" s="7">
        <v>43404</v>
      </c>
      <c r="B219" s="1" t="s">
        <v>3</v>
      </c>
      <c r="C219" s="55">
        <f>'[12]Daily Roster'!$C219</f>
        <v>0</v>
      </c>
      <c r="D219" s="55">
        <f>'[12]Daily Roster'!$D219</f>
        <v>0</v>
      </c>
      <c r="E219" s="55">
        <f>'[12]Daily Roster'!$E219</f>
        <v>0</v>
      </c>
      <c r="F219" s="55">
        <f>'[12]Daily Roster'!$F219</f>
        <v>0</v>
      </c>
      <c r="G219" s="55">
        <f>'[12]Daily Roster'!$G219</f>
        <v>0</v>
      </c>
      <c r="H219" s="55">
        <f>'[12]Daily Roster'!$H219</f>
        <v>0</v>
      </c>
      <c r="I219" s="55">
        <f>'[12]Daily Roster'!$I219</f>
        <v>0</v>
      </c>
      <c r="J219" s="55">
        <f>'[12]Daily Roster'!$J219</f>
        <v>0</v>
      </c>
      <c r="K219" s="55">
        <f>'[12]Daily Roster'!$K219</f>
        <v>0</v>
      </c>
      <c r="L219" s="55">
        <f>'[12]Daily Roster'!$L219</f>
        <v>0</v>
      </c>
      <c r="M219" s="55">
        <f>'[12]Daily Roster'!$M219</f>
        <v>0</v>
      </c>
      <c r="N219" s="55">
        <f>'[12]Daily Roster'!$N219</f>
        <v>0</v>
      </c>
      <c r="O219" s="55">
        <f>'[12]Daily Roster'!$O219</f>
        <v>0</v>
      </c>
      <c r="P219" s="55">
        <f>'[12]Daily Roster'!$P219</f>
        <v>0</v>
      </c>
      <c r="Q219" s="55">
        <f>'[12]Daily Roster'!$Q219</f>
        <v>0</v>
      </c>
      <c r="R219" s="55">
        <f>'[12]Daily Roster'!$R219</f>
        <v>0</v>
      </c>
      <c r="S219" s="55">
        <f>'[12]Daily Roster'!$S219</f>
        <v>0</v>
      </c>
      <c r="T219" s="55">
        <f>'[12]Daily Roster'!$T219</f>
        <v>0</v>
      </c>
    </row>
    <row r="220" spans="1:20" x14ac:dyDescent="0.3">
      <c r="A220" s="7">
        <v>43405</v>
      </c>
      <c r="B220" s="1" t="s">
        <v>4</v>
      </c>
      <c r="C220" s="55">
        <f>'[12]Daily Roster'!$C220</f>
        <v>0</v>
      </c>
      <c r="D220" s="55">
        <f>'[12]Daily Roster'!$D220</f>
        <v>0</v>
      </c>
      <c r="E220" s="55">
        <f>'[12]Daily Roster'!$E220</f>
        <v>0</v>
      </c>
      <c r="F220" s="55">
        <f>'[12]Daily Roster'!$F220</f>
        <v>0</v>
      </c>
      <c r="G220" s="55">
        <f>'[12]Daily Roster'!$G220</f>
        <v>0</v>
      </c>
      <c r="H220" s="55">
        <f>'[12]Daily Roster'!$H220</f>
        <v>0</v>
      </c>
      <c r="I220" s="55">
        <f>'[12]Daily Roster'!$I220</f>
        <v>0</v>
      </c>
      <c r="J220" s="55">
        <f>'[12]Daily Roster'!$J220</f>
        <v>0</v>
      </c>
      <c r="K220" s="55">
        <f>'[12]Daily Roster'!$K220</f>
        <v>0</v>
      </c>
      <c r="L220" s="55">
        <f>'[12]Daily Roster'!$L220</f>
        <v>0</v>
      </c>
      <c r="M220" s="55">
        <f>'[12]Daily Roster'!$M220</f>
        <v>0</v>
      </c>
      <c r="N220" s="55">
        <f>'[12]Daily Roster'!$N220</f>
        <v>0</v>
      </c>
      <c r="O220" s="55">
        <f>'[12]Daily Roster'!$O220</f>
        <v>0</v>
      </c>
      <c r="P220" s="55">
        <f>'[12]Daily Roster'!$P220</f>
        <v>0</v>
      </c>
      <c r="Q220" s="55">
        <f>'[12]Daily Roster'!$Q220</f>
        <v>0</v>
      </c>
      <c r="R220" s="55">
        <f>'[12]Daily Roster'!$R220</f>
        <v>0</v>
      </c>
      <c r="S220" s="55">
        <f>'[12]Daily Roster'!$S220</f>
        <v>0</v>
      </c>
      <c r="T220" s="55">
        <f>'[12]Daily Roster'!$T220</f>
        <v>0</v>
      </c>
    </row>
    <row r="221" spans="1:20" x14ac:dyDescent="0.3">
      <c r="A221" s="7">
        <v>43406</v>
      </c>
      <c r="B221" s="1" t="s">
        <v>5</v>
      </c>
      <c r="C221" s="55">
        <f>'[12]Daily Roster'!$C221</f>
        <v>0</v>
      </c>
      <c r="D221" s="55">
        <f>'[12]Daily Roster'!$D221</f>
        <v>0</v>
      </c>
      <c r="E221" s="55">
        <f>'[12]Daily Roster'!$E221</f>
        <v>0</v>
      </c>
      <c r="F221" s="55">
        <f>'[12]Daily Roster'!$F221</f>
        <v>0</v>
      </c>
      <c r="G221" s="55">
        <f>'[12]Daily Roster'!$G221</f>
        <v>0</v>
      </c>
      <c r="H221" s="55">
        <f>'[12]Daily Roster'!$H221</f>
        <v>0</v>
      </c>
      <c r="I221" s="55">
        <f>'[12]Daily Roster'!$I221</f>
        <v>0</v>
      </c>
      <c r="J221" s="55">
        <f>'[12]Daily Roster'!$J221</f>
        <v>0</v>
      </c>
      <c r="K221" s="55">
        <f>'[12]Daily Roster'!$K221</f>
        <v>0</v>
      </c>
      <c r="L221" s="55">
        <f>'[12]Daily Roster'!$L221</f>
        <v>0</v>
      </c>
      <c r="M221" s="55">
        <f>'[12]Daily Roster'!$M221</f>
        <v>0</v>
      </c>
      <c r="N221" s="55">
        <f>'[12]Daily Roster'!$N221</f>
        <v>0</v>
      </c>
      <c r="O221" s="55">
        <f>'[12]Daily Roster'!$O221</f>
        <v>0</v>
      </c>
      <c r="P221" s="55">
        <f>'[12]Daily Roster'!$P221</f>
        <v>0</v>
      </c>
      <c r="Q221" s="55">
        <f>'[12]Daily Roster'!$Q221</f>
        <v>0</v>
      </c>
      <c r="R221" s="55">
        <f>'[12]Daily Roster'!$R221</f>
        <v>0</v>
      </c>
      <c r="S221" s="55">
        <f>'[12]Daily Roster'!$S221</f>
        <v>0</v>
      </c>
      <c r="T221" s="55">
        <f>'[12]Daily Roster'!$T221</f>
        <v>0</v>
      </c>
    </row>
    <row r="222" spans="1:20" x14ac:dyDescent="0.3">
      <c r="A222" s="7">
        <v>43409</v>
      </c>
      <c r="B222" s="1" t="s">
        <v>1</v>
      </c>
      <c r="C222" s="55">
        <f>'[12]Daily Roster'!$C222</f>
        <v>0</v>
      </c>
      <c r="D222" s="55">
        <f>'[12]Daily Roster'!$D222</f>
        <v>0</v>
      </c>
      <c r="E222" s="55">
        <f>'[12]Daily Roster'!$E222</f>
        <v>0</v>
      </c>
      <c r="F222" s="55">
        <f>'[12]Daily Roster'!$F222</f>
        <v>0</v>
      </c>
      <c r="G222" s="55">
        <f>'[12]Daily Roster'!$G222</f>
        <v>0</v>
      </c>
      <c r="H222" s="55">
        <f>'[12]Daily Roster'!$H222</f>
        <v>0</v>
      </c>
      <c r="I222" s="55">
        <f>'[12]Daily Roster'!$I222</f>
        <v>0</v>
      </c>
      <c r="J222" s="55">
        <f>'[12]Daily Roster'!$J222</f>
        <v>0</v>
      </c>
      <c r="K222" s="55">
        <f>'[12]Daily Roster'!$K222</f>
        <v>0</v>
      </c>
      <c r="L222" s="55">
        <f>'[12]Daily Roster'!$L222</f>
        <v>0</v>
      </c>
      <c r="M222" s="55">
        <f>'[12]Daily Roster'!$M222</f>
        <v>0</v>
      </c>
      <c r="N222" s="55">
        <f>'[12]Daily Roster'!$N222</f>
        <v>0</v>
      </c>
      <c r="O222" s="55">
        <f>'[12]Daily Roster'!$O222</f>
        <v>0</v>
      </c>
      <c r="P222" s="55">
        <f>'[12]Daily Roster'!$P222</f>
        <v>0</v>
      </c>
      <c r="Q222" s="55">
        <f>'[12]Daily Roster'!$Q222</f>
        <v>0</v>
      </c>
      <c r="R222" s="55">
        <f>'[12]Daily Roster'!$R222</f>
        <v>0</v>
      </c>
      <c r="S222" s="55">
        <f>'[12]Daily Roster'!$S222</f>
        <v>0</v>
      </c>
      <c r="T222" s="55">
        <f>'[12]Daily Roster'!$T222</f>
        <v>0</v>
      </c>
    </row>
    <row r="223" spans="1:20" x14ac:dyDescent="0.3">
      <c r="A223" s="7">
        <v>43410</v>
      </c>
      <c r="B223" s="1" t="s">
        <v>2</v>
      </c>
      <c r="C223" s="55">
        <f>'[12]Daily Roster'!$C223</f>
        <v>0</v>
      </c>
      <c r="D223" s="55">
        <f>'[12]Daily Roster'!$D223</f>
        <v>0</v>
      </c>
      <c r="E223" s="55">
        <f>'[12]Daily Roster'!$E223</f>
        <v>0</v>
      </c>
      <c r="F223" s="55">
        <f>'[12]Daily Roster'!$F223</f>
        <v>0</v>
      </c>
      <c r="G223" s="55">
        <f>'[12]Daily Roster'!$G223</f>
        <v>0</v>
      </c>
      <c r="H223" s="55">
        <f>'[12]Daily Roster'!$H223</f>
        <v>0</v>
      </c>
      <c r="I223" s="55">
        <f>'[12]Daily Roster'!$I223</f>
        <v>0</v>
      </c>
      <c r="J223" s="55">
        <f>'[12]Daily Roster'!$J223</f>
        <v>0</v>
      </c>
      <c r="K223" s="55">
        <f>'[12]Daily Roster'!$K223</f>
        <v>0</v>
      </c>
      <c r="L223" s="55">
        <f>'[12]Daily Roster'!$L223</f>
        <v>0</v>
      </c>
      <c r="M223" s="55">
        <f>'[12]Daily Roster'!$M223</f>
        <v>0</v>
      </c>
      <c r="N223" s="55">
        <f>'[12]Daily Roster'!$N223</f>
        <v>0</v>
      </c>
      <c r="O223" s="55">
        <f>'[12]Daily Roster'!$O223</f>
        <v>0</v>
      </c>
      <c r="P223" s="55">
        <f>'[12]Daily Roster'!$P223</f>
        <v>0</v>
      </c>
      <c r="Q223" s="55">
        <f>'[12]Daily Roster'!$Q223</f>
        <v>0</v>
      </c>
      <c r="R223" s="55">
        <f>'[12]Daily Roster'!$R223</f>
        <v>0</v>
      </c>
      <c r="S223" s="55">
        <f>'[12]Daily Roster'!$S223</f>
        <v>0</v>
      </c>
      <c r="T223" s="55">
        <f>'[12]Daily Roster'!$T223</f>
        <v>0</v>
      </c>
    </row>
    <row r="224" spans="1:20" x14ac:dyDescent="0.3">
      <c r="A224" s="7">
        <v>43411</v>
      </c>
      <c r="B224" s="1" t="s">
        <v>3</v>
      </c>
      <c r="C224" s="55">
        <f>'[12]Daily Roster'!$C224</f>
        <v>0</v>
      </c>
      <c r="D224" s="55">
        <f>'[12]Daily Roster'!$D224</f>
        <v>0</v>
      </c>
      <c r="E224" s="55">
        <f>'[12]Daily Roster'!$E224</f>
        <v>0</v>
      </c>
      <c r="F224" s="55">
        <f>'[12]Daily Roster'!$F224</f>
        <v>0</v>
      </c>
      <c r="G224" s="55">
        <f>'[12]Daily Roster'!$G224</f>
        <v>0</v>
      </c>
      <c r="H224" s="55">
        <f>'[12]Daily Roster'!$H224</f>
        <v>0</v>
      </c>
      <c r="I224" s="55">
        <f>'[12]Daily Roster'!$I224</f>
        <v>0</v>
      </c>
      <c r="J224" s="55">
        <f>'[12]Daily Roster'!$J224</f>
        <v>0</v>
      </c>
      <c r="K224" s="55">
        <f>'[12]Daily Roster'!$K224</f>
        <v>0</v>
      </c>
      <c r="L224" s="55">
        <f>'[12]Daily Roster'!$L224</f>
        <v>0</v>
      </c>
      <c r="M224" s="55">
        <f>'[12]Daily Roster'!$M224</f>
        <v>0</v>
      </c>
      <c r="N224" s="55">
        <f>'[12]Daily Roster'!$N224</f>
        <v>0</v>
      </c>
      <c r="O224" s="55">
        <f>'[12]Daily Roster'!$O224</f>
        <v>0</v>
      </c>
      <c r="P224" s="55">
        <f>'[12]Daily Roster'!$P224</f>
        <v>0</v>
      </c>
      <c r="Q224" s="55">
        <f>'[12]Daily Roster'!$Q224</f>
        <v>0</v>
      </c>
      <c r="R224" s="55">
        <f>'[12]Daily Roster'!$R224</f>
        <v>0</v>
      </c>
      <c r="S224" s="55">
        <f>'[12]Daily Roster'!$S224</f>
        <v>0</v>
      </c>
      <c r="T224" s="55">
        <f>'[12]Daily Roster'!$T224</f>
        <v>0</v>
      </c>
    </row>
    <row r="225" spans="1:20" x14ac:dyDescent="0.3">
      <c r="A225" s="7">
        <v>43412</v>
      </c>
      <c r="B225" s="1" t="s">
        <v>4</v>
      </c>
      <c r="C225" s="55">
        <f>'[12]Daily Roster'!$C225</f>
        <v>0</v>
      </c>
      <c r="D225" s="55">
        <f>'[12]Daily Roster'!$D225</f>
        <v>0</v>
      </c>
      <c r="E225" s="55">
        <f>'[12]Daily Roster'!$E225</f>
        <v>0</v>
      </c>
      <c r="F225" s="55">
        <f>'[12]Daily Roster'!$F225</f>
        <v>0</v>
      </c>
      <c r="G225" s="55">
        <f>'[12]Daily Roster'!$G225</f>
        <v>0</v>
      </c>
      <c r="H225" s="55">
        <f>'[12]Daily Roster'!$H225</f>
        <v>0</v>
      </c>
      <c r="I225" s="55">
        <f>'[12]Daily Roster'!$I225</f>
        <v>0</v>
      </c>
      <c r="J225" s="55">
        <f>'[12]Daily Roster'!$J225</f>
        <v>0</v>
      </c>
      <c r="K225" s="55">
        <f>'[12]Daily Roster'!$K225</f>
        <v>0</v>
      </c>
      <c r="L225" s="55">
        <f>'[12]Daily Roster'!$L225</f>
        <v>0</v>
      </c>
      <c r="M225" s="55">
        <f>'[12]Daily Roster'!$M225</f>
        <v>0</v>
      </c>
      <c r="N225" s="55">
        <f>'[12]Daily Roster'!$N225</f>
        <v>0</v>
      </c>
      <c r="O225" s="55">
        <f>'[12]Daily Roster'!$O225</f>
        <v>0</v>
      </c>
      <c r="P225" s="55">
        <f>'[12]Daily Roster'!$P225</f>
        <v>0</v>
      </c>
      <c r="Q225" s="55">
        <f>'[12]Daily Roster'!$Q225</f>
        <v>0</v>
      </c>
      <c r="R225" s="55">
        <f>'[12]Daily Roster'!$R225</f>
        <v>0</v>
      </c>
      <c r="S225" s="55">
        <f>'[12]Daily Roster'!$S225</f>
        <v>0</v>
      </c>
      <c r="T225" s="55">
        <f>'[12]Daily Roster'!$T225</f>
        <v>0</v>
      </c>
    </row>
    <row r="226" spans="1:20" x14ac:dyDescent="0.3">
      <c r="A226" s="7">
        <v>43413</v>
      </c>
      <c r="B226" s="1" t="s">
        <v>5</v>
      </c>
      <c r="C226" s="55">
        <f>'[12]Daily Roster'!$C226</f>
        <v>0</v>
      </c>
      <c r="D226" s="55">
        <f>'[12]Daily Roster'!$D226</f>
        <v>0</v>
      </c>
      <c r="E226" s="55">
        <f>'[12]Daily Roster'!$E226</f>
        <v>0</v>
      </c>
      <c r="F226" s="55">
        <f>'[12]Daily Roster'!$F226</f>
        <v>0</v>
      </c>
      <c r="G226" s="55">
        <f>'[12]Daily Roster'!$G226</f>
        <v>0</v>
      </c>
      <c r="H226" s="55">
        <f>'[12]Daily Roster'!$H226</f>
        <v>0</v>
      </c>
      <c r="I226" s="55">
        <f>'[12]Daily Roster'!$I226</f>
        <v>0</v>
      </c>
      <c r="J226" s="55">
        <f>'[12]Daily Roster'!$J226</f>
        <v>0</v>
      </c>
      <c r="K226" s="55">
        <f>'[12]Daily Roster'!$K226</f>
        <v>0</v>
      </c>
      <c r="L226" s="55">
        <f>'[12]Daily Roster'!$L226</f>
        <v>0</v>
      </c>
      <c r="M226" s="55">
        <f>'[12]Daily Roster'!$M226</f>
        <v>0</v>
      </c>
      <c r="N226" s="55">
        <f>'[12]Daily Roster'!$N226</f>
        <v>0</v>
      </c>
      <c r="O226" s="55">
        <f>'[12]Daily Roster'!$O226</f>
        <v>0</v>
      </c>
      <c r="P226" s="55">
        <f>'[12]Daily Roster'!$P226</f>
        <v>0</v>
      </c>
      <c r="Q226" s="55">
        <f>'[12]Daily Roster'!$Q226</f>
        <v>0</v>
      </c>
      <c r="R226" s="55">
        <f>'[12]Daily Roster'!$R226</f>
        <v>0</v>
      </c>
      <c r="S226" s="55">
        <f>'[12]Daily Roster'!$S226</f>
        <v>0</v>
      </c>
      <c r="T226" s="55">
        <f>'[12]Daily Roster'!$T226</f>
        <v>0</v>
      </c>
    </row>
    <row r="227" spans="1:20" x14ac:dyDescent="0.3">
      <c r="A227" s="7">
        <v>43416</v>
      </c>
      <c r="B227" s="1" t="s">
        <v>1</v>
      </c>
      <c r="C227" s="55">
        <f>'[12]Daily Roster'!$C227</f>
        <v>0</v>
      </c>
      <c r="D227" s="55">
        <f>'[12]Daily Roster'!$D227</f>
        <v>0</v>
      </c>
      <c r="E227" s="55">
        <f>'[12]Daily Roster'!$E227</f>
        <v>0</v>
      </c>
      <c r="F227" s="55">
        <f>'[12]Daily Roster'!$F227</f>
        <v>0</v>
      </c>
      <c r="G227" s="55">
        <f>'[12]Daily Roster'!$G227</f>
        <v>0</v>
      </c>
      <c r="H227" s="55">
        <f>'[12]Daily Roster'!$H227</f>
        <v>0</v>
      </c>
      <c r="I227" s="55">
        <f>'[12]Daily Roster'!$I227</f>
        <v>0</v>
      </c>
      <c r="J227" s="55">
        <f>'[12]Daily Roster'!$J227</f>
        <v>0</v>
      </c>
      <c r="K227" s="55">
        <f>'[12]Daily Roster'!$K227</f>
        <v>0</v>
      </c>
      <c r="L227" s="55">
        <f>'[12]Daily Roster'!$L227</f>
        <v>0</v>
      </c>
      <c r="M227" s="55">
        <f>'[12]Daily Roster'!$M227</f>
        <v>0</v>
      </c>
      <c r="N227" s="55">
        <f>'[12]Daily Roster'!$N227</f>
        <v>0</v>
      </c>
      <c r="O227" s="55">
        <f>'[12]Daily Roster'!$O227</f>
        <v>0</v>
      </c>
      <c r="P227" s="55">
        <f>'[12]Daily Roster'!$P227</f>
        <v>0</v>
      </c>
      <c r="Q227" s="55">
        <f>'[12]Daily Roster'!$Q227</f>
        <v>0</v>
      </c>
      <c r="R227" s="55">
        <f>'[12]Daily Roster'!$R227</f>
        <v>0</v>
      </c>
      <c r="S227" s="55">
        <f>'[12]Daily Roster'!$S227</f>
        <v>0</v>
      </c>
      <c r="T227" s="55">
        <f>'[12]Daily Roster'!$T227</f>
        <v>0</v>
      </c>
    </row>
    <row r="228" spans="1:20" x14ac:dyDescent="0.3">
      <c r="A228" s="7">
        <v>43417</v>
      </c>
      <c r="B228" s="1" t="s">
        <v>2</v>
      </c>
      <c r="C228" s="55">
        <f>'[12]Daily Roster'!$C228</f>
        <v>0</v>
      </c>
      <c r="D228" s="55">
        <f>'[12]Daily Roster'!$D228</f>
        <v>0</v>
      </c>
      <c r="E228" s="55">
        <f>'[12]Daily Roster'!$E228</f>
        <v>0</v>
      </c>
      <c r="F228" s="55">
        <f>'[12]Daily Roster'!$F228</f>
        <v>0</v>
      </c>
      <c r="G228" s="55">
        <f>'[12]Daily Roster'!$G228</f>
        <v>0</v>
      </c>
      <c r="H228" s="55">
        <f>'[12]Daily Roster'!$H228</f>
        <v>0</v>
      </c>
      <c r="I228" s="55">
        <f>'[12]Daily Roster'!$I228</f>
        <v>0</v>
      </c>
      <c r="J228" s="55">
        <f>'[12]Daily Roster'!$J228</f>
        <v>0</v>
      </c>
      <c r="K228" s="55">
        <f>'[12]Daily Roster'!$K228</f>
        <v>0</v>
      </c>
      <c r="L228" s="55">
        <f>'[12]Daily Roster'!$L228</f>
        <v>0</v>
      </c>
      <c r="M228" s="55">
        <f>'[12]Daily Roster'!$M228</f>
        <v>0</v>
      </c>
      <c r="N228" s="55">
        <f>'[12]Daily Roster'!$N228</f>
        <v>0</v>
      </c>
      <c r="O228" s="55">
        <f>'[12]Daily Roster'!$O228</f>
        <v>0</v>
      </c>
      <c r="P228" s="55">
        <f>'[12]Daily Roster'!$P228</f>
        <v>0</v>
      </c>
      <c r="Q228" s="55">
        <f>'[12]Daily Roster'!$Q228</f>
        <v>0</v>
      </c>
      <c r="R228" s="55">
        <f>'[12]Daily Roster'!$R228</f>
        <v>0</v>
      </c>
      <c r="S228" s="55">
        <f>'[12]Daily Roster'!$S228</f>
        <v>0</v>
      </c>
      <c r="T228" s="55">
        <f>'[12]Daily Roster'!$T228</f>
        <v>0</v>
      </c>
    </row>
    <row r="229" spans="1:20" x14ac:dyDescent="0.3">
      <c r="A229" s="7">
        <v>43418</v>
      </c>
      <c r="B229" s="1" t="s">
        <v>3</v>
      </c>
      <c r="C229" s="55">
        <f>'[12]Daily Roster'!$C229</f>
        <v>0</v>
      </c>
      <c r="D229" s="55">
        <f>'[12]Daily Roster'!$D229</f>
        <v>0</v>
      </c>
      <c r="E229" s="55">
        <f>'[12]Daily Roster'!$E229</f>
        <v>0</v>
      </c>
      <c r="F229" s="55">
        <f>'[12]Daily Roster'!$F229</f>
        <v>0</v>
      </c>
      <c r="G229" s="55">
        <f>'[12]Daily Roster'!$G229</f>
        <v>0</v>
      </c>
      <c r="H229" s="55">
        <f>'[12]Daily Roster'!$H229</f>
        <v>0</v>
      </c>
      <c r="I229" s="55">
        <f>'[12]Daily Roster'!$I229</f>
        <v>0</v>
      </c>
      <c r="J229" s="55">
        <f>'[12]Daily Roster'!$J229</f>
        <v>0</v>
      </c>
      <c r="K229" s="55">
        <f>'[12]Daily Roster'!$K229</f>
        <v>0</v>
      </c>
      <c r="L229" s="55">
        <f>'[12]Daily Roster'!$L229</f>
        <v>0</v>
      </c>
      <c r="M229" s="55">
        <f>'[12]Daily Roster'!$M229</f>
        <v>0</v>
      </c>
      <c r="N229" s="55">
        <f>'[12]Daily Roster'!$N229</f>
        <v>0</v>
      </c>
      <c r="O229" s="55">
        <f>'[12]Daily Roster'!$O229</f>
        <v>0</v>
      </c>
      <c r="P229" s="55">
        <f>'[12]Daily Roster'!$P229</f>
        <v>0</v>
      </c>
      <c r="Q229" s="55">
        <f>'[12]Daily Roster'!$Q229</f>
        <v>0</v>
      </c>
      <c r="R229" s="55">
        <f>'[12]Daily Roster'!$R229</f>
        <v>0</v>
      </c>
      <c r="S229" s="55">
        <f>'[12]Daily Roster'!$S229</f>
        <v>0</v>
      </c>
      <c r="T229" s="55">
        <f>'[12]Daily Roster'!$T229</f>
        <v>0</v>
      </c>
    </row>
    <row r="230" spans="1:20" x14ac:dyDescent="0.3">
      <c r="A230" s="7">
        <v>43419</v>
      </c>
      <c r="B230" s="1" t="s">
        <v>4</v>
      </c>
      <c r="C230" s="55">
        <f>'[12]Daily Roster'!$C230</f>
        <v>0</v>
      </c>
      <c r="D230" s="55">
        <f>'[12]Daily Roster'!$D230</f>
        <v>0</v>
      </c>
      <c r="E230" s="55">
        <f>'[12]Daily Roster'!$E230</f>
        <v>0</v>
      </c>
      <c r="F230" s="55">
        <f>'[12]Daily Roster'!$F230</f>
        <v>0</v>
      </c>
      <c r="G230" s="55">
        <f>'[12]Daily Roster'!$G230</f>
        <v>0</v>
      </c>
      <c r="H230" s="55">
        <f>'[12]Daily Roster'!$H230</f>
        <v>0</v>
      </c>
      <c r="I230" s="55">
        <f>'[12]Daily Roster'!$I230</f>
        <v>0</v>
      </c>
      <c r="J230" s="55">
        <f>'[12]Daily Roster'!$J230</f>
        <v>0</v>
      </c>
      <c r="K230" s="55">
        <f>'[12]Daily Roster'!$K230</f>
        <v>0</v>
      </c>
      <c r="L230" s="55">
        <f>'[12]Daily Roster'!$L230</f>
        <v>0</v>
      </c>
      <c r="M230" s="55">
        <f>'[12]Daily Roster'!$M230</f>
        <v>0</v>
      </c>
      <c r="N230" s="55">
        <f>'[12]Daily Roster'!$N230</f>
        <v>0</v>
      </c>
      <c r="O230" s="55">
        <f>'[12]Daily Roster'!$O230</f>
        <v>0</v>
      </c>
      <c r="P230" s="55">
        <f>'[12]Daily Roster'!$P230</f>
        <v>0</v>
      </c>
      <c r="Q230" s="55">
        <f>'[12]Daily Roster'!$Q230</f>
        <v>0</v>
      </c>
      <c r="R230" s="55">
        <f>'[12]Daily Roster'!$R230</f>
        <v>0</v>
      </c>
      <c r="S230" s="55">
        <f>'[12]Daily Roster'!$S230</f>
        <v>0</v>
      </c>
      <c r="T230" s="55">
        <f>'[12]Daily Roster'!$T230</f>
        <v>0</v>
      </c>
    </row>
    <row r="231" spans="1:20" x14ac:dyDescent="0.3">
      <c r="A231" s="7">
        <v>43420</v>
      </c>
      <c r="B231" s="1" t="s">
        <v>5</v>
      </c>
      <c r="C231" s="55">
        <f>'[12]Daily Roster'!$C231</f>
        <v>0</v>
      </c>
      <c r="D231" s="55">
        <f>'[12]Daily Roster'!$D231</f>
        <v>0</v>
      </c>
      <c r="E231" s="55">
        <f>'[12]Daily Roster'!$E231</f>
        <v>0</v>
      </c>
      <c r="F231" s="55">
        <f>'[12]Daily Roster'!$F231</f>
        <v>0</v>
      </c>
      <c r="G231" s="55">
        <f>'[12]Daily Roster'!$G231</f>
        <v>0</v>
      </c>
      <c r="H231" s="55">
        <f>'[12]Daily Roster'!$H231</f>
        <v>0</v>
      </c>
      <c r="I231" s="55">
        <f>'[12]Daily Roster'!$I231</f>
        <v>0</v>
      </c>
      <c r="J231" s="55">
        <f>'[12]Daily Roster'!$J231</f>
        <v>0</v>
      </c>
      <c r="K231" s="55">
        <f>'[12]Daily Roster'!$K231</f>
        <v>0</v>
      </c>
      <c r="L231" s="55">
        <f>'[12]Daily Roster'!$L231</f>
        <v>0</v>
      </c>
      <c r="M231" s="55">
        <f>'[12]Daily Roster'!$M231</f>
        <v>0</v>
      </c>
      <c r="N231" s="55">
        <f>'[12]Daily Roster'!$N231</f>
        <v>0</v>
      </c>
      <c r="O231" s="55">
        <f>'[12]Daily Roster'!$O231</f>
        <v>0</v>
      </c>
      <c r="P231" s="55">
        <f>'[12]Daily Roster'!$P231</f>
        <v>0</v>
      </c>
      <c r="Q231" s="55">
        <f>'[12]Daily Roster'!$Q231</f>
        <v>0</v>
      </c>
      <c r="R231" s="55">
        <f>'[12]Daily Roster'!$R231</f>
        <v>0</v>
      </c>
      <c r="S231" s="55">
        <f>'[12]Daily Roster'!$S231</f>
        <v>0</v>
      </c>
      <c r="T231" s="55">
        <f>'[12]Daily Roster'!$T231</f>
        <v>0</v>
      </c>
    </row>
    <row r="232" spans="1:20" x14ac:dyDescent="0.3">
      <c r="A232" s="7">
        <v>43423</v>
      </c>
      <c r="B232" s="1" t="s">
        <v>1</v>
      </c>
      <c r="C232" s="55">
        <f>'[12]Daily Roster'!$C232</f>
        <v>0</v>
      </c>
      <c r="D232" s="55">
        <f>'[12]Daily Roster'!$D232</f>
        <v>0</v>
      </c>
      <c r="E232" s="55">
        <f>'[12]Daily Roster'!$E232</f>
        <v>0</v>
      </c>
      <c r="F232" s="55">
        <f>'[12]Daily Roster'!$F232</f>
        <v>0</v>
      </c>
      <c r="G232" s="55">
        <f>'[12]Daily Roster'!$G232</f>
        <v>0</v>
      </c>
      <c r="H232" s="55">
        <f>'[12]Daily Roster'!$H232</f>
        <v>0</v>
      </c>
      <c r="I232" s="55">
        <f>'[12]Daily Roster'!$I232</f>
        <v>0</v>
      </c>
      <c r="J232" s="55">
        <f>'[12]Daily Roster'!$J232</f>
        <v>0</v>
      </c>
      <c r="K232" s="55">
        <f>'[12]Daily Roster'!$K232</f>
        <v>0</v>
      </c>
      <c r="L232" s="55">
        <f>'[12]Daily Roster'!$L232</f>
        <v>0</v>
      </c>
      <c r="M232" s="55">
        <f>'[12]Daily Roster'!$M232</f>
        <v>0</v>
      </c>
      <c r="N232" s="55">
        <f>'[12]Daily Roster'!$N232</f>
        <v>0</v>
      </c>
      <c r="O232" s="55">
        <f>'[12]Daily Roster'!$O232</f>
        <v>0</v>
      </c>
      <c r="P232" s="55">
        <f>'[12]Daily Roster'!$P232</f>
        <v>0</v>
      </c>
      <c r="Q232" s="55">
        <f>'[12]Daily Roster'!$Q232</f>
        <v>0</v>
      </c>
      <c r="R232" s="55">
        <f>'[12]Daily Roster'!$R232</f>
        <v>0</v>
      </c>
      <c r="S232" s="55">
        <f>'[12]Daily Roster'!$S232</f>
        <v>0</v>
      </c>
      <c r="T232" s="55">
        <f>'[12]Daily Roster'!$T232</f>
        <v>0</v>
      </c>
    </row>
    <row r="233" spans="1:20" x14ac:dyDescent="0.3">
      <c r="A233" s="7">
        <v>43424</v>
      </c>
      <c r="B233" s="1" t="s">
        <v>2</v>
      </c>
      <c r="C233" s="55">
        <f>'[12]Daily Roster'!$C233</f>
        <v>0</v>
      </c>
      <c r="D233" s="55">
        <f>'[12]Daily Roster'!$D233</f>
        <v>0</v>
      </c>
      <c r="E233" s="55">
        <f>'[12]Daily Roster'!$E233</f>
        <v>0</v>
      </c>
      <c r="F233" s="55">
        <f>'[12]Daily Roster'!$F233</f>
        <v>0</v>
      </c>
      <c r="G233" s="55">
        <f>'[12]Daily Roster'!$G233</f>
        <v>0</v>
      </c>
      <c r="H233" s="55">
        <f>'[12]Daily Roster'!$H233</f>
        <v>0</v>
      </c>
      <c r="I233" s="55">
        <f>'[12]Daily Roster'!$I233</f>
        <v>0</v>
      </c>
      <c r="J233" s="55">
        <f>'[12]Daily Roster'!$J233</f>
        <v>0</v>
      </c>
      <c r="K233" s="55">
        <f>'[12]Daily Roster'!$K233</f>
        <v>0</v>
      </c>
      <c r="L233" s="55">
        <f>'[12]Daily Roster'!$L233</f>
        <v>0</v>
      </c>
      <c r="M233" s="55">
        <f>'[12]Daily Roster'!$M233</f>
        <v>0</v>
      </c>
      <c r="N233" s="55">
        <f>'[12]Daily Roster'!$N233</f>
        <v>0</v>
      </c>
      <c r="O233" s="55">
        <f>'[12]Daily Roster'!$O233</f>
        <v>0</v>
      </c>
      <c r="P233" s="55">
        <f>'[12]Daily Roster'!$P233</f>
        <v>0</v>
      </c>
      <c r="Q233" s="55">
        <f>'[12]Daily Roster'!$Q233</f>
        <v>0</v>
      </c>
      <c r="R233" s="55">
        <f>'[12]Daily Roster'!$R233</f>
        <v>0</v>
      </c>
      <c r="S233" s="55">
        <f>'[12]Daily Roster'!$S233</f>
        <v>0</v>
      </c>
      <c r="T233" s="55">
        <f>'[12]Daily Roster'!$T233</f>
        <v>0</v>
      </c>
    </row>
    <row r="234" spans="1:20" x14ac:dyDescent="0.3">
      <c r="A234" s="7">
        <v>43425</v>
      </c>
      <c r="B234" s="1" t="s">
        <v>3</v>
      </c>
      <c r="C234" s="55">
        <f>'[12]Daily Roster'!$C234</f>
        <v>0</v>
      </c>
      <c r="D234" s="55">
        <f>'[12]Daily Roster'!$D234</f>
        <v>0</v>
      </c>
      <c r="E234" s="55">
        <f>'[12]Daily Roster'!$E234</f>
        <v>0</v>
      </c>
      <c r="F234" s="55">
        <f>'[12]Daily Roster'!$F234</f>
        <v>0</v>
      </c>
      <c r="G234" s="55">
        <f>'[12]Daily Roster'!$G234</f>
        <v>0</v>
      </c>
      <c r="H234" s="55">
        <f>'[12]Daily Roster'!$H234</f>
        <v>0</v>
      </c>
      <c r="I234" s="55">
        <f>'[12]Daily Roster'!$I234</f>
        <v>0</v>
      </c>
      <c r="J234" s="55">
        <f>'[12]Daily Roster'!$J234</f>
        <v>0</v>
      </c>
      <c r="K234" s="55">
        <f>'[12]Daily Roster'!$K234</f>
        <v>0</v>
      </c>
      <c r="L234" s="55">
        <f>'[12]Daily Roster'!$L234</f>
        <v>0</v>
      </c>
      <c r="M234" s="55">
        <f>'[12]Daily Roster'!$M234</f>
        <v>0</v>
      </c>
      <c r="N234" s="55">
        <f>'[12]Daily Roster'!$N234</f>
        <v>0</v>
      </c>
      <c r="O234" s="55">
        <f>'[12]Daily Roster'!$O234</f>
        <v>0</v>
      </c>
      <c r="P234" s="55">
        <f>'[12]Daily Roster'!$P234</f>
        <v>0</v>
      </c>
      <c r="Q234" s="55">
        <f>'[12]Daily Roster'!$Q234</f>
        <v>0</v>
      </c>
      <c r="R234" s="55">
        <f>'[12]Daily Roster'!$R234</f>
        <v>0</v>
      </c>
      <c r="S234" s="55">
        <f>'[12]Daily Roster'!$S234</f>
        <v>0</v>
      </c>
      <c r="T234" s="55">
        <f>'[12]Daily Roster'!$T234</f>
        <v>0</v>
      </c>
    </row>
    <row r="235" spans="1:20" x14ac:dyDescent="0.3">
      <c r="A235" s="7">
        <v>43426</v>
      </c>
      <c r="B235" s="1" t="s">
        <v>4</v>
      </c>
      <c r="C235" s="55">
        <f>'[12]Daily Roster'!$C235</f>
        <v>0</v>
      </c>
      <c r="D235" s="55">
        <f>'[12]Daily Roster'!$D235</f>
        <v>0</v>
      </c>
      <c r="E235" s="55">
        <f>'[12]Daily Roster'!$E235</f>
        <v>0</v>
      </c>
      <c r="F235" s="55">
        <f>'[12]Daily Roster'!$F235</f>
        <v>0</v>
      </c>
      <c r="G235" s="55">
        <f>'[12]Daily Roster'!$G235</f>
        <v>0</v>
      </c>
      <c r="H235" s="55">
        <f>'[12]Daily Roster'!$H235</f>
        <v>0</v>
      </c>
      <c r="I235" s="55">
        <f>'[12]Daily Roster'!$I235</f>
        <v>0</v>
      </c>
      <c r="J235" s="55">
        <f>'[12]Daily Roster'!$J235</f>
        <v>0</v>
      </c>
      <c r="K235" s="55">
        <f>'[12]Daily Roster'!$K235</f>
        <v>0</v>
      </c>
      <c r="L235" s="55">
        <f>'[12]Daily Roster'!$L235</f>
        <v>0</v>
      </c>
      <c r="M235" s="55">
        <f>'[12]Daily Roster'!$M235</f>
        <v>0</v>
      </c>
      <c r="N235" s="55">
        <f>'[12]Daily Roster'!$N235</f>
        <v>0</v>
      </c>
      <c r="O235" s="55">
        <f>'[12]Daily Roster'!$O235</f>
        <v>0</v>
      </c>
      <c r="P235" s="55">
        <f>'[12]Daily Roster'!$P235</f>
        <v>0</v>
      </c>
      <c r="Q235" s="55">
        <f>'[12]Daily Roster'!$Q235</f>
        <v>0</v>
      </c>
      <c r="R235" s="55">
        <f>'[12]Daily Roster'!$R235</f>
        <v>0</v>
      </c>
      <c r="S235" s="55">
        <f>'[12]Daily Roster'!$S235</f>
        <v>0</v>
      </c>
      <c r="T235" s="55">
        <f>'[12]Daily Roster'!$T235</f>
        <v>0</v>
      </c>
    </row>
    <row r="236" spans="1:20" x14ac:dyDescent="0.3">
      <c r="A236" s="7">
        <v>43427</v>
      </c>
      <c r="B236" s="1" t="s">
        <v>5</v>
      </c>
      <c r="C236" s="55">
        <f>'[12]Daily Roster'!$C236</f>
        <v>0</v>
      </c>
      <c r="D236" s="55">
        <f>'[12]Daily Roster'!$D236</f>
        <v>0</v>
      </c>
      <c r="E236" s="55">
        <f>'[12]Daily Roster'!$E236</f>
        <v>0</v>
      </c>
      <c r="F236" s="55">
        <f>'[12]Daily Roster'!$F236</f>
        <v>0</v>
      </c>
      <c r="G236" s="55">
        <f>'[12]Daily Roster'!$G236</f>
        <v>0</v>
      </c>
      <c r="H236" s="55">
        <f>'[12]Daily Roster'!$H236</f>
        <v>0</v>
      </c>
      <c r="I236" s="55">
        <f>'[12]Daily Roster'!$I236</f>
        <v>0</v>
      </c>
      <c r="J236" s="55">
        <f>'[12]Daily Roster'!$J236</f>
        <v>0</v>
      </c>
      <c r="K236" s="55">
        <f>'[12]Daily Roster'!$K236</f>
        <v>0</v>
      </c>
      <c r="L236" s="55">
        <f>'[12]Daily Roster'!$L236</f>
        <v>0</v>
      </c>
      <c r="M236" s="55">
        <f>'[12]Daily Roster'!$M236</f>
        <v>0</v>
      </c>
      <c r="N236" s="55">
        <f>'[12]Daily Roster'!$N236</f>
        <v>0</v>
      </c>
      <c r="O236" s="55">
        <f>'[12]Daily Roster'!$O236</f>
        <v>0</v>
      </c>
      <c r="P236" s="55">
        <f>'[12]Daily Roster'!$P236</f>
        <v>0</v>
      </c>
      <c r="Q236" s="55">
        <f>'[12]Daily Roster'!$Q236</f>
        <v>0</v>
      </c>
      <c r="R236" s="55">
        <f>'[12]Daily Roster'!$R236</f>
        <v>0</v>
      </c>
      <c r="S236" s="55">
        <f>'[12]Daily Roster'!$S236</f>
        <v>0</v>
      </c>
      <c r="T236" s="55">
        <f>'[12]Daily Roster'!$T236</f>
        <v>0</v>
      </c>
    </row>
    <row r="237" spans="1:20" x14ac:dyDescent="0.3">
      <c r="A237" s="7">
        <v>43430</v>
      </c>
      <c r="B237" s="1" t="s">
        <v>1</v>
      </c>
      <c r="C237" s="55">
        <f>'[12]Daily Roster'!$C237</f>
        <v>0</v>
      </c>
      <c r="D237" s="55">
        <f>'[12]Daily Roster'!$D237</f>
        <v>0</v>
      </c>
      <c r="E237" s="55">
        <f>'[12]Daily Roster'!$E237</f>
        <v>0</v>
      </c>
      <c r="F237" s="55">
        <f>'[12]Daily Roster'!$F237</f>
        <v>0</v>
      </c>
      <c r="G237" s="55">
        <f>'[12]Daily Roster'!$G237</f>
        <v>0</v>
      </c>
      <c r="H237" s="55">
        <f>'[12]Daily Roster'!$H237</f>
        <v>0</v>
      </c>
      <c r="I237" s="55">
        <f>'[12]Daily Roster'!$I237</f>
        <v>0</v>
      </c>
      <c r="J237" s="55">
        <f>'[12]Daily Roster'!$J237</f>
        <v>0</v>
      </c>
      <c r="K237" s="55">
        <f>'[12]Daily Roster'!$K237</f>
        <v>0</v>
      </c>
      <c r="L237" s="55">
        <f>'[12]Daily Roster'!$L237</f>
        <v>0</v>
      </c>
      <c r="M237" s="55">
        <f>'[12]Daily Roster'!$M237</f>
        <v>0</v>
      </c>
      <c r="N237" s="55">
        <f>'[12]Daily Roster'!$N237</f>
        <v>0</v>
      </c>
      <c r="O237" s="55">
        <f>'[12]Daily Roster'!$O237</f>
        <v>0</v>
      </c>
      <c r="P237" s="55">
        <f>'[12]Daily Roster'!$P237</f>
        <v>0</v>
      </c>
      <c r="Q237" s="55">
        <f>'[12]Daily Roster'!$Q237</f>
        <v>0</v>
      </c>
      <c r="R237" s="55">
        <f>'[12]Daily Roster'!$R237</f>
        <v>0</v>
      </c>
      <c r="S237" s="55">
        <f>'[12]Daily Roster'!$S237</f>
        <v>0</v>
      </c>
      <c r="T237" s="55">
        <f>'[12]Daily Roster'!$T237</f>
        <v>0</v>
      </c>
    </row>
    <row r="238" spans="1:20" x14ac:dyDescent="0.3">
      <c r="A238" s="7">
        <v>43431</v>
      </c>
      <c r="B238" s="1" t="s">
        <v>2</v>
      </c>
      <c r="C238" s="55">
        <f>'[12]Daily Roster'!$C238</f>
        <v>0</v>
      </c>
      <c r="D238" s="55">
        <f>'[12]Daily Roster'!$D238</f>
        <v>0</v>
      </c>
      <c r="E238" s="55">
        <f>'[12]Daily Roster'!$E238</f>
        <v>0</v>
      </c>
      <c r="F238" s="55">
        <f>'[12]Daily Roster'!$F238</f>
        <v>0</v>
      </c>
      <c r="G238" s="55">
        <f>'[12]Daily Roster'!$G238</f>
        <v>0</v>
      </c>
      <c r="H238" s="55">
        <f>'[12]Daily Roster'!$H238</f>
        <v>0</v>
      </c>
      <c r="I238" s="55">
        <f>'[12]Daily Roster'!$I238</f>
        <v>0</v>
      </c>
      <c r="J238" s="55">
        <f>'[12]Daily Roster'!$J238</f>
        <v>0</v>
      </c>
      <c r="K238" s="55">
        <f>'[12]Daily Roster'!$K238</f>
        <v>0</v>
      </c>
      <c r="L238" s="55">
        <f>'[12]Daily Roster'!$L238</f>
        <v>0</v>
      </c>
      <c r="M238" s="55">
        <f>'[12]Daily Roster'!$M238</f>
        <v>0</v>
      </c>
      <c r="N238" s="55">
        <f>'[12]Daily Roster'!$N238</f>
        <v>0</v>
      </c>
      <c r="O238" s="55">
        <f>'[12]Daily Roster'!$O238</f>
        <v>0</v>
      </c>
      <c r="P238" s="55">
        <f>'[12]Daily Roster'!$P238</f>
        <v>0</v>
      </c>
      <c r="Q238" s="55">
        <f>'[12]Daily Roster'!$Q238</f>
        <v>0</v>
      </c>
      <c r="R238" s="55">
        <f>'[12]Daily Roster'!$R238</f>
        <v>0</v>
      </c>
      <c r="S238" s="55">
        <f>'[12]Daily Roster'!$S238</f>
        <v>0</v>
      </c>
      <c r="T238" s="55">
        <f>'[12]Daily Roster'!$T238</f>
        <v>0</v>
      </c>
    </row>
    <row r="239" spans="1:20" x14ac:dyDescent="0.3">
      <c r="A239" s="7">
        <v>43432</v>
      </c>
      <c r="B239" s="1" t="s">
        <v>3</v>
      </c>
      <c r="C239" s="55">
        <f>'[12]Daily Roster'!$C239</f>
        <v>0</v>
      </c>
      <c r="D239" s="55">
        <f>'[12]Daily Roster'!$D239</f>
        <v>0</v>
      </c>
      <c r="E239" s="55">
        <f>'[12]Daily Roster'!$E239</f>
        <v>0</v>
      </c>
      <c r="F239" s="55">
        <f>'[12]Daily Roster'!$F239</f>
        <v>0</v>
      </c>
      <c r="G239" s="55">
        <f>'[12]Daily Roster'!$G239</f>
        <v>0</v>
      </c>
      <c r="H239" s="55">
        <f>'[12]Daily Roster'!$H239</f>
        <v>0</v>
      </c>
      <c r="I239" s="55">
        <f>'[12]Daily Roster'!$I239</f>
        <v>0</v>
      </c>
      <c r="J239" s="55">
        <f>'[12]Daily Roster'!$J239</f>
        <v>0</v>
      </c>
      <c r="K239" s="55">
        <f>'[12]Daily Roster'!$K239</f>
        <v>0</v>
      </c>
      <c r="L239" s="55">
        <f>'[12]Daily Roster'!$L239</f>
        <v>0</v>
      </c>
      <c r="M239" s="55">
        <f>'[12]Daily Roster'!$M239</f>
        <v>0</v>
      </c>
      <c r="N239" s="55">
        <f>'[12]Daily Roster'!$N239</f>
        <v>0</v>
      </c>
      <c r="O239" s="55">
        <f>'[12]Daily Roster'!$O239</f>
        <v>0</v>
      </c>
      <c r="P239" s="55">
        <f>'[12]Daily Roster'!$P239</f>
        <v>0</v>
      </c>
      <c r="Q239" s="55">
        <f>'[12]Daily Roster'!$Q239</f>
        <v>0</v>
      </c>
      <c r="R239" s="55">
        <f>'[12]Daily Roster'!$R239</f>
        <v>0</v>
      </c>
      <c r="S239" s="55">
        <f>'[12]Daily Roster'!$S239</f>
        <v>0</v>
      </c>
      <c r="T239" s="55">
        <f>'[12]Daily Roster'!$T239</f>
        <v>0</v>
      </c>
    </row>
    <row r="240" spans="1:20" x14ac:dyDescent="0.3">
      <c r="A240" s="7">
        <v>43433</v>
      </c>
      <c r="B240" s="1" t="s">
        <v>4</v>
      </c>
      <c r="C240" s="55">
        <f>'[12]Daily Roster'!$C240</f>
        <v>0</v>
      </c>
      <c r="D240" s="55">
        <f>'[12]Daily Roster'!$D240</f>
        <v>0</v>
      </c>
      <c r="E240" s="55">
        <f>'[12]Daily Roster'!$E240</f>
        <v>0</v>
      </c>
      <c r="F240" s="55">
        <f>'[12]Daily Roster'!$F240</f>
        <v>0</v>
      </c>
      <c r="G240" s="55">
        <f>'[12]Daily Roster'!$G240</f>
        <v>0</v>
      </c>
      <c r="H240" s="55">
        <f>'[12]Daily Roster'!$H240</f>
        <v>0</v>
      </c>
      <c r="I240" s="55">
        <f>'[12]Daily Roster'!$I240</f>
        <v>0</v>
      </c>
      <c r="J240" s="55">
        <f>'[12]Daily Roster'!$J240</f>
        <v>0</v>
      </c>
      <c r="K240" s="55">
        <f>'[12]Daily Roster'!$K240</f>
        <v>0</v>
      </c>
      <c r="L240" s="55">
        <f>'[12]Daily Roster'!$L240</f>
        <v>0</v>
      </c>
      <c r="M240" s="55">
        <f>'[12]Daily Roster'!$M240</f>
        <v>0</v>
      </c>
      <c r="N240" s="55">
        <f>'[12]Daily Roster'!$N240</f>
        <v>0</v>
      </c>
      <c r="O240" s="55">
        <f>'[12]Daily Roster'!$O240</f>
        <v>0</v>
      </c>
      <c r="P240" s="55">
        <f>'[12]Daily Roster'!$P240</f>
        <v>0</v>
      </c>
      <c r="Q240" s="55">
        <f>'[12]Daily Roster'!$Q240</f>
        <v>0</v>
      </c>
      <c r="R240" s="55">
        <f>'[12]Daily Roster'!$R240</f>
        <v>0</v>
      </c>
      <c r="S240" s="55">
        <f>'[12]Daily Roster'!$S240</f>
        <v>0</v>
      </c>
      <c r="T240" s="55">
        <f>'[12]Daily Roster'!$T240</f>
        <v>0</v>
      </c>
    </row>
    <row r="241" spans="1:20" x14ac:dyDescent="0.3">
      <c r="A241" s="7">
        <v>43434</v>
      </c>
      <c r="B241" s="1" t="s">
        <v>5</v>
      </c>
      <c r="C241" s="55">
        <f>'[12]Daily Roster'!$C241</f>
        <v>0</v>
      </c>
      <c r="D241" s="55">
        <f>'[12]Daily Roster'!$D241</f>
        <v>0</v>
      </c>
      <c r="E241" s="55">
        <f>'[12]Daily Roster'!$E241</f>
        <v>0</v>
      </c>
      <c r="F241" s="55">
        <f>'[12]Daily Roster'!$F241</f>
        <v>0</v>
      </c>
      <c r="G241" s="55">
        <f>'[12]Daily Roster'!$G241</f>
        <v>0</v>
      </c>
      <c r="H241" s="55">
        <f>'[12]Daily Roster'!$H241</f>
        <v>0</v>
      </c>
      <c r="I241" s="55">
        <f>'[12]Daily Roster'!$I241</f>
        <v>0</v>
      </c>
      <c r="J241" s="55">
        <f>'[12]Daily Roster'!$J241</f>
        <v>0</v>
      </c>
      <c r="K241" s="55">
        <f>'[12]Daily Roster'!$K241</f>
        <v>0</v>
      </c>
      <c r="L241" s="55">
        <f>'[12]Daily Roster'!$L241</f>
        <v>0</v>
      </c>
      <c r="M241" s="55">
        <f>'[12]Daily Roster'!$M241</f>
        <v>0</v>
      </c>
      <c r="N241" s="55">
        <f>'[12]Daily Roster'!$N241</f>
        <v>0</v>
      </c>
      <c r="O241" s="55">
        <f>'[12]Daily Roster'!$O241</f>
        <v>0</v>
      </c>
      <c r="P241" s="55">
        <f>'[12]Daily Roster'!$P241</f>
        <v>0</v>
      </c>
      <c r="Q241" s="55">
        <f>'[12]Daily Roster'!$Q241</f>
        <v>0</v>
      </c>
      <c r="R241" s="55">
        <f>'[12]Daily Roster'!$R241</f>
        <v>0</v>
      </c>
      <c r="S241" s="55">
        <f>'[12]Daily Roster'!$S241</f>
        <v>0</v>
      </c>
      <c r="T241" s="55">
        <f>'[12]Daily Roster'!$T241</f>
        <v>0</v>
      </c>
    </row>
    <row r="242" spans="1:20" x14ac:dyDescent="0.3">
      <c r="A242" s="7">
        <v>43437</v>
      </c>
      <c r="B242" s="1" t="s">
        <v>1</v>
      </c>
      <c r="C242" s="55">
        <f>'[12]Daily Roster'!$C242</f>
        <v>0</v>
      </c>
      <c r="D242" s="55">
        <f>'[12]Daily Roster'!$D242</f>
        <v>0</v>
      </c>
      <c r="E242" s="55">
        <f>'[12]Daily Roster'!$E242</f>
        <v>0</v>
      </c>
      <c r="F242" s="55">
        <f>'[12]Daily Roster'!$F242</f>
        <v>0</v>
      </c>
      <c r="G242" s="55">
        <f>'[12]Daily Roster'!$G242</f>
        <v>0</v>
      </c>
      <c r="H242" s="55">
        <f>'[12]Daily Roster'!$H242</f>
        <v>0</v>
      </c>
      <c r="I242" s="55">
        <f>'[12]Daily Roster'!$I242</f>
        <v>0</v>
      </c>
      <c r="J242" s="55">
        <f>'[12]Daily Roster'!$J242</f>
        <v>0</v>
      </c>
      <c r="K242" s="55">
        <f>'[12]Daily Roster'!$K242</f>
        <v>0</v>
      </c>
      <c r="L242" s="55">
        <f>'[12]Daily Roster'!$L242</f>
        <v>0</v>
      </c>
      <c r="M242" s="55">
        <f>'[12]Daily Roster'!$M242</f>
        <v>0</v>
      </c>
      <c r="N242" s="55">
        <f>'[12]Daily Roster'!$N242</f>
        <v>0</v>
      </c>
      <c r="O242" s="55">
        <f>'[12]Daily Roster'!$O242</f>
        <v>0</v>
      </c>
      <c r="P242" s="55">
        <f>'[12]Daily Roster'!$P242</f>
        <v>0</v>
      </c>
      <c r="Q242" s="55">
        <f>'[12]Daily Roster'!$Q242</f>
        <v>0</v>
      </c>
      <c r="R242" s="55">
        <f>'[12]Daily Roster'!$R242</f>
        <v>0</v>
      </c>
      <c r="S242" s="55">
        <f>'[12]Daily Roster'!$S242</f>
        <v>0</v>
      </c>
      <c r="T242" s="55">
        <f>'[12]Daily Roster'!$T242</f>
        <v>0</v>
      </c>
    </row>
    <row r="243" spans="1:20" x14ac:dyDescent="0.3">
      <c r="A243" s="7">
        <v>43438</v>
      </c>
      <c r="B243" s="1" t="s">
        <v>2</v>
      </c>
      <c r="C243" s="55">
        <f>'[12]Daily Roster'!$C243</f>
        <v>0</v>
      </c>
      <c r="D243" s="55">
        <f>'[12]Daily Roster'!$D243</f>
        <v>0</v>
      </c>
      <c r="E243" s="55">
        <f>'[12]Daily Roster'!$E243</f>
        <v>0</v>
      </c>
      <c r="F243" s="55">
        <f>'[12]Daily Roster'!$F243</f>
        <v>0</v>
      </c>
      <c r="G243" s="55">
        <f>'[12]Daily Roster'!$G243</f>
        <v>0</v>
      </c>
      <c r="H243" s="55">
        <f>'[12]Daily Roster'!$H243</f>
        <v>0</v>
      </c>
      <c r="I243" s="55">
        <f>'[12]Daily Roster'!$I243</f>
        <v>0</v>
      </c>
      <c r="J243" s="55">
        <f>'[12]Daily Roster'!$J243</f>
        <v>0</v>
      </c>
      <c r="K243" s="55">
        <f>'[12]Daily Roster'!$K243</f>
        <v>0</v>
      </c>
      <c r="L243" s="55">
        <f>'[12]Daily Roster'!$L243</f>
        <v>0</v>
      </c>
      <c r="M243" s="55">
        <f>'[12]Daily Roster'!$M243</f>
        <v>0</v>
      </c>
      <c r="N243" s="55">
        <f>'[12]Daily Roster'!$N243</f>
        <v>0</v>
      </c>
      <c r="O243" s="55">
        <f>'[12]Daily Roster'!$O243</f>
        <v>0</v>
      </c>
      <c r="P243" s="55">
        <f>'[12]Daily Roster'!$P243</f>
        <v>0</v>
      </c>
      <c r="Q243" s="55">
        <f>'[12]Daily Roster'!$Q243</f>
        <v>0</v>
      </c>
      <c r="R243" s="55">
        <f>'[12]Daily Roster'!$R243</f>
        <v>0</v>
      </c>
      <c r="S243" s="55">
        <f>'[12]Daily Roster'!$S243</f>
        <v>0</v>
      </c>
      <c r="T243" s="55">
        <f>'[12]Daily Roster'!$T243</f>
        <v>0</v>
      </c>
    </row>
    <row r="244" spans="1:20" x14ac:dyDescent="0.3">
      <c r="A244" s="7">
        <v>43439</v>
      </c>
      <c r="B244" s="1" t="s">
        <v>3</v>
      </c>
      <c r="C244" s="55">
        <f>'[12]Daily Roster'!$C244</f>
        <v>0</v>
      </c>
      <c r="D244" s="55">
        <f>'[12]Daily Roster'!$D244</f>
        <v>0</v>
      </c>
      <c r="E244" s="55">
        <f>'[12]Daily Roster'!$E244</f>
        <v>0</v>
      </c>
      <c r="F244" s="55">
        <f>'[12]Daily Roster'!$F244</f>
        <v>0</v>
      </c>
      <c r="G244" s="55">
        <f>'[12]Daily Roster'!$G244</f>
        <v>0</v>
      </c>
      <c r="H244" s="55">
        <f>'[12]Daily Roster'!$H244</f>
        <v>0</v>
      </c>
      <c r="I244" s="55">
        <f>'[12]Daily Roster'!$I244</f>
        <v>0</v>
      </c>
      <c r="J244" s="55">
        <f>'[12]Daily Roster'!$J244</f>
        <v>0</v>
      </c>
      <c r="K244" s="55">
        <f>'[12]Daily Roster'!$K244</f>
        <v>0</v>
      </c>
      <c r="L244" s="55">
        <f>'[12]Daily Roster'!$L244</f>
        <v>0</v>
      </c>
      <c r="M244" s="55">
        <f>'[12]Daily Roster'!$M244</f>
        <v>0</v>
      </c>
      <c r="N244" s="55">
        <f>'[12]Daily Roster'!$N244</f>
        <v>0</v>
      </c>
      <c r="O244" s="55">
        <f>'[12]Daily Roster'!$O244</f>
        <v>0</v>
      </c>
      <c r="P244" s="55">
        <f>'[12]Daily Roster'!$P244</f>
        <v>0</v>
      </c>
      <c r="Q244" s="55">
        <f>'[12]Daily Roster'!$Q244</f>
        <v>0</v>
      </c>
      <c r="R244" s="55">
        <f>'[12]Daily Roster'!$R244</f>
        <v>0</v>
      </c>
      <c r="S244" s="55">
        <f>'[12]Daily Roster'!$S244</f>
        <v>0</v>
      </c>
      <c r="T244" s="55">
        <f>'[12]Daily Roster'!$T244</f>
        <v>0</v>
      </c>
    </row>
    <row r="245" spans="1:20" x14ac:dyDescent="0.3">
      <c r="A245" s="7">
        <v>43440</v>
      </c>
      <c r="B245" s="1" t="s">
        <v>4</v>
      </c>
      <c r="C245" s="55">
        <f>'[12]Daily Roster'!$C245</f>
        <v>0</v>
      </c>
      <c r="D245" s="55">
        <f>'[12]Daily Roster'!$D245</f>
        <v>0</v>
      </c>
      <c r="E245" s="55">
        <f>'[12]Daily Roster'!$E245</f>
        <v>0</v>
      </c>
      <c r="F245" s="55">
        <f>'[12]Daily Roster'!$F245</f>
        <v>0</v>
      </c>
      <c r="G245" s="55">
        <f>'[12]Daily Roster'!$G245</f>
        <v>0</v>
      </c>
      <c r="H245" s="55">
        <f>'[12]Daily Roster'!$H245</f>
        <v>0</v>
      </c>
      <c r="I245" s="55">
        <f>'[12]Daily Roster'!$I245</f>
        <v>0</v>
      </c>
      <c r="J245" s="55">
        <f>'[12]Daily Roster'!$J245</f>
        <v>0</v>
      </c>
      <c r="K245" s="55">
        <f>'[12]Daily Roster'!$K245</f>
        <v>0</v>
      </c>
      <c r="L245" s="55">
        <f>'[12]Daily Roster'!$L245</f>
        <v>0</v>
      </c>
      <c r="M245" s="55">
        <f>'[12]Daily Roster'!$M245</f>
        <v>0</v>
      </c>
      <c r="N245" s="55">
        <f>'[12]Daily Roster'!$N245</f>
        <v>0</v>
      </c>
      <c r="O245" s="55">
        <f>'[12]Daily Roster'!$O245</f>
        <v>0</v>
      </c>
      <c r="P245" s="55">
        <f>'[12]Daily Roster'!$P245</f>
        <v>0</v>
      </c>
      <c r="Q245" s="55">
        <f>'[12]Daily Roster'!$Q245</f>
        <v>0</v>
      </c>
      <c r="R245" s="55">
        <f>'[12]Daily Roster'!$R245</f>
        <v>0</v>
      </c>
      <c r="S245" s="55">
        <f>'[12]Daily Roster'!$S245</f>
        <v>0</v>
      </c>
      <c r="T245" s="55">
        <f>'[12]Daily Roster'!$T245</f>
        <v>0</v>
      </c>
    </row>
    <row r="246" spans="1:20" x14ac:dyDescent="0.3">
      <c r="A246" s="7">
        <v>43441</v>
      </c>
      <c r="B246" s="1" t="s">
        <v>5</v>
      </c>
      <c r="C246" s="55">
        <f>'[12]Daily Roster'!$C246</f>
        <v>0</v>
      </c>
      <c r="D246" s="55">
        <f>'[12]Daily Roster'!$D246</f>
        <v>0</v>
      </c>
      <c r="E246" s="55">
        <f>'[12]Daily Roster'!$E246</f>
        <v>0</v>
      </c>
      <c r="F246" s="55">
        <f>'[12]Daily Roster'!$F246</f>
        <v>0</v>
      </c>
      <c r="G246" s="55">
        <f>'[12]Daily Roster'!$G246</f>
        <v>0</v>
      </c>
      <c r="H246" s="55">
        <f>'[12]Daily Roster'!$H246</f>
        <v>0</v>
      </c>
      <c r="I246" s="55">
        <f>'[12]Daily Roster'!$I246</f>
        <v>0</v>
      </c>
      <c r="J246" s="55">
        <f>'[12]Daily Roster'!$J246</f>
        <v>0</v>
      </c>
      <c r="K246" s="55">
        <f>'[12]Daily Roster'!$K246</f>
        <v>0</v>
      </c>
      <c r="L246" s="55">
        <f>'[12]Daily Roster'!$L246</f>
        <v>0</v>
      </c>
      <c r="M246" s="55">
        <f>'[12]Daily Roster'!$M246</f>
        <v>0</v>
      </c>
      <c r="N246" s="55">
        <f>'[12]Daily Roster'!$N246</f>
        <v>0</v>
      </c>
      <c r="O246" s="55">
        <f>'[12]Daily Roster'!$O246</f>
        <v>0</v>
      </c>
      <c r="P246" s="55">
        <f>'[12]Daily Roster'!$P246</f>
        <v>0</v>
      </c>
      <c r="Q246" s="55">
        <f>'[12]Daily Roster'!$Q246</f>
        <v>0</v>
      </c>
      <c r="R246" s="55">
        <f>'[12]Daily Roster'!$R246</f>
        <v>0</v>
      </c>
      <c r="S246" s="55">
        <f>'[12]Daily Roster'!$S246</f>
        <v>0</v>
      </c>
      <c r="T246" s="55">
        <f>'[12]Daily Roster'!$T246</f>
        <v>0</v>
      </c>
    </row>
    <row r="247" spans="1:20" x14ac:dyDescent="0.3">
      <c r="A247" s="7">
        <v>43444</v>
      </c>
      <c r="B247" s="1" t="s">
        <v>1</v>
      </c>
      <c r="C247" s="55">
        <f>'[12]Daily Roster'!$C247</f>
        <v>0</v>
      </c>
      <c r="D247" s="55">
        <f>'[12]Daily Roster'!$D247</f>
        <v>0</v>
      </c>
      <c r="E247" s="55">
        <f>'[12]Daily Roster'!$E247</f>
        <v>0</v>
      </c>
      <c r="F247" s="55">
        <f>'[12]Daily Roster'!$F247</f>
        <v>0</v>
      </c>
      <c r="G247" s="55">
        <f>'[12]Daily Roster'!$G247</f>
        <v>0</v>
      </c>
      <c r="H247" s="55">
        <f>'[12]Daily Roster'!$H247</f>
        <v>0</v>
      </c>
      <c r="I247" s="55">
        <f>'[12]Daily Roster'!$I247</f>
        <v>0</v>
      </c>
      <c r="J247" s="55">
        <f>'[12]Daily Roster'!$J247</f>
        <v>0</v>
      </c>
      <c r="K247" s="55">
        <f>'[12]Daily Roster'!$K247</f>
        <v>0</v>
      </c>
      <c r="L247" s="55">
        <f>'[12]Daily Roster'!$L247</f>
        <v>0</v>
      </c>
      <c r="M247" s="55">
        <f>'[12]Daily Roster'!$M247</f>
        <v>0</v>
      </c>
      <c r="N247" s="55">
        <f>'[12]Daily Roster'!$N247</f>
        <v>0</v>
      </c>
      <c r="O247" s="55">
        <f>'[12]Daily Roster'!$O247</f>
        <v>0</v>
      </c>
      <c r="P247" s="55">
        <f>'[12]Daily Roster'!$P247</f>
        <v>0</v>
      </c>
      <c r="Q247" s="55">
        <f>'[12]Daily Roster'!$Q247</f>
        <v>0</v>
      </c>
      <c r="R247" s="55">
        <f>'[12]Daily Roster'!$R247</f>
        <v>0</v>
      </c>
      <c r="S247" s="55">
        <f>'[12]Daily Roster'!$S247</f>
        <v>0</v>
      </c>
      <c r="T247" s="55">
        <f>'[12]Daily Roster'!$T247</f>
        <v>0</v>
      </c>
    </row>
    <row r="248" spans="1:20" x14ac:dyDescent="0.3">
      <c r="A248" s="7">
        <v>43445</v>
      </c>
      <c r="B248" s="1" t="s">
        <v>2</v>
      </c>
      <c r="C248" s="55">
        <f>'[12]Daily Roster'!$C248</f>
        <v>0</v>
      </c>
      <c r="D248" s="55">
        <f>'[12]Daily Roster'!$D248</f>
        <v>0</v>
      </c>
      <c r="E248" s="55">
        <f>'[12]Daily Roster'!$E248</f>
        <v>0</v>
      </c>
      <c r="F248" s="55">
        <f>'[12]Daily Roster'!$F248</f>
        <v>0</v>
      </c>
      <c r="G248" s="55">
        <f>'[12]Daily Roster'!$G248</f>
        <v>0</v>
      </c>
      <c r="H248" s="55">
        <f>'[12]Daily Roster'!$H248</f>
        <v>0</v>
      </c>
      <c r="I248" s="55">
        <f>'[12]Daily Roster'!$I248</f>
        <v>0</v>
      </c>
      <c r="J248" s="55">
        <f>'[12]Daily Roster'!$J248</f>
        <v>0</v>
      </c>
      <c r="K248" s="55">
        <f>'[12]Daily Roster'!$K248</f>
        <v>0</v>
      </c>
      <c r="L248" s="55">
        <f>'[12]Daily Roster'!$L248</f>
        <v>0</v>
      </c>
      <c r="M248" s="55">
        <f>'[12]Daily Roster'!$M248</f>
        <v>0</v>
      </c>
      <c r="N248" s="55">
        <f>'[12]Daily Roster'!$N248</f>
        <v>0</v>
      </c>
      <c r="O248" s="55">
        <f>'[12]Daily Roster'!$O248</f>
        <v>0</v>
      </c>
      <c r="P248" s="55">
        <f>'[12]Daily Roster'!$P248</f>
        <v>0</v>
      </c>
      <c r="Q248" s="55">
        <f>'[12]Daily Roster'!$Q248</f>
        <v>0</v>
      </c>
      <c r="R248" s="55">
        <f>'[12]Daily Roster'!$R248</f>
        <v>0</v>
      </c>
      <c r="S248" s="55">
        <f>'[12]Daily Roster'!$S248</f>
        <v>0</v>
      </c>
      <c r="T248" s="55">
        <f>'[12]Daily Roster'!$T248</f>
        <v>0</v>
      </c>
    </row>
    <row r="249" spans="1:20" x14ac:dyDescent="0.3">
      <c r="A249" s="7">
        <v>43446</v>
      </c>
      <c r="B249" s="1" t="s">
        <v>3</v>
      </c>
      <c r="C249" s="55">
        <f>'[12]Daily Roster'!$C249</f>
        <v>0</v>
      </c>
      <c r="D249" s="55">
        <f>'[12]Daily Roster'!$D249</f>
        <v>0</v>
      </c>
      <c r="E249" s="55">
        <f>'[12]Daily Roster'!$E249</f>
        <v>0</v>
      </c>
      <c r="F249" s="55">
        <f>'[12]Daily Roster'!$F249</f>
        <v>0</v>
      </c>
      <c r="G249" s="55">
        <f>'[12]Daily Roster'!$G249</f>
        <v>0</v>
      </c>
      <c r="H249" s="55">
        <f>'[12]Daily Roster'!$H249</f>
        <v>0</v>
      </c>
      <c r="I249" s="55">
        <f>'[12]Daily Roster'!$I249</f>
        <v>0</v>
      </c>
      <c r="J249" s="55">
        <f>'[12]Daily Roster'!$J249</f>
        <v>0</v>
      </c>
      <c r="K249" s="55">
        <f>'[12]Daily Roster'!$K249</f>
        <v>0</v>
      </c>
      <c r="L249" s="55">
        <f>'[12]Daily Roster'!$L249</f>
        <v>0</v>
      </c>
      <c r="M249" s="55">
        <f>'[12]Daily Roster'!$M249</f>
        <v>0</v>
      </c>
      <c r="N249" s="55">
        <f>'[12]Daily Roster'!$N249</f>
        <v>0</v>
      </c>
      <c r="O249" s="55">
        <f>'[12]Daily Roster'!$O249</f>
        <v>0</v>
      </c>
      <c r="P249" s="55">
        <f>'[12]Daily Roster'!$P249</f>
        <v>0</v>
      </c>
      <c r="Q249" s="55">
        <f>'[12]Daily Roster'!$Q249</f>
        <v>0</v>
      </c>
      <c r="R249" s="55">
        <f>'[12]Daily Roster'!$R249</f>
        <v>0</v>
      </c>
      <c r="S249" s="55">
        <f>'[12]Daily Roster'!$S249</f>
        <v>0</v>
      </c>
      <c r="T249" s="55">
        <f>'[12]Daily Roster'!$T249</f>
        <v>0</v>
      </c>
    </row>
    <row r="250" spans="1:20" x14ac:dyDescent="0.3">
      <c r="A250" s="7">
        <v>43447</v>
      </c>
      <c r="B250" s="1" t="s">
        <v>4</v>
      </c>
      <c r="C250" s="55">
        <f>'[12]Daily Roster'!$C250</f>
        <v>0</v>
      </c>
      <c r="D250" s="55">
        <f>'[12]Daily Roster'!$D250</f>
        <v>0</v>
      </c>
      <c r="E250" s="55">
        <f>'[12]Daily Roster'!$E250</f>
        <v>0</v>
      </c>
      <c r="F250" s="55">
        <f>'[12]Daily Roster'!$F250</f>
        <v>0</v>
      </c>
      <c r="G250" s="55">
        <f>'[12]Daily Roster'!$G250</f>
        <v>0</v>
      </c>
      <c r="H250" s="55">
        <f>'[12]Daily Roster'!$H250</f>
        <v>0</v>
      </c>
      <c r="I250" s="55">
        <f>'[12]Daily Roster'!$I250</f>
        <v>0</v>
      </c>
      <c r="J250" s="55">
        <f>'[12]Daily Roster'!$J250</f>
        <v>0</v>
      </c>
      <c r="K250" s="55">
        <f>'[12]Daily Roster'!$K250</f>
        <v>0</v>
      </c>
      <c r="L250" s="55">
        <f>'[12]Daily Roster'!$L250</f>
        <v>0</v>
      </c>
      <c r="M250" s="55">
        <f>'[12]Daily Roster'!$M250</f>
        <v>0</v>
      </c>
      <c r="N250" s="55">
        <f>'[12]Daily Roster'!$N250</f>
        <v>0</v>
      </c>
      <c r="O250" s="55">
        <f>'[12]Daily Roster'!$O250</f>
        <v>0</v>
      </c>
      <c r="P250" s="55">
        <f>'[12]Daily Roster'!$P250</f>
        <v>0</v>
      </c>
      <c r="Q250" s="55">
        <f>'[12]Daily Roster'!$Q250</f>
        <v>0</v>
      </c>
      <c r="R250" s="55">
        <f>'[12]Daily Roster'!$R250</f>
        <v>0</v>
      </c>
      <c r="S250" s="55">
        <f>'[12]Daily Roster'!$S250</f>
        <v>0</v>
      </c>
      <c r="T250" s="55">
        <f>'[12]Daily Roster'!$T250</f>
        <v>0</v>
      </c>
    </row>
    <row r="251" spans="1:20" x14ac:dyDescent="0.3">
      <c r="A251" s="7">
        <v>43448</v>
      </c>
      <c r="B251" s="1" t="s">
        <v>5</v>
      </c>
      <c r="C251" s="55">
        <f>'[12]Daily Roster'!$C251</f>
        <v>0</v>
      </c>
      <c r="D251" s="55">
        <f>'[12]Daily Roster'!$D251</f>
        <v>0</v>
      </c>
      <c r="E251" s="55">
        <f>'[12]Daily Roster'!$E251</f>
        <v>0</v>
      </c>
      <c r="F251" s="55">
        <f>'[12]Daily Roster'!$F251</f>
        <v>0</v>
      </c>
      <c r="G251" s="55">
        <f>'[12]Daily Roster'!$G251</f>
        <v>0</v>
      </c>
      <c r="H251" s="55">
        <f>'[12]Daily Roster'!$H251</f>
        <v>0</v>
      </c>
      <c r="I251" s="55">
        <f>'[12]Daily Roster'!$I251</f>
        <v>0</v>
      </c>
      <c r="J251" s="55">
        <f>'[12]Daily Roster'!$J251</f>
        <v>0</v>
      </c>
      <c r="K251" s="55">
        <f>'[12]Daily Roster'!$K251</f>
        <v>0</v>
      </c>
      <c r="L251" s="55">
        <f>'[12]Daily Roster'!$L251</f>
        <v>0</v>
      </c>
      <c r="M251" s="55">
        <f>'[12]Daily Roster'!$M251</f>
        <v>0</v>
      </c>
      <c r="N251" s="55">
        <f>'[12]Daily Roster'!$N251</f>
        <v>0</v>
      </c>
      <c r="O251" s="55">
        <f>'[12]Daily Roster'!$O251</f>
        <v>0</v>
      </c>
      <c r="P251" s="55">
        <f>'[12]Daily Roster'!$P251</f>
        <v>0</v>
      </c>
      <c r="Q251" s="55">
        <f>'[12]Daily Roster'!$Q251</f>
        <v>0</v>
      </c>
      <c r="R251" s="55">
        <f>'[12]Daily Roster'!$R251</f>
        <v>0</v>
      </c>
      <c r="S251" s="55">
        <f>'[12]Daily Roster'!$S251</f>
        <v>0</v>
      </c>
      <c r="T251" s="55">
        <f>'[12]Daily Roster'!$T251</f>
        <v>0</v>
      </c>
    </row>
    <row r="252" spans="1:20" x14ac:dyDescent="0.3">
      <c r="A252" s="7">
        <v>43451</v>
      </c>
      <c r="B252" s="1" t="s">
        <v>1</v>
      </c>
      <c r="C252" s="55" t="str">
        <f>'[12]Daily Roster'!$C252</f>
        <v>Rodney</v>
      </c>
      <c r="D252" s="55" t="str">
        <f>'[12]Daily Roster'!$D252</f>
        <v>Meghana</v>
      </c>
      <c r="E252" s="55" t="str">
        <f>'[12]Daily Roster'!$E252</f>
        <v>qq</v>
      </c>
      <c r="F252" s="55" t="str">
        <f>'[12]Daily Roster'!$F252</f>
        <v>Bernadette</v>
      </c>
      <c r="G252" s="55" t="str">
        <f>'[12]Daily Roster'!$G252</f>
        <v>Taylor</v>
      </c>
      <c r="H252" s="55" t="str">
        <f>'[12]Daily Roster'!$H252</f>
        <v>Sneha&lt;12</v>
      </c>
      <c r="I252" s="55" t="str">
        <f>'[12]Daily Roster'!$I252</f>
        <v>Khoa/Eric</v>
      </c>
      <c r="J252" s="55" t="str">
        <f>'[12]Daily Roster'!$J252</f>
        <v>Edward</v>
      </c>
      <c r="K252" s="55" t="str">
        <f>'[12]Daily Roster'!$K252</f>
        <v>Maia</v>
      </c>
      <c r="L252" s="55" t="str">
        <f>'[12]Daily Roster'!$L252</f>
        <v>Sophia</v>
      </c>
      <c r="M252" s="55" t="str">
        <f>'[12]Daily Roster'!$M252</f>
        <v>blank</v>
      </c>
      <c r="N252" s="55" t="str">
        <f>'[12]Daily Roster'!$N252</f>
        <v>qq</v>
      </c>
      <c r="O252" s="55" t="str">
        <f>'[12]Daily Roster'!$O252</f>
        <v>qq</v>
      </c>
      <c r="P252" s="55">
        <f>'[12]Daily Roster'!$P252</f>
        <v>0</v>
      </c>
      <c r="Q252" s="55">
        <f>'[12]Daily Roster'!$Q252</f>
        <v>0</v>
      </c>
      <c r="R252" s="55">
        <f>'[12]Daily Roster'!$R252</f>
        <v>0</v>
      </c>
      <c r="S252" s="55">
        <f>'[12]Daily Roster'!$S252</f>
        <v>0</v>
      </c>
      <c r="T252" s="55">
        <f>'[12]Daily Roster'!$T252</f>
        <v>0</v>
      </c>
    </row>
    <row r="253" spans="1:20" x14ac:dyDescent="0.3">
      <c r="A253" s="7">
        <v>43452</v>
      </c>
      <c r="B253" s="1" t="s">
        <v>2</v>
      </c>
      <c r="C253" s="55" t="str">
        <f>'[12]Daily Roster'!$C253</f>
        <v>Rodney</v>
      </c>
      <c r="D253" s="55" t="str">
        <f>'[12]Daily Roster'!$D253</f>
        <v>qq</v>
      </c>
      <c r="E253" s="55" t="str">
        <f>'[12]Daily Roster'!$E253</f>
        <v>qq</v>
      </c>
      <c r="F253" s="55" t="str">
        <f>'[12]Daily Roster'!$F253</f>
        <v>Mohammed</v>
      </c>
      <c r="G253" s="55" t="str">
        <f>'[12]Daily Roster'!$G253</f>
        <v>Taylor</v>
      </c>
      <c r="H253" s="55" t="str">
        <f>'[12]Daily Roster'!$H253</f>
        <v>qq</v>
      </c>
      <c r="I253" s="55" t="str">
        <f>'[12]Daily Roster'!$I253</f>
        <v>Khoa/Eric</v>
      </c>
      <c r="J253" s="55" t="str">
        <f>'[12]Daily Roster'!$J253</f>
        <v>Edward</v>
      </c>
      <c r="K253" s="55" t="str">
        <f>'[12]Daily Roster'!$K253</f>
        <v>Maia</v>
      </c>
      <c r="L253" s="55" t="str">
        <f>'[12]Daily Roster'!$L253</f>
        <v>Sophia</v>
      </c>
      <c r="M253" s="55" t="str">
        <f>'[12]Daily Roster'!$M253</f>
        <v>blank</v>
      </c>
      <c r="N253" s="55" t="str">
        <f>'[12]Daily Roster'!$N253</f>
        <v>qq</v>
      </c>
      <c r="O253" s="55" t="str">
        <f>'[12]Daily Roster'!$O253</f>
        <v>qq</v>
      </c>
      <c r="P253" s="55">
        <f>'[12]Daily Roster'!$P253</f>
        <v>0</v>
      </c>
      <c r="Q253" s="55">
        <f>'[12]Daily Roster'!$Q253</f>
        <v>0</v>
      </c>
      <c r="R253" s="55">
        <f>'[12]Daily Roster'!$R253</f>
        <v>0</v>
      </c>
      <c r="S253" s="55">
        <f>'[12]Daily Roster'!$S253</f>
        <v>0</v>
      </c>
      <c r="T253" s="55">
        <f>'[12]Daily Roster'!$T253</f>
        <v>0</v>
      </c>
    </row>
    <row r="254" spans="1:20" x14ac:dyDescent="0.3">
      <c r="A254" s="7">
        <v>43453</v>
      </c>
      <c r="B254" s="1" t="s">
        <v>3</v>
      </c>
      <c r="C254" s="55" t="str">
        <f>'[12]Daily Roster'!$C254</f>
        <v>Rodney</v>
      </c>
      <c r="D254" s="55" t="str">
        <f>'[12]Daily Roster'!$D254</f>
        <v>Meghana</v>
      </c>
      <c r="E254" s="55" t="str">
        <f>'[12]Daily Roster'!$E254</f>
        <v>Nelson</v>
      </c>
      <c r="F254" s="55" t="str">
        <f>'[12]Daily Roster'!$F254</f>
        <v>Mohammed</v>
      </c>
      <c r="G254" s="55" t="str">
        <f>'[12]Daily Roster'!$G254</f>
        <v>Taylor</v>
      </c>
      <c r="H254" s="55" t="str">
        <f>'[12]Daily Roster'!$H254</f>
        <v>Domenica</v>
      </c>
      <c r="I254" s="55" t="str">
        <f>'[12]Daily Roster'!$I254</f>
        <v>Khoa/Eric</v>
      </c>
      <c r="J254" s="55" t="str">
        <f>'[12]Daily Roster'!$J254</f>
        <v>Edward</v>
      </c>
      <c r="K254" s="55" t="str">
        <f>'[12]Daily Roster'!$K254</f>
        <v>M.Hanna</v>
      </c>
      <c r="L254" s="55" t="str">
        <f>'[12]Daily Roster'!$L254</f>
        <v>Sophia</v>
      </c>
      <c r="M254" s="55" t="str">
        <f>'[12]Daily Roster'!$M254</f>
        <v>blank</v>
      </c>
      <c r="N254" s="55" t="str">
        <f>'[12]Daily Roster'!$N254</f>
        <v>qq</v>
      </c>
      <c r="O254" s="55" t="str">
        <f>'[12]Daily Roster'!$O254</f>
        <v>qq</v>
      </c>
      <c r="P254" s="55">
        <f>'[12]Daily Roster'!$P254</f>
        <v>0</v>
      </c>
      <c r="Q254" s="55">
        <f>'[12]Daily Roster'!$Q254</f>
        <v>0</v>
      </c>
      <c r="R254" s="55">
        <f>'[12]Daily Roster'!$R254</f>
        <v>0</v>
      </c>
      <c r="S254" s="55">
        <f>'[12]Daily Roster'!$S254</f>
        <v>0</v>
      </c>
      <c r="T254" s="55">
        <f>'[12]Daily Roster'!$T254</f>
        <v>0</v>
      </c>
    </row>
    <row r="255" spans="1:20" x14ac:dyDescent="0.3">
      <c r="A255" s="7">
        <v>43454</v>
      </c>
      <c r="B255" s="1" t="s">
        <v>4</v>
      </c>
      <c r="C255" s="55" t="str">
        <f>'[12]Daily Roster'!$C255</f>
        <v>Rodney</v>
      </c>
      <c r="D255" s="55" t="str">
        <f>'[12]Daily Roster'!$D255</f>
        <v>Meghana</v>
      </c>
      <c r="E255" s="55" t="str">
        <f>'[12]Daily Roster'!$E255</f>
        <v>qq</v>
      </c>
      <c r="F255" s="55" t="str">
        <f>'[12]Daily Roster'!$F255</f>
        <v>Bernadette</v>
      </c>
      <c r="G255" s="55" t="str">
        <f>'[12]Daily Roster'!$G255</f>
        <v>Taylor</v>
      </c>
      <c r="H255" s="55" t="str">
        <f>'[12]Daily Roster'!$H255</f>
        <v>Domenica</v>
      </c>
      <c r="I255" s="55" t="str">
        <f>'[12]Daily Roster'!$I255</f>
        <v>Khoa / Nadi</v>
      </c>
      <c r="J255" s="55" t="str">
        <f>'[12]Daily Roster'!$J255</f>
        <v>Edward</v>
      </c>
      <c r="K255" s="55" t="str">
        <f>'[12]Daily Roster'!$K255</f>
        <v>Maia</v>
      </c>
      <c r="L255" s="55" t="str">
        <f>'[12]Daily Roster'!$L255</f>
        <v>Sophia</v>
      </c>
      <c r="M255" s="55" t="str">
        <f>'[12]Daily Roster'!$M255</f>
        <v>Kelly</v>
      </c>
      <c r="N255" s="55" t="str">
        <f>'[12]Daily Roster'!$N255</f>
        <v>A.Tran</v>
      </c>
      <c r="O255" s="55" t="str">
        <f>'[12]Daily Roster'!$O255</f>
        <v>qq</v>
      </c>
      <c r="P255" s="55">
        <f>'[12]Daily Roster'!$P255</f>
        <v>0</v>
      </c>
      <c r="Q255" s="55">
        <f>'[12]Daily Roster'!$Q255</f>
        <v>0</v>
      </c>
      <c r="R255" s="55">
        <f>'[12]Daily Roster'!$R255</f>
        <v>0</v>
      </c>
      <c r="S255" s="55">
        <f>'[12]Daily Roster'!$S255</f>
        <v>0</v>
      </c>
      <c r="T255" s="55">
        <f>'[12]Daily Roster'!$T255</f>
        <v>0</v>
      </c>
    </row>
    <row r="256" spans="1:20" x14ac:dyDescent="0.3">
      <c r="A256" s="7">
        <v>43455</v>
      </c>
      <c r="B256" s="1" t="s">
        <v>5</v>
      </c>
      <c r="C256" s="55" t="str">
        <f>'[12]Daily Roster'!$C256</f>
        <v>Meghana</v>
      </c>
      <c r="D256" s="55" t="str">
        <f>'[12]Daily Roster'!$D256</f>
        <v>qq</v>
      </c>
      <c r="E256" s="55" t="str">
        <f>'[12]Daily Roster'!$E256</f>
        <v>qq</v>
      </c>
      <c r="F256" s="55" t="str">
        <f>'[12]Daily Roster'!$F256</f>
        <v>Mohammed</v>
      </c>
      <c r="G256" s="55" t="str">
        <f>'[12]Daily Roster'!$G256</f>
        <v>Taylor</v>
      </c>
      <c r="H256" s="55" t="str">
        <f>'[12]Daily Roster'!$H256</f>
        <v>Nelson</v>
      </c>
      <c r="I256" s="55" t="str">
        <f>'[12]Daily Roster'!$I256</f>
        <v>Khoa / Nadi</v>
      </c>
      <c r="J256" s="55" t="str">
        <f>'[12]Daily Roster'!$J256</f>
        <v>Edward</v>
      </c>
      <c r="K256" s="55" t="str">
        <f>'[12]Daily Roster'!$K256</f>
        <v>M.Hanna</v>
      </c>
      <c r="L256" s="55" t="str">
        <f>'[12]Daily Roster'!$L256</f>
        <v>Sophia</v>
      </c>
      <c r="M256" s="55" t="str">
        <f>'[12]Daily Roster'!$M256</f>
        <v>blank</v>
      </c>
      <c r="N256" s="55" t="str">
        <f>'[12]Daily Roster'!$N256</f>
        <v>qq</v>
      </c>
      <c r="O256" s="55" t="str">
        <f>'[12]Daily Roster'!$O256</f>
        <v>qq</v>
      </c>
      <c r="P256" s="55">
        <f>'[12]Daily Roster'!$P256</f>
        <v>0</v>
      </c>
      <c r="Q256" s="55">
        <f>'[12]Daily Roster'!$Q256</f>
        <v>0</v>
      </c>
      <c r="R256" s="55">
        <f>'[12]Daily Roster'!$R256</f>
        <v>0</v>
      </c>
      <c r="S256" s="55">
        <f>'[12]Daily Roster'!$S256</f>
        <v>0</v>
      </c>
      <c r="T256" s="55">
        <f>'[12]Daily Roster'!$T256</f>
        <v>0</v>
      </c>
    </row>
    <row r="257" spans="1:2" x14ac:dyDescent="0.3">
      <c r="A257" s="208">
        <v>43356</v>
      </c>
    </row>
    <row r="258" spans="1:2" x14ac:dyDescent="0.3">
      <c r="A258" s="208">
        <v>43357</v>
      </c>
    </row>
    <row r="259" spans="1:2" x14ac:dyDescent="0.3">
      <c r="A259" s="208">
        <v>43358</v>
      </c>
    </row>
    <row r="260" spans="1:2" x14ac:dyDescent="0.3">
      <c r="A260" s="208">
        <v>43359</v>
      </c>
      <c r="B260" s="61" t="s">
        <v>74</v>
      </c>
    </row>
    <row r="261" spans="1:2" x14ac:dyDescent="0.3">
      <c r="A261" s="208">
        <v>43360</v>
      </c>
      <c r="B261" s="61" t="s">
        <v>75</v>
      </c>
    </row>
    <row r="262" spans="1:2" x14ac:dyDescent="0.3">
      <c r="B262" s="61" t="s">
        <v>76</v>
      </c>
    </row>
    <row r="263" spans="1:2" x14ac:dyDescent="0.3">
      <c r="B263" s="61" t="s">
        <v>77</v>
      </c>
    </row>
    <row r="264" spans="1:2" x14ac:dyDescent="0.3">
      <c r="B264" s="61" t="s">
        <v>78</v>
      </c>
    </row>
    <row r="265" spans="1:2" x14ac:dyDescent="0.3">
      <c r="B265" s="61" t="s">
        <v>79</v>
      </c>
    </row>
    <row r="266" spans="1:2" x14ac:dyDescent="0.3">
      <c r="B266" s="61" t="s">
        <v>80</v>
      </c>
    </row>
    <row r="267" spans="1:2" x14ac:dyDescent="0.3">
      <c r="B267" s="61" t="s">
        <v>81</v>
      </c>
    </row>
    <row r="268" spans="1:2" x14ac:dyDescent="0.3">
      <c r="B268" s="61" t="s">
        <v>82</v>
      </c>
    </row>
    <row r="269" spans="1:2" x14ac:dyDescent="0.3">
      <c r="B269" s="61" t="s">
        <v>83</v>
      </c>
    </row>
    <row r="270" spans="1:2" x14ac:dyDescent="0.3">
      <c r="B270" s="61" t="s">
        <v>84</v>
      </c>
    </row>
  </sheetData>
  <conditionalFormatting sqref="C257:P1048576 R257:XFD1048576 U1:XFD256">
    <cfRule type="containsText" dxfId="25" priority="58" operator="containsText" text="blank">
      <formula>NOT(ISERROR(SEARCH("blank",C1)))</formula>
    </cfRule>
  </conditionalFormatting>
  <conditionalFormatting sqref="Q257:Q1048576">
    <cfRule type="containsText" dxfId="24" priority="57" operator="containsText" text="blank">
      <formula>NOT(ISERROR(SEARCH("blank",Q257)))</formula>
    </cfRule>
  </conditionalFormatting>
  <conditionalFormatting sqref="C1:T256">
    <cfRule type="containsText" dxfId="23" priority="46" operator="containsText" text="blank">
      <formula>NOT(ISERROR(SEARCH("blank",C1)))</formula>
    </cfRule>
  </conditionalFormatting>
  <conditionalFormatting sqref="A1:B2 B3:B256 A3:A261">
    <cfRule type="containsText" dxfId="22" priority="1" operator="containsText" text="qq">
      <formula>NOT(ISERROR(SEARCH("qq",A1)))</formula>
    </cfRule>
    <cfRule type="containsText" dxfId="21" priority="2" operator="containsText" text="Public Holiday">
      <formula>NOT(ISERROR(SEARCH("Public Holiday",A1)))</formula>
    </cfRule>
    <cfRule type="containsText" dxfId="20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"/>
  <sheetViews>
    <sheetView zoomScale="82" zoomScaleNormal="82" workbookViewId="0">
      <pane xSplit="1" topLeftCell="P1" activePane="topRight" state="frozen"/>
      <selection pane="topRight" activeCell="R10" sqref="R10"/>
    </sheetView>
  </sheetViews>
  <sheetFormatPr defaultColWidth="9" defaultRowHeight="16.5" x14ac:dyDescent="0.3"/>
  <cols>
    <col min="1" max="1" width="9.875" style="130" customWidth="1"/>
    <col min="2" max="2" width="166.125" style="61" bestFit="1" customWidth="1"/>
    <col min="3" max="3" width="20.25" style="61" bestFit="1" customWidth="1"/>
    <col min="4" max="4" width="14.875" style="61" bestFit="1" customWidth="1"/>
    <col min="5" max="6" width="13.125" style="61" bestFit="1" customWidth="1"/>
    <col min="7" max="7" width="32.25" style="61" bestFit="1" customWidth="1"/>
    <col min="8" max="8" width="13.125" style="120" bestFit="1" customWidth="1"/>
    <col min="9" max="9" width="19.125" style="120" bestFit="1" customWidth="1"/>
    <col min="10" max="11" width="21" style="120" bestFit="1" customWidth="1"/>
    <col min="12" max="12" width="13.125" style="120" bestFit="1" customWidth="1"/>
    <col min="13" max="13" width="14.5" style="120" bestFit="1" customWidth="1"/>
    <col min="14" max="14" width="16.125" style="61" bestFit="1" customWidth="1"/>
    <col min="15" max="15" width="13.125" style="120" bestFit="1" customWidth="1"/>
    <col min="16" max="17" width="13.125" style="61" bestFit="1" customWidth="1"/>
    <col min="18" max="18" width="13.125" style="120" bestFit="1" customWidth="1"/>
    <col min="19" max="19" width="20.5" style="61" bestFit="1" customWidth="1"/>
    <col min="20" max="20" width="37.5" style="61" bestFit="1" customWidth="1"/>
    <col min="21" max="21" width="27.625" style="61" bestFit="1" customWidth="1"/>
    <col min="22" max="22" width="29.875" style="61" bestFit="1" customWidth="1"/>
    <col min="23" max="23" width="22.875" style="120" bestFit="1" customWidth="1"/>
    <col min="24" max="25" width="25.25" style="120" bestFit="1" customWidth="1"/>
    <col min="26" max="16384" width="9" style="61"/>
  </cols>
  <sheetData>
    <row r="1" spans="1:25" s="131" customFormat="1" x14ac:dyDescent="0.3">
      <c r="A1" s="6"/>
      <c r="B1" s="2"/>
      <c r="C1" s="50" t="str">
        <f>'[3]Daily Roster'!C$1</f>
        <v>DEPUTY DIRECTOR - QUALITY</v>
      </c>
      <c r="D1" s="50" t="str">
        <f>'[3]Daily Roster'!D$1</f>
        <v>QUM</v>
      </c>
      <c r="E1" s="50" t="str">
        <f>'[3]Daily Roster'!E$1</f>
        <v>QUM</v>
      </c>
      <c r="F1" s="50" t="str">
        <f>'[3]Daily Roster'!F$1</f>
        <v>QUM PROJECT</v>
      </c>
      <c r="G1" s="50" t="str">
        <f>'[3]Daily Roster'!G$1</f>
        <v>QUM PROJECT</v>
      </c>
      <c r="H1" s="50" t="str">
        <f>'[3]Daily Roster'!$H1</f>
        <v>(8.45am-4.35pm) EDUCATION SERVICES</v>
      </c>
      <c r="I1" s="50" t="str">
        <f>'[3]Daily Roster'!$I1</f>
        <v>ADR / PBS / OHS</v>
      </c>
      <c r="J1" s="50" t="str">
        <f>'[3]Daily Roster'!$J1</f>
        <v>FORMULARY &amp; BUSINESS</v>
      </c>
      <c r="K1" s="50" t="str">
        <f>'[3]Daily Roster'!$K1</f>
        <v>FORMULARY &amp; BUSINESS</v>
      </c>
      <c r="L1" s="50" t="str">
        <f>'[3]Daily Roster'!$L1</f>
        <v>TC SUPPORT</v>
      </c>
      <c r="M1" s="50" t="str">
        <f>'[3]Daily Roster'!$M1</f>
        <v>SAS / COMPASSIONATE / MED SHORTAGES</v>
      </c>
      <c r="N1" s="50" t="str">
        <f>'[3]Daily Roster'!$N1</f>
        <v>(8am-2.30pm) AMS</v>
      </c>
      <c r="O1" s="50" t="str">
        <f>'[3]Daily Roster'!$O1</f>
        <v>AMS ADULT</v>
      </c>
      <c r="P1" s="50" t="str">
        <f>'[3]Daily Roster'!$P1</f>
        <v>AMS PAEDIATRICS</v>
      </c>
      <c r="Q1" s="50" t="str">
        <f>'[3]Daily Roster'!$Q1</f>
        <v>AMS</v>
      </c>
      <c r="R1" s="50" t="str">
        <f>'[3]Daily Roster'!$R1</f>
        <v>AMS INTERN</v>
      </c>
      <c r="S1" s="50" t="str">
        <f>'[3]Daily Roster'!$S1</f>
        <v>HEP C SERVICES</v>
      </c>
      <c r="T1" s="50" t="str">
        <f>'[3]Daily Roster'!$T1</f>
        <v>CLIN SERV MGR / HR / CLIN ORIENT</v>
      </c>
      <c r="U1" s="50" t="str">
        <f>'[3]Daily Roster'!$U1</f>
        <v>STUDENT SUPERVISION</v>
      </c>
      <c r="V1" s="50" t="str">
        <f>'[3]Daily Roster'!$V1</f>
        <v>PBS / FINANCE SUPPORT / JESSIE Mc</v>
      </c>
      <c r="W1" s="50" t="str">
        <f>'[3]Daily Roster'!$W1</f>
        <v>TECHNICIAN DEVELOPMENT</v>
      </c>
      <c r="X1" s="50" t="str">
        <f>'[3]Daily Roster'!$X1</f>
        <v>Director of Pharmacy</v>
      </c>
      <c r="Y1" s="50" t="str">
        <f>'[3]Daily Roster'!$Y1</f>
        <v>DEPUTY DIRECTOR - OPERATIONS</v>
      </c>
    </row>
    <row r="2" spans="1:25" x14ac:dyDescent="0.3">
      <c r="A2" s="7">
        <v>43101</v>
      </c>
      <c r="B2" s="1" t="s">
        <v>1</v>
      </c>
      <c r="C2" s="55" t="str">
        <f>'[3]Daily Roster'!$C2</f>
        <v>Public Holiday</v>
      </c>
      <c r="D2" s="55" t="str">
        <f>'[3]Daily Roster'!$D2</f>
        <v>Public Holiday</v>
      </c>
      <c r="E2" s="55" t="str">
        <f>'[3]Daily Roster'!$E2</f>
        <v>Public Holiday</v>
      </c>
      <c r="F2" s="55" t="str">
        <f>'[3]Daily Roster'!$F2</f>
        <v>Public Holiday</v>
      </c>
      <c r="G2" s="55" t="str">
        <f>'[3]Daily Roster'!$G2</f>
        <v>Public Holiday</v>
      </c>
      <c r="H2" s="55" t="str">
        <f>'[3]Daily Roster'!$H2</f>
        <v>Public Holiday</v>
      </c>
      <c r="I2" s="55" t="str">
        <f>'[3]Daily Roster'!$I2</f>
        <v>Public Holiday</v>
      </c>
      <c r="J2" s="55" t="str">
        <f>'[3]Daily Roster'!$J2</f>
        <v>Public Holiday</v>
      </c>
      <c r="K2" s="55" t="str">
        <f>'[3]Daily Roster'!$K2</f>
        <v>Public Holiday</v>
      </c>
      <c r="L2" s="55" t="str">
        <f>'[3]Daily Roster'!$L2</f>
        <v>Public Holiday</v>
      </c>
      <c r="M2" s="55" t="str">
        <f>'[3]Daily Roster'!$M2</f>
        <v>Public Holiday</v>
      </c>
      <c r="N2" s="55" t="str">
        <f>'[3]Daily Roster'!$N2</f>
        <v>Public Holiday</v>
      </c>
      <c r="O2" s="55" t="str">
        <f>'[3]Daily Roster'!$O2</f>
        <v>Public Holiday</v>
      </c>
      <c r="P2" s="55" t="str">
        <f>'[3]Daily Roster'!$P2</f>
        <v>Public Holiday</v>
      </c>
      <c r="Q2" s="55" t="str">
        <f>'[3]Daily Roster'!$Q2</f>
        <v>Public Holiday</v>
      </c>
      <c r="R2" s="55" t="str">
        <f>'[3]Daily Roster'!$R2</f>
        <v>Public Holiday</v>
      </c>
      <c r="S2" s="55" t="str">
        <f>'[3]Daily Roster'!$S2</f>
        <v>Public Holiday</v>
      </c>
      <c r="T2" s="55" t="str">
        <f>'[3]Daily Roster'!$T2</f>
        <v>Public Holiday</v>
      </c>
      <c r="U2" s="55" t="str">
        <f>'[3]Daily Roster'!$U2</f>
        <v>Public Holiday</v>
      </c>
      <c r="V2" s="55" t="str">
        <f>'[3]Daily Roster'!$V2</f>
        <v>Public Holiday</v>
      </c>
      <c r="W2" s="55" t="str">
        <f>'[3]Daily Roster'!$W2</f>
        <v>Public Holiday</v>
      </c>
      <c r="X2" s="55" t="str">
        <f>'[3]Daily Roster'!$X2</f>
        <v>Public Holiday</v>
      </c>
      <c r="Y2" s="55" t="str">
        <f>'[3]Daily Roster'!$Y2</f>
        <v>Public Holiday</v>
      </c>
    </row>
    <row r="3" spans="1:25" x14ac:dyDescent="0.3">
      <c r="A3" s="7">
        <v>43102</v>
      </c>
      <c r="B3" s="1" t="s">
        <v>2</v>
      </c>
      <c r="C3" s="55" t="str">
        <f>'[3]Daily Roster'!$C3</f>
        <v>Tom</v>
      </c>
      <c r="D3" s="55" t="str">
        <f>'[3]Daily Roster'!$D3</f>
        <v>blank</v>
      </c>
      <c r="E3" s="55" t="str">
        <f>'[3]Daily Roster'!$E3</f>
        <v>V.Hill</v>
      </c>
      <c r="F3" s="55" t="str">
        <f>'[3]Daily Roster'!$F3</f>
        <v>Madonna</v>
      </c>
      <c r="G3" s="55" t="str">
        <f>'[3]Daily Roster'!$G3</f>
        <v>Connie</v>
      </c>
      <c r="H3" s="55" t="str">
        <f>'[3]Daily Roster'!$H3</f>
        <v>Marisa</v>
      </c>
      <c r="I3" s="55" t="str">
        <f>'[3]Daily Roster'!$I3</f>
        <v>qq</v>
      </c>
      <c r="J3" s="55" t="str">
        <f>'[3]Daily Roster'!$J3</f>
        <v>qq</v>
      </c>
      <c r="K3" s="55" t="str">
        <f>'[3]Daily Roster'!$K3</f>
        <v>Jane</v>
      </c>
      <c r="L3" s="55" t="str">
        <f>'[3]Daily Roster'!$L3</f>
        <v>qq</v>
      </c>
      <c r="M3" s="55" t="str">
        <f>'[3]Daily Roster'!$M3</f>
        <v>C.McAvaney</v>
      </c>
      <c r="N3" s="55" t="str">
        <f>'[3]Daily Roster'!$N3</f>
        <v>Erika</v>
      </c>
      <c r="O3" s="55" t="str">
        <f>'[3]Daily Roster'!$O3</f>
        <v>qq</v>
      </c>
      <c r="P3" s="55" t="str">
        <f>'[3]Daily Roster'!$P3</f>
        <v>Kaman</v>
      </c>
      <c r="Q3" s="55" t="str">
        <f>'[3]Daily Roster'!$Q3</f>
        <v>Amelia</v>
      </c>
      <c r="R3" s="55" t="str">
        <f>'[3]Daily Roster'!$R3</f>
        <v>QQ</v>
      </c>
      <c r="S3" s="55" t="str">
        <f>'[3]Daily Roster'!$S3</f>
        <v>Shirley</v>
      </c>
      <c r="T3" s="55" t="str">
        <f>'[3]Daily Roster'!$T3</f>
        <v>S.Sturm</v>
      </c>
      <c r="U3" s="55" t="str">
        <f>'[3]Daily Roster'!$U3</f>
        <v>qq</v>
      </c>
      <c r="V3" s="55" t="str">
        <f>'[3]Daily Roster'!$V3</f>
        <v>A.Chong</v>
      </c>
      <c r="W3" s="55" t="str">
        <f>'[3]Daily Roster'!$W3</f>
        <v>Tess</v>
      </c>
      <c r="X3" s="55" t="str">
        <f>'[3]Daily Roster'!$X3</f>
        <v>qq</v>
      </c>
      <c r="Y3" s="55" t="str">
        <f>'[3]Daily Roster'!$Y3</f>
        <v>N.Dirnbauer</v>
      </c>
    </row>
    <row r="4" spans="1:25" x14ac:dyDescent="0.3">
      <c r="A4" s="7">
        <v>43103</v>
      </c>
      <c r="B4" s="1" t="s">
        <v>3</v>
      </c>
      <c r="C4" s="55" t="str">
        <f>'[3]Daily Roster'!$C4</f>
        <v>Wendy</v>
      </c>
      <c r="D4" s="55" t="str">
        <f>'[3]Daily Roster'!$D4</f>
        <v>blank</v>
      </c>
      <c r="E4" s="55" t="str">
        <f>'[3]Daily Roster'!$E4</f>
        <v>V.Hill</v>
      </c>
      <c r="F4" s="55" t="str">
        <f>'[3]Daily Roster'!$F4</f>
        <v>Madonna</v>
      </c>
      <c r="G4" s="55" t="str">
        <f>'[3]Daily Roster'!$G4</f>
        <v>Connie</v>
      </c>
      <c r="H4" s="55" t="str">
        <f>'[3]Daily Roster'!$H4</f>
        <v>Marisa</v>
      </c>
      <c r="I4" s="55" t="str">
        <f>'[3]Daily Roster'!$I4</f>
        <v>qq</v>
      </c>
      <c r="J4" s="55" t="str">
        <f>'[3]Daily Roster'!$J4</f>
        <v>qq</v>
      </c>
      <c r="K4" s="55" t="str">
        <f>'[3]Daily Roster'!$K4</f>
        <v>Jane</v>
      </c>
      <c r="L4" s="55" t="str">
        <f>'[3]Daily Roster'!$L4</f>
        <v>qq</v>
      </c>
      <c r="M4" s="55" t="str">
        <f>'[3]Daily Roster'!$M4</f>
        <v>QQ</v>
      </c>
      <c r="N4" s="55" t="str">
        <f>'[3]Daily Roster'!$N4</f>
        <v>qq</v>
      </c>
      <c r="O4" s="55" t="str">
        <f>'[3]Daily Roster'!$O4</f>
        <v>qq</v>
      </c>
      <c r="P4" s="55" t="str">
        <f>'[3]Daily Roster'!$P4</f>
        <v>Kaman</v>
      </c>
      <c r="Q4" s="55" t="str">
        <f>'[3]Daily Roster'!$Q4</f>
        <v>Amelia</v>
      </c>
      <c r="R4" s="55" t="str">
        <f>'[3]Daily Roster'!$R4</f>
        <v>QQ</v>
      </c>
      <c r="S4" s="55" t="str">
        <f>'[3]Daily Roster'!$S4</f>
        <v>Shirley</v>
      </c>
      <c r="T4" s="55" t="str">
        <f>'[3]Daily Roster'!$T4</f>
        <v>S.Sturm / Silvana / Nelson</v>
      </c>
      <c r="U4" s="55" t="str">
        <f>'[3]Daily Roster'!$U4</f>
        <v>qq</v>
      </c>
      <c r="V4" s="55" t="str">
        <f>'[3]Daily Roster'!$V4</f>
        <v>A.Chong</v>
      </c>
      <c r="W4" s="55" t="str">
        <f>'[3]Daily Roster'!$W4</f>
        <v>Tess</v>
      </c>
      <c r="X4" s="55" t="str">
        <f>'[3]Daily Roster'!$X4</f>
        <v>qq</v>
      </c>
      <c r="Y4" s="55" t="str">
        <f>'[3]Daily Roster'!$Y4</f>
        <v>N.Dirnbauer</v>
      </c>
    </row>
    <row r="5" spans="1:25" x14ac:dyDescent="0.3">
      <c r="A5" s="7">
        <v>43104</v>
      </c>
      <c r="B5" s="1" t="s">
        <v>4</v>
      </c>
      <c r="C5" s="55" t="str">
        <f>'[3]Daily Roster'!$C5</f>
        <v>Tom</v>
      </c>
      <c r="D5" s="55" t="str">
        <f>'[3]Daily Roster'!$D5</f>
        <v>blank</v>
      </c>
      <c r="E5" s="55" t="str">
        <f>'[3]Daily Roster'!$E5</f>
        <v>V.Hill</v>
      </c>
      <c r="F5" s="55" t="str">
        <f>'[3]Daily Roster'!$F5</f>
        <v>Madonna</v>
      </c>
      <c r="G5" s="55" t="str">
        <f>'[3]Daily Roster'!$G5</f>
        <v>Connie</v>
      </c>
      <c r="H5" s="55" t="str">
        <f>'[3]Daily Roster'!$H5</f>
        <v>qq</v>
      </c>
      <c r="I5" s="55" t="str">
        <f>'[3]Daily Roster'!$I5</f>
        <v>qq</v>
      </c>
      <c r="J5" s="55" t="str">
        <f>'[3]Daily Roster'!$J5</f>
        <v>qq</v>
      </c>
      <c r="K5" s="55" t="str">
        <f>'[3]Daily Roster'!$K5</f>
        <v>Jane</v>
      </c>
      <c r="L5" s="55" t="str">
        <f>'[3]Daily Roster'!$L5</f>
        <v>qq</v>
      </c>
      <c r="M5" s="55" t="str">
        <f>'[3]Daily Roster'!$M5</f>
        <v>C.McAvaney</v>
      </c>
      <c r="N5" s="55" t="str">
        <f>'[3]Daily Roster'!$N5</f>
        <v>Erika</v>
      </c>
      <c r="O5" s="55" t="str">
        <f>'[3]Daily Roster'!$O5</f>
        <v>qq</v>
      </c>
      <c r="P5" s="55" t="str">
        <f>'[3]Daily Roster'!$P5</f>
        <v>Kaman</v>
      </c>
      <c r="Q5" s="55" t="str">
        <f>'[3]Daily Roster'!$Q5</f>
        <v>Amelia</v>
      </c>
      <c r="R5" s="55" t="str">
        <f>'[3]Daily Roster'!$R5</f>
        <v>QQ</v>
      </c>
      <c r="S5" s="55" t="str">
        <f>'[3]Daily Roster'!$S5</f>
        <v>Shirley</v>
      </c>
      <c r="T5" s="55" t="str">
        <f>'[3]Daily Roster'!$T5</f>
        <v>S.Sturm</v>
      </c>
      <c r="U5" s="55" t="str">
        <f>'[3]Daily Roster'!$U5</f>
        <v>qq</v>
      </c>
      <c r="V5" s="55" t="str">
        <f>'[3]Daily Roster'!$V5</f>
        <v>A.Chong</v>
      </c>
      <c r="W5" s="55" t="str">
        <f>'[3]Daily Roster'!$W5</f>
        <v>qq</v>
      </c>
      <c r="X5" s="55" t="str">
        <f>'[3]Daily Roster'!$X5</f>
        <v>qq</v>
      </c>
      <c r="Y5" s="55" t="str">
        <f>'[3]Daily Roster'!$Y5</f>
        <v>N.Dirnbauer</v>
      </c>
    </row>
    <row r="6" spans="1:25" x14ac:dyDescent="0.3">
      <c r="A6" s="7">
        <v>43105</v>
      </c>
      <c r="B6" s="1" t="s">
        <v>5</v>
      </c>
      <c r="C6" s="55">
        <f>'[3]Daily Roster'!$C6</f>
        <v>0</v>
      </c>
      <c r="D6" s="55">
        <f>'[3]Daily Roster'!$D6</f>
        <v>0</v>
      </c>
      <c r="E6" s="55">
        <f>'[3]Daily Roster'!$E6</f>
        <v>0</v>
      </c>
      <c r="F6" s="55">
        <f>'[3]Daily Roster'!$F6</f>
        <v>0</v>
      </c>
      <c r="G6" s="55">
        <f>'[3]Daily Roster'!$G6</f>
        <v>0</v>
      </c>
      <c r="H6" s="55">
        <f>'[3]Daily Roster'!$H6</f>
        <v>0</v>
      </c>
      <c r="I6" s="55">
        <f>'[3]Daily Roster'!$I6</f>
        <v>0</v>
      </c>
      <c r="J6" s="55">
        <f>'[3]Daily Roster'!$J6</f>
        <v>0</v>
      </c>
      <c r="K6" s="55">
        <f>'[3]Daily Roster'!$K6</f>
        <v>0</v>
      </c>
      <c r="L6" s="55">
        <f>'[3]Daily Roster'!$L6</f>
        <v>0</v>
      </c>
      <c r="M6" s="55">
        <f>'[3]Daily Roster'!$M6</f>
        <v>0</v>
      </c>
      <c r="N6" s="55">
        <f>'[3]Daily Roster'!$N6</f>
        <v>0</v>
      </c>
      <c r="O6" s="55">
        <f>'[3]Daily Roster'!$O6</f>
        <v>0</v>
      </c>
      <c r="P6" s="55">
        <f>'[3]Daily Roster'!$P6</f>
        <v>0</v>
      </c>
      <c r="Q6" s="55">
        <f>'[3]Daily Roster'!$Q6</f>
        <v>0</v>
      </c>
      <c r="R6" s="55">
        <f>'[3]Daily Roster'!$R6</f>
        <v>0</v>
      </c>
      <c r="S6" s="55">
        <f>'[3]Daily Roster'!$S6</f>
        <v>0</v>
      </c>
      <c r="T6" s="55">
        <f>'[3]Daily Roster'!$T6</f>
        <v>0</v>
      </c>
      <c r="U6" s="55">
        <f>'[3]Daily Roster'!$U6</f>
        <v>0</v>
      </c>
      <c r="V6" s="55">
        <f>'[3]Daily Roster'!$V6</f>
        <v>0</v>
      </c>
      <c r="W6" s="55">
        <f>'[3]Daily Roster'!$W6</f>
        <v>0</v>
      </c>
      <c r="X6" s="55">
        <f>'[3]Daily Roster'!$X6</f>
        <v>0</v>
      </c>
      <c r="Y6" s="55">
        <f>'[3]Daily Roster'!$Y6</f>
        <v>0</v>
      </c>
    </row>
    <row r="7" spans="1:25" x14ac:dyDescent="0.3">
      <c r="A7" s="7">
        <v>43108</v>
      </c>
      <c r="B7" s="1" t="s">
        <v>1</v>
      </c>
      <c r="C7" s="55">
        <f>'[3]Daily Roster'!$C7</f>
        <v>0</v>
      </c>
      <c r="D7" s="55">
        <f>'[3]Daily Roster'!$D7</f>
        <v>0</v>
      </c>
      <c r="E7" s="55">
        <f>'[3]Daily Roster'!$E7</f>
        <v>0</v>
      </c>
      <c r="F7" s="55">
        <f>'[3]Daily Roster'!$F7</f>
        <v>0</v>
      </c>
      <c r="G7" s="55">
        <f>'[3]Daily Roster'!$G7</f>
        <v>0</v>
      </c>
      <c r="H7" s="55">
        <f>'[3]Daily Roster'!$H7</f>
        <v>0</v>
      </c>
      <c r="I7" s="55">
        <f>'[3]Daily Roster'!$I7</f>
        <v>0</v>
      </c>
      <c r="J7" s="55">
        <f>'[3]Daily Roster'!$J7</f>
        <v>0</v>
      </c>
      <c r="K7" s="55">
        <f>'[3]Daily Roster'!$K7</f>
        <v>0</v>
      </c>
      <c r="L7" s="55">
        <f>'[3]Daily Roster'!$L7</f>
        <v>0</v>
      </c>
      <c r="M7" s="55">
        <f>'[3]Daily Roster'!$M7</f>
        <v>0</v>
      </c>
      <c r="N7" s="55">
        <f>'[3]Daily Roster'!$N7</f>
        <v>0</v>
      </c>
      <c r="O7" s="55">
        <f>'[3]Daily Roster'!$O7</f>
        <v>0</v>
      </c>
      <c r="P7" s="55">
        <f>'[3]Daily Roster'!$P7</f>
        <v>0</v>
      </c>
      <c r="Q7" s="55">
        <f>'[3]Daily Roster'!$Q7</f>
        <v>0</v>
      </c>
      <c r="R7" s="55">
        <f>'[3]Daily Roster'!$R7</f>
        <v>0</v>
      </c>
      <c r="S7" s="55">
        <f>'[3]Daily Roster'!$S7</f>
        <v>0</v>
      </c>
      <c r="T7" s="55">
        <f>'[3]Daily Roster'!$T7</f>
        <v>0</v>
      </c>
      <c r="U7" s="55">
        <f>'[3]Daily Roster'!$U7</f>
        <v>0</v>
      </c>
      <c r="V7" s="55">
        <f>'[3]Daily Roster'!$V7</f>
        <v>0</v>
      </c>
      <c r="W7" s="55">
        <f>'[3]Daily Roster'!$W7</f>
        <v>0</v>
      </c>
      <c r="X7" s="55">
        <f>'[3]Daily Roster'!$X7</f>
        <v>0</v>
      </c>
      <c r="Y7" s="55">
        <f>'[3]Daily Roster'!$Y7</f>
        <v>0</v>
      </c>
    </row>
    <row r="8" spans="1:25" x14ac:dyDescent="0.3">
      <c r="A8" s="7">
        <v>43109</v>
      </c>
      <c r="B8" s="1" t="s">
        <v>2</v>
      </c>
      <c r="C8" s="55">
        <f>'[3]Daily Roster'!$C8</f>
        <v>0</v>
      </c>
      <c r="D8" s="55">
        <f>'[3]Daily Roster'!$D8</f>
        <v>0</v>
      </c>
      <c r="E8" s="55">
        <f>'[3]Daily Roster'!$E8</f>
        <v>0</v>
      </c>
      <c r="F8" s="55">
        <f>'[3]Daily Roster'!$F8</f>
        <v>0</v>
      </c>
      <c r="G8" s="55">
        <f>'[3]Daily Roster'!$G8</f>
        <v>0</v>
      </c>
      <c r="H8" s="55">
        <f>'[3]Daily Roster'!$H8</f>
        <v>0</v>
      </c>
      <c r="I8" s="55">
        <f>'[3]Daily Roster'!$I8</f>
        <v>0</v>
      </c>
      <c r="J8" s="55">
        <f>'[3]Daily Roster'!$J8</f>
        <v>0</v>
      </c>
      <c r="K8" s="55">
        <f>'[3]Daily Roster'!$K8</f>
        <v>0</v>
      </c>
      <c r="L8" s="55">
        <f>'[3]Daily Roster'!$L8</f>
        <v>0</v>
      </c>
      <c r="M8" s="55">
        <f>'[3]Daily Roster'!$M8</f>
        <v>0</v>
      </c>
      <c r="N8" s="55">
        <f>'[3]Daily Roster'!$N8</f>
        <v>0</v>
      </c>
      <c r="O8" s="55">
        <f>'[3]Daily Roster'!$O8</f>
        <v>0</v>
      </c>
      <c r="P8" s="55">
        <f>'[3]Daily Roster'!$P8</f>
        <v>0</v>
      </c>
      <c r="Q8" s="55">
        <f>'[3]Daily Roster'!$Q8</f>
        <v>0</v>
      </c>
      <c r="R8" s="55">
        <f>'[3]Daily Roster'!$R8</f>
        <v>0</v>
      </c>
      <c r="S8" s="55">
        <f>'[3]Daily Roster'!$S8</f>
        <v>0</v>
      </c>
      <c r="T8" s="55">
        <f>'[3]Daily Roster'!$T8</f>
        <v>0</v>
      </c>
      <c r="U8" s="55">
        <f>'[3]Daily Roster'!$U8</f>
        <v>0</v>
      </c>
      <c r="V8" s="55">
        <f>'[3]Daily Roster'!$V8</f>
        <v>0</v>
      </c>
      <c r="W8" s="55">
        <f>'[3]Daily Roster'!$W8</f>
        <v>0</v>
      </c>
      <c r="X8" s="55">
        <f>'[3]Daily Roster'!$X8</f>
        <v>0</v>
      </c>
      <c r="Y8" s="55">
        <f>'[3]Daily Roster'!$Y8</f>
        <v>0</v>
      </c>
    </row>
    <row r="9" spans="1:25" x14ac:dyDescent="0.3">
      <c r="A9" s="7">
        <v>43110</v>
      </c>
      <c r="B9" s="1" t="s">
        <v>3</v>
      </c>
      <c r="C9" s="55">
        <f>'[3]Daily Roster'!$C9</f>
        <v>0</v>
      </c>
      <c r="D9" s="55">
        <f>'[3]Daily Roster'!$D9</f>
        <v>0</v>
      </c>
      <c r="E9" s="55">
        <f>'[3]Daily Roster'!$E9</f>
        <v>0</v>
      </c>
      <c r="F9" s="55">
        <f>'[3]Daily Roster'!$F9</f>
        <v>0</v>
      </c>
      <c r="G9" s="55">
        <f>'[3]Daily Roster'!$G9</f>
        <v>0</v>
      </c>
      <c r="H9" s="55">
        <f>'[3]Daily Roster'!$H9</f>
        <v>0</v>
      </c>
      <c r="I9" s="55">
        <f>'[3]Daily Roster'!$I9</f>
        <v>0</v>
      </c>
      <c r="J9" s="55">
        <f>'[3]Daily Roster'!$J9</f>
        <v>0</v>
      </c>
      <c r="K9" s="55">
        <f>'[3]Daily Roster'!$K9</f>
        <v>0</v>
      </c>
      <c r="L9" s="55">
        <f>'[3]Daily Roster'!$L9</f>
        <v>0</v>
      </c>
      <c r="M9" s="55">
        <f>'[3]Daily Roster'!$M9</f>
        <v>0</v>
      </c>
      <c r="N9" s="55">
        <f>'[3]Daily Roster'!$N9</f>
        <v>0</v>
      </c>
      <c r="O9" s="55">
        <f>'[3]Daily Roster'!$O9</f>
        <v>0</v>
      </c>
      <c r="P9" s="55">
        <f>'[3]Daily Roster'!$P9</f>
        <v>0</v>
      </c>
      <c r="Q9" s="55">
        <f>'[3]Daily Roster'!$Q9</f>
        <v>0</v>
      </c>
      <c r="R9" s="55">
        <f>'[3]Daily Roster'!$R9</f>
        <v>0</v>
      </c>
      <c r="S9" s="55">
        <f>'[3]Daily Roster'!$S9</f>
        <v>0</v>
      </c>
      <c r="T9" s="55">
        <f>'[3]Daily Roster'!$T9</f>
        <v>0</v>
      </c>
      <c r="U9" s="55">
        <f>'[3]Daily Roster'!$U9</f>
        <v>0</v>
      </c>
      <c r="V9" s="55">
        <f>'[3]Daily Roster'!$V9</f>
        <v>0</v>
      </c>
      <c r="W9" s="55">
        <f>'[3]Daily Roster'!$W9</f>
        <v>0</v>
      </c>
      <c r="X9" s="55">
        <f>'[3]Daily Roster'!$X9</f>
        <v>0</v>
      </c>
      <c r="Y9" s="55">
        <f>'[3]Daily Roster'!$Y9</f>
        <v>0</v>
      </c>
    </row>
    <row r="10" spans="1:25" x14ac:dyDescent="0.3">
      <c r="A10" s="7">
        <v>43111</v>
      </c>
      <c r="B10" s="1" t="s">
        <v>4</v>
      </c>
      <c r="C10" s="55">
        <f>'[3]Daily Roster'!$C10</f>
        <v>0</v>
      </c>
      <c r="D10" s="55">
        <f>'[3]Daily Roster'!$D10</f>
        <v>0</v>
      </c>
      <c r="E10" s="55">
        <f>'[3]Daily Roster'!$E10</f>
        <v>0</v>
      </c>
      <c r="F10" s="55">
        <f>'[3]Daily Roster'!$F10</f>
        <v>0</v>
      </c>
      <c r="G10" s="55">
        <f>'[3]Daily Roster'!$G10</f>
        <v>0</v>
      </c>
      <c r="H10" s="55">
        <f>'[3]Daily Roster'!$H10</f>
        <v>0</v>
      </c>
      <c r="I10" s="55">
        <f>'[3]Daily Roster'!$I10</f>
        <v>0</v>
      </c>
      <c r="J10" s="55">
        <f>'[3]Daily Roster'!$J10</f>
        <v>0</v>
      </c>
      <c r="K10" s="55">
        <f>'[3]Daily Roster'!$K10</f>
        <v>0</v>
      </c>
      <c r="L10" s="55">
        <f>'[3]Daily Roster'!$L10</f>
        <v>0</v>
      </c>
      <c r="M10" s="55">
        <f>'[3]Daily Roster'!$M10</f>
        <v>0</v>
      </c>
      <c r="N10" s="55">
        <f>'[3]Daily Roster'!$N10</f>
        <v>0</v>
      </c>
      <c r="O10" s="55">
        <f>'[3]Daily Roster'!$O10</f>
        <v>0</v>
      </c>
      <c r="P10" s="55">
        <f>'[3]Daily Roster'!$P10</f>
        <v>0</v>
      </c>
      <c r="Q10" s="55">
        <f>'[3]Daily Roster'!$Q10</f>
        <v>0</v>
      </c>
      <c r="R10" s="55">
        <f>'[3]Daily Roster'!$R10</f>
        <v>0</v>
      </c>
      <c r="S10" s="55">
        <f>'[3]Daily Roster'!$S10</f>
        <v>0</v>
      </c>
      <c r="T10" s="55">
        <f>'[3]Daily Roster'!$T10</f>
        <v>0</v>
      </c>
      <c r="U10" s="55">
        <f>'[3]Daily Roster'!$U10</f>
        <v>0</v>
      </c>
      <c r="V10" s="55">
        <f>'[3]Daily Roster'!$V10</f>
        <v>0</v>
      </c>
      <c r="W10" s="55">
        <f>'[3]Daily Roster'!$W10</f>
        <v>0</v>
      </c>
      <c r="X10" s="55">
        <f>'[3]Daily Roster'!$X10</f>
        <v>0</v>
      </c>
      <c r="Y10" s="55">
        <f>'[3]Daily Roster'!$Y10</f>
        <v>0</v>
      </c>
    </row>
    <row r="11" spans="1:25" x14ac:dyDescent="0.3">
      <c r="A11" s="7">
        <v>43112</v>
      </c>
      <c r="B11" s="1" t="s">
        <v>5</v>
      </c>
      <c r="C11" s="55">
        <f>'[3]Daily Roster'!$C11</f>
        <v>0</v>
      </c>
      <c r="D11" s="55">
        <f>'[3]Daily Roster'!$D11</f>
        <v>0</v>
      </c>
      <c r="E11" s="55">
        <f>'[3]Daily Roster'!$E11</f>
        <v>0</v>
      </c>
      <c r="F11" s="55">
        <f>'[3]Daily Roster'!$F11</f>
        <v>0</v>
      </c>
      <c r="G11" s="55">
        <f>'[3]Daily Roster'!$G11</f>
        <v>0</v>
      </c>
      <c r="H11" s="55">
        <f>'[3]Daily Roster'!$H11</f>
        <v>0</v>
      </c>
      <c r="I11" s="55">
        <f>'[3]Daily Roster'!$I11</f>
        <v>0</v>
      </c>
      <c r="J11" s="55">
        <f>'[3]Daily Roster'!$J11</f>
        <v>0</v>
      </c>
      <c r="K11" s="55">
        <f>'[3]Daily Roster'!$K11</f>
        <v>0</v>
      </c>
      <c r="L11" s="55">
        <f>'[3]Daily Roster'!$L11</f>
        <v>0</v>
      </c>
      <c r="M11" s="55">
        <f>'[3]Daily Roster'!$M11</f>
        <v>0</v>
      </c>
      <c r="N11" s="55">
        <f>'[3]Daily Roster'!$N11</f>
        <v>0</v>
      </c>
      <c r="O11" s="55">
        <f>'[3]Daily Roster'!$O11</f>
        <v>0</v>
      </c>
      <c r="P11" s="55">
        <f>'[3]Daily Roster'!$P11</f>
        <v>0</v>
      </c>
      <c r="Q11" s="55">
        <f>'[3]Daily Roster'!$Q11</f>
        <v>0</v>
      </c>
      <c r="R11" s="55">
        <f>'[3]Daily Roster'!$R11</f>
        <v>0</v>
      </c>
      <c r="S11" s="55">
        <f>'[3]Daily Roster'!$S11</f>
        <v>0</v>
      </c>
      <c r="T11" s="55">
        <f>'[3]Daily Roster'!$T11</f>
        <v>0</v>
      </c>
      <c r="U11" s="55">
        <f>'[3]Daily Roster'!$U11</f>
        <v>0</v>
      </c>
      <c r="V11" s="55">
        <f>'[3]Daily Roster'!$V11</f>
        <v>0</v>
      </c>
      <c r="W11" s="55">
        <f>'[3]Daily Roster'!$W11</f>
        <v>0</v>
      </c>
      <c r="X11" s="55">
        <f>'[3]Daily Roster'!$X11</f>
        <v>0</v>
      </c>
      <c r="Y11" s="55">
        <f>'[3]Daily Roster'!$Y11</f>
        <v>0</v>
      </c>
    </row>
    <row r="12" spans="1:25" x14ac:dyDescent="0.3">
      <c r="A12" s="7">
        <v>43115</v>
      </c>
      <c r="B12" s="1" t="s">
        <v>1</v>
      </c>
      <c r="C12" s="55">
        <f>'[3]Daily Roster'!$C12</f>
        <v>0</v>
      </c>
      <c r="D12" s="55">
        <f>'[3]Daily Roster'!$D12</f>
        <v>0</v>
      </c>
      <c r="E12" s="55">
        <f>'[3]Daily Roster'!$E12</f>
        <v>0</v>
      </c>
      <c r="F12" s="55">
        <f>'[3]Daily Roster'!$F12</f>
        <v>0</v>
      </c>
      <c r="G12" s="55">
        <f>'[3]Daily Roster'!$G12</f>
        <v>0</v>
      </c>
      <c r="H12" s="55">
        <f>'[3]Daily Roster'!$H12</f>
        <v>0</v>
      </c>
      <c r="I12" s="55">
        <f>'[3]Daily Roster'!$I12</f>
        <v>0</v>
      </c>
      <c r="J12" s="55">
        <f>'[3]Daily Roster'!$J12</f>
        <v>0</v>
      </c>
      <c r="K12" s="55">
        <f>'[3]Daily Roster'!$K12</f>
        <v>0</v>
      </c>
      <c r="L12" s="55">
        <f>'[3]Daily Roster'!$L12</f>
        <v>0</v>
      </c>
      <c r="M12" s="55">
        <f>'[3]Daily Roster'!$M12</f>
        <v>0</v>
      </c>
      <c r="N12" s="55">
        <f>'[3]Daily Roster'!$N12</f>
        <v>0</v>
      </c>
      <c r="O12" s="55">
        <f>'[3]Daily Roster'!$O12</f>
        <v>0</v>
      </c>
      <c r="P12" s="55">
        <f>'[3]Daily Roster'!$P12</f>
        <v>0</v>
      </c>
      <c r="Q12" s="55">
        <f>'[3]Daily Roster'!$Q12</f>
        <v>0</v>
      </c>
      <c r="R12" s="55">
        <f>'[3]Daily Roster'!$R12</f>
        <v>0</v>
      </c>
      <c r="S12" s="55">
        <f>'[3]Daily Roster'!$S12</f>
        <v>0</v>
      </c>
      <c r="T12" s="55">
        <f>'[3]Daily Roster'!$T12</f>
        <v>0</v>
      </c>
      <c r="U12" s="55">
        <f>'[3]Daily Roster'!$U12</f>
        <v>0</v>
      </c>
      <c r="V12" s="55">
        <f>'[3]Daily Roster'!$V12</f>
        <v>0</v>
      </c>
      <c r="W12" s="55">
        <f>'[3]Daily Roster'!$W12</f>
        <v>0</v>
      </c>
      <c r="X12" s="55">
        <f>'[3]Daily Roster'!$X12</f>
        <v>0</v>
      </c>
      <c r="Y12" s="55">
        <f>'[3]Daily Roster'!$Y12</f>
        <v>0</v>
      </c>
    </row>
    <row r="13" spans="1:25" x14ac:dyDescent="0.3">
      <c r="A13" s="7">
        <v>43116</v>
      </c>
      <c r="B13" s="1" t="s">
        <v>2</v>
      </c>
      <c r="C13" s="55">
        <f>'[3]Daily Roster'!$C13</f>
        <v>0</v>
      </c>
      <c r="D13" s="55">
        <f>'[3]Daily Roster'!$D13</f>
        <v>0</v>
      </c>
      <c r="E13" s="55">
        <f>'[3]Daily Roster'!$E13</f>
        <v>0</v>
      </c>
      <c r="F13" s="55">
        <f>'[3]Daily Roster'!$F13</f>
        <v>0</v>
      </c>
      <c r="G13" s="55">
        <f>'[3]Daily Roster'!$G13</f>
        <v>0</v>
      </c>
      <c r="H13" s="55">
        <f>'[3]Daily Roster'!$H13</f>
        <v>0</v>
      </c>
      <c r="I13" s="55">
        <f>'[3]Daily Roster'!$I13</f>
        <v>0</v>
      </c>
      <c r="J13" s="55">
        <f>'[3]Daily Roster'!$J13</f>
        <v>0</v>
      </c>
      <c r="K13" s="55">
        <f>'[3]Daily Roster'!$K13</f>
        <v>0</v>
      </c>
      <c r="L13" s="55">
        <f>'[3]Daily Roster'!$L13</f>
        <v>0</v>
      </c>
      <c r="M13" s="55">
        <f>'[3]Daily Roster'!$M13</f>
        <v>0</v>
      </c>
      <c r="N13" s="55">
        <f>'[3]Daily Roster'!$N13</f>
        <v>0</v>
      </c>
      <c r="O13" s="55">
        <f>'[3]Daily Roster'!$O13</f>
        <v>0</v>
      </c>
      <c r="P13" s="55">
        <f>'[3]Daily Roster'!$P13</f>
        <v>0</v>
      </c>
      <c r="Q13" s="55">
        <f>'[3]Daily Roster'!$Q13</f>
        <v>0</v>
      </c>
      <c r="R13" s="55">
        <f>'[3]Daily Roster'!$R13</f>
        <v>0</v>
      </c>
      <c r="S13" s="55">
        <f>'[3]Daily Roster'!$S13</f>
        <v>0</v>
      </c>
      <c r="T13" s="55">
        <f>'[3]Daily Roster'!$T13</f>
        <v>0</v>
      </c>
      <c r="U13" s="55">
        <f>'[3]Daily Roster'!$U13</f>
        <v>0</v>
      </c>
      <c r="V13" s="55">
        <f>'[3]Daily Roster'!$V13</f>
        <v>0</v>
      </c>
      <c r="W13" s="55">
        <f>'[3]Daily Roster'!$W13</f>
        <v>0</v>
      </c>
      <c r="X13" s="55">
        <f>'[3]Daily Roster'!$X13</f>
        <v>0</v>
      </c>
      <c r="Y13" s="55">
        <f>'[3]Daily Roster'!$Y13</f>
        <v>0</v>
      </c>
    </row>
    <row r="14" spans="1:25" x14ac:dyDescent="0.3">
      <c r="A14" s="7">
        <v>43117</v>
      </c>
      <c r="B14" s="1" t="s">
        <v>3</v>
      </c>
      <c r="C14" s="55">
        <f>'[3]Daily Roster'!$C14</f>
        <v>0</v>
      </c>
      <c r="D14" s="55">
        <f>'[3]Daily Roster'!$D14</f>
        <v>0</v>
      </c>
      <c r="E14" s="55">
        <f>'[3]Daily Roster'!$E14</f>
        <v>0</v>
      </c>
      <c r="F14" s="55">
        <f>'[3]Daily Roster'!$F14</f>
        <v>0</v>
      </c>
      <c r="G14" s="55">
        <f>'[3]Daily Roster'!$G14</f>
        <v>0</v>
      </c>
      <c r="H14" s="55">
        <f>'[3]Daily Roster'!$H14</f>
        <v>0</v>
      </c>
      <c r="I14" s="55">
        <f>'[3]Daily Roster'!$I14</f>
        <v>0</v>
      </c>
      <c r="J14" s="55">
        <f>'[3]Daily Roster'!$J14</f>
        <v>0</v>
      </c>
      <c r="K14" s="55">
        <f>'[3]Daily Roster'!$K14</f>
        <v>0</v>
      </c>
      <c r="L14" s="55">
        <f>'[3]Daily Roster'!$L14</f>
        <v>0</v>
      </c>
      <c r="M14" s="55">
        <f>'[3]Daily Roster'!$M14</f>
        <v>0</v>
      </c>
      <c r="N14" s="55">
        <f>'[3]Daily Roster'!$N14</f>
        <v>0</v>
      </c>
      <c r="O14" s="55">
        <f>'[3]Daily Roster'!$O14</f>
        <v>0</v>
      </c>
      <c r="P14" s="55">
        <f>'[3]Daily Roster'!$P14</f>
        <v>0</v>
      </c>
      <c r="Q14" s="55">
        <f>'[3]Daily Roster'!$Q14</f>
        <v>0</v>
      </c>
      <c r="R14" s="55">
        <f>'[3]Daily Roster'!$R14</f>
        <v>0</v>
      </c>
      <c r="S14" s="55">
        <f>'[3]Daily Roster'!$S14</f>
        <v>0</v>
      </c>
      <c r="T14" s="55">
        <f>'[3]Daily Roster'!$T14</f>
        <v>0</v>
      </c>
      <c r="U14" s="55">
        <f>'[3]Daily Roster'!$U14</f>
        <v>0</v>
      </c>
      <c r="V14" s="55">
        <f>'[3]Daily Roster'!$V14</f>
        <v>0</v>
      </c>
      <c r="W14" s="55">
        <f>'[3]Daily Roster'!$W14</f>
        <v>0</v>
      </c>
      <c r="X14" s="55">
        <f>'[3]Daily Roster'!$X14</f>
        <v>0</v>
      </c>
      <c r="Y14" s="55">
        <f>'[3]Daily Roster'!$Y14</f>
        <v>0</v>
      </c>
    </row>
    <row r="15" spans="1:25" x14ac:dyDescent="0.3">
      <c r="A15" s="7">
        <v>43118</v>
      </c>
      <c r="B15" s="1" t="s">
        <v>4</v>
      </c>
      <c r="C15" s="55">
        <f>'[3]Daily Roster'!$C15</f>
        <v>0</v>
      </c>
      <c r="D15" s="55">
        <f>'[3]Daily Roster'!$D15</f>
        <v>0</v>
      </c>
      <c r="E15" s="55">
        <f>'[3]Daily Roster'!$E15</f>
        <v>0</v>
      </c>
      <c r="F15" s="55">
        <f>'[3]Daily Roster'!$F15</f>
        <v>0</v>
      </c>
      <c r="G15" s="55">
        <f>'[3]Daily Roster'!$G15</f>
        <v>0</v>
      </c>
      <c r="H15" s="55">
        <f>'[3]Daily Roster'!$H15</f>
        <v>0</v>
      </c>
      <c r="I15" s="55">
        <f>'[3]Daily Roster'!$I15</f>
        <v>0</v>
      </c>
      <c r="J15" s="55">
        <f>'[3]Daily Roster'!$J15</f>
        <v>0</v>
      </c>
      <c r="K15" s="55">
        <f>'[3]Daily Roster'!$K15</f>
        <v>0</v>
      </c>
      <c r="L15" s="55">
        <f>'[3]Daily Roster'!$L15</f>
        <v>0</v>
      </c>
      <c r="M15" s="55">
        <f>'[3]Daily Roster'!$M15</f>
        <v>0</v>
      </c>
      <c r="N15" s="55">
        <f>'[3]Daily Roster'!$N15</f>
        <v>0</v>
      </c>
      <c r="O15" s="55">
        <f>'[3]Daily Roster'!$O15</f>
        <v>0</v>
      </c>
      <c r="P15" s="55">
        <f>'[3]Daily Roster'!$P15</f>
        <v>0</v>
      </c>
      <c r="Q15" s="55">
        <f>'[3]Daily Roster'!$Q15</f>
        <v>0</v>
      </c>
      <c r="R15" s="55">
        <f>'[3]Daily Roster'!$R15</f>
        <v>0</v>
      </c>
      <c r="S15" s="55">
        <f>'[3]Daily Roster'!$S15</f>
        <v>0</v>
      </c>
      <c r="T15" s="55">
        <f>'[3]Daily Roster'!$T15</f>
        <v>0</v>
      </c>
      <c r="U15" s="55">
        <f>'[3]Daily Roster'!$U15</f>
        <v>0</v>
      </c>
      <c r="V15" s="55">
        <f>'[3]Daily Roster'!$V15</f>
        <v>0</v>
      </c>
      <c r="W15" s="55">
        <f>'[3]Daily Roster'!$W15</f>
        <v>0</v>
      </c>
      <c r="X15" s="55">
        <f>'[3]Daily Roster'!$X15</f>
        <v>0</v>
      </c>
      <c r="Y15" s="55">
        <f>'[3]Daily Roster'!$Y15</f>
        <v>0</v>
      </c>
    </row>
    <row r="16" spans="1:25" x14ac:dyDescent="0.3">
      <c r="A16" s="7">
        <v>43119</v>
      </c>
      <c r="B16" s="1" t="s">
        <v>5</v>
      </c>
      <c r="C16" s="55">
        <f>'[3]Daily Roster'!$C16</f>
        <v>0</v>
      </c>
      <c r="D16" s="55">
        <f>'[3]Daily Roster'!$D16</f>
        <v>0</v>
      </c>
      <c r="E16" s="55">
        <f>'[3]Daily Roster'!$E16</f>
        <v>0</v>
      </c>
      <c r="F16" s="55">
        <f>'[3]Daily Roster'!$F16</f>
        <v>0</v>
      </c>
      <c r="G16" s="55">
        <f>'[3]Daily Roster'!$G16</f>
        <v>0</v>
      </c>
      <c r="H16" s="55">
        <f>'[3]Daily Roster'!$H16</f>
        <v>0</v>
      </c>
      <c r="I16" s="55">
        <f>'[3]Daily Roster'!$I16</f>
        <v>0</v>
      </c>
      <c r="J16" s="55">
        <f>'[3]Daily Roster'!$J16</f>
        <v>0</v>
      </c>
      <c r="K16" s="55">
        <f>'[3]Daily Roster'!$K16</f>
        <v>0</v>
      </c>
      <c r="L16" s="55">
        <f>'[3]Daily Roster'!$L16</f>
        <v>0</v>
      </c>
      <c r="M16" s="55">
        <f>'[3]Daily Roster'!$M16</f>
        <v>0</v>
      </c>
      <c r="N16" s="55">
        <f>'[3]Daily Roster'!$N16</f>
        <v>0</v>
      </c>
      <c r="O16" s="55">
        <f>'[3]Daily Roster'!$O16</f>
        <v>0</v>
      </c>
      <c r="P16" s="55">
        <f>'[3]Daily Roster'!$P16</f>
        <v>0</v>
      </c>
      <c r="Q16" s="55">
        <f>'[3]Daily Roster'!$Q16</f>
        <v>0</v>
      </c>
      <c r="R16" s="55">
        <f>'[3]Daily Roster'!$R16</f>
        <v>0</v>
      </c>
      <c r="S16" s="55">
        <f>'[3]Daily Roster'!$S16</f>
        <v>0</v>
      </c>
      <c r="T16" s="55">
        <f>'[3]Daily Roster'!$T16</f>
        <v>0</v>
      </c>
      <c r="U16" s="55">
        <f>'[3]Daily Roster'!$U16</f>
        <v>0</v>
      </c>
      <c r="V16" s="55">
        <f>'[3]Daily Roster'!$V16</f>
        <v>0</v>
      </c>
      <c r="W16" s="55">
        <f>'[3]Daily Roster'!$W16</f>
        <v>0</v>
      </c>
      <c r="X16" s="55">
        <f>'[3]Daily Roster'!$X16</f>
        <v>0</v>
      </c>
      <c r="Y16" s="55">
        <f>'[3]Daily Roster'!$Y16</f>
        <v>0</v>
      </c>
    </row>
    <row r="17" spans="1:25" x14ac:dyDescent="0.3">
      <c r="A17" s="7">
        <v>43122</v>
      </c>
      <c r="B17" s="1" t="s">
        <v>1</v>
      </c>
      <c r="C17" s="55">
        <f>'[3]Daily Roster'!$C17</f>
        <v>0</v>
      </c>
      <c r="D17" s="55">
        <f>'[3]Daily Roster'!$D17</f>
        <v>0</v>
      </c>
      <c r="E17" s="55">
        <f>'[3]Daily Roster'!$E17</f>
        <v>0</v>
      </c>
      <c r="F17" s="55">
        <f>'[3]Daily Roster'!$F17</f>
        <v>0</v>
      </c>
      <c r="G17" s="55">
        <f>'[3]Daily Roster'!$G17</f>
        <v>0</v>
      </c>
      <c r="H17" s="55">
        <f>'[3]Daily Roster'!$H17</f>
        <v>0</v>
      </c>
      <c r="I17" s="55">
        <f>'[3]Daily Roster'!$I17</f>
        <v>0</v>
      </c>
      <c r="J17" s="55">
        <f>'[3]Daily Roster'!$J17</f>
        <v>0</v>
      </c>
      <c r="K17" s="55">
        <f>'[3]Daily Roster'!$K17</f>
        <v>0</v>
      </c>
      <c r="L17" s="55">
        <f>'[3]Daily Roster'!$L17</f>
        <v>0</v>
      </c>
      <c r="M17" s="55">
        <f>'[3]Daily Roster'!$M17</f>
        <v>0</v>
      </c>
      <c r="N17" s="55">
        <f>'[3]Daily Roster'!$N17</f>
        <v>0</v>
      </c>
      <c r="O17" s="55">
        <f>'[3]Daily Roster'!$O17</f>
        <v>0</v>
      </c>
      <c r="P17" s="55">
        <f>'[3]Daily Roster'!$P17</f>
        <v>0</v>
      </c>
      <c r="Q17" s="55">
        <f>'[3]Daily Roster'!$Q17</f>
        <v>0</v>
      </c>
      <c r="R17" s="55">
        <f>'[3]Daily Roster'!$R17</f>
        <v>0</v>
      </c>
      <c r="S17" s="55">
        <f>'[3]Daily Roster'!$S17</f>
        <v>0</v>
      </c>
      <c r="T17" s="55">
        <f>'[3]Daily Roster'!$T17</f>
        <v>0</v>
      </c>
      <c r="U17" s="55">
        <f>'[3]Daily Roster'!$U17</f>
        <v>0</v>
      </c>
      <c r="V17" s="55">
        <f>'[3]Daily Roster'!$V17</f>
        <v>0</v>
      </c>
      <c r="W17" s="55">
        <f>'[3]Daily Roster'!$W17</f>
        <v>0</v>
      </c>
      <c r="X17" s="55">
        <f>'[3]Daily Roster'!$X17</f>
        <v>0</v>
      </c>
      <c r="Y17" s="55">
        <f>'[3]Daily Roster'!$Y17</f>
        <v>0</v>
      </c>
    </row>
    <row r="18" spans="1:25" x14ac:dyDescent="0.3">
      <c r="A18" s="7">
        <v>43123</v>
      </c>
      <c r="B18" s="1" t="s">
        <v>2</v>
      </c>
      <c r="C18" s="55">
        <f>'[3]Daily Roster'!$C18</f>
        <v>0</v>
      </c>
      <c r="D18" s="55">
        <f>'[3]Daily Roster'!$D18</f>
        <v>0</v>
      </c>
      <c r="E18" s="55">
        <f>'[3]Daily Roster'!$E18</f>
        <v>0</v>
      </c>
      <c r="F18" s="55">
        <f>'[3]Daily Roster'!$F18</f>
        <v>0</v>
      </c>
      <c r="G18" s="55">
        <f>'[3]Daily Roster'!$G18</f>
        <v>0</v>
      </c>
      <c r="H18" s="55">
        <f>'[3]Daily Roster'!$H18</f>
        <v>0</v>
      </c>
      <c r="I18" s="55">
        <f>'[3]Daily Roster'!$I18</f>
        <v>0</v>
      </c>
      <c r="J18" s="55">
        <f>'[3]Daily Roster'!$J18</f>
        <v>0</v>
      </c>
      <c r="K18" s="55">
        <f>'[3]Daily Roster'!$K18</f>
        <v>0</v>
      </c>
      <c r="L18" s="55">
        <f>'[3]Daily Roster'!$L18</f>
        <v>0</v>
      </c>
      <c r="M18" s="55">
        <f>'[3]Daily Roster'!$M18</f>
        <v>0</v>
      </c>
      <c r="N18" s="55">
        <f>'[3]Daily Roster'!$N18</f>
        <v>0</v>
      </c>
      <c r="O18" s="55">
        <f>'[3]Daily Roster'!$O18</f>
        <v>0</v>
      </c>
      <c r="P18" s="55">
        <f>'[3]Daily Roster'!$P18</f>
        <v>0</v>
      </c>
      <c r="Q18" s="55">
        <f>'[3]Daily Roster'!$Q18</f>
        <v>0</v>
      </c>
      <c r="R18" s="55">
        <f>'[3]Daily Roster'!$R18</f>
        <v>0</v>
      </c>
      <c r="S18" s="55">
        <f>'[3]Daily Roster'!$S18</f>
        <v>0</v>
      </c>
      <c r="T18" s="55">
        <f>'[3]Daily Roster'!$T18</f>
        <v>0</v>
      </c>
      <c r="U18" s="55">
        <f>'[3]Daily Roster'!$U18</f>
        <v>0</v>
      </c>
      <c r="V18" s="55">
        <f>'[3]Daily Roster'!$V18</f>
        <v>0</v>
      </c>
      <c r="W18" s="55">
        <f>'[3]Daily Roster'!$W18</f>
        <v>0</v>
      </c>
      <c r="X18" s="55">
        <f>'[3]Daily Roster'!$X18</f>
        <v>0</v>
      </c>
      <c r="Y18" s="55">
        <f>'[3]Daily Roster'!$Y18</f>
        <v>0</v>
      </c>
    </row>
    <row r="19" spans="1:25" x14ac:dyDescent="0.3">
      <c r="A19" s="7">
        <v>43124</v>
      </c>
      <c r="B19" s="1" t="s">
        <v>3</v>
      </c>
      <c r="C19" s="55">
        <f>'[3]Daily Roster'!$C19</f>
        <v>0</v>
      </c>
      <c r="D19" s="55">
        <f>'[3]Daily Roster'!$D19</f>
        <v>0</v>
      </c>
      <c r="E19" s="55">
        <f>'[3]Daily Roster'!$E19</f>
        <v>0</v>
      </c>
      <c r="F19" s="55">
        <f>'[3]Daily Roster'!$F19</f>
        <v>0</v>
      </c>
      <c r="G19" s="55">
        <f>'[3]Daily Roster'!$G19</f>
        <v>0</v>
      </c>
      <c r="H19" s="55">
        <f>'[3]Daily Roster'!$H19</f>
        <v>0</v>
      </c>
      <c r="I19" s="55">
        <f>'[3]Daily Roster'!$I19</f>
        <v>0</v>
      </c>
      <c r="J19" s="55">
        <f>'[3]Daily Roster'!$J19</f>
        <v>0</v>
      </c>
      <c r="K19" s="55">
        <f>'[3]Daily Roster'!$K19</f>
        <v>0</v>
      </c>
      <c r="L19" s="55">
        <f>'[3]Daily Roster'!$L19</f>
        <v>0</v>
      </c>
      <c r="M19" s="55">
        <f>'[3]Daily Roster'!$M19</f>
        <v>0</v>
      </c>
      <c r="N19" s="55">
        <f>'[3]Daily Roster'!$N19</f>
        <v>0</v>
      </c>
      <c r="O19" s="55">
        <f>'[3]Daily Roster'!$O19</f>
        <v>0</v>
      </c>
      <c r="P19" s="55">
        <f>'[3]Daily Roster'!$P19</f>
        <v>0</v>
      </c>
      <c r="Q19" s="55">
        <f>'[3]Daily Roster'!$Q19</f>
        <v>0</v>
      </c>
      <c r="R19" s="55">
        <f>'[3]Daily Roster'!$R19</f>
        <v>0</v>
      </c>
      <c r="S19" s="55">
        <f>'[3]Daily Roster'!$S19</f>
        <v>0</v>
      </c>
      <c r="T19" s="55">
        <f>'[3]Daily Roster'!$T19</f>
        <v>0</v>
      </c>
      <c r="U19" s="55">
        <f>'[3]Daily Roster'!$U19</f>
        <v>0</v>
      </c>
      <c r="V19" s="55">
        <f>'[3]Daily Roster'!$V19</f>
        <v>0</v>
      </c>
      <c r="W19" s="55">
        <f>'[3]Daily Roster'!$W19</f>
        <v>0</v>
      </c>
      <c r="X19" s="55">
        <f>'[3]Daily Roster'!$X19</f>
        <v>0</v>
      </c>
      <c r="Y19" s="55">
        <f>'[3]Daily Roster'!$Y19</f>
        <v>0</v>
      </c>
    </row>
    <row r="20" spans="1:25" x14ac:dyDescent="0.3">
      <c r="A20" s="7">
        <v>43125</v>
      </c>
      <c r="B20" s="1" t="s">
        <v>4</v>
      </c>
      <c r="C20" s="55">
        <f>'[3]Daily Roster'!$C20</f>
        <v>0</v>
      </c>
      <c r="D20" s="55">
        <f>'[3]Daily Roster'!$D20</f>
        <v>0</v>
      </c>
      <c r="E20" s="55">
        <f>'[3]Daily Roster'!$E20</f>
        <v>0</v>
      </c>
      <c r="F20" s="55">
        <f>'[3]Daily Roster'!$F20</f>
        <v>0</v>
      </c>
      <c r="G20" s="55">
        <f>'[3]Daily Roster'!$G20</f>
        <v>0</v>
      </c>
      <c r="H20" s="55">
        <f>'[3]Daily Roster'!$H20</f>
        <v>0</v>
      </c>
      <c r="I20" s="55">
        <f>'[3]Daily Roster'!$I20</f>
        <v>0</v>
      </c>
      <c r="J20" s="55">
        <f>'[3]Daily Roster'!$J20</f>
        <v>0</v>
      </c>
      <c r="K20" s="55">
        <f>'[3]Daily Roster'!$K20</f>
        <v>0</v>
      </c>
      <c r="L20" s="55">
        <f>'[3]Daily Roster'!$L20</f>
        <v>0</v>
      </c>
      <c r="M20" s="55">
        <f>'[3]Daily Roster'!$M20</f>
        <v>0</v>
      </c>
      <c r="N20" s="55">
        <f>'[3]Daily Roster'!$N20</f>
        <v>0</v>
      </c>
      <c r="O20" s="55">
        <f>'[3]Daily Roster'!$O20</f>
        <v>0</v>
      </c>
      <c r="P20" s="55">
        <f>'[3]Daily Roster'!$P20</f>
        <v>0</v>
      </c>
      <c r="Q20" s="55">
        <f>'[3]Daily Roster'!$Q20</f>
        <v>0</v>
      </c>
      <c r="R20" s="55">
        <f>'[3]Daily Roster'!$R20</f>
        <v>0</v>
      </c>
      <c r="S20" s="55">
        <f>'[3]Daily Roster'!$S20</f>
        <v>0</v>
      </c>
      <c r="T20" s="55">
        <f>'[3]Daily Roster'!$T20</f>
        <v>0</v>
      </c>
      <c r="U20" s="55">
        <f>'[3]Daily Roster'!$U20</f>
        <v>0</v>
      </c>
      <c r="V20" s="55">
        <f>'[3]Daily Roster'!$V20</f>
        <v>0</v>
      </c>
      <c r="W20" s="55">
        <f>'[3]Daily Roster'!$W20</f>
        <v>0</v>
      </c>
      <c r="X20" s="55">
        <f>'[3]Daily Roster'!$X20</f>
        <v>0</v>
      </c>
      <c r="Y20" s="55">
        <f>'[3]Daily Roster'!$Y20</f>
        <v>0</v>
      </c>
    </row>
    <row r="21" spans="1:25" x14ac:dyDescent="0.3">
      <c r="A21" s="7">
        <v>43126</v>
      </c>
      <c r="B21" s="1" t="s">
        <v>5</v>
      </c>
      <c r="C21" s="55">
        <f>'[3]Daily Roster'!$C21</f>
        <v>0</v>
      </c>
      <c r="D21" s="55">
        <f>'[3]Daily Roster'!$D21</f>
        <v>0</v>
      </c>
      <c r="E21" s="55">
        <f>'[3]Daily Roster'!$E21</f>
        <v>0</v>
      </c>
      <c r="F21" s="55">
        <f>'[3]Daily Roster'!$F21</f>
        <v>0</v>
      </c>
      <c r="G21" s="55">
        <f>'[3]Daily Roster'!$G21</f>
        <v>0</v>
      </c>
      <c r="H21" s="55">
        <f>'[3]Daily Roster'!$H21</f>
        <v>0</v>
      </c>
      <c r="I21" s="55">
        <f>'[3]Daily Roster'!$I21</f>
        <v>0</v>
      </c>
      <c r="J21" s="55">
        <f>'[3]Daily Roster'!$J21</f>
        <v>0</v>
      </c>
      <c r="K21" s="55">
        <f>'[3]Daily Roster'!$K21</f>
        <v>0</v>
      </c>
      <c r="L21" s="55">
        <f>'[3]Daily Roster'!$L21</f>
        <v>0</v>
      </c>
      <c r="M21" s="55">
        <f>'[3]Daily Roster'!$M21</f>
        <v>0</v>
      </c>
      <c r="N21" s="55">
        <f>'[3]Daily Roster'!$N21</f>
        <v>0</v>
      </c>
      <c r="O21" s="55">
        <f>'[3]Daily Roster'!$O21</f>
        <v>0</v>
      </c>
      <c r="P21" s="55">
        <f>'[3]Daily Roster'!$P21</f>
        <v>0</v>
      </c>
      <c r="Q21" s="55">
        <f>'[3]Daily Roster'!$Q21</f>
        <v>0</v>
      </c>
      <c r="R21" s="55">
        <f>'[3]Daily Roster'!$R21</f>
        <v>0</v>
      </c>
      <c r="S21" s="55">
        <f>'[3]Daily Roster'!$S21</f>
        <v>0</v>
      </c>
      <c r="T21" s="55">
        <f>'[3]Daily Roster'!$T21</f>
        <v>0</v>
      </c>
      <c r="U21" s="55">
        <f>'[3]Daily Roster'!$U21</f>
        <v>0</v>
      </c>
      <c r="V21" s="55">
        <f>'[3]Daily Roster'!$V21</f>
        <v>0</v>
      </c>
      <c r="W21" s="55">
        <f>'[3]Daily Roster'!$W21</f>
        <v>0</v>
      </c>
      <c r="X21" s="55">
        <f>'[3]Daily Roster'!$X21</f>
        <v>0</v>
      </c>
      <c r="Y21" s="55">
        <f>'[3]Daily Roster'!$Y21</f>
        <v>0</v>
      </c>
    </row>
    <row r="22" spans="1:25" x14ac:dyDescent="0.3">
      <c r="A22" s="7">
        <v>43129</v>
      </c>
      <c r="B22" s="1" t="s">
        <v>1</v>
      </c>
      <c r="C22" s="55">
        <f>'[3]Daily Roster'!$C22</f>
        <v>0</v>
      </c>
      <c r="D22" s="55">
        <f>'[3]Daily Roster'!$D22</f>
        <v>0</v>
      </c>
      <c r="E22" s="55">
        <f>'[3]Daily Roster'!$E22</f>
        <v>0</v>
      </c>
      <c r="F22" s="55">
        <f>'[3]Daily Roster'!$F22</f>
        <v>0</v>
      </c>
      <c r="G22" s="55">
        <f>'[3]Daily Roster'!$G22</f>
        <v>0</v>
      </c>
      <c r="H22" s="55">
        <f>'[3]Daily Roster'!$H22</f>
        <v>0</v>
      </c>
      <c r="I22" s="55">
        <f>'[3]Daily Roster'!$I22</f>
        <v>0</v>
      </c>
      <c r="J22" s="55">
        <f>'[3]Daily Roster'!$J22</f>
        <v>0</v>
      </c>
      <c r="K22" s="55">
        <f>'[3]Daily Roster'!$K22</f>
        <v>0</v>
      </c>
      <c r="L22" s="55">
        <f>'[3]Daily Roster'!$L22</f>
        <v>0</v>
      </c>
      <c r="M22" s="55">
        <f>'[3]Daily Roster'!$M22</f>
        <v>0</v>
      </c>
      <c r="N22" s="55">
        <f>'[3]Daily Roster'!$N22</f>
        <v>0</v>
      </c>
      <c r="O22" s="55">
        <f>'[3]Daily Roster'!$O22</f>
        <v>0</v>
      </c>
      <c r="P22" s="55">
        <f>'[3]Daily Roster'!$P22</f>
        <v>0</v>
      </c>
      <c r="Q22" s="55">
        <f>'[3]Daily Roster'!$Q22</f>
        <v>0</v>
      </c>
      <c r="R22" s="55">
        <f>'[3]Daily Roster'!$R22</f>
        <v>0</v>
      </c>
      <c r="S22" s="55">
        <f>'[3]Daily Roster'!$S22</f>
        <v>0</v>
      </c>
      <c r="T22" s="55">
        <f>'[3]Daily Roster'!$T22</f>
        <v>0</v>
      </c>
      <c r="U22" s="55">
        <f>'[3]Daily Roster'!$U22</f>
        <v>0</v>
      </c>
      <c r="V22" s="55">
        <f>'[3]Daily Roster'!$V22</f>
        <v>0</v>
      </c>
      <c r="W22" s="55">
        <f>'[3]Daily Roster'!$W22</f>
        <v>0</v>
      </c>
      <c r="X22" s="55">
        <f>'[3]Daily Roster'!$X22</f>
        <v>0</v>
      </c>
      <c r="Y22" s="55">
        <f>'[3]Daily Roster'!$Y22</f>
        <v>0</v>
      </c>
    </row>
    <row r="23" spans="1:25" x14ac:dyDescent="0.3">
      <c r="A23" s="7">
        <v>43130</v>
      </c>
      <c r="B23" s="1" t="s">
        <v>2</v>
      </c>
      <c r="C23" s="55">
        <f>'[3]Daily Roster'!$C23</f>
        <v>0</v>
      </c>
      <c r="D23" s="55">
        <f>'[3]Daily Roster'!$D23</f>
        <v>0</v>
      </c>
      <c r="E23" s="55">
        <f>'[3]Daily Roster'!$E23</f>
        <v>0</v>
      </c>
      <c r="F23" s="55">
        <f>'[3]Daily Roster'!$F23</f>
        <v>0</v>
      </c>
      <c r="G23" s="55">
        <f>'[3]Daily Roster'!$G23</f>
        <v>0</v>
      </c>
      <c r="H23" s="55">
        <f>'[3]Daily Roster'!$H23</f>
        <v>0</v>
      </c>
      <c r="I23" s="55">
        <f>'[3]Daily Roster'!$I23</f>
        <v>0</v>
      </c>
      <c r="J23" s="55">
        <f>'[3]Daily Roster'!$J23</f>
        <v>0</v>
      </c>
      <c r="K23" s="55">
        <f>'[3]Daily Roster'!$K23</f>
        <v>0</v>
      </c>
      <c r="L23" s="55">
        <f>'[3]Daily Roster'!$L23</f>
        <v>0</v>
      </c>
      <c r="M23" s="55">
        <f>'[3]Daily Roster'!$M23</f>
        <v>0</v>
      </c>
      <c r="N23" s="55">
        <f>'[3]Daily Roster'!$N23</f>
        <v>0</v>
      </c>
      <c r="O23" s="55">
        <f>'[3]Daily Roster'!$O23</f>
        <v>0</v>
      </c>
      <c r="P23" s="55">
        <f>'[3]Daily Roster'!$P23</f>
        <v>0</v>
      </c>
      <c r="Q23" s="55">
        <f>'[3]Daily Roster'!$Q23</f>
        <v>0</v>
      </c>
      <c r="R23" s="55">
        <f>'[3]Daily Roster'!$R23</f>
        <v>0</v>
      </c>
      <c r="S23" s="55">
        <f>'[3]Daily Roster'!$S23</f>
        <v>0</v>
      </c>
      <c r="T23" s="55">
        <f>'[3]Daily Roster'!$T23</f>
        <v>0</v>
      </c>
      <c r="U23" s="55">
        <f>'[3]Daily Roster'!$U23</f>
        <v>0</v>
      </c>
      <c r="V23" s="55">
        <f>'[3]Daily Roster'!$V23</f>
        <v>0</v>
      </c>
      <c r="W23" s="55">
        <f>'[3]Daily Roster'!$W23</f>
        <v>0</v>
      </c>
      <c r="X23" s="55">
        <f>'[3]Daily Roster'!$X23</f>
        <v>0</v>
      </c>
      <c r="Y23" s="55">
        <f>'[3]Daily Roster'!$Y23</f>
        <v>0</v>
      </c>
    </row>
    <row r="24" spans="1:25" x14ac:dyDescent="0.3">
      <c r="A24" s="7">
        <v>43131</v>
      </c>
      <c r="B24" s="1" t="s">
        <v>3</v>
      </c>
      <c r="C24" s="55">
        <f>'[3]Daily Roster'!$C24</f>
        <v>0</v>
      </c>
      <c r="D24" s="55">
        <f>'[3]Daily Roster'!$D24</f>
        <v>0</v>
      </c>
      <c r="E24" s="55">
        <f>'[3]Daily Roster'!$E24</f>
        <v>0</v>
      </c>
      <c r="F24" s="55">
        <f>'[3]Daily Roster'!$F24</f>
        <v>0</v>
      </c>
      <c r="G24" s="55">
        <f>'[3]Daily Roster'!$G24</f>
        <v>0</v>
      </c>
      <c r="H24" s="55">
        <f>'[3]Daily Roster'!$H24</f>
        <v>0</v>
      </c>
      <c r="I24" s="55">
        <f>'[3]Daily Roster'!$I24</f>
        <v>0</v>
      </c>
      <c r="J24" s="55">
        <f>'[3]Daily Roster'!$J24</f>
        <v>0</v>
      </c>
      <c r="K24" s="55">
        <f>'[3]Daily Roster'!$K24</f>
        <v>0</v>
      </c>
      <c r="L24" s="55">
        <f>'[3]Daily Roster'!$L24</f>
        <v>0</v>
      </c>
      <c r="M24" s="55">
        <f>'[3]Daily Roster'!$M24</f>
        <v>0</v>
      </c>
      <c r="N24" s="55">
        <f>'[3]Daily Roster'!$N24</f>
        <v>0</v>
      </c>
      <c r="O24" s="55">
        <f>'[3]Daily Roster'!$O24</f>
        <v>0</v>
      </c>
      <c r="P24" s="55">
        <f>'[3]Daily Roster'!$P24</f>
        <v>0</v>
      </c>
      <c r="Q24" s="55">
        <f>'[3]Daily Roster'!$Q24</f>
        <v>0</v>
      </c>
      <c r="R24" s="55">
        <f>'[3]Daily Roster'!$R24</f>
        <v>0</v>
      </c>
      <c r="S24" s="55">
        <f>'[3]Daily Roster'!$S24</f>
        <v>0</v>
      </c>
      <c r="T24" s="55">
        <f>'[3]Daily Roster'!$T24</f>
        <v>0</v>
      </c>
      <c r="U24" s="55">
        <f>'[3]Daily Roster'!$U24</f>
        <v>0</v>
      </c>
      <c r="V24" s="55">
        <f>'[3]Daily Roster'!$V24</f>
        <v>0</v>
      </c>
      <c r="W24" s="55">
        <f>'[3]Daily Roster'!$W24</f>
        <v>0</v>
      </c>
      <c r="X24" s="55">
        <f>'[3]Daily Roster'!$X24</f>
        <v>0</v>
      </c>
      <c r="Y24" s="55">
        <f>'[3]Daily Roster'!$Y24</f>
        <v>0</v>
      </c>
    </row>
    <row r="25" spans="1:25" x14ac:dyDescent="0.3">
      <c r="A25" s="7">
        <v>43132</v>
      </c>
      <c r="B25" s="1" t="s">
        <v>4</v>
      </c>
      <c r="C25" s="55">
        <f>'[3]Daily Roster'!$C25</f>
        <v>0</v>
      </c>
      <c r="D25" s="55">
        <f>'[3]Daily Roster'!$D25</f>
        <v>0</v>
      </c>
      <c r="E25" s="55">
        <f>'[3]Daily Roster'!$E25</f>
        <v>0</v>
      </c>
      <c r="F25" s="55">
        <f>'[3]Daily Roster'!$F25</f>
        <v>0</v>
      </c>
      <c r="G25" s="55">
        <f>'[3]Daily Roster'!$G25</f>
        <v>0</v>
      </c>
      <c r="H25" s="55">
        <f>'[3]Daily Roster'!$H25</f>
        <v>0</v>
      </c>
      <c r="I25" s="55">
        <f>'[3]Daily Roster'!$I25</f>
        <v>0</v>
      </c>
      <c r="J25" s="55">
        <f>'[3]Daily Roster'!$J25</f>
        <v>0</v>
      </c>
      <c r="K25" s="55">
        <f>'[3]Daily Roster'!$K25</f>
        <v>0</v>
      </c>
      <c r="L25" s="55">
        <f>'[3]Daily Roster'!$L25</f>
        <v>0</v>
      </c>
      <c r="M25" s="55">
        <f>'[3]Daily Roster'!$M25</f>
        <v>0</v>
      </c>
      <c r="N25" s="55">
        <f>'[3]Daily Roster'!$N25</f>
        <v>0</v>
      </c>
      <c r="O25" s="55">
        <f>'[3]Daily Roster'!$O25</f>
        <v>0</v>
      </c>
      <c r="P25" s="55">
        <f>'[3]Daily Roster'!$P25</f>
        <v>0</v>
      </c>
      <c r="Q25" s="55">
        <f>'[3]Daily Roster'!$Q25</f>
        <v>0</v>
      </c>
      <c r="R25" s="55">
        <f>'[3]Daily Roster'!$R25</f>
        <v>0</v>
      </c>
      <c r="S25" s="55">
        <f>'[3]Daily Roster'!$S25</f>
        <v>0</v>
      </c>
      <c r="T25" s="55">
        <f>'[3]Daily Roster'!$T25</f>
        <v>0</v>
      </c>
      <c r="U25" s="55">
        <f>'[3]Daily Roster'!$U25</f>
        <v>0</v>
      </c>
      <c r="V25" s="55">
        <f>'[3]Daily Roster'!$V25</f>
        <v>0</v>
      </c>
      <c r="W25" s="55">
        <f>'[3]Daily Roster'!$W25</f>
        <v>0</v>
      </c>
      <c r="X25" s="55">
        <f>'[3]Daily Roster'!$X25</f>
        <v>0</v>
      </c>
      <c r="Y25" s="55">
        <f>'[3]Daily Roster'!$Y25</f>
        <v>0</v>
      </c>
    </row>
    <row r="26" spans="1:25" x14ac:dyDescent="0.3">
      <c r="A26" s="7">
        <v>43133</v>
      </c>
      <c r="B26" s="1" t="s">
        <v>5</v>
      </c>
      <c r="C26" s="55">
        <f>'[3]Daily Roster'!$C26</f>
        <v>0</v>
      </c>
      <c r="D26" s="55">
        <f>'[3]Daily Roster'!$D26</f>
        <v>0</v>
      </c>
      <c r="E26" s="55">
        <f>'[3]Daily Roster'!$E26</f>
        <v>0</v>
      </c>
      <c r="F26" s="55">
        <f>'[3]Daily Roster'!$F26</f>
        <v>0</v>
      </c>
      <c r="G26" s="55">
        <f>'[3]Daily Roster'!$G26</f>
        <v>0</v>
      </c>
      <c r="H26" s="55">
        <f>'[3]Daily Roster'!$H26</f>
        <v>0</v>
      </c>
      <c r="I26" s="55">
        <f>'[3]Daily Roster'!$I26</f>
        <v>0</v>
      </c>
      <c r="J26" s="55">
        <f>'[3]Daily Roster'!$J26</f>
        <v>0</v>
      </c>
      <c r="K26" s="55">
        <f>'[3]Daily Roster'!$K26</f>
        <v>0</v>
      </c>
      <c r="L26" s="55">
        <f>'[3]Daily Roster'!$L26</f>
        <v>0</v>
      </c>
      <c r="M26" s="55">
        <f>'[3]Daily Roster'!$M26</f>
        <v>0</v>
      </c>
      <c r="N26" s="55">
        <f>'[3]Daily Roster'!$N26</f>
        <v>0</v>
      </c>
      <c r="O26" s="55">
        <f>'[3]Daily Roster'!$O26</f>
        <v>0</v>
      </c>
      <c r="P26" s="55">
        <f>'[3]Daily Roster'!$P26</f>
        <v>0</v>
      </c>
      <c r="Q26" s="55">
        <f>'[3]Daily Roster'!$Q26</f>
        <v>0</v>
      </c>
      <c r="R26" s="55">
        <f>'[3]Daily Roster'!$R26</f>
        <v>0</v>
      </c>
      <c r="S26" s="55">
        <f>'[3]Daily Roster'!$S26</f>
        <v>0</v>
      </c>
      <c r="T26" s="55">
        <f>'[3]Daily Roster'!$T26</f>
        <v>0</v>
      </c>
      <c r="U26" s="55">
        <f>'[3]Daily Roster'!$U26</f>
        <v>0</v>
      </c>
      <c r="V26" s="55">
        <f>'[3]Daily Roster'!$V26</f>
        <v>0</v>
      </c>
      <c r="W26" s="55">
        <f>'[3]Daily Roster'!$W26</f>
        <v>0</v>
      </c>
      <c r="X26" s="55">
        <f>'[3]Daily Roster'!$X26</f>
        <v>0</v>
      </c>
      <c r="Y26" s="55">
        <f>'[3]Daily Roster'!$Y26</f>
        <v>0</v>
      </c>
    </row>
    <row r="27" spans="1:25" x14ac:dyDescent="0.3">
      <c r="A27" s="7">
        <v>43136</v>
      </c>
      <c r="B27" s="1" t="s">
        <v>1</v>
      </c>
      <c r="C27" s="55">
        <f>'[3]Daily Roster'!$C27</f>
        <v>0</v>
      </c>
      <c r="D27" s="55">
        <f>'[3]Daily Roster'!$D27</f>
        <v>0</v>
      </c>
      <c r="E27" s="55">
        <f>'[3]Daily Roster'!$E27</f>
        <v>0</v>
      </c>
      <c r="F27" s="55">
        <f>'[3]Daily Roster'!$F27</f>
        <v>0</v>
      </c>
      <c r="G27" s="55">
        <f>'[3]Daily Roster'!$G27</f>
        <v>0</v>
      </c>
      <c r="H27" s="55">
        <f>'[3]Daily Roster'!$H27</f>
        <v>0</v>
      </c>
      <c r="I27" s="55">
        <f>'[3]Daily Roster'!$I27</f>
        <v>0</v>
      </c>
      <c r="J27" s="55">
        <f>'[3]Daily Roster'!$J27</f>
        <v>0</v>
      </c>
      <c r="K27" s="55">
        <f>'[3]Daily Roster'!$K27</f>
        <v>0</v>
      </c>
      <c r="L27" s="55">
        <f>'[3]Daily Roster'!$L27</f>
        <v>0</v>
      </c>
      <c r="M27" s="55">
        <f>'[3]Daily Roster'!$M27</f>
        <v>0</v>
      </c>
      <c r="N27" s="55">
        <f>'[3]Daily Roster'!$N27</f>
        <v>0</v>
      </c>
      <c r="O27" s="55">
        <f>'[3]Daily Roster'!$O27</f>
        <v>0</v>
      </c>
      <c r="P27" s="55">
        <f>'[3]Daily Roster'!$P27</f>
        <v>0</v>
      </c>
      <c r="Q27" s="55">
        <f>'[3]Daily Roster'!$Q27</f>
        <v>0</v>
      </c>
      <c r="R27" s="55">
        <f>'[3]Daily Roster'!$R27</f>
        <v>0</v>
      </c>
      <c r="S27" s="55">
        <f>'[3]Daily Roster'!$S27</f>
        <v>0</v>
      </c>
      <c r="T27" s="55">
        <f>'[3]Daily Roster'!$T27</f>
        <v>0</v>
      </c>
      <c r="U27" s="55">
        <f>'[3]Daily Roster'!$U27</f>
        <v>0</v>
      </c>
      <c r="V27" s="55">
        <f>'[3]Daily Roster'!$V27</f>
        <v>0</v>
      </c>
      <c r="W27" s="55">
        <f>'[3]Daily Roster'!$W27</f>
        <v>0</v>
      </c>
      <c r="X27" s="55">
        <f>'[3]Daily Roster'!$X27</f>
        <v>0</v>
      </c>
      <c r="Y27" s="55">
        <f>'[3]Daily Roster'!$Y27</f>
        <v>0</v>
      </c>
    </row>
    <row r="28" spans="1:25" x14ac:dyDescent="0.3">
      <c r="A28" s="7">
        <v>43137</v>
      </c>
      <c r="B28" s="1" t="s">
        <v>2</v>
      </c>
      <c r="C28" s="55">
        <f>'[3]Daily Roster'!$C28</f>
        <v>0</v>
      </c>
      <c r="D28" s="55">
        <f>'[3]Daily Roster'!$D28</f>
        <v>0</v>
      </c>
      <c r="E28" s="55">
        <f>'[3]Daily Roster'!$E28</f>
        <v>0</v>
      </c>
      <c r="F28" s="55">
        <f>'[3]Daily Roster'!$F28</f>
        <v>0</v>
      </c>
      <c r="G28" s="55">
        <f>'[3]Daily Roster'!$G28</f>
        <v>0</v>
      </c>
      <c r="H28" s="55">
        <f>'[3]Daily Roster'!$H28</f>
        <v>0</v>
      </c>
      <c r="I28" s="55">
        <f>'[3]Daily Roster'!$I28</f>
        <v>0</v>
      </c>
      <c r="J28" s="55">
        <f>'[3]Daily Roster'!$J28</f>
        <v>0</v>
      </c>
      <c r="K28" s="55">
        <f>'[3]Daily Roster'!$K28</f>
        <v>0</v>
      </c>
      <c r="L28" s="55">
        <f>'[3]Daily Roster'!$L28</f>
        <v>0</v>
      </c>
      <c r="M28" s="55">
        <f>'[3]Daily Roster'!$M28</f>
        <v>0</v>
      </c>
      <c r="N28" s="55">
        <f>'[3]Daily Roster'!$N28</f>
        <v>0</v>
      </c>
      <c r="O28" s="55">
        <f>'[3]Daily Roster'!$O28</f>
        <v>0</v>
      </c>
      <c r="P28" s="55">
        <f>'[3]Daily Roster'!$P28</f>
        <v>0</v>
      </c>
      <c r="Q28" s="55">
        <f>'[3]Daily Roster'!$Q28</f>
        <v>0</v>
      </c>
      <c r="R28" s="55">
        <f>'[3]Daily Roster'!$R28</f>
        <v>0</v>
      </c>
      <c r="S28" s="55">
        <f>'[3]Daily Roster'!$S28</f>
        <v>0</v>
      </c>
      <c r="T28" s="55">
        <f>'[3]Daily Roster'!$T28</f>
        <v>0</v>
      </c>
      <c r="U28" s="55">
        <f>'[3]Daily Roster'!$U28</f>
        <v>0</v>
      </c>
      <c r="V28" s="55">
        <f>'[3]Daily Roster'!$V28</f>
        <v>0</v>
      </c>
      <c r="W28" s="55">
        <f>'[3]Daily Roster'!$W28</f>
        <v>0</v>
      </c>
      <c r="X28" s="55">
        <f>'[3]Daily Roster'!$X28</f>
        <v>0</v>
      </c>
      <c r="Y28" s="55">
        <f>'[3]Daily Roster'!$Y28</f>
        <v>0</v>
      </c>
    </row>
    <row r="29" spans="1:25" x14ac:dyDescent="0.3">
      <c r="A29" s="7">
        <v>43138</v>
      </c>
      <c r="B29" s="1" t="s">
        <v>3</v>
      </c>
      <c r="C29" s="55">
        <f>'[3]Daily Roster'!$C29</f>
        <v>0</v>
      </c>
      <c r="D29" s="55">
        <f>'[3]Daily Roster'!$D29</f>
        <v>0</v>
      </c>
      <c r="E29" s="55">
        <f>'[3]Daily Roster'!$E29</f>
        <v>0</v>
      </c>
      <c r="F29" s="55">
        <f>'[3]Daily Roster'!$F29</f>
        <v>0</v>
      </c>
      <c r="G29" s="55">
        <f>'[3]Daily Roster'!$G29</f>
        <v>0</v>
      </c>
      <c r="H29" s="55">
        <f>'[3]Daily Roster'!$H29</f>
        <v>0</v>
      </c>
      <c r="I29" s="55">
        <f>'[3]Daily Roster'!$I29</f>
        <v>0</v>
      </c>
      <c r="J29" s="55">
        <f>'[3]Daily Roster'!$J29</f>
        <v>0</v>
      </c>
      <c r="K29" s="55">
        <f>'[3]Daily Roster'!$K29</f>
        <v>0</v>
      </c>
      <c r="L29" s="55">
        <f>'[3]Daily Roster'!$L29</f>
        <v>0</v>
      </c>
      <c r="M29" s="55">
        <f>'[3]Daily Roster'!$M29</f>
        <v>0</v>
      </c>
      <c r="N29" s="55">
        <f>'[3]Daily Roster'!$N29</f>
        <v>0</v>
      </c>
      <c r="O29" s="55">
        <f>'[3]Daily Roster'!$O29</f>
        <v>0</v>
      </c>
      <c r="P29" s="55">
        <f>'[3]Daily Roster'!$P29</f>
        <v>0</v>
      </c>
      <c r="Q29" s="55">
        <f>'[3]Daily Roster'!$Q29</f>
        <v>0</v>
      </c>
      <c r="R29" s="55">
        <f>'[3]Daily Roster'!$R29</f>
        <v>0</v>
      </c>
      <c r="S29" s="55">
        <f>'[3]Daily Roster'!$S29</f>
        <v>0</v>
      </c>
      <c r="T29" s="55">
        <f>'[3]Daily Roster'!$T29</f>
        <v>0</v>
      </c>
      <c r="U29" s="55">
        <f>'[3]Daily Roster'!$U29</f>
        <v>0</v>
      </c>
      <c r="V29" s="55">
        <f>'[3]Daily Roster'!$V29</f>
        <v>0</v>
      </c>
      <c r="W29" s="55">
        <f>'[3]Daily Roster'!$W29</f>
        <v>0</v>
      </c>
      <c r="X29" s="55">
        <f>'[3]Daily Roster'!$X29</f>
        <v>0</v>
      </c>
      <c r="Y29" s="55">
        <f>'[3]Daily Roster'!$Y29</f>
        <v>0</v>
      </c>
    </row>
    <row r="30" spans="1:25" x14ac:dyDescent="0.3">
      <c r="A30" s="7">
        <v>43139</v>
      </c>
      <c r="B30" s="1" t="s">
        <v>4</v>
      </c>
      <c r="C30" s="55">
        <f>'[3]Daily Roster'!$C30</f>
        <v>0</v>
      </c>
      <c r="D30" s="55">
        <f>'[3]Daily Roster'!$D30</f>
        <v>0</v>
      </c>
      <c r="E30" s="55">
        <f>'[3]Daily Roster'!$E30</f>
        <v>0</v>
      </c>
      <c r="F30" s="55">
        <f>'[3]Daily Roster'!$F30</f>
        <v>0</v>
      </c>
      <c r="G30" s="55">
        <f>'[3]Daily Roster'!$G30</f>
        <v>0</v>
      </c>
      <c r="H30" s="55">
        <f>'[3]Daily Roster'!$H30</f>
        <v>0</v>
      </c>
      <c r="I30" s="55">
        <f>'[3]Daily Roster'!$I30</f>
        <v>0</v>
      </c>
      <c r="J30" s="55">
        <f>'[3]Daily Roster'!$J30</f>
        <v>0</v>
      </c>
      <c r="K30" s="55">
        <f>'[3]Daily Roster'!$K30</f>
        <v>0</v>
      </c>
      <c r="L30" s="55">
        <f>'[3]Daily Roster'!$L30</f>
        <v>0</v>
      </c>
      <c r="M30" s="55">
        <f>'[3]Daily Roster'!$M30</f>
        <v>0</v>
      </c>
      <c r="N30" s="55">
        <f>'[3]Daily Roster'!$N30</f>
        <v>0</v>
      </c>
      <c r="O30" s="55">
        <f>'[3]Daily Roster'!$O30</f>
        <v>0</v>
      </c>
      <c r="P30" s="55">
        <f>'[3]Daily Roster'!$P30</f>
        <v>0</v>
      </c>
      <c r="Q30" s="55">
        <f>'[3]Daily Roster'!$Q30</f>
        <v>0</v>
      </c>
      <c r="R30" s="55">
        <f>'[3]Daily Roster'!$R30</f>
        <v>0</v>
      </c>
      <c r="S30" s="55">
        <f>'[3]Daily Roster'!$S30</f>
        <v>0</v>
      </c>
      <c r="T30" s="55">
        <f>'[3]Daily Roster'!$T30</f>
        <v>0</v>
      </c>
      <c r="U30" s="55">
        <f>'[3]Daily Roster'!$U30</f>
        <v>0</v>
      </c>
      <c r="V30" s="55">
        <f>'[3]Daily Roster'!$V30</f>
        <v>0</v>
      </c>
      <c r="W30" s="55">
        <f>'[3]Daily Roster'!$W30</f>
        <v>0</v>
      </c>
      <c r="X30" s="55">
        <f>'[3]Daily Roster'!$X30</f>
        <v>0</v>
      </c>
      <c r="Y30" s="55">
        <f>'[3]Daily Roster'!$Y30</f>
        <v>0</v>
      </c>
    </row>
    <row r="31" spans="1:25" x14ac:dyDescent="0.3">
      <c r="A31" s="7">
        <v>43140</v>
      </c>
      <c r="B31" s="1" t="s">
        <v>5</v>
      </c>
      <c r="C31" s="55">
        <f>'[3]Daily Roster'!$C31</f>
        <v>0</v>
      </c>
      <c r="D31" s="55">
        <f>'[3]Daily Roster'!$D31</f>
        <v>0</v>
      </c>
      <c r="E31" s="55">
        <f>'[3]Daily Roster'!$E31</f>
        <v>0</v>
      </c>
      <c r="F31" s="55">
        <f>'[3]Daily Roster'!$F31</f>
        <v>0</v>
      </c>
      <c r="G31" s="55">
        <f>'[3]Daily Roster'!$G31</f>
        <v>0</v>
      </c>
      <c r="H31" s="55">
        <f>'[3]Daily Roster'!$H31</f>
        <v>0</v>
      </c>
      <c r="I31" s="55">
        <f>'[3]Daily Roster'!$I31</f>
        <v>0</v>
      </c>
      <c r="J31" s="55">
        <f>'[3]Daily Roster'!$J31</f>
        <v>0</v>
      </c>
      <c r="K31" s="55">
        <f>'[3]Daily Roster'!$K31</f>
        <v>0</v>
      </c>
      <c r="L31" s="55">
        <f>'[3]Daily Roster'!$L31</f>
        <v>0</v>
      </c>
      <c r="M31" s="55">
        <f>'[3]Daily Roster'!$M31</f>
        <v>0</v>
      </c>
      <c r="N31" s="55">
        <f>'[3]Daily Roster'!$N31</f>
        <v>0</v>
      </c>
      <c r="O31" s="55">
        <f>'[3]Daily Roster'!$O31</f>
        <v>0</v>
      </c>
      <c r="P31" s="55">
        <f>'[3]Daily Roster'!$P31</f>
        <v>0</v>
      </c>
      <c r="Q31" s="55">
        <f>'[3]Daily Roster'!$Q31</f>
        <v>0</v>
      </c>
      <c r="R31" s="55">
        <f>'[3]Daily Roster'!$R31</f>
        <v>0</v>
      </c>
      <c r="S31" s="55">
        <f>'[3]Daily Roster'!$S31</f>
        <v>0</v>
      </c>
      <c r="T31" s="55">
        <f>'[3]Daily Roster'!$T31</f>
        <v>0</v>
      </c>
      <c r="U31" s="55">
        <f>'[3]Daily Roster'!$U31</f>
        <v>0</v>
      </c>
      <c r="V31" s="55">
        <f>'[3]Daily Roster'!$V31</f>
        <v>0</v>
      </c>
      <c r="W31" s="55">
        <f>'[3]Daily Roster'!$W31</f>
        <v>0</v>
      </c>
      <c r="X31" s="55">
        <f>'[3]Daily Roster'!$X31</f>
        <v>0</v>
      </c>
      <c r="Y31" s="55">
        <f>'[3]Daily Roster'!$Y31</f>
        <v>0</v>
      </c>
    </row>
    <row r="32" spans="1:25" x14ac:dyDescent="0.3">
      <c r="A32" s="7">
        <v>43143</v>
      </c>
      <c r="B32" s="1" t="s">
        <v>1</v>
      </c>
      <c r="C32" s="55">
        <f>'[3]Daily Roster'!$C32</f>
        <v>0</v>
      </c>
      <c r="D32" s="55">
        <f>'[3]Daily Roster'!$D32</f>
        <v>0</v>
      </c>
      <c r="E32" s="55">
        <f>'[3]Daily Roster'!$E32</f>
        <v>0</v>
      </c>
      <c r="F32" s="55">
        <f>'[3]Daily Roster'!$F32</f>
        <v>0</v>
      </c>
      <c r="G32" s="55">
        <f>'[3]Daily Roster'!$G32</f>
        <v>0</v>
      </c>
      <c r="H32" s="55">
        <f>'[3]Daily Roster'!$H32</f>
        <v>0</v>
      </c>
      <c r="I32" s="55">
        <f>'[3]Daily Roster'!$I32</f>
        <v>0</v>
      </c>
      <c r="J32" s="55">
        <f>'[3]Daily Roster'!$J32</f>
        <v>0</v>
      </c>
      <c r="K32" s="55">
        <f>'[3]Daily Roster'!$K32</f>
        <v>0</v>
      </c>
      <c r="L32" s="55">
        <f>'[3]Daily Roster'!$L32</f>
        <v>0</v>
      </c>
      <c r="M32" s="55">
        <f>'[3]Daily Roster'!$M32</f>
        <v>0</v>
      </c>
      <c r="N32" s="55">
        <f>'[3]Daily Roster'!$N32</f>
        <v>0</v>
      </c>
      <c r="O32" s="55">
        <f>'[3]Daily Roster'!$O32</f>
        <v>0</v>
      </c>
      <c r="P32" s="55">
        <f>'[3]Daily Roster'!$P32</f>
        <v>0</v>
      </c>
      <c r="Q32" s="55">
        <f>'[3]Daily Roster'!$Q32</f>
        <v>0</v>
      </c>
      <c r="R32" s="55">
        <f>'[3]Daily Roster'!$R32</f>
        <v>0</v>
      </c>
      <c r="S32" s="55">
        <f>'[3]Daily Roster'!$S32</f>
        <v>0</v>
      </c>
      <c r="T32" s="55">
        <f>'[3]Daily Roster'!$T32</f>
        <v>0</v>
      </c>
      <c r="U32" s="55">
        <f>'[3]Daily Roster'!$U32</f>
        <v>0</v>
      </c>
      <c r="V32" s="55">
        <f>'[3]Daily Roster'!$V32</f>
        <v>0</v>
      </c>
      <c r="W32" s="55">
        <f>'[3]Daily Roster'!$W32</f>
        <v>0</v>
      </c>
      <c r="X32" s="55">
        <f>'[3]Daily Roster'!$X32</f>
        <v>0</v>
      </c>
      <c r="Y32" s="55">
        <f>'[3]Daily Roster'!$Y32</f>
        <v>0</v>
      </c>
    </row>
    <row r="33" spans="1:25" x14ac:dyDescent="0.3">
      <c r="A33" s="7">
        <v>43144</v>
      </c>
      <c r="B33" s="1" t="s">
        <v>2</v>
      </c>
      <c r="C33" s="55">
        <f>'[3]Daily Roster'!$C33</f>
        <v>0</v>
      </c>
      <c r="D33" s="55">
        <f>'[3]Daily Roster'!$D33</f>
        <v>0</v>
      </c>
      <c r="E33" s="55">
        <f>'[3]Daily Roster'!$E33</f>
        <v>0</v>
      </c>
      <c r="F33" s="55">
        <f>'[3]Daily Roster'!$F33</f>
        <v>0</v>
      </c>
      <c r="G33" s="55">
        <f>'[3]Daily Roster'!$G33</f>
        <v>0</v>
      </c>
      <c r="H33" s="55">
        <f>'[3]Daily Roster'!$H33</f>
        <v>0</v>
      </c>
      <c r="I33" s="55">
        <f>'[3]Daily Roster'!$I33</f>
        <v>0</v>
      </c>
      <c r="J33" s="55">
        <f>'[3]Daily Roster'!$J33</f>
        <v>0</v>
      </c>
      <c r="K33" s="55">
        <f>'[3]Daily Roster'!$K33</f>
        <v>0</v>
      </c>
      <c r="L33" s="55">
        <f>'[3]Daily Roster'!$L33</f>
        <v>0</v>
      </c>
      <c r="M33" s="55">
        <f>'[3]Daily Roster'!$M33</f>
        <v>0</v>
      </c>
      <c r="N33" s="55">
        <f>'[3]Daily Roster'!$N33</f>
        <v>0</v>
      </c>
      <c r="O33" s="55">
        <f>'[3]Daily Roster'!$O33</f>
        <v>0</v>
      </c>
      <c r="P33" s="55">
        <f>'[3]Daily Roster'!$P33</f>
        <v>0</v>
      </c>
      <c r="Q33" s="55">
        <f>'[3]Daily Roster'!$Q33</f>
        <v>0</v>
      </c>
      <c r="R33" s="55">
        <f>'[3]Daily Roster'!$R33</f>
        <v>0</v>
      </c>
      <c r="S33" s="55">
        <f>'[3]Daily Roster'!$S33</f>
        <v>0</v>
      </c>
      <c r="T33" s="55">
        <f>'[3]Daily Roster'!$T33</f>
        <v>0</v>
      </c>
      <c r="U33" s="55">
        <f>'[3]Daily Roster'!$U33</f>
        <v>0</v>
      </c>
      <c r="V33" s="55">
        <f>'[3]Daily Roster'!$V33</f>
        <v>0</v>
      </c>
      <c r="W33" s="55">
        <f>'[3]Daily Roster'!$W33</f>
        <v>0</v>
      </c>
      <c r="X33" s="55">
        <f>'[3]Daily Roster'!$X33</f>
        <v>0</v>
      </c>
      <c r="Y33" s="55">
        <f>'[3]Daily Roster'!$Y33</f>
        <v>0</v>
      </c>
    </row>
    <row r="34" spans="1:25" x14ac:dyDescent="0.3">
      <c r="A34" s="7">
        <v>43145</v>
      </c>
      <c r="B34" s="1" t="s">
        <v>3</v>
      </c>
      <c r="C34" s="55">
        <f>'[3]Daily Roster'!$C34</f>
        <v>0</v>
      </c>
      <c r="D34" s="55">
        <f>'[3]Daily Roster'!$D34</f>
        <v>0</v>
      </c>
      <c r="E34" s="55">
        <f>'[3]Daily Roster'!$E34</f>
        <v>0</v>
      </c>
      <c r="F34" s="55">
        <f>'[3]Daily Roster'!$F34</f>
        <v>0</v>
      </c>
      <c r="G34" s="55">
        <f>'[3]Daily Roster'!$G34</f>
        <v>0</v>
      </c>
      <c r="H34" s="55">
        <f>'[3]Daily Roster'!$H34</f>
        <v>0</v>
      </c>
      <c r="I34" s="55">
        <f>'[3]Daily Roster'!$I34</f>
        <v>0</v>
      </c>
      <c r="J34" s="55">
        <f>'[3]Daily Roster'!$J34</f>
        <v>0</v>
      </c>
      <c r="K34" s="55">
        <f>'[3]Daily Roster'!$K34</f>
        <v>0</v>
      </c>
      <c r="L34" s="55">
        <f>'[3]Daily Roster'!$L34</f>
        <v>0</v>
      </c>
      <c r="M34" s="55">
        <f>'[3]Daily Roster'!$M34</f>
        <v>0</v>
      </c>
      <c r="N34" s="55">
        <f>'[3]Daily Roster'!$N34</f>
        <v>0</v>
      </c>
      <c r="O34" s="55">
        <f>'[3]Daily Roster'!$O34</f>
        <v>0</v>
      </c>
      <c r="P34" s="55">
        <f>'[3]Daily Roster'!$P34</f>
        <v>0</v>
      </c>
      <c r="Q34" s="55">
        <f>'[3]Daily Roster'!$Q34</f>
        <v>0</v>
      </c>
      <c r="R34" s="55" t="str">
        <f>'[3]Daily Roster'!$R34</f>
        <v>`</v>
      </c>
      <c r="S34" s="55">
        <f>'[3]Daily Roster'!$S34</f>
        <v>0</v>
      </c>
      <c r="T34" s="55">
        <f>'[3]Daily Roster'!$T34</f>
        <v>0</v>
      </c>
      <c r="U34" s="55">
        <f>'[3]Daily Roster'!$U34</f>
        <v>0</v>
      </c>
      <c r="V34" s="55">
        <f>'[3]Daily Roster'!$V34</f>
        <v>0</v>
      </c>
      <c r="W34" s="55">
        <f>'[3]Daily Roster'!$W34</f>
        <v>0</v>
      </c>
      <c r="X34" s="55">
        <f>'[3]Daily Roster'!$X34</f>
        <v>0</v>
      </c>
      <c r="Y34" s="55">
        <f>'[3]Daily Roster'!$Y34</f>
        <v>0</v>
      </c>
    </row>
    <row r="35" spans="1:25" x14ac:dyDescent="0.3">
      <c r="A35" s="7">
        <v>43146</v>
      </c>
      <c r="B35" s="1" t="s">
        <v>4</v>
      </c>
      <c r="C35" s="55">
        <f>'[3]Daily Roster'!$C35</f>
        <v>0</v>
      </c>
      <c r="D35" s="55">
        <f>'[3]Daily Roster'!$D35</f>
        <v>0</v>
      </c>
      <c r="E35" s="55">
        <f>'[3]Daily Roster'!$E35</f>
        <v>0</v>
      </c>
      <c r="F35" s="55">
        <f>'[3]Daily Roster'!$F35</f>
        <v>0</v>
      </c>
      <c r="G35" s="55">
        <f>'[3]Daily Roster'!$G35</f>
        <v>0</v>
      </c>
      <c r="H35" s="55">
        <f>'[3]Daily Roster'!$H35</f>
        <v>0</v>
      </c>
      <c r="I35" s="55">
        <f>'[3]Daily Roster'!$I35</f>
        <v>0</v>
      </c>
      <c r="J35" s="55">
        <f>'[3]Daily Roster'!$J35</f>
        <v>0</v>
      </c>
      <c r="K35" s="55">
        <f>'[3]Daily Roster'!$K35</f>
        <v>0</v>
      </c>
      <c r="L35" s="55">
        <f>'[3]Daily Roster'!$L35</f>
        <v>0</v>
      </c>
      <c r="M35" s="55">
        <f>'[3]Daily Roster'!$M35</f>
        <v>0</v>
      </c>
      <c r="N35" s="55">
        <f>'[3]Daily Roster'!$N35</f>
        <v>0</v>
      </c>
      <c r="O35" s="55">
        <f>'[3]Daily Roster'!$O35</f>
        <v>0</v>
      </c>
      <c r="P35" s="55">
        <f>'[3]Daily Roster'!$P35</f>
        <v>0</v>
      </c>
      <c r="Q35" s="55">
        <f>'[3]Daily Roster'!$Q35</f>
        <v>0</v>
      </c>
      <c r="R35" s="55">
        <f>'[3]Daily Roster'!$R35</f>
        <v>0</v>
      </c>
      <c r="S35" s="55">
        <f>'[3]Daily Roster'!$S35</f>
        <v>0</v>
      </c>
      <c r="T35" s="55">
        <f>'[3]Daily Roster'!$T35</f>
        <v>0</v>
      </c>
      <c r="U35" s="55">
        <f>'[3]Daily Roster'!$U35</f>
        <v>0</v>
      </c>
      <c r="V35" s="55">
        <f>'[3]Daily Roster'!$V35</f>
        <v>0</v>
      </c>
      <c r="W35" s="55">
        <f>'[3]Daily Roster'!$W35</f>
        <v>0</v>
      </c>
      <c r="X35" s="55">
        <f>'[3]Daily Roster'!$X35</f>
        <v>0</v>
      </c>
      <c r="Y35" s="55">
        <f>'[3]Daily Roster'!$Y35</f>
        <v>0</v>
      </c>
    </row>
    <row r="36" spans="1:25" x14ac:dyDescent="0.3">
      <c r="A36" s="7">
        <v>43147</v>
      </c>
      <c r="B36" s="1" t="s">
        <v>5</v>
      </c>
      <c r="C36" s="55">
        <f>'[3]Daily Roster'!$C36</f>
        <v>0</v>
      </c>
      <c r="D36" s="55">
        <f>'[3]Daily Roster'!$D36</f>
        <v>0</v>
      </c>
      <c r="E36" s="55">
        <f>'[3]Daily Roster'!$E36</f>
        <v>0</v>
      </c>
      <c r="F36" s="55">
        <f>'[3]Daily Roster'!$F36</f>
        <v>0</v>
      </c>
      <c r="G36" s="55">
        <f>'[3]Daily Roster'!$G36</f>
        <v>0</v>
      </c>
      <c r="H36" s="55">
        <f>'[3]Daily Roster'!$H36</f>
        <v>0</v>
      </c>
      <c r="I36" s="55">
        <f>'[3]Daily Roster'!$I36</f>
        <v>0</v>
      </c>
      <c r="J36" s="55">
        <f>'[3]Daily Roster'!$J36</f>
        <v>0</v>
      </c>
      <c r="K36" s="55">
        <f>'[3]Daily Roster'!$K36</f>
        <v>0</v>
      </c>
      <c r="L36" s="55">
        <f>'[3]Daily Roster'!$L36</f>
        <v>0</v>
      </c>
      <c r="M36" s="55">
        <f>'[3]Daily Roster'!$M36</f>
        <v>0</v>
      </c>
      <c r="N36" s="55">
        <f>'[3]Daily Roster'!$N36</f>
        <v>0</v>
      </c>
      <c r="O36" s="55">
        <f>'[3]Daily Roster'!$O36</f>
        <v>0</v>
      </c>
      <c r="P36" s="55">
        <f>'[3]Daily Roster'!$P36</f>
        <v>0</v>
      </c>
      <c r="Q36" s="55">
        <f>'[3]Daily Roster'!$Q36</f>
        <v>0</v>
      </c>
      <c r="R36" s="55">
        <f>'[3]Daily Roster'!$R36</f>
        <v>0</v>
      </c>
      <c r="S36" s="55">
        <f>'[3]Daily Roster'!$S36</f>
        <v>0</v>
      </c>
      <c r="T36" s="55">
        <f>'[3]Daily Roster'!$T36</f>
        <v>0</v>
      </c>
      <c r="U36" s="55">
        <f>'[3]Daily Roster'!$U36</f>
        <v>0</v>
      </c>
      <c r="V36" s="55">
        <f>'[3]Daily Roster'!$V36</f>
        <v>0</v>
      </c>
      <c r="W36" s="55">
        <f>'[3]Daily Roster'!$W36</f>
        <v>0</v>
      </c>
      <c r="X36" s="55">
        <f>'[3]Daily Roster'!$X36</f>
        <v>0</v>
      </c>
      <c r="Y36" s="55">
        <f>'[3]Daily Roster'!$Y36</f>
        <v>0</v>
      </c>
    </row>
    <row r="37" spans="1:25" x14ac:dyDescent="0.3">
      <c r="A37" s="7">
        <v>43150</v>
      </c>
      <c r="B37" s="1" t="s">
        <v>1</v>
      </c>
      <c r="C37" s="55">
        <f>'[3]Daily Roster'!$C37</f>
        <v>0</v>
      </c>
      <c r="D37" s="55">
        <f>'[3]Daily Roster'!$D37</f>
        <v>0</v>
      </c>
      <c r="E37" s="55">
        <f>'[3]Daily Roster'!$E37</f>
        <v>0</v>
      </c>
      <c r="F37" s="55">
        <f>'[3]Daily Roster'!$F37</f>
        <v>0</v>
      </c>
      <c r="G37" s="55">
        <f>'[3]Daily Roster'!$G37</f>
        <v>0</v>
      </c>
      <c r="H37" s="55">
        <f>'[3]Daily Roster'!$H37</f>
        <v>0</v>
      </c>
      <c r="I37" s="55">
        <f>'[3]Daily Roster'!$I37</f>
        <v>0</v>
      </c>
      <c r="J37" s="55">
        <f>'[3]Daily Roster'!$J37</f>
        <v>0</v>
      </c>
      <c r="K37" s="55">
        <f>'[3]Daily Roster'!$K37</f>
        <v>0</v>
      </c>
      <c r="L37" s="55">
        <f>'[3]Daily Roster'!$L37</f>
        <v>0</v>
      </c>
      <c r="M37" s="55">
        <f>'[3]Daily Roster'!$M37</f>
        <v>0</v>
      </c>
      <c r="N37" s="55">
        <f>'[3]Daily Roster'!$N37</f>
        <v>0</v>
      </c>
      <c r="O37" s="55">
        <f>'[3]Daily Roster'!$O37</f>
        <v>0</v>
      </c>
      <c r="P37" s="55">
        <f>'[3]Daily Roster'!$P37</f>
        <v>0</v>
      </c>
      <c r="Q37" s="55">
        <f>'[3]Daily Roster'!$Q37</f>
        <v>0</v>
      </c>
      <c r="R37" s="55">
        <f>'[3]Daily Roster'!$R37</f>
        <v>0</v>
      </c>
      <c r="S37" s="55">
        <f>'[3]Daily Roster'!$S37</f>
        <v>0</v>
      </c>
      <c r="T37" s="55">
        <f>'[3]Daily Roster'!$T37</f>
        <v>0</v>
      </c>
      <c r="U37" s="55">
        <f>'[3]Daily Roster'!$U37</f>
        <v>0</v>
      </c>
      <c r="V37" s="55">
        <f>'[3]Daily Roster'!$V37</f>
        <v>0</v>
      </c>
      <c r="W37" s="55">
        <f>'[3]Daily Roster'!$W37</f>
        <v>0</v>
      </c>
      <c r="X37" s="55">
        <f>'[3]Daily Roster'!$X37</f>
        <v>0</v>
      </c>
      <c r="Y37" s="55">
        <f>'[3]Daily Roster'!$Y37</f>
        <v>0</v>
      </c>
    </row>
    <row r="38" spans="1:25" x14ac:dyDescent="0.3">
      <c r="A38" s="7">
        <v>43151</v>
      </c>
      <c r="B38" s="1" t="s">
        <v>2</v>
      </c>
      <c r="C38" s="55">
        <f>'[3]Daily Roster'!$C38</f>
        <v>0</v>
      </c>
      <c r="D38" s="55">
        <f>'[3]Daily Roster'!$D38</f>
        <v>0</v>
      </c>
      <c r="E38" s="55">
        <f>'[3]Daily Roster'!$E38</f>
        <v>0</v>
      </c>
      <c r="F38" s="55">
        <f>'[3]Daily Roster'!$F38</f>
        <v>0</v>
      </c>
      <c r="G38" s="55">
        <f>'[3]Daily Roster'!$G38</f>
        <v>0</v>
      </c>
      <c r="H38" s="55">
        <f>'[3]Daily Roster'!$H38</f>
        <v>0</v>
      </c>
      <c r="I38" s="55">
        <f>'[3]Daily Roster'!$I38</f>
        <v>0</v>
      </c>
      <c r="J38" s="55">
        <f>'[3]Daily Roster'!$J38</f>
        <v>0</v>
      </c>
      <c r="K38" s="55">
        <f>'[3]Daily Roster'!$K38</f>
        <v>0</v>
      </c>
      <c r="L38" s="55">
        <f>'[3]Daily Roster'!$L38</f>
        <v>0</v>
      </c>
      <c r="M38" s="55">
        <f>'[3]Daily Roster'!$M38</f>
        <v>0</v>
      </c>
      <c r="N38" s="55">
        <f>'[3]Daily Roster'!$N38</f>
        <v>0</v>
      </c>
      <c r="O38" s="55">
        <f>'[3]Daily Roster'!$O38</f>
        <v>0</v>
      </c>
      <c r="P38" s="55">
        <f>'[3]Daily Roster'!$P38</f>
        <v>0</v>
      </c>
      <c r="Q38" s="55">
        <f>'[3]Daily Roster'!$Q38</f>
        <v>0</v>
      </c>
      <c r="R38" s="55">
        <f>'[3]Daily Roster'!$R38</f>
        <v>0</v>
      </c>
      <c r="S38" s="55">
        <f>'[3]Daily Roster'!$S38</f>
        <v>0</v>
      </c>
      <c r="T38" s="55">
        <f>'[3]Daily Roster'!$T38</f>
        <v>0</v>
      </c>
      <c r="U38" s="55">
        <f>'[3]Daily Roster'!$U38</f>
        <v>0</v>
      </c>
      <c r="V38" s="55">
        <f>'[3]Daily Roster'!$V38</f>
        <v>0</v>
      </c>
      <c r="W38" s="55">
        <f>'[3]Daily Roster'!$W38</f>
        <v>0</v>
      </c>
      <c r="X38" s="55">
        <f>'[3]Daily Roster'!$X38</f>
        <v>0</v>
      </c>
      <c r="Y38" s="55">
        <f>'[3]Daily Roster'!$Y38</f>
        <v>0</v>
      </c>
    </row>
    <row r="39" spans="1:25" x14ac:dyDescent="0.3">
      <c r="A39" s="7">
        <v>43152</v>
      </c>
      <c r="B39" s="1" t="s">
        <v>3</v>
      </c>
      <c r="C39" s="55">
        <f>'[3]Daily Roster'!$C39</f>
        <v>0</v>
      </c>
      <c r="D39" s="55">
        <f>'[3]Daily Roster'!$D39</f>
        <v>0</v>
      </c>
      <c r="E39" s="55">
        <f>'[3]Daily Roster'!$E39</f>
        <v>0</v>
      </c>
      <c r="F39" s="55">
        <f>'[3]Daily Roster'!$F39</f>
        <v>0</v>
      </c>
      <c r="G39" s="55">
        <f>'[3]Daily Roster'!$G39</f>
        <v>0</v>
      </c>
      <c r="H39" s="55">
        <f>'[3]Daily Roster'!$H39</f>
        <v>0</v>
      </c>
      <c r="I39" s="55">
        <f>'[3]Daily Roster'!$I39</f>
        <v>0</v>
      </c>
      <c r="J39" s="55">
        <f>'[3]Daily Roster'!$J39</f>
        <v>0</v>
      </c>
      <c r="K39" s="55">
        <f>'[3]Daily Roster'!$K39</f>
        <v>0</v>
      </c>
      <c r="L39" s="55">
        <f>'[3]Daily Roster'!$L39</f>
        <v>0</v>
      </c>
      <c r="M39" s="55">
        <f>'[3]Daily Roster'!$M39</f>
        <v>0</v>
      </c>
      <c r="N39" s="55">
        <f>'[3]Daily Roster'!$N39</f>
        <v>0</v>
      </c>
      <c r="O39" s="55">
        <f>'[3]Daily Roster'!$O39</f>
        <v>0</v>
      </c>
      <c r="P39" s="55">
        <f>'[3]Daily Roster'!$P39</f>
        <v>0</v>
      </c>
      <c r="Q39" s="55">
        <f>'[3]Daily Roster'!$Q39</f>
        <v>0</v>
      </c>
      <c r="R39" s="55">
        <f>'[3]Daily Roster'!$R39</f>
        <v>0</v>
      </c>
      <c r="S39" s="55">
        <f>'[3]Daily Roster'!$S39</f>
        <v>0</v>
      </c>
      <c r="T39" s="55">
        <f>'[3]Daily Roster'!$T39</f>
        <v>0</v>
      </c>
      <c r="U39" s="55">
        <f>'[3]Daily Roster'!$U39</f>
        <v>0</v>
      </c>
      <c r="V39" s="55">
        <f>'[3]Daily Roster'!$V39</f>
        <v>0</v>
      </c>
      <c r="W39" s="55">
        <f>'[3]Daily Roster'!$W39</f>
        <v>0</v>
      </c>
      <c r="X39" s="55">
        <f>'[3]Daily Roster'!$X39</f>
        <v>0</v>
      </c>
      <c r="Y39" s="55">
        <f>'[3]Daily Roster'!$Y39</f>
        <v>0</v>
      </c>
    </row>
    <row r="40" spans="1:25" x14ac:dyDescent="0.3">
      <c r="A40" s="7">
        <v>43153</v>
      </c>
      <c r="B40" s="1" t="s">
        <v>4</v>
      </c>
      <c r="C40" s="55">
        <f>'[3]Daily Roster'!$C40</f>
        <v>0</v>
      </c>
      <c r="D40" s="55">
        <f>'[3]Daily Roster'!$D40</f>
        <v>0</v>
      </c>
      <c r="E40" s="55">
        <f>'[3]Daily Roster'!$E40</f>
        <v>0</v>
      </c>
      <c r="F40" s="55">
        <f>'[3]Daily Roster'!$F40</f>
        <v>0</v>
      </c>
      <c r="G40" s="55">
        <f>'[3]Daily Roster'!$G40</f>
        <v>0</v>
      </c>
      <c r="H40" s="55">
        <f>'[3]Daily Roster'!$H40</f>
        <v>0</v>
      </c>
      <c r="I40" s="55">
        <f>'[3]Daily Roster'!$I40</f>
        <v>0</v>
      </c>
      <c r="J40" s="55">
        <f>'[3]Daily Roster'!$J40</f>
        <v>0</v>
      </c>
      <c r="K40" s="55">
        <f>'[3]Daily Roster'!$K40</f>
        <v>0</v>
      </c>
      <c r="L40" s="55">
        <f>'[3]Daily Roster'!$L40</f>
        <v>0</v>
      </c>
      <c r="M40" s="55">
        <f>'[3]Daily Roster'!$M40</f>
        <v>0</v>
      </c>
      <c r="N40" s="55">
        <f>'[3]Daily Roster'!$N40</f>
        <v>0</v>
      </c>
      <c r="O40" s="55">
        <f>'[3]Daily Roster'!$O40</f>
        <v>0</v>
      </c>
      <c r="P40" s="55">
        <f>'[3]Daily Roster'!$P40</f>
        <v>0</v>
      </c>
      <c r="Q40" s="55">
        <f>'[3]Daily Roster'!$Q40</f>
        <v>0</v>
      </c>
      <c r="R40" s="55">
        <f>'[3]Daily Roster'!$R40</f>
        <v>0</v>
      </c>
      <c r="S40" s="55">
        <f>'[3]Daily Roster'!$S40</f>
        <v>0</v>
      </c>
      <c r="T40" s="55">
        <f>'[3]Daily Roster'!$T40</f>
        <v>0</v>
      </c>
      <c r="U40" s="55">
        <f>'[3]Daily Roster'!$U40</f>
        <v>0</v>
      </c>
      <c r="V40" s="55">
        <f>'[3]Daily Roster'!$V40</f>
        <v>0</v>
      </c>
      <c r="W40" s="55">
        <f>'[3]Daily Roster'!$W40</f>
        <v>0</v>
      </c>
      <c r="X40" s="55">
        <f>'[3]Daily Roster'!$X40</f>
        <v>0</v>
      </c>
      <c r="Y40" s="55">
        <f>'[3]Daily Roster'!$Y40</f>
        <v>0</v>
      </c>
    </row>
    <row r="41" spans="1:25" x14ac:dyDescent="0.3">
      <c r="A41" s="7">
        <v>43154</v>
      </c>
      <c r="B41" s="1" t="s">
        <v>5</v>
      </c>
      <c r="C41" s="55">
        <f>'[3]Daily Roster'!$C41</f>
        <v>0</v>
      </c>
      <c r="D41" s="55">
        <f>'[3]Daily Roster'!$D41</f>
        <v>0</v>
      </c>
      <c r="E41" s="55">
        <f>'[3]Daily Roster'!$E41</f>
        <v>0</v>
      </c>
      <c r="F41" s="55">
        <f>'[3]Daily Roster'!$F41</f>
        <v>0</v>
      </c>
      <c r="G41" s="55">
        <f>'[3]Daily Roster'!$G41</f>
        <v>0</v>
      </c>
      <c r="H41" s="55">
        <f>'[3]Daily Roster'!$H41</f>
        <v>0</v>
      </c>
      <c r="I41" s="55">
        <f>'[3]Daily Roster'!$I41</f>
        <v>0</v>
      </c>
      <c r="J41" s="55">
        <f>'[3]Daily Roster'!$J41</f>
        <v>0</v>
      </c>
      <c r="K41" s="55">
        <f>'[3]Daily Roster'!$K41</f>
        <v>0</v>
      </c>
      <c r="L41" s="55">
        <f>'[3]Daily Roster'!$L41</f>
        <v>0</v>
      </c>
      <c r="M41" s="55">
        <f>'[3]Daily Roster'!$M41</f>
        <v>0</v>
      </c>
      <c r="N41" s="55">
        <f>'[3]Daily Roster'!$N41</f>
        <v>0</v>
      </c>
      <c r="O41" s="55">
        <f>'[3]Daily Roster'!$O41</f>
        <v>0</v>
      </c>
      <c r="P41" s="55">
        <f>'[3]Daily Roster'!$P41</f>
        <v>0</v>
      </c>
      <c r="Q41" s="55">
        <f>'[3]Daily Roster'!$Q41</f>
        <v>0</v>
      </c>
      <c r="R41" s="55">
        <f>'[3]Daily Roster'!$R41</f>
        <v>0</v>
      </c>
      <c r="S41" s="55">
        <f>'[3]Daily Roster'!$S41</f>
        <v>0</v>
      </c>
      <c r="T41" s="55">
        <f>'[3]Daily Roster'!$T41</f>
        <v>0</v>
      </c>
      <c r="U41" s="55">
        <f>'[3]Daily Roster'!$U41</f>
        <v>0</v>
      </c>
      <c r="V41" s="55">
        <f>'[3]Daily Roster'!$V41</f>
        <v>0</v>
      </c>
      <c r="W41" s="55">
        <f>'[3]Daily Roster'!$W41</f>
        <v>0</v>
      </c>
      <c r="X41" s="55">
        <f>'[3]Daily Roster'!$X41</f>
        <v>0</v>
      </c>
      <c r="Y41" s="55">
        <f>'[3]Daily Roster'!$Y41</f>
        <v>0</v>
      </c>
    </row>
    <row r="42" spans="1:25" x14ac:dyDescent="0.3">
      <c r="A42" s="7">
        <v>43157</v>
      </c>
      <c r="B42" s="1" t="s">
        <v>1</v>
      </c>
      <c r="C42" s="55">
        <f>'[3]Daily Roster'!$C42</f>
        <v>0</v>
      </c>
      <c r="D42" s="55">
        <f>'[3]Daily Roster'!$D42</f>
        <v>0</v>
      </c>
      <c r="E42" s="55">
        <f>'[3]Daily Roster'!$E42</f>
        <v>0</v>
      </c>
      <c r="F42" s="55">
        <f>'[3]Daily Roster'!$F42</f>
        <v>0</v>
      </c>
      <c r="G42" s="55">
        <f>'[3]Daily Roster'!$G42</f>
        <v>0</v>
      </c>
      <c r="H42" s="55">
        <f>'[3]Daily Roster'!$H42</f>
        <v>0</v>
      </c>
      <c r="I42" s="55">
        <f>'[3]Daily Roster'!$I42</f>
        <v>0</v>
      </c>
      <c r="J42" s="55">
        <f>'[3]Daily Roster'!$J42</f>
        <v>0</v>
      </c>
      <c r="K42" s="55">
        <f>'[3]Daily Roster'!$K42</f>
        <v>0</v>
      </c>
      <c r="L42" s="55">
        <f>'[3]Daily Roster'!$L42</f>
        <v>0</v>
      </c>
      <c r="M42" s="55">
        <f>'[3]Daily Roster'!$M42</f>
        <v>0</v>
      </c>
      <c r="N42" s="55">
        <f>'[3]Daily Roster'!$N42</f>
        <v>0</v>
      </c>
      <c r="O42" s="55">
        <f>'[3]Daily Roster'!$O42</f>
        <v>0</v>
      </c>
      <c r="P42" s="55">
        <f>'[3]Daily Roster'!$P42</f>
        <v>0</v>
      </c>
      <c r="Q42" s="55">
        <f>'[3]Daily Roster'!$Q42</f>
        <v>0</v>
      </c>
      <c r="R42" s="55">
        <f>'[3]Daily Roster'!$R42</f>
        <v>0</v>
      </c>
      <c r="S42" s="55">
        <f>'[3]Daily Roster'!$S42</f>
        <v>0</v>
      </c>
      <c r="T42" s="55">
        <f>'[3]Daily Roster'!$T42</f>
        <v>0</v>
      </c>
      <c r="U42" s="55">
        <f>'[3]Daily Roster'!$U42</f>
        <v>0</v>
      </c>
      <c r="V42" s="55">
        <f>'[3]Daily Roster'!$V42</f>
        <v>0</v>
      </c>
      <c r="W42" s="55">
        <f>'[3]Daily Roster'!$W42</f>
        <v>0</v>
      </c>
      <c r="X42" s="55">
        <f>'[3]Daily Roster'!$X42</f>
        <v>0</v>
      </c>
      <c r="Y42" s="55">
        <f>'[3]Daily Roster'!$Y42</f>
        <v>0</v>
      </c>
    </row>
    <row r="43" spans="1:25" x14ac:dyDescent="0.3">
      <c r="A43" s="7">
        <v>43158</v>
      </c>
      <c r="B43" s="1" t="s">
        <v>2</v>
      </c>
      <c r="C43" s="55">
        <f>'[3]Daily Roster'!$C43</f>
        <v>0</v>
      </c>
      <c r="D43" s="55">
        <f>'[3]Daily Roster'!$D43</f>
        <v>0</v>
      </c>
      <c r="E43" s="55">
        <f>'[3]Daily Roster'!$E43</f>
        <v>0</v>
      </c>
      <c r="F43" s="55">
        <f>'[3]Daily Roster'!$F43</f>
        <v>0</v>
      </c>
      <c r="G43" s="55">
        <f>'[3]Daily Roster'!$G43</f>
        <v>0</v>
      </c>
      <c r="H43" s="55">
        <f>'[3]Daily Roster'!$H43</f>
        <v>0</v>
      </c>
      <c r="I43" s="55">
        <f>'[3]Daily Roster'!$I43</f>
        <v>0</v>
      </c>
      <c r="J43" s="55">
        <f>'[3]Daily Roster'!$J43</f>
        <v>0</v>
      </c>
      <c r="K43" s="55">
        <f>'[3]Daily Roster'!$K43</f>
        <v>0</v>
      </c>
      <c r="L43" s="55">
        <f>'[3]Daily Roster'!$L43</f>
        <v>0</v>
      </c>
      <c r="M43" s="55">
        <f>'[3]Daily Roster'!$M43</f>
        <v>0</v>
      </c>
      <c r="N43" s="55">
        <f>'[3]Daily Roster'!$N43</f>
        <v>0</v>
      </c>
      <c r="O43" s="55">
        <f>'[3]Daily Roster'!$O43</f>
        <v>0</v>
      </c>
      <c r="P43" s="55">
        <f>'[3]Daily Roster'!$P43</f>
        <v>0</v>
      </c>
      <c r="Q43" s="55">
        <f>'[3]Daily Roster'!$Q43</f>
        <v>0</v>
      </c>
      <c r="R43" s="55">
        <f>'[3]Daily Roster'!$R43</f>
        <v>0</v>
      </c>
      <c r="S43" s="55">
        <f>'[3]Daily Roster'!$S43</f>
        <v>0</v>
      </c>
      <c r="T43" s="55">
        <f>'[3]Daily Roster'!$T43</f>
        <v>0</v>
      </c>
      <c r="U43" s="55">
        <f>'[3]Daily Roster'!$U43</f>
        <v>0</v>
      </c>
      <c r="V43" s="55">
        <f>'[3]Daily Roster'!$V43</f>
        <v>0</v>
      </c>
      <c r="W43" s="55">
        <f>'[3]Daily Roster'!$W43</f>
        <v>0</v>
      </c>
      <c r="X43" s="55">
        <f>'[3]Daily Roster'!$X43</f>
        <v>0</v>
      </c>
      <c r="Y43" s="55">
        <f>'[3]Daily Roster'!$Y43</f>
        <v>0</v>
      </c>
    </row>
    <row r="44" spans="1:25" x14ac:dyDescent="0.3">
      <c r="A44" s="7">
        <v>43159</v>
      </c>
      <c r="B44" s="1" t="s">
        <v>3</v>
      </c>
      <c r="C44" s="55">
        <f>'[3]Daily Roster'!$C44</f>
        <v>0</v>
      </c>
      <c r="D44" s="55">
        <f>'[3]Daily Roster'!$D44</f>
        <v>0</v>
      </c>
      <c r="E44" s="55">
        <f>'[3]Daily Roster'!$E44</f>
        <v>0</v>
      </c>
      <c r="F44" s="55">
        <f>'[3]Daily Roster'!$F44</f>
        <v>0</v>
      </c>
      <c r="G44" s="55">
        <f>'[3]Daily Roster'!$G44</f>
        <v>0</v>
      </c>
      <c r="H44" s="55">
        <f>'[3]Daily Roster'!$H44</f>
        <v>0</v>
      </c>
      <c r="I44" s="55">
        <f>'[3]Daily Roster'!$I44</f>
        <v>0</v>
      </c>
      <c r="J44" s="55">
        <f>'[3]Daily Roster'!$J44</f>
        <v>0</v>
      </c>
      <c r="K44" s="55">
        <f>'[3]Daily Roster'!$K44</f>
        <v>0</v>
      </c>
      <c r="L44" s="55">
        <f>'[3]Daily Roster'!$L44</f>
        <v>0</v>
      </c>
      <c r="M44" s="55">
        <f>'[3]Daily Roster'!$M44</f>
        <v>0</v>
      </c>
      <c r="N44" s="55">
        <f>'[3]Daily Roster'!$N44</f>
        <v>0</v>
      </c>
      <c r="O44" s="55">
        <f>'[3]Daily Roster'!$O44</f>
        <v>0</v>
      </c>
      <c r="P44" s="55">
        <f>'[3]Daily Roster'!$P44</f>
        <v>0</v>
      </c>
      <c r="Q44" s="55">
        <f>'[3]Daily Roster'!$Q44</f>
        <v>0</v>
      </c>
      <c r="R44" s="55">
        <f>'[3]Daily Roster'!$R44</f>
        <v>0</v>
      </c>
      <c r="S44" s="55">
        <f>'[3]Daily Roster'!$S44</f>
        <v>0</v>
      </c>
      <c r="T44" s="55">
        <f>'[3]Daily Roster'!$T44</f>
        <v>0</v>
      </c>
      <c r="U44" s="55">
        <f>'[3]Daily Roster'!$U44</f>
        <v>0</v>
      </c>
      <c r="V44" s="55">
        <f>'[3]Daily Roster'!$V44</f>
        <v>0</v>
      </c>
      <c r="W44" s="55">
        <f>'[3]Daily Roster'!$W44</f>
        <v>0</v>
      </c>
      <c r="X44" s="55">
        <f>'[3]Daily Roster'!$X44</f>
        <v>0</v>
      </c>
      <c r="Y44" s="55">
        <f>'[3]Daily Roster'!$Y44</f>
        <v>0</v>
      </c>
    </row>
    <row r="45" spans="1:25" x14ac:dyDescent="0.3">
      <c r="A45" s="7">
        <v>43160</v>
      </c>
      <c r="B45" s="1" t="s">
        <v>4</v>
      </c>
      <c r="C45" s="55">
        <f>'[3]Daily Roster'!$C45</f>
        <v>0</v>
      </c>
      <c r="D45" s="55">
        <f>'[3]Daily Roster'!$D45</f>
        <v>0</v>
      </c>
      <c r="E45" s="55">
        <f>'[3]Daily Roster'!$E45</f>
        <v>0</v>
      </c>
      <c r="F45" s="55">
        <f>'[3]Daily Roster'!$F45</f>
        <v>0</v>
      </c>
      <c r="G45" s="55">
        <f>'[3]Daily Roster'!$G45</f>
        <v>0</v>
      </c>
      <c r="H45" s="55">
        <f>'[3]Daily Roster'!$H45</f>
        <v>0</v>
      </c>
      <c r="I45" s="55">
        <f>'[3]Daily Roster'!$I45</f>
        <v>0</v>
      </c>
      <c r="J45" s="55">
        <f>'[3]Daily Roster'!$J45</f>
        <v>0</v>
      </c>
      <c r="K45" s="55">
        <f>'[3]Daily Roster'!$K45</f>
        <v>0</v>
      </c>
      <c r="L45" s="55">
        <f>'[3]Daily Roster'!$L45</f>
        <v>0</v>
      </c>
      <c r="M45" s="55">
        <f>'[3]Daily Roster'!$M45</f>
        <v>0</v>
      </c>
      <c r="N45" s="55">
        <f>'[3]Daily Roster'!$N45</f>
        <v>0</v>
      </c>
      <c r="O45" s="55">
        <f>'[3]Daily Roster'!$O45</f>
        <v>0</v>
      </c>
      <c r="P45" s="55">
        <f>'[3]Daily Roster'!$P45</f>
        <v>0</v>
      </c>
      <c r="Q45" s="55">
        <f>'[3]Daily Roster'!$Q45</f>
        <v>0</v>
      </c>
      <c r="R45" s="55">
        <f>'[3]Daily Roster'!$R45</f>
        <v>0</v>
      </c>
      <c r="S45" s="55">
        <f>'[3]Daily Roster'!$S45</f>
        <v>0</v>
      </c>
      <c r="T45" s="55">
        <f>'[3]Daily Roster'!$T45</f>
        <v>0</v>
      </c>
      <c r="U45" s="55">
        <f>'[3]Daily Roster'!$U45</f>
        <v>0</v>
      </c>
      <c r="V45" s="55">
        <f>'[3]Daily Roster'!$V45</f>
        <v>0</v>
      </c>
      <c r="W45" s="55">
        <f>'[3]Daily Roster'!$W45</f>
        <v>0</v>
      </c>
      <c r="X45" s="55">
        <f>'[3]Daily Roster'!$X45</f>
        <v>0</v>
      </c>
      <c r="Y45" s="55">
        <f>'[3]Daily Roster'!$Y45</f>
        <v>0</v>
      </c>
    </row>
    <row r="46" spans="1:25" x14ac:dyDescent="0.3">
      <c r="A46" s="7">
        <v>43161</v>
      </c>
      <c r="B46" s="1" t="s">
        <v>5</v>
      </c>
      <c r="C46" s="55">
        <f>'[3]Daily Roster'!$C46</f>
        <v>0</v>
      </c>
      <c r="D46" s="55">
        <f>'[3]Daily Roster'!$D46</f>
        <v>0</v>
      </c>
      <c r="E46" s="55">
        <f>'[3]Daily Roster'!$E46</f>
        <v>0</v>
      </c>
      <c r="F46" s="55">
        <f>'[3]Daily Roster'!$F46</f>
        <v>0</v>
      </c>
      <c r="G46" s="55">
        <f>'[3]Daily Roster'!$G46</f>
        <v>0</v>
      </c>
      <c r="H46" s="55">
        <f>'[3]Daily Roster'!$H46</f>
        <v>0</v>
      </c>
      <c r="I46" s="55">
        <f>'[3]Daily Roster'!$I46</f>
        <v>0</v>
      </c>
      <c r="J46" s="55">
        <f>'[3]Daily Roster'!$J46</f>
        <v>0</v>
      </c>
      <c r="K46" s="55">
        <f>'[3]Daily Roster'!$K46</f>
        <v>0</v>
      </c>
      <c r="L46" s="55">
        <f>'[3]Daily Roster'!$L46</f>
        <v>0</v>
      </c>
      <c r="M46" s="55">
        <f>'[3]Daily Roster'!$M46</f>
        <v>0</v>
      </c>
      <c r="N46" s="55">
        <f>'[3]Daily Roster'!$N46</f>
        <v>0</v>
      </c>
      <c r="O46" s="55">
        <f>'[3]Daily Roster'!$O46</f>
        <v>0</v>
      </c>
      <c r="P46" s="55">
        <f>'[3]Daily Roster'!$P46</f>
        <v>0</v>
      </c>
      <c r="Q46" s="55">
        <f>'[3]Daily Roster'!$Q46</f>
        <v>0</v>
      </c>
      <c r="R46" s="55">
        <f>'[3]Daily Roster'!$R46</f>
        <v>0</v>
      </c>
      <c r="S46" s="55">
        <f>'[3]Daily Roster'!$S46</f>
        <v>0</v>
      </c>
      <c r="T46" s="55">
        <f>'[3]Daily Roster'!$T46</f>
        <v>0</v>
      </c>
      <c r="U46" s="55">
        <f>'[3]Daily Roster'!$U46</f>
        <v>0</v>
      </c>
      <c r="V46" s="55">
        <f>'[3]Daily Roster'!$V46</f>
        <v>0</v>
      </c>
      <c r="W46" s="55">
        <f>'[3]Daily Roster'!$W46</f>
        <v>0</v>
      </c>
      <c r="X46" s="55">
        <f>'[3]Daily Roster'!$X46</f>
        <v>0</v>
      </c>
      <c r="Y46" s="55">
        <f>'[3]Daily Roster'!$Y46</f>
        <v>0</v>
      </c>
    </row>
    <row r="47" spans="1:25" x14ac:dyDescent="0.3">
      <c r="A47" s="7">
        <v>43164</v>
      </c>
      <c r="B47" s="1" t="s">
        <v>1</v>
      </c>
      <c r="C47" s="55">
        <f>'[3]Daily Roster'!$C47</f>
        <v>0</v>
      </c>
      <c r="D47" s="55">
        <f>'[3]Daily Roster'!$D47</f>
        <v>0</v>
      </c>
      <c r="E47" s="55">
        <f>'[3]Daily Roster'!$E47</f>
        <v>0</v>
      </c>
      <c r="F47" s="55">
        <f>'[3]Daily Roster'!$F47</f>
        <v>0</v>
      </c>
      <c r="G47" s="55">
        <f>'[3]Daily Roster'!$G47</f>
        <v>0</v>
      </c>
      <c r="H47" s="55">
        <f>'[3]Daily Roster'!$H47</f>
        <v>0</v>
      </c>
      <c r="I47" s="55">
        <f>'[3]Daily Roster'!$I47</f>
        <v>0</v>
      </c>
      <c r="J47" s="55">
        <f>'[3]Daily Roster'!$J47</f>
        <v>0</v>
      </c>
      <c r="K47" s="55">
        <f>'[3]Daily Roster'!$K47</f>
        <v>0</v>
      </c>
      <c r="L47" s="55">
        <f>'[3]Daily Roster'!$L47</f>
        <v>0</v>
      </c>
      <c r="M47" s="55">
        <f>'[3]Daily Roster'!$M47</f>
        <v>0</v>
      </c>
      <c r="N47" s="55">
        <f>'[3]Daily Roster'!$N47</f>
        <v>0</v>
      </c>
      <c r="O47" s="55">
        <f>'[3]Daily Roster'!$O47</f>
        <v>0</v>
      </c>
      <c r="P47" s="55">
        <f>'[3]Daily Roster'!$P47</f>
        <v>0</v>
      </c>
      <c r="Q47" s="55">
        <f>'[3]Daily Roster'!$Q47</f>
        <v>0</v>
      </c>
      <c r="R47" s="55">
        <f>'[3]Daily Roster'!$R47</f>
        <v>0</v>
      </c>
      <c r="S47" s="55">
        <f>'[3]Daily Roster'!$S47</f>
        <v>0</v>
      </c>
      <c r="T47" s="55">
        <f>'[3]Daily Roster'!$T47</f>
        <v>0</v>
      </c>
      <c r="U47" s="55">
        <f>'[3]Daily Roster'!$U47</f>
        <v>0</v>
      </c>
      <c r="V47" s="55">
        <f>'[3]Daily Roster'!$V47</f>
        <v>0</v>
      </c>
      <c r="W47" s="55">
        <f>'[3]Daily Roster'!$W47</f>
        <v>0</v>
      </c>
      <c r="X47" s="55">
        <f>'[3]Daily Roster'!$X47</f>
        <v>0</v>
      </c>
      <c r="Y47" s="55">
        <f>'[3]Daily Roster'!$Y47</f>
        <v>0</v>
      </c>
    </row>
    <row r="48" spans="1:25" x14ac:dyDescent="0.3">
      <c r="A48" s="7">
        <v>43165</v>
      </c>
      <c r="B48" s="1" t="s">
        <v>2</v>
      </c>
      <c r="C48" s="55">
        <f>'[3]Daily Roster'!$C48</f>
        <v>0</v>
      </c>
      <c r="D48" s="55">
        <f>'[3]Daily Roster'!$D48</f>
        <v>0</v>
      </c>
      <c r="E48" s="55">
        <f>'[3]Daily Roster'!$E48</f>
        <v>0</v>
      </c>
      <c r="F48" s="55">
        <f>'[3]Daily Roster'!$F48</f>
        <v>0</v>
      </c>
      <c r="G48" s="55">
        <f>'[3]Daily Roster'!$G48</f>
        <v>0</v>
      </c>
      <c r="H48" s="55">
        <f>'[3]Daily Roster'!$H48</f>
        <v>0</v>
      </c>
      <c r="I48" s="55">
        <f>'[3]Daily Roster'!$I48</f>
        <v>0</v>
      </c>
      <c r="J48" s="55">
        <f>'[3]Daily Roster'!$J48</f>
        <v>0</v>
      </c>
      <c r="K48" s="55">
        <f>'[3]Daily Roster'!$K48</f>
        <v>0</v>
      </c>
      <c r="L48" s="55">
        <f>'[3]Daily Roster'!$L48</f>
        <v>0</v>
      </c>
      <c r="M48" s="55">
        <f>'[3]Daily Roster'!$M48</f>
        <v>0</v>
      </c>
      <c r="N48" s="55">
        <f>'[3]Daily Roster'!$N48</f>
        <v>0</v>
      </c>
      <c r="O48" s="55">
        <f>'[3]Daily Roster'!$O48</f>
        <v>0</v>
      </c>
      <c r="P48" s="55">
        <f>'[3]Daily Roster'!$P48</f>
        <v>0</v>
      </c>
      <c r="Q48" s="55">
        <f>'[3]Daily Roster'!$Q48</f>
        <v>0</v>
      </c>
      <c r="R48" s="55">
        <f>'[3]Daily Roster'!$R48</f>
        <v>0</v>
      </c>
      <c r="S48" s="55">
        <f>'[3]Daily Roster'!$S48</f>
        <v>0</v>
      </c>
      <c r="T48" s="55">
        <f>'[3]Daily Roster'!$T48</f>
        <v>0</v>
      </c>
      <c r="U48" s="55">
        <f>'[3]Daily Roster'!$U48</f>
        <v>0</v>
      </c>
      <c r="V48" s="55">
        <f>'[3]Daily Roster'!$V48</f>
        <v>0</v>
      </c>
      <c r="W48" s="55">
        <f>'[3]Daily Roster'!$W48</f>
        <v>0</v>
      </c>
      <c r="X48" s="55">
        <f>'[3]Daily Roster'!$X48</f>
        <v>0</v>
      </c>
      <c r="Y48" s="55">
        <f>'[3]Daily Roster'!$Y48</f>
        <v>0</v>
      </c>
    </row>
    <row r="49" spans="1:25" x14ac:dyDescent="0.3">
      <c r="A49" s="7">
        <v>43166</v>
      </c>
      <c r="B49" s="1" t="s">
        <v>3</v>
      </c>
      <c r="C49" s="55">
        <f>'[3]Daily Roster'!$C49</f>
        <v>0</v>
      </c>
      <c r="D49" s="55">
        <f>'[3]Daily Roster'!$D49</f>
        <v>0</v>
      </c>
      <c r="E49" s="55">
        <f>'[3]Daily Roster'!$E49</f>
        <v>0</v>
      </c>
      <c r="F49" s="55">
        <f>'[3]Daily Roster'!$F49</f>
        <v>0</v>
      </c>
      <c r="G49" s="55">
        <f>'[3]Daily Roster'!$G49</f>
        <v>0</v>
      </c>
      <c r="H49" s="55">
        <f>'[3]Daily Roster'!$H49</f>
        <v>0</v>
      </c>
      <c r="I49" s="55">
        <f>'[3]Daily Roster'!$I49</f>
        <v>0</v>
      </c>
      <c r="J49" s="55">
        <f>'[3]Daily Roster'!$J49</f>
        <v>0</v>
      </c>
      <c r="K49" s="55">
        <f>'[3]Daily Roster'!$K49</f>
        <v>0</v>
      </c>
      <c r="L49" s="55">
        <f>'[3]Daily Roster'!$L49</f>
        <v>0</v>
      </c>
      <c r="M49" s="55">
        <f>'[3]Daily Roster'!$M49</f>
        <v>0</v>
      </c>
      <c r="N49" s="55">
        <f>'[3]Daily Roster'!$N49</f>
        <v>0</v>
      </c>
      <c r="O49" s="55">
        <f>'[3]Daily Roster'!$O49</f>
        <v>0</v>
      </c>
      <c r="P49" s="55">
        <f>'[3]Daily Roster'!$P49</f>
        <v>0</v>
      </c>
      <c r="Q49" s="55">
        <f>'[3]Daily Roster'!$Q49</f>
        <v>0</v>
      </c>
      <c r="R49" s="55">
        <f>'[3]Daily Roster'!$R49</f>
        <v>0</v>
      </c>
      <c r="S49" s="55">
        <f>'[3]Daily Roster'!$S49</f>
        <v>0</v>
      </c>
      <c r="T49" s="55">
        <f>'[3]Daily Roster'!$T49</f>
        <v>0</v>
      </c>
      <c r="U49" s="55">
        <f>'[3]Daily Roster'!$U49</f>
        <v>0</v>
      </c>
      <c r="V49" s="55">
        <f>'[3]Daily Roster'!$V49</f>
        <v>0</v>
      </c>
      <c r="W49" s="55">
        <f>'[3]Daily Roster'!$W49</f>
        <v>0</v>
      </c>
      <c r="X49" s="55">
        <f>'[3]Daily Roster'!$X49</f>
        <v>0</v>
      </c>
      <c r="Y49" s="55">
        <f>'[3]Daily Roster'!$Y49</f>
        <v>0</v>
      </c>
    </row>
    <row r="50" spans="1:25" x14ac:dyDescent="0.3">
      <c r="A50" s="7">
        <v>43167</v>
      </c>
      <c r="B50" s="1" t="s">
        <v>4</v>
      </c>
      <c r="C50" s="55">
        <f>'[3]Daily Roster'!$C50</f>
        <v>0</v>
      </c>
      <c r="D50" s="55">
        <f>'[3]Daily Roster'!$D50</f>
        <v>0</v>
      </c>
      <c r="E50" s="55">
        <f>'[3]Daily Roster'!$E50</f>
        <v>0</v>
      </c>
      <c r="F50" s="55">
        <f>'[3]Daily Roster'!$F50</f>
        <v>0</v>
      </c>
      <c r="G50" s="55">
        <f>'[3]Daily Roster'!$G50</f>
        <v>0</v>
      </c>
      <c r="H50" s="55">
        <f>'[3]Daily Roster'!$H50</f>
        <v>0</v>
      </c>
      <c r="I50" s="55">
        <f>'[3]Daily Roster'!$I50</f>
        <v>0</v>
      </c>
      <c r="J50" s="55">
        <f>'[3]Daily Roster'!$J50</f>
        <v>0</v>
      </c>
      <c r="K50" s="55">
        <f>'[3]Daily Roster'!$K50</f>
        <v>0</v>
      </c>
      <c r="L50" s="55">
        <f>'[3]Daily Roster'!$L50</f>
        <v>0</v>
      </c>
      <c r="M50" s="55">
        <f>'[3]Daily Roster'!$M50</f>
        <v>0</v>
      </c>
      <c r="N50" s="55">
        <f>'[3]Daily Roster'!$N50</f>
        <v>0</v>
      </c>
      <c r="O50" s="55">
        <f>'[3]Daily Roster'!$O50</f>
        <v>0</v>
      </c>
      <c r="P50" s="55">
        <f>'[3]Daily Roster'!$P50</f>
        <v>0</v>
      </c>
      <c r="Q50" s="55">
        <f>'[3]Daily Roster'!$Q50</f>
        <v>0</v>
      </c>
      <c r="R50" s="55">
        <f>'[3]Daily Roster'!$R50</f>
        <v>0</v>
      </c>
      <c r="S50" s="55">
        <f>'[3]Daily Roster'!$S50</f>
        <v>0</v>
      </c>
      <c r="T50" s="55">
        <f>'[3]Daily Roster'!$T50</f>
        <v>0</v>
      </c>
      <c r="U50" s="55">
        <f>'[3]Daily Roster'!$U50</f>
        <v>0</v>
      </c>
      <c r="V50" s="55">
        <f>'[3]Daily Roster'!$V50</f>
        <v>0</v>
      </c>
      <c r="W50" s="55">
        <f>'[3]Daily Roster'!$W50</f>
        <v>0</v>
      </c>
      <c r="X50" s="55">
        <f>'[3]Daily Roster'!$X50</f>
        <v>0</v>
      </c>
      <c r="Y50" s="55">
        <f>'[3]Daily Roster'!$Y50</f>
        <v>0</v>
      </c>
    </row>
    <row r="51" spans="1:25" x14ac:dyDescent="0.3">
      <c r="A51" s="7">
        <v>43168</v>
      </c>
      <c r="B51" s="1" t="s">
        <v>5</v>
      </c>
      <c r="C51" s="55">
        <f>'[3]Daily Roster'!$C51</f>
        <v>0</v>
      </c>
      <c r="D51" s="55">
        <f>'[3]Daily Roster'!$D51</f>
        <v>0</v>
      </c>
      <c r="E51" s="55">
        <f>'[3]Daily Roster'!$E51</f>
        <v>0</v>
      </c>
      <c r="F51" s="55">
        <f>'[3]Daily Roster'!$F51</f>
        <v>0</v>
      </c>
      <c r="G51" s="55">
        <f>'[3]Daily Roster'!$G51</f>
        <v>0</v>
      </c>
      <c r="H51" s="55">
        <f>'[3]Daily Roster'!$H51</f>
        <v>0</v>
      </c>
      <c r="I51" s="55">
        <f>'[3]Daily Roster'!$I51</f>
        <v>0</v>
      </c>
      <c r="J51" s="55">
        <f>'[3]Daily Roster'!$J51</f>
        <v>0</v>
      </c>
      <c r="K51" s="55">
        <f>'[3]Daily Roster'!$K51</f>
        <v>0</v>
      </c>
      <c r="L51" s="55">
        <f>'[3]Daily Roster'!$L51</f>
        <v>0</v>
      </c>
      <c r="M51" s="55">
        <f>'[3]Daily Roster'!$M51</f>
        <v>0</v>
      </c>
      <c r="N51" s="55">
        <f>'[3]Daily Roster'!$N51</f>
        <v>0</v>
      </c>
      <c r="O51" s="55">
        <f>'[3]Daily Roster'!$O51</f>
        <v>0</v>
      </c>
      <c r="P51" s="55">
        <f>'[3]Daily Roster'!$P51</f>
        <v>0</v>
      </c>
      <c r="Q51" s="55">
        <f>'[3]Daily Roster'!$Q51</f>
        <v>0</v>
      </c>
      <c r="R51" s="55">
        <f>'[3]Daily Roster'!$R51</f>
        <v>0</v>
      </c>
      <c r="S51" s="55">
        <f>'[3]Daily Roster'!$S51</f>
        <v>0</v>
      </c>
      <c r="T51" s="55">
        <f>'[3]Daily Roster'!$T51</f>
        <v>0</v>
      </c>
      <c r="U51" s="55">
        <f>'[3]Daily Roster'!$U51</f>
        <v>0</v>
      </c>
      <c r="V51" s="55">
        <f>'[3]Daily Roster'!$V51</f>
        <v>0</v>
      </c>
      <c r="W51" s="55">
        <f>'[3]Daily Roster'!$W51</f>
        <v>0</v>
      </c>
      <c r="X51" s="55">
        <f>'[3]Daily Roster'!$X51</f>
        <v>0</v>
      </c>
      <c r="Y51" s="55">
        <f>'[3]Daily Roster'!$Y51</f>
        <v>0</v>
      </c>
    </row>
    <row r="52" spans="1:25" x14ac:dyDescent="0.3">
      <c r="A52" s="7">
        <v>43171</v>
      </c>
      <c r="B52" s="1" t="s">
        <v>1</v>
      </c>
      <c r="C52" s="55">
        <f>'[3]Daily Roster'!$C52</f>
        <v>0</v>
      </c>
      <c r="D52" s="55">
        <f>'[3]Daily Roster'!$D52</f>
        <v>0</v>
      </c>
      <c r="E52" s="55">
        <f>'[3]Daily Roster'!$E52</f>
        <v>0</v>
      </c>
      <c r="F52" s="55">
        <f>'[3]Daily Roster'!$F52</f>
        <v>0</v>
      </c>
      <c r="G52" s="55">
        <f>'[3]Daily Roster'!$G52</f>
        <v>0</v>
      </c>
      <c r="H52" s="55">
        <f>'[3]Daily Roster'!$H52</f>
        <v>0</v>
      </c>
      <c r="I52" s="55">
        <f>'[3]Daily Roster'!$I52</f>
        <v>0</v>
      </c>
      <c r="J52" s="55">
        <f>'[3]Daily Roster'!$J52</f>
        <v>0</v>
      </c>
      <c r="K52" s="55">
        <f>'[3]Daily Roster'!$K52</f>
        <v>0</v>
      </c>
      <c r="L52" s="55">
        <f>'[3]Daily Roster'!$L52</f>
        <v>0</v>
      </c>
      <c r="M52" s="55">
        <f>'[3]Daily Roster'!$M52</f>
        <v>0</v>
      </c>
      <c r="N52" s="55">
        <f>'[3]Daily Roster'!$N52</f>
        <v>0</v>
      </c>
      <c r="O52" s="55">
        <f>'[3]Daily Roster'!$O52</f>
        <v>0</v>
      </c>
      <c r="P52" s="55">
        <f>'[3]Daily Roster'!$P52</f>
        <v>0</v>
      </c>
      <c r="Q52" s="55">
        <f>'[3]Daily Roster'!$Q52</f>
        <v>0</v>
      </c>
      <c r="R52" s="55">
        <f>'[3]Daily Roster'!$R52</f>
        <v>0</v>
      </c>
      <c r="S52" s="55">
        <f>'[3]Daily Roster'!$S52</f>
        <v>0</v>
      </c>
      <c r="T52" s="55">
        <f>'[3]Daily Roster'!$T52</f>
        <v>0</v>
      </c>
      <c r="U52" s="55">
        <f>'[3]Daily Roster'!$U52</f>
        <v>0</v>
      </c>
      <c r="V52" s="55">
        <f>'[3]Daily Roster'!$V52</f>
        <v>0</v>
      </c>
      <c r="W52" s="55">
        <f>'[3]Daily Roster'!$W52</f>
        <v>0</v>
      </c>
      <c r="X52" s="55">
        <f>'[3]Daily Roster'!$X52</f>
        <v>0</v>
      </c>
      <c r="Y52" s="55">
        <f>'[3]Daily Roster'!$Y52</f>
        <v>0</v>
      </c>
    </row>
    <row r="53" spans="1:25" x14ac:dyDescent="0.3">
      <c r="A53" s="7">
        <v>43172</v>
      </c>
      <c r="B53" s="1" t="s">
        <v>2</v>
      </c>
      <c r="C53" s="55">
        <f>'[3]Daily Roster'!$C53</f>
        <v>0</v>
      </c>
      <c r="D53" s="55">
        <f>'[3]Daily Roster'!$D53</f>
        <v>0</v>
      </c>
      <c r="E53" s="55">
        <f>'[3]Daily Roster'!$E53</f>
        <v>0</v>
      </c>
      <c r="F53" s="55">
        <f>'[3]Daily Roster'!$F53</f>
        <v>0</v>
      </c>
      <c r="G53" s="55">
        <f>'[3]Daily Roster'!$G53</f>
        <v>0</v>
      </c>
      <c r="H53" s="55">
        <f>'[3]Daily Roster'!$H53</f>
        <v>0</v>
      </c>
      <c r="I53" s="55">
        <f>'[3]Daily Roster'!$I53</f>
        <v>0</v>
      </c>
      <c r="J53" s="55">
        <f>'[3]Daily Roster'!$J53</f>
        <v>0</v>
      </c>
      <c r="K53" s="55">
        <f>'[3]Daily Roster'!$K53</f>
        <v>0</v>
      </c>
      <c r="L53" s="55">
        <f>'[3]Daily Roster'!$L53</f>
        <v>0</v>
      </c>
      <c r="M53" s="55">
        <f>'[3]Daily Roster'!$M53</f>
        <v>0</v>
      </c>
      <c r="N53" s="55">
        <f>'[3]Daily Roster'!$N53</f>
        <v>0</v>
      </c>
      <c r="O53" s="55">
        <f>'[3]Daily Roster'!$O53</f>
        <v>0</v>
      </c>
      <c r="P53" s="55">
        <f>'[3]Daily Roster'!$P53</f>
        <v>0</v>
      </c>
      <c r="Q53" s="55">
        <f>'[3]Daily Roster'!$Q53</f>
        <v>0</v>
      </c>
      <c r="R53" s="55">
        <f>'[3]Daily Roster'!$R53</f>
        <v>0</v>
      </c>
      <c r="S53" s="55">
        <f>'[3]Daily Roster'!$S53</f>
        <v>0</v>
      </c>
      <c r="T53" s="55">
        <f>'[3]Daily Roster'!$T53</f>
        <v>0</v>
      </c>
      <c r="U53" s="55">
        <f>'[3]Daily Roster'!$U53</f>
        <v>0</v>
      </c>
      <c r="V53" s="55">
        <f>'[3]Daily Roster'!$V53</f>
        <v>0</v>
      </c>
      <c r="W53" s="55">
        <f>'[3]Daily Roster'!$W53</f>
        <v>0</v>
      </c>
      <c r="X53" s="55">
        <f>'[3]Daily Roster'!$X53</f>
        <v>0</v>
      </c>
      <c r="Y53" s="55">
        <f>'[3]Daily Roster'!$Y53</f>
        <v>0</v>
      </c>
    </row>
    <row r="54" spans="1:25" x14ac:dyDescent="0.3">
      <c r="A54" s="7">
        <v>43173</v>
      </c>
      <c r="B54" s="1" t="s">
        <v>3</v>
      </c>
      <c r="C54" s="55">
        <f>'[3]Daily Roster'!$C54</f>
        <v>0</v>
      </c>
      <c r="D54" s="55">
        <f>'[3]Daily Roster'!$D54</f>
        <v>0</v>
      </c>
      <c r="E54" s="55">
        <f>'[3]Daily Roster'!$E54</f>
        <v>0</v>
      </c>
      <c r="F54" s="55">
        <f>'[3]Daily Roster'!$F54</f>
        <v>0</v>
      </c>
      <c r="G54" s="55">
        <f>'[3]Daily Roster'!$G54</f>
        <v>0</v>
      </c>
      <c r="H54" s="55">
        <f>'[3]Daily Roster'!$H54</f>
        <v>0</v>
      </c>
      <c r="I54" s="55">
        <f>'[3]Daily Roster'!$I54</f>
        <v>0</v>
      </c>
      <c r="J54" s="55">
        <f>'[3]Daily Roster'!$J54</f>
        <v>0</v>
      </c>
      <c r="K54" s="55">
        <f>'[3]Daily Roster'!$K54</f>
        <v>0</v>
      </c>
      <c r="L54" s="55">
        <f>'[3]Daily Roster'!$L54</f>
        <v>0</v>
      </c>
      <c r="M54" s="55">
        <f>'[3]Daily Roster'!$M54</f>
        <v>0</v>
      </c>
      <c r="N54" s="55">
        <f>'[3]Daily Roster'!$N54</f>
        <v>0</v>
      </c>
      <c r="O54" s="55">
        <f>'[3]Daily Roster'!$O54</f>
        <v>0</v>
      </c>
      <c r="P54" s="55">
        <f>'[3]Daily Roster'!$P54</f>
        <v>0</v>
      </c>
      <c r="Q54" s="55">
        <f>'[3]Daily Roster'!$Q54</f>
        <v>0</v>
      </c>
      <c r="R54" s="55">
        <f>'[3]Daily Roster'!$R54</f>
        <v>0</v>
      </c>
      <c r="S54" s="55">
        <f>'[3]Daily Roster'!$S54</f>
        <v>0</v>
      </c>
      <c r="T54" s="55">
        <f>'[3]Daily Roster'!$T54</f>
        <v>0</v>
      </c>
      <c r="U54" s="55">
        <f>'[3]Daily Roster'!$U54</f>
        <v>0</v>
      </c>
      <c r="V54" s="55">
        <f>'[3]Daily Roster'!$V54</f>
        <v>0</v>
      </c>
      <c r="W54" s="55">
        <f>'[3]Daily Roster'!$W54</f>
        <v>0</v>
      </c>
      <c r="X54" s="55">
        <f>'[3]Daily Roster'!$X54</f>
        <v>0</v>
      </c>
      <c r="Y54" s="55">
        <f>'[3]Daily Roster'!$Y54</f>
        <v>0</v>
      </c>
    </row>
    <row r="55" spans="1:25" x14ac:dyDescent="0.3">
      <c r="A55" s="7">
        <v>43174</v>
      </c>
      <c r="B55" s="1" t="s">
        <v>4</v>
      </c>
      <c r="C55" s="55">
        <f>'[3]Daily Roster'!$C55</f>
        <v>0</v>
      </c>
      <c r="D55" s="55">
        <f>'[3]Daily Roster'!$D55</f>
        <v>0</v>
      </c>
      <c r="E55" s="55">
        <f>'[3]Daily Roster'!$E55</f>
        <v>0</v>
      </c>
      <c r="F55" s="55">
        <f>'[3]Daily Roster'!$F55</f>
        <v>0</v>
      </c>
      <c r="G55" s="55">
        <f>'[3]Daily Roster'!$G55</f>
        <v>0</v>
      </c>
      <c r="H55" s="55">
        <f>'[3]Daily Roster'!$H55</f>
        <v>0</v>
      </c>
      <c r="I55" s="55">
        <f>'[3]Daily Roster'!$I55</f>
        <v>0</v>
      </c>
      <c r="J55" s="55">
        <f>'[3]Daily Roster'!$J55</f>
        <v>0</v>
      </c>
      <c r="K55" s="55">
        <f>'[3]Daily Roster'!$K55</f>
        <v>0</v>
      </c>
      <c r="L55" s="55">
        <f>'[3]Daily Roster'!$L55</f>
        <v>0</v>
      </c>
      <c r="M55" s="55">
        <f>'[3]Daily Roster'!$M55</f>
        <v>0</v>
      </c>
      <c r="N55" s="55">
        <f>'[3]Daily Roster'!$N55</f>
        <v>0</v>
      </c>
      <c r="O55" s="55">
        <f>'[3]Daily Roster'!$O55</f>
        <v>0</v>
      </c>
      <c r="P55" s="55">
        <f>'[3]Daily Roster'!$P55</f>
        <v>0</v>
      </c>
      <c r="Q55" s="55">
        <f>'[3]Daily Roster'!$Q55</f>
        <v>0</v>
      </c>
      <c r="R55" s="55">
        <f>'[3]Daily Roster'!$R55</f>
        <v>0</v>
      </c>
      <c r="S55" s="55">
        <f>'[3]Daily Roster'!$S55</f>
        <v>0</v>
      </c>
      <c r="T55" s="55">
        <f>'[3]Daily Roster'!$T55</f>
        <v>0</v>
      </c>
      <c r="U55" s="55">
        <f>'[3]Daily Roster'!$U55</f>
        <v>0</v>
      </c>
      <c r="V55" s="55">
        <f>'[3]Daily Roster'!$V55</f>
        <v>0</v>
      </c>
      <c r="W55" s="55">
        <f>'[3]Daily Roster'!$W55</f>
        <v>0</v>
      </c>
      <c r="X55" s="55">
        <f>'[3]Daily Roster'!$X55</f>
        <v>0</v>
      </c>
      <c r="Y55" s="55">
        <f>'[3]Daily Roster'!$Y55</f>
        <v>0</v>
      </c>
    </row>
    <row r="56" spans="1:25" x14ac:dyDescent="0.3">
      <c r="A56" s="7">
        <v>43175</v>
      </c>
      <c r="B56" s="1" t="s">
        <v>5</v>
      </c>
      <c r="C56" s="55">
        <f>'[3]Daily Roster'!$C56</f>
        <v>0</v>
      </c>
      <c r="D56" s="55">
        <f>'[3]Daily Roster'!$D56</f>
        <v>0</v>
      </c>
      <c r="E56" s="55">
        <f>'[3]Daily Roster'!$E56</f>
        <v>0</v>
      </c>
      <c r="F56" s="55">
        <f>'[3]Daily Roster'!$F56</f>
        <v>0</v>
      </c>
      <c r="G56" s="55">
        <f>'[3]Daily Roster'!$G56</f>
        <v>0</v>
      </c>
      <c r="H56" s="55">
        <f>'[3]Daily Roster'!$H56</f>
        <v>0</v>
      </c>
      <c r="I56" s="55">
        <f>'[3]Daily Roster'!$I56</f>
        <v>0</v>
      </c>
      <c r="J56" s="55">
        <f>'[3]Daily Roster'!$J56</f>
        <v>0</v>
      </c>
      <c r="K56" s="55">
        <f>'[3]Daily Roster'!$K56</f>
        <v>0</v>
      </c>
      <c r="L56" s="55">
        <f>'[3]Daily Roster'!$L56</f>
        <v>0</v>
      </c>
      <c r="M56" s="55">
        <f>'[3]Daily Roster'!$M56</f>
        <v>0</v>
      </c>
      <c r="N56" s="55">
        <f>'[3]Daily Roster'!$N56</f>
        <v>0</v>
      </c>
      <c r="O56" s="55">
        <f>'[3]Daily Roster'!$O56</f>
        <v>0</v>
      </c>
      <c r="P56" s="55">
        <f>'[3]Daily Roster'!$P56</f>
        <v>0</v>
      </c>
      <c r="Q56" s="55">
        <f>'[3]Daily Roster'!$Q56</f>
        <v>0</v>
      </c>
      <c r="R56" s="55">
        <f>'[3]Daily Roster'!$R56</f>
        <v>0</v>
      </c>
      <c r="S56" s="55">
        <f>'[3]Daily Roster'!$S56</f>
        <v>0</v>
      </c>
      <c r="T56" s="55">
        <f>'[3]Daily Roster'!$T56</f>
        <v>0</v>
      </c>
      <c r="U56" s="55">
        <f>'[3]Daily Roster'!$U56</f>
        <v>0</v>
      </c>
      <c r="V56" s="55">
        <f>'[3]Daily Roster'!$V56</f>
        <v>0</v>
      </c>
      <c r="W56" s="55">
        <f>'[3]Daily Roster'!$W56</f>
        <v>0</v>
      </c>
      <c r="X56" s="55">
        <f>'[3]Daily Roster'!$X56</f>
        <v>0</v>
      </c>
      <c r="Y56" s="55">
        <f>'[3]Daily Roster'!$Y56</f>
        <v>0</v>
      </c>
    </row>
    <row r="57" spans="1:25" x14ac:dyDescent="0.3">
      <c r="A57" s="7">
        <v>43178</v>
      </c>
      <c r="B57" s="1" t="s">
        <v>1</v>
      </c>
      <c r="C57" s="55">
        <f>'[3]Daily Roster'!$C57</f>
        <v>0</v>
      </c>
      <c r="D57" s="55">
        <f>'[3]Daily Roster'!$D57</f>
        <v>0</v>
      </c>
      <c r="E57" s="55">
        <f>'[3]Daily Roster'!$E57</f>
        <v>0</v>
      </c>
      <c r="F57" s="55">
        <f>'[3]Daily Roster'!$F57</f>
        <v>0</v>
      </c>
      <c r="G57" s="55">
        <f>'[3]Daily Roster'!$G57</f>
        <v>0</v>
      </c>
      <c r="H57" s="55">
        <f>'[3]Daily Roster'!$H57</f>
        <v>0</v>
      </c>
      <c r="I57" s="55">
        <f>'[3]Daily Roster'!$I57</f>
        <v>0</v>
      </c>
      <c r="J57" s="55">
        <f>'[3]Daily Roster'!$J57</f>
        <v>0</v>
      </c>
      <c r="K57" s="55">
        <f>'[3]Daily Roster'!$K57</f>
        <v>0</v>
      </c>
      <c r="L57" s="55">
        <f>'[3]Daily Roster'!$L57</f>
        <v>0</v>
      </c>
      <c r="M57" s="55">
        <f>'[3]Daily Roster'!$M57</f>
        <v>0</v>
      </c>
      <c r="N57" s="55">
        <f>'[3]Daily Roster'!$N57</f>
        <v>0</v>
      </c>
      <c r="O57" s="55">
        <f>'[3]Daily Roster'!$O57</f>
        <v>0</v>
      </c>
      <c r="P57" s="55">
        <f>'[3]Daily Roster'!$P57</f>
        <v>0</v>
      </c>
      <c r="Q57" s="55">
        <f>'[3]Daily Roster'!$Q57</f>
        <v>0</v>
      </c>
      <c r="R57" s="55">
        <f>'[3]Daily Roster'!$R57</f>
        <v>0</v>
      </c>
      <c r="S57" s="55">
        <f>'[3]Daily Roster'!$S57</f>
        <v>0</v>
      </c>
      <c r="T57" s="55">
        <f>'[3]Daily Roster'!$T57</f>
        <v>0</v>
      </c>
      <c r="U57" s="55">
        <f>'[3]Daily Roster'!$U57</f>
        <v>0</v>
      </c>
      <c r="V57" s="55">
        <f>'[3]Daily Roster'!$V57</f>
        <v>0</v>
      </c>
      <c r="W57" s="55">
        <f>'[3]Daily Roster'!$W57</f>
        <v>0</v>
      </c>
      <c r="X57" s="55">
        <f>'[3]Daily Roster'!$X57</f>
        <v>0</v>
      </c>
      <c r="Y57" s="55">
        <f>'[3]Daily Roster'!$Y57</f>
        <v>0</v>
      </c>
    </row>
    <row r="58" spans="1:25" x14ac:dyDescent="0.3">
      <c r="A58" s="7">
        <v>43179</v>
      </c>
      <c r="B58" s="1" t="s">
        <v>2</v>
      </c>
      <c r="C58" s="55">
        <f>'[3]Daily Roster'!$C58</f>
        <v>0</v>
      </c>
      <c r="D58" s="55">
        <f>'[3]Daily Roster'!$D58</f>
        <v>0</v>
      </c>
      <c r="E58" s="55">
        <f>'[3]Daily Roster'!$E58</f>
        <v>0</v>
      </c>
      <c r="F58" s="55">
        <f>'[3]Daily Roster'!$F58</f>
        <v>0</v>
      </c>
      <c r="G58" s="55">
        <f>'[3]Daily Roster'!$G58</f>
        <v>0</v>
      </c>
      <c r="H58" s="55">
        <f>'[3]Daily Roster'!$H58</f>
        <v>0</v>
      </c>
      <c r="I58" s="55">
        <f>'[3]Daily Roster'!$I58</f>
        <v>0</v>
      </c>
      <c r="J58" s="55">
        <f>'[3]Daily Roster'!$J58</f>
        <v>0</v>
      </c>
      <c r="K58" s="55">
        <f>'[3]Daily Roster'!$K58</f>
        <v>0</v>
      </c>
      <c r="L58" s="55">
        <f>'[3]Daily Roster'!$L58</f>
        <v>0</v>
      </c>
      <c r="M58" s="55">
        <f>'[3]Daily Roster'!$M58</f>
        <v>0</v>
      </c>
      <c r="N58" s="55">
        <f>'[3]Daily Roster'!$N58</f>
        <v>0</v>
      </c>
      <c r="O58" s="55">
        <f>'[3]Daily Roster'!$O58</f>
        <v>0</v>
      </c>
      <c r="P58" s="55">
        <f>'[3]Daily Roster'!$P58</f>
        <v>0</v>
      </c>
      <c r="Q58" s="55">
        <f>'[3]Daily Roster'!$Q58</f>
        <v>0</v>
      </c>
      <c r="R58" s="55">
        <f>'[3]Daily Roster'!$R58</f>
        <v>0</v>
      </c>
      <c r="S58" s="55">
        <f>'[3]Daily Roster'!$S58</f>
        <v>0</v>
      </c>
      <c r="T58" s="55">
        <f>'[3]Daily Roster'!$T58</f>
        <v>0</v>
      </c>
      <c r="U58" s="55">
        <f>'[3]Daily Roster'!$U58</f>
        <v>0</v>
      </c>
      <c r="V58" s="55">
        <f>'[3]Daily Roster'!$V58</f>
        <v>0</v>
      </c>
      <c r="W58" s="55">
        <f>'[3]Daily Roster'!$W58</f>
        <v>0</v>
      </c>
      <c r="X58" s="55">
        <f>'[3]Daily Roster'!$X58</f>
        <v>0</v>
      </c>
      <c r="Y58" s="55">
        <f>'[3]Daily Roster'!$Y58</f>
        <v>0</v>
      </c>
    </row>
    <row r="59" spans="1:25" x14ac:dyDescent="0.3">
      <c r="A59" s="7">
        <v>43180</v>
      </c>
      <c r="B59" s="1" t="s">
        <v>3</v>
      </c>
      <c r="C59" s="55">
        <f>'[3]Daily Roster'!$C59</f>
        <v>0</v>
      </c>
      <c r="D59" s="55">
        <f>'[3]Daily Roster'!$D59</f>
        <v>0</v>
      </c>
      <c r="E59" s="55">
        <f>'[3]Daily Roster'!$E59</f>
        <v>0</v>
      </c>
      <c r="F59" s="55">
        <f>'[3]Daily Roster'!$F59</f>
        <v>0</v>
      </c>
      <c r="G59" s="55">
        <f>'[3]Daily Roster'!$G59</f>
        <v>0</v>
      </c>
      <c r="H59" s="55">
        <f>'[3]Daily Roster'!$H59</f>
        <v>0</v>
      </c>
      <c r="I59" s="55">
        <f>'[3]Daily Roster'!$I59</f>
        <v>0</v>
      </c>
      <c r="J59" s="55">
        <f>'[3]Daily Roster'!$J59</f>
        <v>0</v>
      </c>
      <c r="K59" s="55">
        <f>'[3]Daily Roster'!$K59</f>
        <v>0</v>
      </c>
      <c r="L59" s="55">
        <f>'[3]Daily Roster'!$L59</f>
        <v>0</v>
      </c>
      <c r="M59" s="55">
        <f>'[3]Daily Roster'!$M59</f>
        <v>0</v>
      </c>
      <c r="N59" s="55">
        <f>'[3]Daily Roster'!$N59</f>
        <v>0</v>
      </c>
      <c r="O59" s="55">
        <f>'[3]Daily Roster'!$O59</f>
        <v>0</v>
      </c>
      <c r="P59" s="55">
        <f>'[3]Daily Roster'!$P59</f>
        <v>0</v>
      </c>
      <c r="Q59" s="55">
        <f>'[3]Daily Roster'!$Q59</f>
        <v>0</v>
      </c>
      <c r="R59" s="55">
        <f>'[3]Daily Roster'!$R59</f>
        <v>0</v>
      </c>
      <c r="S59" s="55">
        <f>'[3]Daily Roster'!$S59</f>
        <v>0</v>
      </c>
      <c r="T59" s="55">
        <f>'[3]Daily Roster'!$T59</f>
        <v>0</v>
      </c>
      <c r="U59" s="55">
        <f>'[3]Daily Roster'!$U59</f>
        <v>0</v>
      </c>
      <c r="V59" s="55">
        <f>'[3]Daily Roster'!$V59</f>
        <v>0</v>
      </c>
      <c r="W59" s="55">
        <f>'[3]Daily Roster'!$W59</f>
        <v>0</v>
      </c>
      <c r="X59" s="55">
        <f>'[3]Daily Roster'!$X59</f>
        <v>0</v>
      </c>
      <c r="Y59" s="55">
        <f>'[3]Daily Roster'!$Y59</f>
        <v>0</v>
      </c>
    </row>
    <row r="60" spans="1:25" x14ac:dyDescent="0.3">
      <c r="A60" s="7">
        <v>43181</v>
      </c>
      <c r="B60" s="1" t="s">
        <v>4</v>
      </c>
      <c r="C60" s="55">
        <f>'[3]Daily Roster'!$C60</f>
        <v>0</v>
      </c>
      <c r="D60" s="55">
        <f>'[3]Daily Roster'!$D60</f>
        <v>0</v>
      </c>
      <c r="E60" s="55">
        <f>'[3]Daily Roster'!$E60</f>
        <v>0</v>
      </c>
      <c r="F60" s="55">
        <f>'[3]Daily Roster'!$F60</f>
        <v>0</v>
      </c>
      <c r="G60" s="55">
        <f>'[3]Daily Roster'!$G60</f>
        <v>0</v>
      </c>
      <c r="H60" s="55">
        <f>'[3]Daily Roster'!$H60</f>
        <v>0</v>
      </c>
      <c r="I60" s="55">
        <f>'[3]Daily Roster'!$I60</f>
        <v>0</v>
      </c>
      <c r="J60" s="55">
        <f>'[3]Daily Roster'!$J60</f>
        <v>0</v>
      </c>
      <c r="K60" s="55">
        <f>'[3]Daily Roster'!$K60</f>
        <v>0</v>
      </c>
      <c r="L60" s="55">
        <f>'[3]Daily Roster'!$L60</f>
        <v>0</v>
      </c>
      <c r="M60" s="55">
        <f>'[3]Daily Roster'!$M60</f>
        <v>0</v>
      </c>
      <c r="N60" s="55">
        <f>'[3]Daily Roster'!$N60</f>
        <v>0</v>
      </c>
      <c r="O60" s="55">
        <f>'[3]Daily Roster'!$O60</f>
        <v>0</v>
      </c>
      <c r="P60" s="55">
        <f>'[3]Daily Roster'!$P60</f>
        <v>0</v>
      </c>
      <c r="Q60" s="55">
        <f>'[3]Daily Roster'!$Q60</f>
        <v>0</v>
      </c>
      <c r="R60" s="55">
        <f>'[3]Daily Roster'!$R60</f>
        <v>0</v>
      </c>
      <c r="S60" s="55">
        <f>'[3]Daily Roster'!$S60</f>
        <v>0</v>
      </c>
      <c r="T60" s="55">
        <f>'[3]Daily Roster'!$T60</f>
        <v>0</v>
      </c>
      <c r="U60" s="55">
        <f>'[3]Daily Roster'!$U60</f>
        <v>0</v>
      </c>
      <c r="V60" s="55">
        <f>'[3]Daily Roster'!$V60</f>
        <v>0</v>
      </c>
      <c r="W60" s="55">
        <f>'[3]Daily Roster'!$W60</f>
        <v>0</v>
      </c>
      <c r="X60" s="55">
        <f>'[3]Daily Roster'!$X60</f>
        <v>0</v>
      </c>
      <c r="Y60" s="55">
        <f>'[3]Daily Roster'!$Y60</f>
        <v>0</v>
      </c>
    </row>
    <row r="61" spans="1:25" x14ac:dyDescent="0.3">
      <c r="A61" s="7">
        <v>43182</v>
      </c>
      <c r="B61" s="1" t="s">
        <v>5</v>
      </c>
      <c r="C61" s="55">
        <f>'[3]Daily Roster'!$C61</f>
        <v>0</v>
      </c>
      <c r="D61" s="55">
        <f>'[3]Daily Roster'!$D61</f>
        <v>0</v>
      </c>
      <c r="E61" s="55">
        <f>'[3]Daily Roster'!$E61</f>
        <v>0</v>
      </c>
      <c r="F61" s="55">
        <f>'[3]Daily Roster'!$F61</f>
        <v>0</v>
      </c>
      <c r="G61" s="55">
        <f>'[3]Daily Roster'!$G61</f>
        <v>0</v>
      </c>
      <c r="H61" s="55">
        <f>'[3]Daily Roster'!$H61</f>
        <v>0</v>
      </c>
      <c r="I61" s="55">
        <f>'[3]Daily Roster'!$I61</f>
        <v>0</v>
      </c>
      <c r="J61" s="55">
        <f>'[3]Daily Roster'!$J61</f>
        <v>0</v>
      </c>
      <c r="K61" s="55">
        <f>'[3]Daily Roster'!$K61</f>
        <v>0</v>
      </c>
      <c r="L61" s="55">
        <f>'[3]Daily Roster'!$L61</f>
        <v>0</v>
      </c>
      <c r="M61" s="55">
        <f>'[3]Daily Roster'!$M61</f>
        <v>0</v>
      </c>
      <c r="N61" s="55">
        <f>'[3]Daily Roster'!$N61</f>
        <v>0</v>
      </c>
      <c r="O61" s="55">
        <f>'[3]Daily Roster'!$O61</f>
        <v>0</v>
      </c>
      <c r="P61" s="55">
        <f>'[3]Daily Roster'!$P61</f>
        <v>0</v>
      </c>
      <c r="Q61" s="55">
        <f>'[3]Daily Roster'!$Q61</f>
        <v>0</v>
      </c>
      <c r="R61" s="55">
        <f>'[3]Daily Roster'!$R61</f>
        <v>0</v>
      </c>
      <c r="S61" s="55">
        <f>'[3]Daily Roster'!$S61</f>
        <v>0</v>
      </c>
      <c r="T61" s="55">
        <f>'[3]Daily Roster'!$T61</f>
        <v>0</v>
      </c>
      <c r="U61" s="55">
        <f>'[3]Daily Roster'!$U61</f>
        <v>0</v>
      </c>
      <c r="V61" s="55">
        <f>'[3]Daily Roster'!$V61</f>
        <v>0</v>
      </c>
      <c r="W61" s="55">
        <f>'[3]Daily Roster'!$W61</f>
        <v>0</v>
      </c>
      <c r="X61" s="55">
        <f>'[3]Daily Roster'!$X61</f>
        <v>0</v>
      </c>
      <c r="Y61" s="55">
        <f>'[3]Daily Roster'!$Y61</f>
        <v>0</v>
      </c>
    </row>
    <row r="62" spans="1:25" x14ac:dyDescent="0.3">
      <c r="A62" s="7">
        <v>43185</v>
      </c>
      <c r="B62" s="1" t="s">
        <v>1</v>
      </c>
      <c r="C62" s="55">
        <f>'[3]Daily Roster'!$C62</f>
        <v>0</v>
      </c>
      <c r="D62" s="55">
        <f>'[3]Daily Roster'!$D62</f>
        <v>0</v>
      </c>
      <c r="E62" s="55">
        <f>'[3]Daily Roster'!$E62</f>
        <v>0</v>
      </c>
      <c r="F62" s="55">
        <f>'[3]Daily Roster'!$F62</f>
        <v>0</v>
      </c>
      <c r="G62" s="55">
        <f>'[3]Daily Roster'!$G62</f>
        <v>0</v>
      </c>
      <c r="H62" s="55">
        <f>'[3]Daily Roster'!$H62</f>
        <v>0</v>
      </c>
      <c r="I62" s="55">
        <f>'[3]Daily Roster'!$I62</f>
        <v>0</v>
      </c>
      <c r="J62" s="55">
        <f>'[3]Daily Roster'!$J62</f>
        <v>0</v>
      </c>
      <c r="K62" s="55">
        <f>'[3]Daily Roster'!$K62</f>
        <v>0</v>
      </c>
      <c r="L62" s="55">
        <f>'[3]Daily Roster'!$L62</f>
        <v>0</v>
      </c>
      <c r="M62" s="55">
        <f>'[3]Daily Roster'!$M62</f>
        <v>0</v>
      </c>
      <c r="N62" s="55">
        <f>'[3]Daily Roster'!$N62</f>
        <v>0</v>
      </c>
      <c r="O62" s="55">
        <f>'[3]Daily Roster'!$O62</f>
        <v>0</v>
      </c>
      <c r="P62" s="55">
        <f>'[3]Daily Roster'!$P62</f>
        <v>0</v>
      </c>
      <c r="Q62" s="55">
        <f>'[3]Daily Roster'!$Q62</f>
        <v>0</v>
      </c>
      <c r="R62" s="55">
        <f>'[3]Daily Roster'!$R62</f>
        <v>0</v>
      </c>
      <c r="S62" s="55">
        <f>'[3]Daily Roster'!$S62</f>
        <v>0</v>
      </c>
      <c r="T62" s="55">
        <f>'[3]Daily Roster'!$T62</f>
        <v>0</v>
      </c>
      <c r="U62" s="55">
        <f>'[3]Daily Roster'!$U62</f>
        <v>0</v>
      </c>
      <c r="V62" s="55">
        <f>'[3]Daily Roster'!$V62</f>
        <v>0</v>
      </c>
      <c r="W62" s="55">
        <f>'[3]Daily Roster'!$W62</f>
        <v>0</v>
      </c>
      <c r="X62" s="55">
        <f>'[3]Daily Roster'!$X62</f>
        <v>0</v>
      </c>
      <c r="Y62" s="55">
        <f>'[3]Daily Roster'!$Y62</f>
        <v>0</v>
      </c>
    </row>
    <row r="63" spans="1:25" x14ac:dyDescent="0.3">
      <c r="A63" s="7">
        <v>43186</v>
      </c>
      <c r="B63" s="1" t="s">
        <v>2</v>
      </c>
      <c r="C63" s="55">
        <f>'[3]Daily Roster'!$C63</f>
        <v>0</v>
      </c>
      <c r="D63" s="55">
        <f>'[3]Daily Roster'!$D63</f>
        <v>0</v>
      </c>
      <c r="E63" s="55">
        <f>'[3]Daily Roster'!$E63</f>
        <v>0</v>
      </c>
      <c r="F63" s="55">
        <f>'[3]Daily Roster'!$F63</f>
        <v>0</v>
      </c>
      <c r="G63" s="55">
        <f>'[3]Daily Roster'!$G63</f>
        <v>0</v>
      </c>
      <c r="H63" s="55">
        <f>'[3]Daily Roster'!$H63</f>
        <v>0</v>
      </c>
      <c r="I63" s="55">
        <f>'[3]Daily Roster'!$I63</f>
        <v>0</v>
      </c>
      <c r="J63" s="55">
        <f>'[3]Daily Roster'!$J63</f>
        <v>0</v>
      </c>
      <c r="K63" s="55">
        <f>'[3]Daily Roster'!$K63</f>
        <v>0</v>
      </c>
      <c r="L63" s="55">
        <f>'[3]Daily Roster'!$L63</f>
        <v>0</v>
      </c>
      <c r="M63" s="55">
        <f>'[3]Daily Roster'!$M63</f>
        <v>0</v>
      </c>
      <c r="N63" s="55">
        <f>'[3]Daily Roster'!$N63</f>
        <v>0</v>
      </c>
      <c r="O63" s="55">
        <f>'[3]Daily Roster'!$O63</f>
        <v>0</v>
      </c>
      <c r="P63" s="55">
        <f>'[3]Daily Roster'!$P63</f>
        <v>0</v>
      </c>
      <c r="Q63" s="55">
        <f>'[3]Daily Roster'!$Q63</f>
        <v>0</v>
      </c>
      <c r="R63" s="55">
        <f>'[3]Daily Roster'!$R63</f>
        <v>0</v>
      </c>
      <c r="S63" s="55">
        <f>'[3]Daily Roster'!$S63</f>
        <v>0</v>
      </c>
      <c r="T63" s="55">
        <f>'[3]Daily Roster'!$T63</f>
        <v>0</v>
      </c>
      <c r="U63" s="55">
        <f>'[3]Daily Roster'!$U63</f>
        <v>0</v>
      </c>
      <c r="V63" s="55">
        <f>'[3]Daily Roster'!$V63</f>
        <v>0</v>
      </c>
      <c r="W63" s="55">
        <f>'[3]Daily Roster'!$W63</f>
        <v>0</v>
      </c>
      <c r="X63" s="55">
        <f>'[3]Daily Roster'!$X63</f>
        <v>0</v>
      </c>
      <c r="Y63" s="55">
        <f>'[3]Daily Roster'!$Y63</f>
        <v>0</v>
      </c>
    </row>
    <row r="64" spans="1:25" x14ac:dyDescent="0.3">
      <c r="A64" s="7">
        <v>43187</v>
      </c>
      <c r="B64" s="1" t="s">
        <v>3</v>
      </c>
      <c r="C64" s="55">
        <f>'[3]Daily Roster'!$C64</f>
        <v>0</v>
      </c>
      <c r="D64" s="55">
        <f>'[3]Daily Roster'!$D64</f>
        <v>0</v>
      </c>
      <c r="E64" s="55">
        <f>'[3]Daily Roster'!$E64</f>
        <v>0</v>
      </c>
      <c r="F64" s="55">
        <f>'[3]Daily Roster'!$F64</f>
        <v>0</v>
      </c>
      <c r="G64" s="55">
        <f>'[3]Daily Roster'!$G64</f>
        <v>0</v>
      </c>
      <c r="H64" s="55">
        <f>'[3]Daily Roster'!$H64</f>
        <v>0</v>
      </c>
      <c r="I64" s="55">
        <f>'[3]Daily Roster'!$I64</f>
        <v>0</v>
      </c>
      <c r="J64" s="55">
        <f>'[3]Daily Roster'!$J64</f>
        <v>0</v>
      </c>
      <c r="K64" s="55">
        <f>'[3]Daily Roster'!$K64</f>
        <v>0</v>
      </c>
      <c r="L64" s="55">
        <f>'[3]Daily Roster'!$L64</f>
        <v>0</v>
      </c>
      <c r="M64" s="55">
        <f>'[3]Daily Roster'!$M64</f>
        <v>0</v>
      </c>
      <c r="N64" s="55">
        <f>'[3]Daily Roster'!$N64</f>
        <v>0</v>
      </c>
      <c r="O64" s="55">
        <f>'[3]Daily Roster'!$O64</f>
        <v>0</v>
      </c>
      <c r="P64" s="55">
        <f>'[3]Daily Roster'!$P64</f>
        <v>0</v>
      </c>
      <c r="Q64" s="55">
        <f>'[3]Daily Roster'!$Q64</f>
        <v>0</v>
      </c>
      <c r="R64" s="55">
        <f>'[3]Daily Roster'!$R64</f>
        <v>0</v>
      </c>
      <c r="S64" s="55">
        <f>'[3]Daily Roster'!$S64</f>
        <v>0</v>
      </c>
      <c r="T64" s="55">
        <f>'[3]Daily Roster'!$T64</f>
        <v>0</v>
      </c>
      <c r="U64" s="55">
        <f>'[3]Daily Roster'!$U64</f>
        <v>0</v>
      </c>
      <c r="V64" s="55">
        <f>'[3]Daily Roster'!$V64</f>
        <v>0</v>
      </c>
      <c r="W64" s="55">
        <f>'[3]Daily Roster'!$W64</f>
        <v>0</v>
      </c>
      <c r="X64" s="55">
        <f>'[3]Daily Roster'!$X64</f>
        <v>0</v>
      </c>
      <c r="Y64" s="55">
        <f>'[3]Daily Roster'!$Y64</f>
        <v>0</v>
      </c>
    </row>
    <row r="65" spans="1:25" x14ac:dyDescent="0.3">
      <c r="A65" s="7">
        <v>43188</v>
      </c>
      <c r="B65" s="1" t="s">
        <v>4</v>
      </c>
      <c r="C65" s="55">
        <f>'[3]Daily Roster'!$C65</f>
        <v>0</v>
      </c>
      <c r="D65" s="55">
        <f>'[3]Daily Roster'!$D65</f>
        <v>0</v>
      </c>
      <c r="E65" s="55">
        <f>'[3]Daily Roster'!$E65</f>
        <v>0</v>
      </c>
      <c r="F65" s="55">
        <f>'[3]Daily Roster'!$F65</f>
        <v>0</v>
      </c>
      <c r="G65" s="55">
        <f>'[3]Daily Roster'!$G65</f>
        <v>0</v>
      </c>
      <c r="H65" s="55">
        <f>'[3]Daily Roster'!$H65</f>
        <v>0</v>
      </c>
      <c r="I65" s="55">
        <f>'[3]Daily Roster'!$I65</f>
        <v>0</v>
      </c>
      <c r="J65" s="55">
        <f>'[3]Daily Roster'!$J65</f>
        <v>0</v>
      </c>
      <c r="K65" s="55">
        <f>'[3]Daily Roster'!$K65</f>
        <v>0</v>
      </c>
      <c r="L65" s="55">
        <f>'[3]Daily Roster'!$L65</f>
        <v>0</v>
      </c>
      <c r="M65" s="55">
        <f>'[3]Daily Roster'!$M65</f>
        <v>0</v>
      </c>
      <c r="N65" s="55">
        <f>'[3]Daily Roster'!$N65</f>
        <v>0</v>
      </c>
      <c r="O65" s="55">
        <f>'[3]Daily Roster'!$O65</f>
        <v>0</v>
      </c>
      <c r="P65" s="55">
        <f>'[3]Daily Roster'!$P65</f>
        <v>0</v>
      </c>
      <c r="Q65" s="55">
        <f>'[3]Daily Roster'!$Q65</f>
        <v>0</v>
      </c>
      <c r="R65" s="55">
        <f>'[3]Daily Roster'!$R65</f>
        <v>0</v>
      </c>
      <c r="S65" s="55">
        <f>'[3]Daily Roster'!$S65</f>
        <v>0</v>
      </c>
      <c r="T65" s="55">
        <f>'[3]Daily Roster'!$T65</f>
        <v>0</v>
      </c>
      <c r="U65" s="55">
        <f>'[3]Daily Roster'!$U65</f>
        <v>0</v>
      </c>
      <c r="V65" s="55">
        <f>'[3]Daily Roster'!$V65</f>
        <v>0</v>
      </c>
      <c r="W65" s="55">
        <f>'[3]Daily Roster'!$W65</f>
        <v>0</v>
      </c>
      <c r="X65" s="55">
        <f>'[3]Daily Roster'!$X65</f>
        <v>0</v>
      </c>
      <c r="Y65" s="55">
        <f>'[3]Daily Roster'!$Y65</f>
        <v>0</v>
      </c>
    </row>
    <row r="66" spans="1:25" x14ac:dyDescent="0.3">
      <c r="A66" s="7">
        <v>43189</v>
      </c>
      <c r="B66" s="1" t="s">
        <v>5</v>
      </c>
      <c r="C66" s="55">
        <f>'[3]Daily Roster'!$C66</f>
        <v>0</v>
      </c>
      <c r="D66" s="55">
        <f>'[3]Daily Roster'!$D66</f>
        <v>0</v>
      </c>
      <c r="E66" s="55">
        <f>'[3]Daily Roster'!$E66</f>
        <v>0</v>
      </c>
      <c r="F66" s="55">
        <f>'[3]Daily Roster'!$F66</f>
        <v>0</v>
      </c>
      <c r="G66" s="55">
        <f>'[3]Daily Roster'!$G66</f>
        <v>0</v>
      </c>
      <c r="H66" s="55">
        <f>'[3]Daily Roster'!$H66</f>
        <v>0</v>
      </c>
      <c r="I66" s="55">
        <f>'[3]Daily Roster'!$I66</f>
        <v>0</v>
      </c>
      <c r="J66" s="55">
        <f>'[3]Daily Roster'!$J66</f>
        <v>0</v>
      </c>
      <c r="K66" s="55">
        <f>'[3]Daily Roster'!$K66</f>
        <v>0</v>
      </c>
      <c r="L66" s="55">
        <f>'[3]Daily Roster'!$L66</f>
        <v>0</v>
      </c>
      <c r="M66" s="55">
        <f>'[3]Daily Roster'!$M66</f>
        <v>0</v>
      </c>
      <c r="N66" s="55">
        <f>'[3]Daily Roster'!$N66</f>
        <v>0</v>
      </c>
      <c r="O66" s="55">
        <f>'[3]Daily Roster'!$O66</f>
        <v>0</v>
      </c>
      <c r="P66" s="55">
        <f>'[3]Daily Roster'!$P66</f>
        <v>0</v>
      </c>
      <c r="Q66" s="55">
        <f>'[3]Daily Roster'!$Q66</f>
        <v>0</v>
      </c>
      <c r="R66" s="55">
        <f>'[3]Daily Roster'!$R66</f>
        <v>0</v>
      </c>
      <c r="S66" s="55">
        <f>'[3]Daily Roster'!$S66</f>
        <v>0</v>
      </c>
      <c r="T66" s="55">
        <f>'[3]Daily Roster'!$T66</f>
        <v>0</v>
      </c>
      <c r="U66" s="55">
        <f>'[3]Daily Roster'!$U66</f>
        <v>0</v>
      </c>
      <c r="V66" s="55">
        <f>'[3]Daily Roster'!$V66</f>
        <v>0</v>
      </c>
      <c r="W66" s="55">
        <f>'[3]Daily Roster'!$W66</f>
        <v>0</v>
      </c>
      <c r="X66" s="55">
        <f>'[3]Daily Roster'!$X66</f>
        <v>0</v>
      </c>
      <c r="Y66" s="55">
        <f>'[3]Daily Roster'!$Y66</f>
        <v>0</v>
      </c>
    </row>
    <row r="67" spans="1:25" x14ac:dyDescent="0.3">
      <c r="A67" s="7">
        <v>43192</v>
      </c>
      <c r="B67" s="1" t="s">
        <v>1</v>
      </c>
      <c r="C67" s="55">
        <f>'[3]Daily Roster'!$C67</f>
        <v>0</v>
      </c>
      <c r="D67" s="55">
        <f>'[3]Daily Roster'!$D67</f>
        <v>0</v>
      </c>
      <c r="E67" s="55">
        <f>'[3]Daily Roster'!$E67</f>
        <v>0</v>
      </c>
      <c r="F67" s="55">
        <f>'[3]Daily Roster'!$F67</f>
        <v>0</v>
      </c>
      <c r="G67" s="55">
        <f>'[3]Daily Roster'!$G67</f>
        <v>0</v>
      </c>
      <c r="H67" s="55">
        <f>'[3]Daily Roster'!$H67</f>
        <v>0</v>
      </c>
      <c r="I67" s="55">
        <f>'[3]Daily Roster'!$I67</f>
        <v>0</v>
      </c>
      <c r="J67" s="55">
        <f>'[3]Daily Roster'!$J67</f>
        <v>0</v>
      </c>
      <c r="K67" s="55">
        <f>'[3]Daily Roster'!$K67</f>
        <v>0</v>
      </c>
      <c r="L67" s="55">
        <f>'[3]Daily Roster'!$L67</f>
        <v>0</v>
      </c>
      <c r="M67" s="55">
        <f>'[3]Daily Roster'!$M67</f>
        <v>0</v>
      </c>
      <c r="N67" s="55">
        <f>'[3]Daily Roster'!$N67</f>
        <v>0</v>
      </c>
      <c r="O67" s="55">
        <f>'[3]Daily Roster'!$O67</f>
        <v>0</v>
      </c>
      <c r="P67" s="55">
        <f>'[3]Daily Roster'!$P67</f>
        <v>0</v>
      </c>
      <c r="Q67" s="55">
        <f>'[3]Daily Roster'!$Q67</f>
        <v>0</v>
      </c>
      <c r="R67" s="55">
        <f>'[3]Daily Roster'!$R67</f>
        <v>0</v>
      </c>
      <c r="S67" s="55">
        <f>'[3]Daily Roster'!$S67</f>
        <v>0</v>
      </c>
      <c r="T67" s="55">
        <f>'[3]Daily Roster'!$T67</f>
        <v>0</v>
      </c>
      <c r="U67" s="55">
        <f>'[3]Daily Roster'!$U67</f>
        <v>0</v>
      </c>
      <c r="V67" s="55">
        <f>'[3]Daily Roster'!$V67</f>
        <v>0</v>
      </c>
      <c r="W67" s="55">
        <f>'[3]Daily Roster'!$W67</f>
        <v>0</v>
      </c>
      <c r="X67" s="55">
        <f>'[3]Daily Roster'!$X67</f>
        <v>0</v>
      </c>
      <c r="Y67" s="55">
        <f>'[3]Daily Roster'!$Y67</f>
        <v>0</v>
      </c>
    </row>
    <row r="68" spans="1:25" x14ac:dyDescent="0.3">
      <c r="A68" s="7">
        <v>43193</v>
      </c>
      <c r="B68" s="1" t="s">
        <v>2</v>
      </c>
      <c r="C68" s="55">
        <f>'[3]Daily Roster'!$C68</f>
        <v>0</v>
      </c>
      <c r="D68" s="55">
        <f>'[3]Daily Roster'!$D68</f>
        <v>0</v>
      </c>
      <c r="E68" s="55">
        <f>'[3]Daily Roster'!$E68</f>
        <v>0</v>
      </c>
      <c r="F68" s="55">
        <f>'[3]Daily Roster'!$F68</f>
        <v>0</v>
      </c>
      <c r="G68" s="55">
        <f>'[3]Daily Roster'!$G68</f>
        <v>0</v>
      </c>
      <c r="H68" s="55">
        <f>'[3]Daily Roster'!$H68</f>
        <v>0</v>
      </c>
      <c r="I68" s="55">
        <f>'[3]Daily Roster'!$I68</f>
        <v>0</v>
      </c>
      <c r="J68" s="55">
        <f>'[3]Daily Roster'!$J68</f>
        <v>0</v>
      </c>
      <c r="K68" s="55">
        <f>'[3]Daily Roster'!$K68</f>
        <v>0</v>
      </c>
      <c r="L68" s="55">
        <f>'[3]Daily Roster'!$L68</f>
        <v>0</v>
      </c>
      <c r="M68" s="55">
        <f>'[3]Daily Roster'!$M68</f>
        <v>0</v>
      </c>
      <c r="N68" s="55">
        <f>'[3]Daily Roster'!$N68</f>
        <v>0</v>
      </c>
      <c r="O68" s="55">
        <f>'[3]Daily Roster'!$O68</f>
        <v>0</v>
      </c>
      <c r="P68" s="55">
        <f>'[3]Daily Roster'!$P68</f>
        <v>0</v>
      </c>
      <c r="Q68" s="55">
        <f>'[3]Daily Roster'!$Q68</f>
        <v>0</v>
      </c>
      <c r="R68" s="55">
        <f>'[3]Daily Roster'!$R68</f>
        <v>0</v>
      </c>
      <c r="S68" s="55">
        <f>'[3]Daily Roster'!$S68</f>
        <v>0</v>
      </c>
      <c r="T68" s="55">
        <f>'[3]Daily Roster'!$T68</f>
        <v>0</v>
      </c>
      <c r="U68" s="55">
        <f>'[3]Daily Roster'!$U68</f>
        <v>0</v>
      </c>
      <c r="V68" s="55">
        <f>'[3]Daily Roster'!$V68</f>
        <v>0</v>
      </c>
      <c r="W68" s="55">
        <f>'[3]Daily Roster'!$W68</f>
        <v>0</v>
      </c>
      <c r="X68" s="55">
        <f>'[3]Daily Roster'!$X68</f>
        <v>0</v>
      </c>
      <c r="Y68" s="55">
        <f>'[3]Daily Roster'!$Y68</f>
        <v>0</v>
      </c>
    </row>
    <row r="69" spans="1:25" x14ac:dyDescent="0.3">
      <c r="A69" s="7">
        <v>43194</v>
      </c>
      <c r="B69" s="1" t="s">
        <v>3</v>
      </c>
      <c r="C69" s="55">
        <f>'[3]Daily Roster'!$C69</f>
        <v>0</v>
      </c>
      <c r="D69" s="55">
        <f>'[3]Daily Roster'!$D69</f>
        <v>0</v>
      </c>
      <c r="E69" s="55">
        <f>'[3]Daily Roster'!$E69</f>
        <v>0</v>
      </c>
      <c r="F69" s="55">
        <f>'[3]Daily Roster'!$F69</f>
        <v>0</v>
      </c>
      <c r="G69" s="55">
        <f>'[3]Daily Roster'!$G69</f>
        <v>0</v>
      </c>
      <c r="H69" s="55">
        <f>'[3]Daily Roster'!$H69</f>
        <v>0</v>
      </c>
      <c r="I69" s="55">
        <f>'[3]Daily Roster'!$I69</f>
        <v>0</v>
      </c>
      <c r="J69" s="55">
        <f>'[3]Daily Roster'!$J69</f>
        <v>0</v>
      </c>
      <c r="K69" s="55">
        <f>'[3]Daily Roster'!$K69</f>
        <v>0</v>
      </c>
      <c r="L69" s="55">
        <f>'[3]Daily Roster'!$L69</f>
        <v>0</v>
      </c>
      <c r="M69" s="55">
        <f>'[3]Daily Roster'!$M69</f>
        <v>0</v>
      </c>
      <c r="N69" s="55">
        <f>'[3]Daily Roster'!$N69</f>
        <v>0</v>
      </c>
      <c r="O69" s="55">
        <f>'[3]Daily Roster'!$O69</f>
        <v>0</v>
      </c>
      <c r="P69" s="55">
        <f>'[3]Daily Roster'!$P69</f>
        <v>0</v>
      </c>
      <c r="Q69" s="55">
        <f>'[3]Daily Roster'!$Q69</f>
        <v>0</v>
      </c>
      <c r="R69" s="55">
        <f>'[3]Daily Roster'!$R69</f>
        <v>0</v>
      </c>
      <c r="S69" s="55">
        <f>'[3]Daily Roster'!$S69</f>
        <v>0</v>
      </c>
      <c r="T69" s="55">
        <f>'[3]Daily Roster'!$T69</f>
        <v>0</v>
      </c>
      <c r="U69" s="55">
        <f>'[3]Daily Roster'!$U69</f>
        <v>0</v>
      </c>
      <c r="V69" s="55">
        <f>'[3]Daily Roster'!$V69</f>
        <v>0</v>
      </c>
      <c r="W69" s="55">
        <f>'[3]Daily Roster'!$W69</f>
        <v>0</v>
      </c>
      <c r="X69" s="55">
        <f>'[3]Daily Roster'!$X69</f>
        <v>0</v>
      </c>
      <c r="Y69" s="55">
        <f>'[3]Daily Roster'!$Y69</f>
        <v>0</v>
      </c>
    </row>
    <row r="70" spans="1:25" x14ac:dyDescent="0.3">
      <c r="A70" s="7">
        <v>43195</v>
      </c>
      <c r="B70" s="1" t="s">
        <v>4</v>
      </c>
      <c r="C70" s="55">
        <f>'[3]Daily Roster'!$C70</f>
        <v>0</v>
      </c>
      <c r="D70" s="55">
        <f>'[3]Daily Roster'!$D70</f>
        <v>0</v>
      </c>
      <c r="E70" s="55">
        <f>'[3]Daily Roster'!$E70</f>
        <v>0</v>
      </c>
      <c r="F70" s="55">
        <f>'[3]Daily Roster'!$F70</f>
        <v>0</v>
      </c>
      <c r="G70" s="55">
        <f>'[3]Daily Roster'!$G70</f>
        <v>0</v>
      </c>
      <c r="H70" s="55">
        <f>'[3]Daily Roster'!$H70</f>
        <v>0</v>
      </c>
      <c r="I70" s="55">
        <f>'[3]Daily Roster'!$I70</f>
        <v>0</v>
      </c>
      <c r="J70" s="55">
        <f>'[3]Daily Roster'!$J70</f>
        <v>0</v>
      </c>
      <c r="K70" s="55">
        <f>'[3]Daily Roster'!$K70</f>
        <v>0</v>
      </c>
      <c r="L70" s="55">
        <f>'[3]Daily Roster'!$L70</f>
        <v>0</v>
      </c>
      <c r="M70" s="55">
        <f>'[3]Daily Roster'!$M70</f>
        <v>0</v>
      </c>
      <c r="N70" s="55">
        <f>'[3]Daily Roster'!$N70</f>
        <v>0</v>
      </c>
      <c r="O70" s="55">
        <f>'[3]Daily Roster'!$O70</f>
        <v>0</v>
      </c>
      <c r="P70" s="55">
        <f>'[3]Daily Roster'!$P70</f>
        <v>0</v>
      </c>
      <c r="Q70" s="55">
        <f>'[3]Daily Roster'!$Q70</f>
        <v>0</v>
      </c>
      <c r="R70" s="55">
        <f>'[3]Daily Roster'!$R70</f>
        <v>0</v>
      </c>
      <c r="S70" s="55">
        <f>'[3]Daily Roster'!$S70</f>
        <v>0</v>
      </c>
      <c r="T70" s="55">
        <f>'[3]Daily Roster'!$T70</f>
        <v>0</v>
      </c>
      <c r="U70" s="55">
        <f>'[3]Daily Roster'!$U70</f>
        <v>0</v>
      </c>
      <c r="V70" s="55">
        <f>'[3]Daily Roster'!$V70</f>
        <v>0</v>
      </c>
      <c r="W70" s="55">
        <f>'[3]Daily Roster'!$W70</f>
        <v>0</v>
      </c>
      <c r="X70" s="55">
        <f>'[3]Daily Roster'!$X70</f>
        <v>0</v>
      </c>
      <c r="Y70" s="55">
        <f>'[3]Daily Roster'!$Y70</f>
        <v>0</v>
      </c>
    </row>
    <row r="71" spans="1:25" x14ac:dyDescent="0.3">
      <c r="A71" s="7">
        <v>43196</v>
      </c>
      <c r="B71" s="1" t="s">
        <v>5</v>
      </c>
      <c r="C71" s="55">
        <f>'[3]Daily Roster'!$C71</f>
        <v>0</v>
      </c>
      <c r="D71" s="55">
        <f>'[3]Daily Roster'!$D71</f>
        <v>0</v>
      </c>
      <c r="E71" s="55">
        <f>'[3]Daily Roster'!$E71</f>
        <v>0</v>
      </c>
      <c r="F71" s="55">
        <f>'[3]Daily Roster'!$F71</f>
        <v>0</v>
      </c>
      <c r="G71" s="55">
        <f>'[3]Daily Roster'!$G71</f>
        <v>0</v>
      </c>
      <c r="H71" s="55">
        <f>'[3]Daily Roster'!$H71</f>
        <v>0</v>
      </c>
      <c r="I71" s="55">
        <f>'[3]Daily Roster'!$I71</f>
        <v>0</v>
      </c>
      <c r="J71" s="55">
        <f>'[3]Daily Roster'!$J71</f>
        <v>0</v>
      </c>
      <c r="K71" s="55">
        <f>'[3]Daily Roster'!$K71</f>
        <v>0</v>
      </c>
      <c r="L71" s="55">
        <f>'[3]Daily Roster'!$L71</f>
        <v>0</v>
      </c>
      <c r="M71" s="55">
        <f>'[3]Daily Roster'!$M71</f>
        <v>0</v>
      </c>
      <c r="N71" s="55">
        <f>'[3]Daily Roster'!$N71</f>
        <v>0</v>
      </c>
      <c r="O71" s="55">
        <f>'[3]Daily Roster'!$O71</f>
        <v>0</v>
      </c>
      <c r="P71" s="55">
        <f>'[3]Daily Roster'!$P71</f>
        <v>0</v>
      </c>
      <c r="Q71" s="55">
        <f>'[3]Daily Roster'!$Q71</f>
        <v>0</v>
      </c>
      <c r="R71" s="55">
        <f>'[3]Daily Roster'!$R71</f>
        <v>0</v>
      </c>
      <c r="S71" s="55">
        <f>'[3]Daily Roster'!$S71</f>
        <v>0</v>
      </c>
      <c r="T71" s="55">
        <f>'[3]Daily Roster'!$T71</f>
        <v>0</v>
      </c>
      <c r="U71" s="55">
        <f>'[3]Daily Roster'!$U71</f>
        <v>0</v>
      </c>
      <c r="V71" s="55">
        <f>'[3]Daily Roster'!$V71</f>
        <v>0</v>
      </c>
      <c r="W71" s="55">
        <f>'[3]Daily Roster'!$W71</f>
        <v>0</v>
      </c>
      <c r="X71" s="55">
        <f>'[3]Daily Roster'!$X71</f>
        <v>0</v>
      </c>
      <c r="Y71" s="55">
        <f>'[3]Daily Roster'!$Y71</f>
        <v>0</v>
      </c>
    </row>
    <row r="72" spans="1:25" x14ac:dyDescent="0.3">
      <c r="A72" s="7">
        <v>43199</v>
      </c>
      <c r="B72" s="1" t="s">
        <v>1</v>
      </c>
      <c r="C72" s="55">
        <f>'[3]Daily Roster'!$C72</f>
        <v>0</v>
      </c>
      <c r="D72" s="55">
        <f>'[3]Daily Roster'!$D72</f>
        <v>0</v>
      </c>
      <c r="E72" s="55">
        <f>'[3]Daily Roster'!$E72</f>
        <v>0</v>
      </c>
      <c r="F72" s="55">
        <f>'[3]Daily Roster'!$F72</f>
        <v>0</v>
      </c>
      <c r="G72" s="55">
        <f>'[3]Daily Roster'!$G72</f>
        <v>0</v>
      </c>
      <c r="H72" s="55">
        <f>'[3]Daily Roster'!$H72</f>
        <v>0</v>
      </c>
      <c r="I72" s="55">
        <f>'[3]Daily Roster'!$I72</f>
        <v>0</v>
      </c>
      <c r="J72" s="55">
        <f>'[3]Daily Roster'!$J72</f>
        <v>0</v>
      </c>
      <c r="K72" s="55">
        <f>'[3]Daily Roster'!$K72</f>
        <v>0</v>
      </c>
      <c r="L72" s="55">
        <f>'[3]Daily Roster'!$L72</f>
        <v>0</v>
      </c>
      <c r="M72" s="55">
        <f>'[3]Daily Roster'!$M72</f>
        <v>0</v>
      </c>
      <c r="N72" s="55">
        <f>'[3]Daily Roster'!$N72</f>
        <v>0</v>
      </c>
      <c r="O72" s="55">
        <f>'[3]Daily Roster'!$O72</f>
        <v>0</v>
      </c>
      <c r="P72" s="55">
        <f>'[3]Daily Roster'!$P72</f>
        <v>0</v>
      </c>
      <c r="Q72" s="55">
        <f>'[3]Daily Roster'!$Q72</f>
        <v>0</v>
      </c>
      <c r="R72" s="55">
        <f>'[3]Daily Roster'!$R72</f>
        <v>0</v>
      </c>
      <c r="S72" s="55">
        <f>'[3]Daily Roster'!$S72</f>
        <v>0</v>
      </c>
      <c r="T72" s="55">
        <f>'[3]Daily Roster'!$T72</f>
        <v>0</v>
      </c>
      <c r="U72" s="55">
        <f>'[3]Daily Roster'!$U72</f>
        <v>0</v>
      </c>
      <c r="V72" s="55">
        <f>'[3]Daily Roster'!$V72</f>
        <v>0</v>
      </c>
      <c r="W72" s="55">
        <f>'[3]Daily Roster'!$W72</f>
        <v>0</v>
      </c>
      <c r="X72" s="55">
        <f>'[3]Daily Roster'!$X72</f>
        <v>0</v>
      </c>
      <c r="Y72" s="55">
        <f>'[3]Daily Roster'!$Y72</f>
        <v>0</v>
      </c>
    </row>
    <row r="73" spans="1:25" x14ac:dyDescent="0.3">
      <c r="A73" s="7">
        <v>43200</v>
      </c>
      <c r="B73" s="1" t="s">
        <v>2</v>
      </c>
      <c r="C73" s="55">
        <f>'[3]Daily Roster'!$C73</f>
        <v>0</v>
      </c>
      <c r="D73" s="55">
        <f>'[3]Daily Roster'!$D73</f>
        <v>0</v>
      </c>
      <c r="E73" s="55">
        <f>'[3]Daily Roster'!$E73</f>
        <v>0</v>
      </c>
      <c r="F73" s="55">
        <f>'[3]Daily Roster'!$F73</f>
        <v>0</v>
      </c>
      <c r="G73" s="55">
        <f>'[3]Daily Roster'!$G73</f>
        <v>0</v>
      </c>
      <c r="H73" s="55">
        <f>'[3]Daily Roster'!$H73</f>
        <v>0</v>
      </c>
      <c r="I73" s="55">
        <f>'[3]Daily Roster'!$I73</f>
        <v>0</v>
      </c>
      <c r="J73" s="55">
        <f>'[3]Daily Roster'!$J73</f>
        <v>0</v>
      </c>
      <c r="K73" s="55">
        <f>'[3]Daily Roster'!$K73</f>
        <v>0</v>
      </c>
      <c r="L73" s="55">
        <f>'[3]Daily Roster'!$L73</f>
        <v>0</v>
      </c>
      <c r="M73" s="55">
        <f>'[3]Daily Roster'!$M73</f>
        <v>0</v>
      </c>
      <c r="N73" s="55">
        <f>'[3]Daily Roster'!$N73</f>
        <v>0</v>
      </c>
      <c r="O73" s="55">
        <f>'[3]Daily Roster'!$O73</f>
        <v>0</v>
      </c>
      <c r="P73" s="55">
        <f>'[3]Daily Roster'!$P73</f>
        <v>0</v>
      </c>
      <c r="Q73" s="55">
        <f>'[3]Daily Roster'!$Q73</f>
        <v>0</v>
      </c>
      <c r="R73" s="55">
        <f>'[3]Daily Roster'!$R73</f>
        <v>0</v>
      </c>
      <c r="S73" s="55">
        <f>'[3]Daily Roster'!$S73</f>
        <v>0</v>
      </c>
      <c r="T73" s="55">
        <f>'[3]Daily Roster'!$T73</f>
        <v>0</v>
      </c>
      <c r="U73" s="55">
        <f>'[3]Daily Roster'!$U73</f>
        <v>0</v>
      </c>
      <c r="V73" s="55">
        <f>'[3]Daily Roster'!$V73</f>
        <v>0</v>
      </c>
      <c r="W73" s="55">
        <f>'[3]Daily Roster'!$W73</f>
        <v>0</v>
      </c>
      <c r="X73" s="55">
        <f>'[3]Daily Roster'!$X73</f>
        <v>0</v>
      </c>
      <c r="Y73" s="55">
        <f>'[3]Daily Roster'!$Y73</f>
        <v>0</v>
      </c>
    </row>
    <row r="74" spans="1:25" x14ac:dyDescent="0.3">
      <c r="A74" s="7">
        <v>43201</v>
      </c>
      <c r="B74" s="1" t="s">
        <v>3</v>
      </c>
      <c r="C74" s="55">
        <f>'[3]Daily Roster'!$C74</f>
        <v>0</v>
      </c>
      <c r="D74" s="55">
        <f>'[3]Daily Roster'!$D74</f>
        <v>0</v>
      </c>
      <c r="E74" s="55">
        <f>'[3]Daily Roster'!$E74</f>
        <v>0</v>
      </c>
      <c r="F74" s="55">
        <f>'[3]Daily Roster'!$F74</f>
        <v>0</v>
      </c>
      <c r="G74" s="55">
        <f>'[3]Daily Roster'!$G74</f>
        <v>0</v>
      </c>
      <c r="H74" s="55">
        <f>'[3]Daily Roster'!$H74</f>
        <v>0</v>
      </c>
      <c r="I74" s="55">
        <f>'[3]Daily Roster'!$I74</f>
        <v>0</v>
      </c>
      <c r="J74" s="55">
        <f>'[3]Daily Roster'!$J74</f>
        <v>0</v>
      </c>
      <c r="K74" s="55">
        <f>'[3]Daily Roster'!$K74</f>
        <v>0</v>
      </c>
      <c r="L74" s="55">
        <f>'[3]Daily Roster'!$L74</f>
        <v>0</v>
      </c>
      <c r="M74" s="55">
        <f>'[3]Daily Roster'!$M74</f>
        <v>0</v>
      </c>
      <c r="N74" s="55">
        <f>'[3]Daily Roster'!$N74</f>
        <v>0</v>
      </c>
      <c r="O74" s="55">
        <f>'[3]Daily Roster'!$O74</f>
        <v>0</v>
      </c>
      <c r="P74" s="55">
        <f>'[3]Daily Roster'!$P74</f>
        <v>0</v>
      </c>
      <c r="Q74" s="55">
        <f>'[3]Daily Roster'!$Q74</f>
        <v>0</v>
      </c>
      <c r="R74" s="55">
        <f>'[3]Daily Roster'!$R74</f>
        <v>0</v>
      </c>
      <c r="S74" s="55">
        <f>'[3]Daily Roster'!$S74</f>
        <v>0</v>
      </c>
      <c r="T74" s="55">
        <f>'[3]Daily Roster'!$T74</f>
        <v>0</v>
      </c>
      <c r="U74" s="55">
        <f>'[3]Daily Roster'!$U74</f>
        <v>0</v>
      </c>
      <c r="V74" s="55">
        <f>'[3]Daily Roster'!$V74</f>
        <v>0</v>
      </c>
      <c r="W74" s="55">
        <f>'[3]Daily Roster'!$W74</f>
        <v>0</v>
      </c>
      <c r="X74" s="55">
        <f>'[3]Daily Roster'!$X74</f>
        <v>0</v>
      </c>
      <c r="Y74" s="55">
        <f>'[3]Daily Roster'!$Y74</f>
        <v>0</v>
      </c>
    </row>
    <row r="75" spans="1:25" x14ac:dyDescent="0.3">
      <c r="A75" s="7">
        <v>43202</v>
      </c>
      <c r="B75" s="1" t="s">
        <v>4</v>
      </c>
      <c r="C75" s="55">
        <f>'[3]Daily Roster'!$C75</f>
        <v>0</v>
      </c>
      <c r="D75" s="55">
        <f>'[3]Daily Roster'!$D75</f>
        <v>0</v>
      </c>
      <c r="E75" s="55">
        <f>'[3]Daily Roster'!$E75</f>
        <v>0</v>
      </c>
      <c r="F75" s="55">
        <f>'[3]Daily Roster'!$F75</f>
        <v>0</v>
      </c>
      <c r="G75" s="55">
        <f>'[3]Daily Roster'!$G75</f>
        <v>0</v>
      </c>
      <c r="H75" s="55">
        <f>'[3]Daily Roster'!$H75</f>
        <v>0</v>
      </c>
      <c r="I75" s="55">
        <f>'[3]Daily Roster'!$I75</f>
        <v>0</v>
      </c>
      <c r="J75" s="55">
        <f>'[3]Daily Roster'!$J75</f>
        <v>0</v>
      </c>
      <c r="K75" s="55">
        <f>'[3]Daily Roster'!$K75</f>
        <v>0</v>
      </c>
      <c r="L75" s="55">
        <f>'[3]Daily Roster'!$L75</f>
        <v>0</v>
      </c>
      <c r="M75" s="55">
        <f>'[3]Daily Roster'!$M75</f>
        <v>0</v>
      </c>
      <c r="N75" s="55">
        <f>'[3]Daily Roster'!$N75</f>
        <v>0</v>
      </c>
      <c r="O75" s="55">
        <f>'[3]Daily Roster'!$O75</f>
        <v>0</v>
      </c>
      <c r="P75" s="55">
        <f>'[3]Daily Roster'!$P75</f>
        <v>0</v>
      </c>
      <c r="Q75" s="55">
        <f>'[3]Daily Roster'!$Q75</f>
        <v>0</v>
      </c>
      <c r="R75" s="55">
        <f>'[3]Daily Roster'!$R75</f>
        <v>0</v>
      </c>
      <c r="S75" s="55">
        <f>'[3]Daily Roster'!$S75</f>
        <v>0</v>
      </c>
      <c r="T75" s="55">
        <f>'[3]Daily Roster'!$T75</f>
        <v>0</v>
      </c>
      <c r="U75" s="55">
        <f>'[3]Daily Roster'!$U75</f>
        <v>0</v>
      </c>
      <c r="V75" s="55">
        <f>'[3]Daily Roster'!$V75</f>
        <v>0</v>
      </c>
      <c r="W75" s="55">
        <f>'[3]Daily Roster'!$W75</f>
        <v>0</v>
      </c>
      <c r="X75" s="55">
        <f>'[3]Daily Roster'!$X75</f>
        <v>0</v>
      </c>
      <c r="Y75" s="55">
        <f>'[3]Daily Roster'!$Y75</f>
        <v>0</v>
      </c>
    </row>
    <row r="76" spans="1:25" x14ac:dyDescent="0.3">
      <c r="A76" s="7">
        <v>43203</v>
      </c>
      <c r="B76" s="1" t="s">
        <v>5</v>
      </c>
      <c r="C76" s="55">
        <f>'[3]Daily Roster'!$C76</f>
        <v>0</v>
      </c>
      <c r="D76" s="55">
        <f>'[3]Daily Roster'!$D76</f>
        <v>0</v>
      </c>
      <c r="E76" s="55">
        <f>'[3]Daily Roster'!$E76</f>
        <v>0</v>
      </c>
      <c r="F76" s="55">
        <f>'[3]Daily Roster'!$F76</f>
        <v>0</v>
      </c>
      <c r="G76" s="55">
        <f>'[3]Daily Roster'!$G76</f>
        <v>0</v>
      </c>
      <c r="H76" s="55">
        <f>'[3]Daily Roster'!$H76</f>
        <v>0</v>
      </c>
      <c r="I76" s="55">
        <f>'[3]Daily Roster'!$I76</f>
        <v>0</v>
      </c>
      <c r="J76" s="55">
        <f>'[3]Daily Roster'!$J76</f>
        <v>0</v>
      </c>
      <c r="K76" s="55">
        <f>'[3]Daily Roster'!$K76</f>
        <v>0</v>
      </c>
      <c r="L76" s="55">
        <f>'[3]Daily Roster'!$L76</f>
        <v>0</v>
      </c>
      <c r="M76" s="55">
        <f>'[3]Daily Roster'!$M76</f>
        <v>0</v>
      </c>
      <c r="N76" s="55">
        <f>'[3]Daily Roster'!$N76</f>
        <v>0</v>
      </c>
      <c r="O76" s="55">
        <f>'[3]Daily Roster'!$O76</f>
        <v>0</v>
      </c>
      <c r="P76" s="55">
        <f>'[3]Daily Roster'!$P76</f>
        <v>0</v>
      </c>
      <c r="Q76" s="55">
        <f>'[3]Daily Roster'!$Q76</f>
        <v>0</v>
      </c>
      <c r="R76" s="55">
        <f>'[3]Daily Roster'!$R76</f>
        <v>0</v>
      </c>
      <c r="S76" s="55">
        <f>'[3]Daily Roster'!$S76</f>
        <v>0</v>
      </c>
      <c r="T76" s="55">
        <f>'[3]Daily Roster'!$T76</f>
        <v>0</v>
      </c>
      <c r="U76" s="55">
        <f>'[3]Daily Roster'!$U76</f>
        <v>0</v>
      </c>
      <c r="V76" s="55">
        <f>'[3]Daily Roster'!$V76</f>
        <v>0</v>
      </c>
      <c r="W76" s="55">
        <f>'[3]Daily Roster'!$W76</f>
        <v>0</v>
      </c>
      <c r="X76" s="55">
        <f>'[3]Daily Roster'!$X76</f>
        <v>0</v>
      </c>
      <c r="Y76" s="55">
        <f>'[3]Daily Roster'!$Y76</f>
        <v>0</v>
      </c>
    </row>
    <row r="77" spans="1:25" x14ac:dyDescent="0.3">
      <c r="A77" s="7">
        <v>43206</v>
      </c>
      <c r="B77" s="1" t="s">
        <v>1</v>
      </c>
      <c r="C77" s="55">
        <f>'[3]Daily Roster'!$C77</f>
        <v>0</v>
      </c>
      <c r="D77" s="55">
        <f>'[3]Daily Roster'!$D77</f>
        <v>0</v>
      </c>
      <c r="E77" s="55">
        <f>'[3]Daily Roster'!$E77</f>
        <v>0</v>
      </c>
      <c r="F77" s="55">
        <f>'[3]Daily Roster'!$F77</f>
        <v>0</v>
      </c>
      <c r="G77" s="55">
        <f>'[3]Daily Roster'!$G77</f>
        <v>0</v>
      </c>
      <c r="H77" s="55">
        <f>'[3]Daily Roster'!$H77</f>
        <v>0</v>
      </c>
      <c r="I77" s="55">
        <f>'[3]Daily Roster'!$I77</f>
        <v>0</v>
      </c>
      <c r="J77" s="55">
        <f>'[3]Daily Roster'!$J77</f>
        <v>0</v>
      </c>
      <c r="K77" s="55">
        <f>'[3]Daily Roster'!$K77</f>
        <v>0</v>
      </c>
      <c r="L77" s="55">
        <f>'[3]Daily Roster'!$L77</f>
        <v>0</v>
      </c>
      <c r="M77" s="55">
        <f>'[3]Daily Roster'!$M77</f>
        <v>0</v>
      </c>
      <c r="N77" s="55">
        <f>'[3]Daily Roster'!$N77</f>
        <v>0</v>
      </c>
      <c r="O77" s="55">
        <f>'[3]Daily Roster'!$O77</f>
        <v>0</v>
      </c>
      <c r="P77" s="55">
        <f>'[3]Daily Roster'!$P77</f>
        <v>0</v>
      </c>
      <c r="Q77" s="55">
        <f>'[3]Daily Roster'!$Q77</f>
        <v>0</v>
      </c>
      <c r="R77" s="55">
        <f>'[3]Daily Roster'!$R77</f>
        <v>0</v>
      </c>
      <c r="S77" s="55">
        <f>'[3]Daily Roster'!$S77</f>
        <v>0</v>
      </c>
      <c r="T77" s="55">
        <f>'[3]Daily Roster'!$T77</f>
        <v>0</v>
      </c>
      <c r="U77" s="55">
        <f>'[3]Daily Roster'!$U77</f>
        <v>0</v>
      </c>
      <c r="V77" s="55">
        <f>'[3]Daily Roster'!$V77</f>
        <v>0</v>
      </c>
      <c r="W77" s="55">
        <f>'[3]Daily Roster'!$W77</f>
        <v>0</v>
      </c>
      <c r="X77" s="55">
        <f>'[3]Daily Roster'!$X77</f>
        <v>0</v>
      </c>
      <c r="Y77" s="55">
        <f>'[3]Daily Roster'!$Y77</f>
        <v>0</v>
      </c>
    </row>
    <row r="78" spans="1:25" x14ac:dyDescent="0.3">
      <c r="A78" s="7">
        <v>43207</v>
      </c>
      <c r="B78" s="1" t="s">
        <v>2</v>
      </c>
      <c r="C78" s="55">
        <f>'[3]Daily Roster'!$C78</f>
        <v>0</v>
      </c>
      <c r="D78" s="55">
        <f>'[3]Daily Roster'!$D78</f>
        <v>0</v>
      </c>
      <c r="E78" s="55">
        <f>'[3]Daily Roster'!$E78</f>
        <v>0</v>
      </c>
      <c r="F78" s="55">
        <f>'[3]Daily Roster'!$F78</f>
        <v>0</v>
      </c>
      <c r="G78" s="55">
        <f>'[3]Daily Roster'!$G78</f>
        <v>0</v>
      </c>
      <c r="H78" s="55">
        <f>'[3]Daily Roster'!$H78</f>
        <v>0</v>
      </c>
      <c r="I78" s="55">
        <f>'[3]Daily Roster'!$I78</f>
        <v>0</v>
      </c>
      <c r="J78" s="55">
        <f>'[3]Daily Roster'!$J78</f>
        <v>0</v>
      </c>
      <c r="K78" s="55">
        <f>'[3]Daily Roster'!$K78</f>
        <v>0</v>
      </c>
      <c r="L78" s="55">
        <f>'[3]Daily Roster'!$L78</f>
        <v>0</v>
      </c>
      <c r="M78" s="55">
        <f>'[3]Daily Roster'!$M78</f>
        <v>0</v>
      </c>
      <c r="N78" s="55">
        <f>'[3]Daily Roster'!$N78</f>
        <v>0</v>
      </c>
      <c r="O78" s="55">
        <f>'[3]Daily Roster'!$O78</f>
        <v>0</v>
      </c>
      <c r="P78" s="55">
        <f>'[3]Daily Roster'!$P78</f>
        <v>0</v>
      </c>
      <c r="Q78" s="55">
        <f>'[3]Daily Roster'!$Q78</f>
        <v>0</v>
      </c>
      <c r="R78" s="55">
        <f>'[3]Daily Roster'!$R78</f>
        <v>0</v>
      </c>
      <c r="S78" s="55">
        <f>'[3]Daily Roster'!$S78</f>
        <v>0</v>
      </c>
      <c r="T78" s="55">
        <f>'[3]Daily Roster'!$T78</f>
        <v>0</v>
      </c>
      <c r="U78" s="55">
        <f>'[3]Daily Roster'!$U78</f>
        <v>0</v>
      </c>
      <c r="V78" s="55">
        <f>'[3]Daily Roster'!$V78</f>
        <v>0</v>
      </c>
      <c r="W78" s="55">
        <f>'[3]Daily Roster'!$W78</f>
        <v>0</v>
      </c>
      <c r="X78" s="55">
        <f>'[3]Daily Roster'!$X78</f>
        <v>0</v>
      </c>
      <c r="Y78" s="55">
        <f>'[3]Daily Roster'!$Y78</f>
        <v>0</v>
      </c>
    </row>
    <row r="79" spans="1:25" x14ac:dyDescent="0.3">
      <c r="A79" s="7">
        <v>43208</v>
      </c>
      <c r="B79" s="1" t="s">
        <v>3</v>
      </c>
      <c r="C79" s="55">
        <f>'[3]Daily Roster'!$C79</f>
        <v>0</v>
      </c>
      <c r="D79" s="55">
        <f>'[3]Daily Roster'!$D79</f>
        <v>0</v>
      </c>
      <c r="E79" s="55">
        <f>'[3]Daily Roster'!$E79</f>
        <v>0</v>
      </c>
      <c r="F79" s="55">
        <f>'[3]Daily Roster'!$F79</f>
        <v>0</v>
      </c>
      <c r="G79" s="55">
        <f>'[3]Daily Roster'!$G79</f>
        <v>0</v>
      </c>
      <c r="H79" s="55">
        <f>'[3]Daily Roster'!$H79</f>
        <v>0</v>
      </c>
      <c r="I79" s="55">
        <f>'[3]Daily Roster'!$I79</f>
        <v>0</v>
      </c>
      <c r="J79" s="55">
        <f>'[3]Daily Roster'!$J79</f>
        <v>0</v>
      </c>
      <c r="K79" s="55">
        <f>'[3]Daily Roster'!$K79</f>
        <v>0</v>
      </c>
      <c r="L79" s="55">
        <f>'[3]Daily Roster'!$L79</f>
        <v>0</v>
      </c>
      <c r="M79" s="55">
        <f>'[3]Daily Roster'!$M79</f>
        <v>0</v>
      </c>
      <c r="N79" s="55">
        <f>'[3]Daily Roster'!$N79</f>
        <v>0</v>
      </c>
      <c r="O79" s="55">
        <f>'[3]Daily Roster'!$O79</f>
        <v>0</v>
      </c>
      <c r="P79" s="55">
        <f>'[3]Daily Roster'!$P79</f>
        <v>0</v>
      </c>
      <c r="Q79" s="55">
        <f>'[3]Daily Roster'!$Q79</f>
        <v>0</v>
      </c>
      <c r="R79" s="55">
        <f>'[3]Daily Roster'!$R79</f>
        <v>0</v>
      </c>
      <c r="S79" s="55">
        <f>'[3]Daily Roster'!$S79</f>
        <v>0</v>
      </c>
      <c r="T79" s="55">
        <f>'[3]Daily Roster'!$T79</f>
        <v>0</v>
      </c>
      <c r="U79" s="55">
        <f>'[3]Daily Roster'!$U79</f>
        <v>0</v>
      </c>
      <c r="V79" s="55">
        <f>'[3]Daily Roster'!$V79</f>
        <v>0</v>
      </c>
      <c r="W79" s="55">
        <f>'[3]Daily Roster'!$W79</f>
        <v>0</v>
      </c>
      <c r="X79" s="55">
        <f>'[3]Daily Roster'!$X79</f>
        <v>0</v>
      </c>
      <c r="Y79" s="55">
        <f>'[3]Daily Roster'!$Y79</f>
        <v>0</v>
      </c>
    </row>
    <row r="80" spans="1:25" x14ac:dyDescent="0.3">
      <c r="A80" s="7">
        <v>43209</v>
      </c>
      <c r="B80" s="1" t="s">
        <v>4</v>
      </c>
      <c r="C80" s="55">
        <f>'[3]Daily Roster'!$C80</f>
        <v>0</v>
      </c>
      <c r="D80" s="55">
        <f>'[3]Daily Roster'!$D80</f>
        <v>0</v>
      </c>
      <c r="E80" s="55">
        <f>'[3]Daily Roster'!$E80</f>
        <v>0</v>
      </c>
      <c r="F80" s="55">
        <f>'[3]Daily Roster'!$F80</f>
        <v>0</v>
      </c>
      <c r="G80" s="55">
        <f>'[3]Daily Roster'!$G80</f>
        <v>0</v>
      </c>
      <c r="H80" s="55">
        <f>'[3]Daily Roster'!$H80</f>
        <v>0</v>
      </c>
      <c r="I80" s="55">
        <f>'[3]Daily Roster'!$I80</f>
        <v>0</v>
      </c>
      <c r="J80" s="55">
        <f>'[3]Daily Roster'!$J80</f>
        <v>0</v>
      </c>
      <c r="K80" s="55">
        <f>'[3]Daily Roster'!$K80</f>
        <v>0</v>
      </c>
      <c r="L80" s="55">
        <f>'[3]Daily Roster'!$L80</f>
        <v>0</v>
      </c>
      <c r="M80" s="55">
        <f>'[3]Daily Roster'!$M80</f>
        <v>0</v>
      </c>
      <c r="N80" s="55">
        <f>'[3]Daily Roster'!$N80</f>
        <v>0</v>
      </c>
      <c r="O80" s="55">
        <f>'[3]Daily Roster'!$O80</f>
        <v>0</v>
      </c>
      <c r="P80" s="55">
        <f>'[3]Daily Roster'!$P80</f>
        <v>0</v>
      </c>
      <c r="Q80" s="55">
        <f>'[3]Daily Roster'!$Q80</f>
        <v>0</v>
      </c>
      <c r="R80" s="55">
        <f>'[3]Daily Roster'!$R80</f>
        <v>0</v>
      </c>
      <c r="S80" s="55">
        <f>'[3]Daily Roster'!$S80</f>
        <v>0</v>
      </c>
      <c r="T80" s="55">
        <f>'[3]Daily Roster'!$T80</f>
        <v>0</v>
      </c>
      <c r="U80" s="55">
        <f>'[3]Daily Roster'!$U80</f>
        <v>0</v>
      </c>
      <c r="V80" s="55">
        <f>'[3]Daily Roster'!$V80</f>
        <v>0</v>
      </c>
      <c r="W80" s="55">
        <f>'[3]Daily Roster'!$W80</f>
        <v>0</v>
      </c>
      <c r="X80" s="55">
        <f>'[3]Daily Roster'!$X80</f>
        <v>0</v>
      </c>
      <c r="Y80" s="55">
        <f>'[3]Daily Roster'!$Y80</f>
        <v>0</v>
      </c>
    </row>
    <row r="81" spans="1:25" x14ac:dyDescent="0.3">
      <c r="A81" s="7">
        <v>43210</v>
      </c>
      <c r="B81" s="1" t="s">
        <v>5</v>
      </c>
      <c r="C81" s="55">
        <f>'[3]Daily Roster'!$C81</f>
        <v>0</v>
      </c>
      <c r="D81" s="55">
        <f>'[3]Daily Roster'!$D81</f>
        <v>0</v>
      </c>
      <c r="E81" s="55">
        <f>'[3]Daily Roster'!$E81</f>
        <v>0</v>
      </c>
      <c r="F81" s="55">
        <f>'[3]Daily Roster'!$F81</f>
        <v>0</v>
      </c>
      <c r="G81" s="55">
        <f>'[3]Daily Roster'!$G81</f>
        <v>0</v>
      </c>
      <c r="H81" s="55">
        <f>'[3]Daily Roster'!$H81</f>
        <v>0</v>
      </c>
      <c r="I81" s="55">
        <f>'[3]Daily Roster'!$I81</f>
        <v>0</v>
      </c>
      <c r="J81" s="55">
        <f>'[3]Daily Roster'!$J81</f>
        <v>0</v>
      </c>
      <c r="K81" s="55">
        <f>'[3]Daily Roster'!$K81</f>
        <v>0</v>
      </c>
      <c r="L81" s="55">
        <f>'[3]Daily Roster'!$L81</f>
        <v>0</v>
      </c>
      <c r="M81" s="55">
        <f>'[3]Daily Roster'!$M81</f>
        <v>0</v>
      </c>
      <c r="N81" s="55">
        <f>'[3]Daily Roster'!$N81</f>
        <v>0</v>
      </c>
      <c r="O81" s="55">
        <f>'[3]Daily Roster'!$O81</f>
        <v>0</v>
      </c>
      <c r="P81" s="55">
        <f>'[3]Daily Roster'!$P81</f>
        <v>0</v>
      </c>
      <c r="Q81" s="55">
        <f>'[3]Daily Roster'!$Q81</f>
        <v>0</v>
      </c>
      <c r="R81" s="55">
        <f>'[3]Daily Roster'!$R81</f>
        <v>0</v>
      </c>
      <c r="S81" s="55">
        <f>'[3]Daily Roster'!$S81</f>
        <v>0</v>
      </c>
      <c r="T81" s="55">
        <f>'[3]Daily Roster'!$T81</f>
        <v>0</v>
      </c>
      <c r="U81" s="55">
        <f>'[3]Daily Roster'!$U81</f>
        <v>0</v>
      </c>
      <c r="V81" s="55">
        <f>'[3]Daily Roster'!$V81</f>
        <v>0</v>
      </c>
      <c r="W81" s="55">
        <f>'[3]Daily Roster'!$W81</f>
        <v>0</v>
      </c>
      <c r="X81" s="55">
        <f>'[3]Daily Roster'!$X81</f>
        <v>0</v>
      </c>
      <c r="Y81" s="55">
        <f>'[3]Daily Roster'!$Y81</f>
        <v>0</v>
      </c>
    </row>
    <row r="82" spans="1:25" x14ac:dyDescent="0.3">
      <c r="A82" s="7">
        <v>43213</v>
      </c>
      <c r="B82" s="1" t="s">
        <v>1</v>
      </c>
      <c r="C82" s="55">
        <f>'[3]Daily Roster'!$C82</f>
        <v>0</v>
      </c>
      <c r="D82" s="55">
        <f>'[3]Daily Roster'!$D82</f>
        <v>0</v>
      </c>
      <c r="E82" s="55">
        <f>'[3]Daily Roster'!$E82</f>
        <v>0</v>
      </c>
      <c r="F82" s="55">
        <f>'[3]Daily Roster'!$F82</f>
        <v>0</v>
      </c>
      <c r="G82" s="55">
        <f>'[3]Daily Roster'!$G82</f>
        <v>0</v>
      </c>
      <c r="H82" s="55">
        <f>'[3]Daily Roster'!$H82</f>
        <v>0</v>
      </c>
      <c r="I82" s="55">
        <f>'[3]Daily Roster'!$I82</f>
        <v>0</v>
      </c>
      <c r="J82" s="55">
        <f>'[3]Daily Roster'!$J82</f>
        <v>0</v>
      </c>
      <c r="K82" s="55">
        <f>'[3]Daily Roster'!$K82</f>
        <v>0</v>
      </c>
      <c r="L82" s="55">
        <f>'[3]Daily Roster'!$L82</f>
        <v>0</v>
      </c>
      <c r="M82" s="55">
        <f>'[3]Daily Roster'!$M82</f>
        <v>0</v>
      </c>
      <c r="N82" s="55">
        <f>'[3]Daily Roster'!$N82</f>
        <v>0</v>
      </c>
      <c r="O82" s="55">
        <f>'[3]Daily Roster'!$O82</f>
        <v>0</v>
      </c>
      <c r="P82" s="55">
        <f>'[3]Daily Roster'!$P82</f>
        <v>0</v>
      </c>
      <c r="Q82" s="55">
        <f>'[3]Daily Roster'!$Q82</f>
        <v>0</v>
      </c>
      <c r="R82" s="55">
        <f>'[3]Daily Roster'!$R82</f>
        <v>0</v>
      </c>
      <c r="S82" s="55">
        <f>'[3]Daily Roster'!$S82</f>
        <v>0</v>
      </c>
      <c r="T82" s="55">
        <f>'[3]Daily Roster'!$T82</f>
        <v>0</v>
      </c>
      <c r="U82" s="55">
        <f>'[3]Daily Roster'!$U82</f>
        <v>0</v>
      </c>
      <c r="V82" s="55">
        <f>'[3]Daily Roster'!$V82</f>
        <v>0</v>
      </c>
      <c r="W82" s="55">
        <f>'[3]Daily Roster'!$W82</f>
        <v>0</v>
      </c>
      <c r="X82" s="55">
        <f>'[3]Daily Roster'!$X82</f>
        <v>0</v>
      </c>
      <c r="Y82" s="55">
        <f>'[3]Daily Roster'!$Y82</f>
        <v>0</v>
      </c>
    </row>
    <row r="83" spans="1:25" x14ac:dyDescent="0.3">
      <c r="A83" s="7">
        <v>43214</v>
      </c>
      <c r="B83" s="1" t="s">
        <v>2</v>
      </c>
      <c r="C83" s="55">
        <f>'[3]Daily Roster'!$C83</f>
        <v>0</v>
      </c>
      <c r="D83" s="55">
        <f>'[3]Daily Roster'!$D83</f>
        <v>0</v>
      </c>
      <c r="E83" s="55">
        <f>'[3]Daily Roster'!$E83</f>
        <v>0</v>
      </c>
      <c r="F83" s="55">
        <f>'[3]Daily Roster'!$F83</f>
        <v>0</v>
      </c>
      <c r="G83" s="55">
        <f>'[3]Daily Roster'!$G83</f>
        <v>0</v>
      </c>
      <c r="H83" s="55">
        <f>'[3]Daily Roster'!$H83</f>
        <v>0</v>
      </c>
      <c r="I83" s="55">
        <f>'[3]Daily Roster'!$I83</f>
        <v>0</v>
      </c>
      <c r="J83" s="55">
        <f>'[3]Daily Roster'!$J83</f>
        <v>0</v>
      </c>
      <c r="K83" s="55">
        <f>'[3]Daily Roster'!$K83</f>
        <v>0</v>
      </c>
      <c r="L83" s="55">
        <f>'[3]Daily Roster'!$L83</f>
        <v>0</v>
      </c>
      <c r="M83" s="55">
        <f>'[3]Daily Roster'!$M83</f>
        <v>0</v>
      </c>
      <c r="N83" s="55">
        <f>'[3]Daily Roster'!$N83</f>
        <v>0</v>
      </c>
      <c r="O83" s="55">
        <f>'[3]Daily Roster'!$O83</f>
        <v>0</v>
      </c>
      <c r="P83" s="55">
        <f>'[3]Daily Roster'!$P83</f>
        <v>0</v>
      </c>
      <c r="Q83" s="55">
        <f>'[3]Daily Roster'!$Q83</f>
        <v>0</v>
      </c>
      <c r="R83" s="55">
        <f>'[3]Daily Roster'!$R83</f>
        <v>0</v>
      </c>
      <c r="S83" s="55">
        <f>'[3]Daily Roster'!$S83</f>
        <v>0</v>
      </c>
      <c r="T83" s="55">
        <f>'[3]Daily Roster'!$T83</f>
        <v>0</v>
      </c>
      <c r="U83" s="55">
        <f>'[3]Daily Roster'!$U83</f>
        <v>0</v>
      </c>
      <c r="V83" s="55">
        <f>'[3]Daily Roster'!$V83</f>
        <v>0</v>
      </c>
      <c r="W83" s="55">
        <f>'[3]Daily Roster'!$W83</f>
        <v>0</v>
      </c>
      <c r="X83" s="55">
        <f>'[3]Daily Roster'!$X83</f>
        <v>0</v>
      </c>
      <c r="Y83" s="55">
        <f>'[3]Daily Roster'!$Y83</f>
        <v>0</v>
      </c>
    </row>
    <row r="84" spans="1:25" x14ac:dyDescent="0.3">
      <c r="A84" s="7">
        <v>43215</v>
      </c>
      <c r="B84" s="1" t="s">
        <v>3</v>
      </c>
      <c r="C84" s="55">
        <f>'[3]Daily Roster'!$C84</f>
        <v>0</v>
      </c>
      <c r="D84" s="55">
        <f>'[3]Daily Roster'!$D84</f>
        <v>0</v>
      </c>
      <c r="E84" s="55">
        <f>'[3]Daily Roster'!$E84</f>
        <v>0</v>
      </c>
      <c r="F84" s="55">
        <f>'[3]Daily Roster'!$F84</f>
        <v>0</v>
      </c>
      <c r="G84" s="55">
        <f>'[3]Daily Roster'!$G84</f>
        <v>0</v>
      </c>
      <c r="H84" s="55">
        <f>'[3]Daily Roster'!$H84</f>
        <v>0</v>
      </c>
      <c r="I84" s="55">
        <f>'[3]Daily Roster'!$I84</f>
        <v>0</v>
      </c>
      <c r="J84" s="55">
        <f>'[3]Daily Roster'!$J84</f>
        <v>0</v>
      </c>
      <c r="K84" s="55">
        <f>'[3]Daily Roster'!$K84</f>
        <v>0</v>
      </c>
      <c r="L84" s="55">
        <f>'[3]Daily Roster'!$L84</f>
        <v>0</v>
      </c>
      <c r="M84" s="55">
        <f>'[3]Daily Roster'!$M84</f>
        <v>0</v>
      </c>
      <c r="N84" s="55">
        <f>'[3]Daily Roster'!$N84</f>
        <v>0</v>
      </c>
      <c r="O84" s="55">
        <f>'[3]Daily Roster'!$O84</f>
        <v>0</v>
      </c>
      <c r="P84" s="55">
        <f>'[3]Daily Roster'!$P84</f>
        <v>0</v>
      </c>
      <c r="Q84" s="55">
        <f>'[3]Daily Roster'!$Q84</f>
        <v>0</v>
      </c>
      <c r="R84" s="55">
        <f>'[3]Daily Roster'!$R84</f>
        <v>0</v>
      </c>
      <c r="S84" s="55">
        <f>'[3]Daily Roster'!$S84</f>
        <v>0</v>
      </c>
      <c r="T84" s="55">
        <f>'[3]Daily Roster'!$T84</f>
        <v>0</v>
      </c>
      <c r="U84" s="55">
        <f>'[3]Daily Roster'!$U84</f>
        <v>0</v>
      </c>
      <c r="V84" s="55">
        <f>'[3]Daily Roster'!$V84</f>
        <v>0</v>
      </c>
      <c r="W84" s="55">
        <f>'[3]Daily Roster'!$W84</f>
        <v>0</v>
      </c>
      <c r="X84" s="55">
        <f>'[3]Daily Roster'!$X84</f>
        <v>0</v>
      </c>
      <c r="Y84" s="55">
        <f>'[3]Daily Roster'!$Y84</f>
        <v>0</v>
      </c>
    </row>
    <row r="85" spans="1:25" x14ac:dyDescent="0.3">
      <c r="A85" s="7">
        <v>43216</v>
      </c>
      <c r="B85" s="1" t="s">
        <v>4</v>
      </c>
      <c r="C85" s="55">
        <f>'[3]Daily Roster'!$C85</f>
        <v>0</v>
      </c>
      <c r="D85" s="55">
        <f>'[3]Daily Roster'!$D85</f>
        <v>0</v>
      </c>
      <c r="E85" s="55">
        <f>'[3]Daily Roster'!$E85</f>
        <v>0</v>
      </c>
      <c r="F85" s="55">
        <f>'[3]Daily Roster'!$F85</f>
        <v>0</v>
      </c>
      <c r="G85" s="55">
        <f>'[3]Daily Roster'!$G85</f>
        <v>0</v>
      </c>
      <c r="H85" s="55">
        <f>'[3]Daily Roster'!$H85</f>
        <v>0</v>
      </c>
      <c r="I85" s="55">
        <f>'[3]Daily Roster'!$I85</f>
        <v>0</v>
      </c>
      <c r="J85" s="55">
        <f>'[3]Daily Roster'!$J85</f>
        <v>0</v>
      </c>
      <c r="K85" s="55">
        <f>'[3]Daily Roster'!$K85</f>
        <v>0</v>
      </c>
      <c r="L85" s="55">
        <f>'[3]Daily Roster'!$L85</f>
        <v>0</v>
      </c>
      <c r="M85" s="55">
        <f>'[3]Daily Roster'!$M85</f>
        <v>0</v>
      </c>
      <c r="N85" s="55">
        <f>'[3]Daily Roster'!$N85</f>
        <v>0</v>
      </c>
      <c r="O85" s="55">
        <f>'[3]Daily Roster'!$O85</f>
        <v>0</v>
      </c>
      <c r="P85" s="55">
        <f>'[3]Daily Roster'!$P85</f>
        <v>0</v>
      </c>
      <c r="Q85" s="55">
        <f>'[3]Daily Roster'!$Q85</f>
        <v>0</v>
      </c>
      <c r="R85" s="55">
        <f>'[3]Daily Roster'!$R85</f>
        <v>0</v>
      </c>
      <c r="S85" s="55">
        <f>'[3]Daily Roster'!$S85</f>
        <v>0</v>
      </c>
      <c r="T85" s="55">
        <f>'[3]Daily Roster'!$T85</f>
        <v>0</v>
      </c>
      <c r="U85" s="55">
        <f>'[3]Daily Roster'!$U85</f>
        <v>0</v>
      </c>
      <c r="V85" s="55">
        <f>'[3]Daily Roster'!$V85</f>
        <v>0</v>
      </c>
      <c r="W85" s="55">
        <f>'[3]Daily Roster'!$W85</f>
        <v>0</v>
      </c>
      <c r="X85" s="55">
        <f>'[3]Daily Roster'!$X85</f>
        <v>0</v>
      </c>
      <c r="Y85" s="55">
        <f>'[3]Daily Roster'!$Y85</f>
        <v>0</v>
      </c>
    </row>
    <row r="86" spans="1:25" x14ac:dyDescent="0.3">
      <c r="A86" s="7">
        <v>43217</v>
      </c>
      <c r="B86" s="1" t="s">
        <v>5</v>
      </c>
      <c r="C86" s="55">
        <f>'[3]Daily Roster'!$C86</f>
        <v>0</v>
      </c>
      <c r="D86" s="55">
        <f>'[3]Daily Roster'!$D86</f>
        <v>0</v>
      </c>
      <c r="E86" s="55">
        <f>'[3]Daily Roster'!$E86</f>
        <v>0</v>
      </c>
      <c r="F86" s="55">
        <f>'[3]Daily Roster'!$F86</f>
        <v>0</v>
      </c>
      <c r="G86" s="55">
        <f>'[3]Daily Roster'!$G86</f>
        <v>0</v>
      </c>
      <c r="H86" s="55">
        <f>'[3]Daily Roster'!$H86</f>
        <v>0</v>
      </c>
      <c r="I86" s="55">
        <f>'[3]Daily Roster'!$I86</f>
        <v>0</v>
      </c>
      <c r="J86" s="55">
        <f>'[3]Daily Roster'!$J86</f>
        <v>0</v>
      </c>
      <c r="K86" s="55">
        <f>'[3]Daily Roster'!$K86</f>
        <v>0</v>
      </c>
      <c r="L86" s="55">
        <f>'[3]Daily Roster'!$L86</f>
        <v>0</v>
      </c>
      <c r="M86" s="55">
        <f>'[3]Daily Roster'!$M86</f>
        <v>0</v>
      </c>
      <c r="N86" s="55">
        <f>'[3]Daily Roster'!$N86</f>
        <v>0</v>
      </c>
      <c r="O86" s="55">
        <f>'[3]Daily Roster'!$O86</f>
        <v>0</v>
      </c>
      <c r="P86" s="55">
        <f>'[3]Daily Roster'!$P86</f>
        <v>0</v>
      </c>
      <c r="Q86" s="55">
        <f>'[3]Daily Roster'!$Q86</f>
        <v>0</v>
      </c>
      <c r="R86" s="55">
        <f>'[3]Daily Roster'!$R86</f>
        <v>0</v>
      </c>
      <c r="S86" s="55">
        <f>'[3]Daily Roster'!$S86</f>
        <v>0</v>
      </c>
      <c r="T86" s="55">
        <f>'[3]Daily Roster'!$T86</f>
        <v>0</v>
      </c>
      <c r="U86" s="55">
        <f>'[3]Daily Roster'!$U86</f>
        <v>0</v>
      </c>
      <c r="V86" s="55">
        <f>'[3]Daily Roster'!$V86</f>
        <v>0</v>
      </c>
      <c r="W86" s="55">
        <f>'[3]Daily Roster'!$W86</f>
        <v>0</v>
      </c>
      <c r="X86" s="55">
        <f>'[3]Daily Roster'!$X86</f>
        <v>0</v>
      </c>
      <c r="Y86" s="55">
        <f>'[3]Daily Roster'!$Y86</f>
        <v>0</v>
      </c>
    </row>
    <row r="87" spans="1:25" x14ac:dyDescent="0.3">
      <c r="A87" s="7">
        <v>43220</v>
      </c>
      <c r="B87" s="1" t="s">
        <v>1</v>
      </c>
      <c r="C87" s="55">
        <f>'[3]Daily Roster'!$C87</f>
        <v>0</v>
      </c>
      <c r="D87" s="55">
        <f>'[3]Daily Roster'!$D87</f>
        <v>0</v>
      </c>
      <c r="E87" s="55">
        <f>'[3]Daily Roster'!$E87</f>
        <v>0</v>
      </c>
      <c r="F87" s="55">
        <f>'[3]Daily Roster'!$F87</f>
        <v>0</v>
      </c>
      <c r="G87" s="55">
        <f>'[3]Daily Roster'!$G87</f>
        <v>0</v>
      </c>
      <c r="H87" s="55">
        <f>'[3]Daily Roster'!$H87</f>
        <v>0</v>
      </c>
      <c r="I87" s="55">
        <f>'[3]Daily Roster'!$I87</f>
        <v>0</v>
      </c>
      <c r="J87" s="55">
        <f>'[3]Daily Roster'!$J87</f>
        <v>0</v>
      </c>
      <c r="K87" s="55">
        <f>'[3]Daily Roster'!$K87</f>
        <v>0</v>
      </c>
      <c r="L87" s="55">
        <f>'[3]Daily Roster'!$L87</f>
        <v>0</v>
      </c>
      <c r="M87" s="55">
        <f>'[3]Daily Roster'!$M87</f>
        <v>0</v>
      </c>
      <c r="N87" s="55">
        <f>'[3]Daily Roster'!$N87</f>
        <v>0</v>
      </c>
      <c r="O87" s="55">
        <f>'[3]Daily Roster'!$O87</f>
        <v>0</v>
      </c>
      <c r="P87" s="55">
        <f>'[3]Daily Roster'!$P87</f>
        <v>0</v>
      </c>
      <c r="Q87" s="55">
        <f>'[3]Daily Roster'!$Q87</f>
        <v>0</v>
      </c>
      <c r="R87" s="55">
        <f>'[3]Daily Roster'!$R87</f>
        <v>0</v>
      </c>
      <c r="S87" s="55">
        <f>'[3]Daily Roster'!$S87</f>
        <v>0</v>
      </c>
      <c r="T87" s="55">
        <f>'[3]Daily Roster'!$T87</f>
        <v>0</v>
      </c>
      <c r="U87" s="55">
        <f>'[3]Daily Roster'!$U87</f>
        <v>0</v>
      </c>
      <c r="V87" s="55">
        <f>'[3]Daily Roster'!$V87</f>
        <v>0</v>
      </c>
      <c r="W87" s="55">
        <f>'[3]Daily Roster'!$W87</f>
        <v>0</v>
      </c>
      <c r="X87" s="55">
        <f>'[3]Daily Roster'!$X87</f>
        <v>0</v>
      </c>
      <c r="Y87" s="55">
        <f>'[3]Daily Roster'!$Y87</f>
        <v>0</v>
      </c>
    </row>
    <row r="88" spans="1:25" x14ac:dyDescent="0.3">
      <c r="A88" s="7">
        <v>43221</v>
      </c>
      <c r="B88" s="1" t="s">
        <v>2</v>
      </c>
      <c r="C88" s="55">
        <f>'[3]Daily Roster'!$C88</f>
        <v>0</v>
      </c>
      <c r="D88" s="55">
        <f>'[3]Daily Roster'!$D88</f>
        <v>0</v>
      </c>
      <c r="E88" s="55">
        <f>'[3]Daily Roster'!$E88</f>
        <v>0</v>
      </c>
      <c r="F88" s="55">
        <f>'[3]Daily Roster'!$F88</f>
        <v>0</v>
      </c>
      <c r="G88" s="55">
        <f>'[3]Daily Roster'!$G88</f>
        <v>0</v>
      </c>
      <c r="H88" s="55">
        <f>'[3]Daily Roster'!$H88</f>
        <v>0</v>
      </c>
      <c r="I88" s="55">
        <f>'[3]Daily Roster'!$I88</f>
        <v>0</v>
      </c>
      <c r="J88" s="55">
        <f>'[3]Daily Roster'!$J88</f>
        <v>0</v>
      </c>
      <c r="K88" s="55">
        <f>'[3]Daily Roster'!$K88</f>
        <v>0</v>
      </c>
      <c r="L88" s="55">
        <f>'[3]Daily Roster'!$L88</f>
        <v>0</v>
      </c>
      <c r="M88" s="55">
        <f>'[3]Daily Roster'!$M88</f>
        <v>0</v>
      </c>
      <c r="N88" s="55">
        <f>'[3]Daily Roster'!$N88</f>
        <v>0</v>
      </c>
      <c r="O88" s="55">
        <f>'[3]Daily Roster'!$O88</f>
        <v>0</v>
      </c>
      <c r="P88" s="55">
        <f>'[3]Daily Roster'!$P88</f>
        <v>0</v>
      </c>
      <c r="Q88" s="55">
        <f>'[3]Daily Roster'!$Q88</f>
        <v>0</v>
      </c>
      <c r="R88" s="55">
        <f>'[3]Daily Roster'!$R88</f>
        <v>0</v>
      </c>
      <c r="S88" s="55">
        <f>'[3]Daily Roster'!$S88</f>
        <v>0</v>
      </c>
      <c r="T88" s="55">
        <f>'[3]Daily Roster'!$T88</f>
        <v>0</v>
      </c>
      <c r="U88" s="55">
        <f>'[3]Daily Roster'!$U88</f>
        <v>0</v>
      </c>
      <c r="V88" s="55">
        <f>'[3]Daily Roster'!$V88</f>
        <v>0</v>
      </c>
      <c r="W88" s="55">
        <f>'[3]Daily Roster'!$W88</f>
        <v>0</v>
      </c>
      <c r="X88" s="55">
        <f>'[3]Daily Roster'!$X88</f>
        <v>0</v>
      </c>
      <c r="Y88" s="55">
        <f>'[3]Daily Roster'!$Y88</f>
        <v>0</v>
      </c>
    </row>
    <row r="89" spans="1:25" x14ac:dyDescent="0.3">
      <c r="A89" s="7">
        <v>43222</v>
      </c>
      <c r="B89" s="1" t="s">
        <v>3</v>
      </c>
      <c r="C89" s="55">
        <f>'[3]Daily Roster'!$C89</f>
        <v>0</v>
      </c>
      <c r="D89" s="55">
        <f>'[3]Daily Roster'!$D89</f>
        <v>0</v>
      </c>
      <c r="E89" s="55">
        <f>'[3]Daily Roster'!$E89</f>
        <v>0</v>
      </c>
      <c r="F89" s="55">
        <f>'[3]Daily Roster'!$F89</f>
        <v>0</v>
      </c>
      <c r="G89" s="55">
        <f>'[3]Daily Roster'!$G89</f>
        <v>0</v>
      </c>
      <c r="H89" s="55">
        <f>'[3]Daily Roster'!$H89</f>
        <v>0</v>
      </c>
      <c r="I89" s="55">
        <f>'[3]Daily Roster'!$I89</f>
        <v>0</v>
      </c>
      <c r="J89" s="55">
        <f>'[3]Daily Roster'!$J89</f>
        <v>0</v>
      </c>
      <c r="K89" s="55">
        <f>'[3]Daily Roster'!$K89</f>
        <v>0</v>
      </c>
      <c r="L89" s="55">
        <f>'[3]Daily Roster'!$L89</f>
        <v>0</v>
      </c>
      <c r="M89" s="55">
        <f>'[3]Daily Roster'!$M89</f>
        <v>0</v>
      </c>
      <c r="N89" s="55">
        <f>'[3]Daily Roster'!$N89</f>
        <v>0</v>
      </c>
      <c r="O89" s="55">
        <f>'[3]Daily Roster'!$O89</f>
        <v>0</v>
      </c>
      <c r="P89" s="55">
        <f>'[3]Daily Roster'!$P89</f>
        <v>0</v>
      </c>
      <c r="Q89" s="55">
        <f>'[3]Daily Roster'!$Q89</f>
        <v>0</v>
      </c>
      <c r="R89" s="55">
        <f>'[3]Daily Roster'!$R89</f>
        <v>0</v>
      </c>
      <c r="S89" s="55">
        <f>'[3]Daily Roster'!$S89</f>
        <v>0</v>
      </c>
      <c r="T89" s="55">
        <f>'[3]Daily Roster'!$T89</f>
        <v>0</v>
      </c>
      <c r="U89" s="55">
        <f>'[3]Daily Roster'!$U89</f>
        <v>0</v>
      </c>
      <c r="V89" s="55">
        <f>'[3]Daily Roster'!$V89</f>
        <v>0</v>
      </c>
      <c r="W89" s="55">
        <f>'[3]Daily Roster'!$W89</f>
        <v>0</v>
      </c>
      <c r="X89" s="55">
        <f>'[3]Daily Roster'!$X89</f>
        <v>0</v>
      </c>
      <c r="Y89" s="55">
        <f>'[3]Daily Roster'!$Y89</f>
        <v>0</v>
      </c>
    </row>
    <row r="90" spans="1:25" x14ac:dyDescent="0.3">
      <c r="A90" s="7">
        <v>43223</v>
      </c>
      <c r="B90" s="1" t="s">
        <v>4</v>
      </c>
      <c r="C90" s="55">
        <f>'[3]Daily Roster'!$C90</f>
        <v>0</v>
      </c>
      <c r="D90" s="55">
        <f>'[3]Daily Roster'!$D90</f>
        <v>0</v>
      </c>
      <c r="E90" s="55">
        <f>'[3]Daily Roster'!$E90</f>
        <v>0</v>
      </c>
      <c r="F90" s="55">
        <f>'[3]Daily Roster'!$F90</f>
        <v>0</v>
      </c>
      <c r="G90" s="55">
        <f>'[3]Daily Roster'!$G90</f>
        <v>0</v>
      </c>
      <c r="H90" s="55">
        <f>'[3]Daily Roster'!$H90</f>
        <v>0</v>
      </c>
      <c r="I90" s="55">
        <f>'[3]Daily Roster'!$I90</f>
        <v>0</v>
      </c>
      <c r="J90" s="55">
        <f>'[3]Daily Roster'!$J90</f>
        <v>0</v>
      </c>
      <c r="K90" s="55">
        <f>'[3]Daily Roster'!$K90</f>
        <v>0</v>
      </c>
      <c r="L90" s="55">
        <f>'[3]Daily Roster'!$L90</f>
        <v>0</v>
      </c>
      <c r="M90" s="55">
        <f>'[3]Daily Roster'!$M90</f>
        <v>0</v>
      </c>
      <c r="N90" s="55">
        <f>'[3]Daily Roster'!$N90</f>
        <v>0</v>
      </c>
      <c r="O90" s="55">
        <f>'[3]Daily Roster'!$O90</f>
        <v>0</v>
      </c>
      <c r="P90" s="55">
        <f>'[3]Daily Roster'!$P90</f>
        <v>0</v>
      </c>
      <c r="Q90" s="55">
        <f>'[3]Daily Roster'!$Q90</f>
        <v>0</v>
      </c>
      <c r="R90" s="55">
        <f>'[3]Daily Roster'!$R90</f>
        <v>0</v>
      </c>
      <c r="S90" s="55">
        <f>'[3]Daily Roster'!$S90</f>
        <v>0</v>
      </c>
      <c r="T90" s="55">
        <f>'[3]Daily Roster'!$T90</f>
        <v>0</v>
      </c>
      <c r="U90" s="55">
        <f>'[3]Daily Roster'!$U90</f>
        <v>0</v>
      </c>
      <c r="V90" s="55">
        <f>'[3]Daily Roster'!$V90</f>
        <v>0</v>
      </c>
      <c r="W90" s="55">
        <f>'[3]Daily Roster'!$W90</f>
        <v>0</v>
      </c>
      <c r="X90" s="55">
        <f>'[3]Daily Roster'!$X90</f>
        <v>0</v>
      </c>
      <c r="Y90" s="55">
        <f>'[3]Daily Roster'!$Y90</f>
        <v>0</v>
      </c>
    </row>
    <row r="91" spans="1:25" x14ac:dyDescent="0.3">
      <c r="A91" s="7">
        <v>43224</v>
      </c>
      <c r="B91" s="1" t="s">
        <v>5</v>
      </c>
      <c r="C91" s="55">
        <f>'[3]Daily Roster'!$C91</f>
        <v>0</v>
      </c>
      <c r="D91" s="55">
        <f>'[3]Daily Roster'!$D91</f>
        <v>0</v>
      </c>
      <c r="E91" s="55">
        <f>'[3]Daily Roster'!$E91</f>
        <v>0</v>
      </c>
      <c r="F91" s="55">
        <f>'[3]Daily Roster'!$F91</f>
        <v>0</v>
      </c>
      <c r="G91" s="55">
        <f>'[3]Daily Roster'!$G91</f>
        <v>0</v>
      </c>
      <c r="H91" s="55">
        <f>'[3]Daily Roster'!$H91</f>
        <v>0</v>
      </c>
      <c r="I91" s="55">
        <f>'[3]Daily Roster'!$I91</f>
        <v>0</v>
      </c>
      <c r="J91" s="55">
        <f>'[3]Daily Roster'!$J91</f>
        <v>0</v>
      </c>
      <c r="K91" s="55">
        <f>'[3]Daily Roster'!$K91</f>
        <v>0</v>
      </c>
      <c r="L91" s="55">
        <f>'[3]Daily Roster'!$L91</f>
        <v>0</v>
      </c>
      <c r="M91" s="55">
        <f>'[3]Daily Roster'!$M91</f>
        <v>0</v>
      </c>
      <c r="N91" s="55">
        <f>'[3]Daily Roster'!$N91</f>
        <v>0</v>
      </c>
      <c r="O91" s="55">
        <f>'[3]Daily Roster'!$O91</f>
        <v>0</v>
      </c>
      <c r="P91" s="55">
        <f>'[3]Daily Roster'!$P91</f>
        <v>0</v>
      </c>
      <c r="Q91" s="55">
        <f>'[3]Daily Roster'!$Q91</f>
        <v>0</v>
      </c>
      <c r="R91" s="55">
        <f>'[3]Daily Roster'!$R91</f>
        <v>0</v>
      </c>
      <c r="S91" s="55">
        <f>'[3]Daily Roster'!$S91</f>
        <v>0</v>
      </c>
      <c r="T91" s="55">
        <f>'[3]Daily Roster'!$T91</f>
        <v>0</v>
      </c>
      <c r="U91" s="55">
        <f>'[3]Daily Roster'!$U91</f>
        <v>0</v>
      </c>
      <c r="V91" s="55">
        <f>'[3]Daily Roster'!$V91</f>
        <v>0</v>
      </c>
      <c r="W91" s="55">
        <f>'[3]Daily Roster'!$W91</f>
        <v>0</v>
      </c>
      <c r="X91" s="55">
        <f>'[3]Daily Roster'!$X91</f>
        <v>0</v>
      </c>
      <c r="Y91" s="55">
        <f>'[3]Daily Roster'!$Y91</f>
        <v>0</v>
      </c>
    </row>
    <row r="92" spans="1:25" x14ac:dyDescent="0.3">
      <c r="A92" s="7">
        <v>43227</v>
      </c>
      <c r="B92" s="1" t="s">
        <v>1</v>
      </c>
      <c r="C92" s="55">
        <f>'[3]Daily Roster'!$C92</f>
        <v>0</v>
      </c>
      <c r="D92" s="55">
        <f>'[3]Daily Roster'!$D92</f>
        <v>0</v>
      </c>
      <c r="E92" s="55">
        <f>'[3]Daily Roster'!$E92</f>
        <v>0</v>
      </c>
      <c r="F92" s="55">
        <f>'[3]Daily Roster'!$F92</f>
        <v>0</v>
      </c>
      <c r="G92" s="55">
        <f>'[3]Daily Roster'!$G92</f>
        <v>0</v>
      </c>
      <c r="H92" s="55">
        <f>'[3]Daily Roster'!$H92</f>
        <v>0</v>
      </c>
      <c r="I92" s="55">
        <f>'[3]Daily Roster'!$I92</f>
        <v>0</v>
      </c>
      <c r="J92" s="55">
        <f>'[3]Daily Roster'!$J92</f>
        <v>0</v>
      </c>
      <c r="K92" s="55">
        <f>'[3]Daily Roster'!$K92</f>
        <v>0</v>
      </c>
      <c r="L92" s="55">
        <f>'[3]Daily Roster'!$L92</f>
        <v>0</v>
      </c>
      <c r="M92" s="55">
        <f>'[3]Daily Roster'!$M92</f>
        <v>0</v>
      </c>
      <c r="N92" s="55">
        <f>'[3]Daily Roster'!$N92</f>
        <v>0</v>
      </c>
      <c r="O92" s="55">
        <f>'[3]Daily Roster'!$O92</f>
        <v>0</v>
      </c>
      <c r="P92" s="55">
        <f>'[3]Daily Roster'!$P92</f>
        <v>0</v>
      </c>
      <c r="Q92" s="55">
        <f>'[3]Daily Roster'!$Q92</f>
        <v>0</v>
      </c>
      <c r="R92" s="55">
        <f>'[3]Daily Roster'!$R92</f>
        <v>0</v>
      </c>
      <c r="S92" s="55">
        <f>'[3]Daily Roster'!$S92</f>
        <v>0</v>
      </c>
      <c r="T92" s="55">
        <f>'[3]Daily Roster'!$T92</f>
        <v>0</v>
      </c>
      <c r="U92" s="55">
        <f>'[3]Daily Roster'!$U92</f>
        <v>0</v>
      </c>
      <c r="V92" s="55">
        <f>'[3]Daily Roster'!$V92</f>
        <v>0</v>
      </c>
      <c r="W92" s="55">
        <f>'[3]Daily Roster'!$W92</f>
        <v>0</v>
      </c>
      <c r="X92" s="55">
        <f>'[3]Daily Roster'!$X92</f>
        <v>0</v>
      </c>
      <c r="Y92" s="55">
        <f>'[3]Daily Roster'!$Y92</f>
        <v>0</v>
      </c>
    </row>
    <row r="93" spans="1:25" x14ac:dyDescent="0.3">
      <c r="A93" s="7">
        <v>43228</v>
      </c>
      <c r="B93" s="1" t="s">
        <v>2</v>
      </c>
      <c r="C93" s="55">
        <f>'[3]Daily Roster'!$C93</f>
        <v>0</v>
      </c>
      <c r="D93" s="55">
        <f>'[3]Daily Roster'!$D93</f>
        <v>0</v>
      </c>
      <c r="E93" s="55">
        <f>'[3]Daily Roster'!$E93</f>
        <v>0</v>
      </c>
      <c r="F93" s="55">
        <f>'[3]Daily Roster'!$F93</f>
        <v>0</v>
      </c>
      <c r="G93" s="55">
        <f>'[3]Daily Roster'!$G93</f>
        <v>0</v>
      </c>
      <c r="H93" s="55">
        <f>'[3]Daily Roster'!$H93</f>
        <v>0</v>
      </c>
      <c r="I93" s="55">
        <f>'[3]Daily Roster'!$I93</f>
        <v>0</v>
      </c>
      <c r="J93" s="55">
        <f>'[3]Daily Roster'!$J93</f>
        <v>0</v>
      </c>
      <c r="K93" s="55">
        <f>'[3]Daily Roster'!$K93</f>
        <v>0</v>
      </c>
      <c r="L93" s="55">
        <f>'[3]Daily Roster'!$L93</f>
        <v>0</v>
      </c>
      <c r="M93" s="55">
        <f>'[3]Daily Roster'!$M93</f>
        <v>0</v>
      </c>
      <c r="N93" s="55">
        <f>'[3]Daily Roster'!$N93</f>
        <v>0</v>
      </c>
      <c r="O93" s="55">
        <f>'[3]Daily Roster'!$O93</f>
        <v>0</v>
      </c>
      <c r="P93" s="55">
        <f>'[3]Daily Roster'!$P93</f>
        <v>0</v>
      </c>
      <c r="Q93" s="55">
        <f>'[3]Daily Roster'!$Q93</f>
        <v>0</v>
      </c>
      <c r="R93" s="55">
        <f>'[3]Daily Roster'!$R93</f>
        <v>0</v>
      </c>
      <c r="S93" s="55">
        <f>'[3]Daily Roster'!$S93</f>
        <v>0</v>
      </c>
      <c r="T93" s="55">
        <f>'[3]Daily Roster'!$T93</f>
        <v>0</v>
      </c>
      <c r="U93" s="55">
        <f>'[3]Daily Roster'!$U93</f>
        <v>0</v>
      </c>
      <c r="V93" s="55">
        <f>'[3]Daily Roster'!$V93</f>
        <v>0</v>
      </c>
      <c r="W93" s="55">
        <f>'[3]Daily Roster'!$W93</f>
        <v>0</v>
      </c>
      <c r="X93" s="55">
        <f>'[3]Daily Roster'!$X93</f>
        <v>0</v>
      </c>
      <c r="Y93" s="55">
        <f>'[3]Daily Roster'!$Y93</f>
        <v>0</v>
      </c>
    </row>
    <row r="94" spans="1:25" x14ac:dyDescent="0.3">
      <c r="A94" s="7">
        <v>43229</v>
      </c>
      <c r="B94" s="1" t="s">
        <v>3</v>
      </c>
      <c r="C94" s="55">
        <f>'[3]Daily Roster'!$C94</f>
        <v>0</v>
      </c>
      <c r="D94" s="55">
        <f>'[3]Daily Roster'!$D94</f>
        <v>0</v>
      </c>
      <c r="E94" s="55">
        <f>'[3]Daily Roster'!$E94</f>
        <v>0</v>
      </c>
      <c r="F94" s="55">
        <f>'[3]Daily Roster'!$F94</f>
        <v>0</v>
      </c>
      <c r="G94" s="55">
        <f>'[3]Daily Roster'!$G94</f>
        <v>0</v>
      </c>
      <c r="H94" s="55">
        <f>'[3]Daily Roster'!$H94</f>
        <v>0</v>
      </c>
      <c r="I94" s="55">
        <f>'[3]Daily Roster'!$I94</f>
        <v>0</v>
      </c>
      <c r="J94" s="55">
        <f>'[3]Daily Roster'!$J94</f>
        <v>0</v>
      </c>
      <c r="K94" s="55">
        <f>'[3]Daily Roster'!$K94</f>
        <v>0</v>
      </c>
      <c r="L94" s="55">
        <f>'[3]Daily Roster'!$L94</f>
        <v>0</v>
      </c>
      <c r="M94" s="55">
        <f>'[3]Daily Roster'!$M94</f>
        <v>0</v>
      </c>
      <c r="N94" s="55">
        <f>'[3]Daily Roster'!$N94</f>
        <v>0</v>
      </c>
      <c r="O94" s="55">
        <f>'[3]Daily Roster'!$O94</f>
        <v>0</v>
      </c>
      <c r="P94" s="55">
        <f>'[3]Daily Roster'!$P94</f>
        <v>0</v>
      </c>
      <c r="Q94" s="55">
        <f>'[3]Daily Roster'!$Q94</f>
        <v>0</v>
      </c>
      <c r="R94" s="55">
        <f>'[3]Daily Roster'!$R94</f>
        <v>0</v>
      </c>
      <c r="S94" s="55">
        <f>'[3]Daily Roster'!$S94</f>
        <v>0</v>
      </c>
      <c r="T94" s="55">
        <f>'[3]Daily Roster'!$T94</f>
        <v>0</v>
      </c>
      <c r="U94" s="55">
        <f>'[3]Daily Roster'!$U94</f>
        <v>0</v>
      </c>
      <c r="V94" s="55">
        <f>'[3]Daily Roster'!$V94</f>
        <v>0</v>
      </c>
      <c r="W94" s="55">
        <f>'[3]Daily Roster'!$W94</f>
        <v>0</v>
      </c>
      <c r="X94" s="55">
        <f>'[3]Daily Roster'!$X94</f>
        <v>0</v>
      </c>
      <c r="Y94" s="55">
        <f>'[3]Daily Roster'!$Y94</f>
        <v>0</v>
      </c>
    </row>
    <row r="95" spans="1:25" x14ac:dyDescent="0.3">
      <c r="A95" s="7">
        <v>43230</v>
      </c>
      <c r="B95" s="1" t="s">
        <v>4</v>
      </c>
      <c r="C95" s="55">
        <f>'[3]Daily Roster'!$C95</f>
        <v>0</v>
      </c>
      <c r="D95" s="55">
        <f>'[3]Daily Roster'!$D95</f>
        <v>0</v>
      </c>
      <c r="E95" s="55">
        <f>'[3]Daily Roster'!$E95</f>
        <v>0</v>
      </c>
      <c r="F95" s="55">
        <f>'[3]Daily Roster'!$F95</f>
        <v>0</v>
      </c>
      <c r="G95" s="55">
        <f>'[3]Daily Roster'!$G95</f>
        <v>0</v>
      </c>
      <c r="H95" s="55">
        <f>'[3]Daily Roster'!$H95</f>
        <v>0</v>
      </c>
      <c r="I95" s="55">
        <f>'[3]Daily Roster'!$I95</f>
        <v>0</v>
      </c>
      <c r="J95" s="55">
        <f>'[3]Daily Roster'!$J95</f>
        <v>0</v>
      </c>
      <c r="K95" s="55">
        <f>'[3]Daily Roster'!$K95</f>
        <v>0</v>
      </c>
      <c r="L95" s="55">
        <f>'[3]Daily Roster'!$L95</f>
        <v>0</v>
      </c>
      <c r="M95" s="55">
        <f>'[3]Daily Roster'!$M95</f>
        <v>0</v>
      </c>
      <c r="N95" s="55">
        <f>'[3]Daily Roster'!$N95</f>
        <v>0</v>
      </c>
      <c r="O95" s="55">
        <f>'[3]Daily Roster'!$O95</f>
        <v>0</v>
      </c>
      <c r="P95" s="55">
        <f>'[3]Daily Roster'!$P95</f>
        <v>0</v>
      </c>
      <c r="Q95" s="55">
        <f>'[3]Daily Roster'!$Q95</f>
        <v>0</v>
      </c>
      <c r="R95" s="55">
        <f>'[3]Daily Roster'!$R95</f>
        <v>0</v>
      </c>
      <c r="S95" s="55">
        <f>'[3]Daily Roster'!$S95</f>
        <v>0</v>
      </c>
      <c r="T95" s="55">
        <f>'[3]Daily Roster'!$T95</f>
        <v>0</v>
      </c>
      <c r="U95" s="55">
        <f>'[3]Daily Roster'!$U95</f>
        <v>0</v>
      </c>
      <c r="V95" s="55">
        <f>'[3]Daily Roster'!$V95</f>
        <v>0</v>
      </c>
      <c r="W95" s="55">
        <f>'[3]Daily Roster'!$W95</f>
        <v>0</v>
      </c>
      <c r="X95" s="55">
        <f>'[3]Daily Roster'!$X95</f>
        <v>0</v>
      </c>
      <c r="Y95" s="55">
        <f>'[3]Daily Roster'!$Y95</f>
        <v>0</v>
      </c>
    </row>
    <row r="96" spans="1:25" x14ac:dyDescent="0.3">
      <c r="A96" s="7">
        <v>43231</v>
      </c>
      <c r="B96" s="1" t="s">
        <v>5</v>
      </c>
      <c r="C96" s="55">
        <f>'[3]Daily Roster'!$C96</f>
        <v>0</v>
      </c>
      <c r="D96" s="55">
        <f>'[3]Daily Roster'!$D96</f>
        <v>0</v>
      </c>
      <c r="E96" s="55">
        <f>'[3]Daily Roster'!$E96</f>
        <v>0</v>
      </c>
      <c r="F96" s="55">
        <f>'[3]Daily Roster'!$F96</f>
        <v>0</v>
      </c>
      <c r="G96" s="55">
        <f>'[3]Daily Roster'!$G96</f>
        <v>0</v>
      </c>
      <c r="H96" s="55">
        <f>'[3]Daily Roster'!$H96</f>
        <v>0</v>
      </c>
      <c r="I96" s="55">
        <f>'[3]Daily Roster'!$I96</f>
        <v>0</v>
      </c>
      <c r="J96" s="55">
        <f>'[3]Daily Roster'!$J96</f>
        <v>0</v>
      </c>
      <c r="K96" s="55">
        <f>'[3]Daily Roster'!$K96</f>
        <v>0</v>
      </c>
      <c r="L96" s="55">
        <f>'[3]Daily Roster'!$L96</f>
        <v>0</v>
      </c>
      <c r="M96" s="55">
        <f>'[3]Daily Roster'!$M96</f>
        <v>0</v>
      </c>
      <c r="N96" s="55">
        <f>'[3]Daily Roster'!$N96</f>
        <v>0</v>
      </c>
      <c r="O96" s="55">
        <f>'[3]Daily Roster'!$O96</f>
        <v>0</v>
      </c>
      <c r="P96" s="55">
        <f>'[3]Daily Roster'!$P96</f>
        <v>0</v>
      </c>
      <c r="Q96" s="55">
        <f>'[3]Daily Roster'!$Q96</f>
        <v>0</v>
      </c>
      <c r="R96" s="55">
        <f>'[3]Daily Roster'!$R96</f>
        <v>0</v>
      </c>
      <c r="S96" s="55">
        <f>'[3]Daily Roster'!$S96</f>
        <v>0</v>
      </c>
      <c r="T96" s="55">
        <f>'[3]Daily Roster'!$T96</f>
        <v>0</v>
      </c>
      <c r="U96" s="55">
        <f>'[3]Daily Roster'!$U96</f>
        <v>0</v>
      </c>
      <c r="V96" s="55">
        <f>'[3]Daily Roster'!$V96</f>
        <v>0</v>
      </c>
      <c r="W96" s="55">
        <f>'[3]Daily Roster'!$W96</f>
        <v>0</v>
      </c>
      <c r="X96" s="55">
        <f>'[3]Daily Roster'!$X96</f>
        <v>0</v>
      </c>
      <c r="Y96" s="55">
        <f>'[3]Daily Roster'!$Y96</f>
        <v>0</v>
      </c>
    </row>
    <row r="97" spans="1:25" x14ac:dyDescent="0.3">
      <c r="A97" s="7">
        <v>43234</v>
      </c>
      <c r="B97" s="1" t="s">
        <v>1</v>
      </c>
      <c r="C97" s="55">
        <f>'[3]Daily Roster'!$C97</f>
        <v>0</v>
      </c>
      <c r="D97" s="55">
        <f>'[3]Daily Roster'!$D97</f>
        <v>0</v>
      </c>
      <c r="E97" s="55">
        <f>'[3]Daily Roster'!$E97</f>
        <v>0</v>
      </c>
      <c r="F97" s="55">
        <f>'[3]Daily Roster'!$F97</f>
        <v>0</v>
      </c>
      <c r="G97" s="55">
        <f>'[3]Daily Roster'!$G97</f>
        <v>0</v>
      </c>
      <c r="H97" s="55">
        <f>'[3]Daily Roster'!$H97</f>
        <v>0</v>
      </c>
      <c r="I97" s="55">
        <f>'[3]Daily Roster'!$I97</f>
        <v>0</v>
      </c>
      <c r="J97" s="55">
        <f>'[3]Daily Roster'!$J97</f>
        <v>0</v>
      </c>
      <c r="K97" s="55">
        <f>'[3]Daily Roster'!$K97</f>
        <v>0</v>
      </c>
      <c r="L97" s="55">
        <f>'[3]Daily Roster'!$L97</f>
        <v>0</v>
      </c>
      <c r="M97" s="55">
        <f>'[3]Daily Roster'!$M97</f>
        <v>0</v>
      </c>
      <c r="N97" s="55">
        <f>'[3]Daily Roster'!$N97</f>
        <v>0</v>
      </c>
      <c r="O97" s="55">
        <f>'[3]Daily Roster'!$O97</f>
        <v>0</v>
      </c>
      <c r="P97" s="55">
        <f>'[3]Daily Roster'!$P97</f>
        <v>0</v>
      </c>
      <c r="Q97" s="55">
        <f>'[3]Daily Roster'!$Q97</f>
        <v>0</v>
      </c>
      <c r="R97" s="55">
        <f>'[3]Daily Roster'!$R97</f>
        <v>0</v>
      </c>
      <c r="S97" s="55">
        <f>'[3]Daily Roster'!$S97</f>
        <v>0</v>
      </c>
      <c r="T97" s="55">
        <f>'[3]Daily Roster'!$T97</f>
        <v>0</v>
      </c>
      <c r="U97" s="55">
        <f>'[3]Daily Roster'!$U97</f>
        <v>0</v>
      </c>
      <c r="V97" s="55">
        <f>'[3]Daily Roster'!$V97</f>
        <v>0</v>
      </c>
      <c r="W97" s="55">
        <f>'[3]Daily Roster'!$W97</f>
        <v>0</v>
      </c>
      <c r="X97" s="55">
        <f>'[3]Daily Roster'!$X97</f>
        <v>0</v>
      </c>
      <c r="Y97" s="55">
        <f>'[3]Daily Roster'!$Y97</f>
        <v>0</v>
      </c>
    </row>
    <row r="98" spans="1:25" x14ac:dyDescent="0.3">
      <c r="A98" s="7">
        <v>43235</v>
      </c>
      <c r="B98" s="1" t="s">
        <v>2</v>
      </c>
      <c r="C98" s="55">
        <f>'[3]Daily Roster'!$C98</f>
        <v>0</v>
      </c>
      <c r="D98" s="55">
        <f>'[3]Daily Roster'!$D98</f>
        <v>0</v>
      </c>
      <c r="E98" s="55">
        <f>'[3]Daily Roster'!$E98</f>
        <v>0</v>
      </c>
      <c r="F98" s="55">
        <f>'[3]Daily Roster'!$F98</f>
        <v>0</v>
      </c>
      <c r="G98" s="55">
        <f>'[3]Daily Roster'!$G98</f>
        <v>0</v>
      </c>
      <c r="H98" s="55">
        <f>'[3]Daily Roster'!$H98</f>
        <v>0</v>
      </c>
      <c r="I98" s="55">
        <f>'[3]Daily Roster'!$I98</f>
        <v>0</v>
      </c>
      <c r="J98" s="55">
        <f>'[3]Daily Roster'!$J98</f>
        <v>0</v>
      </c>
      <c r="K98" s="55">
        <f>'[3]Daily Roster'!$K98</f>
        <v>0</v>
      </c>
      <c r="L98" s="55">
        <f>'[3]Daily Roster'!$L98</f>
        <v>0</v>
      </c>
      <c r="M98" s="55">
        <f>'[3]Daily Roster'!$M98</f>
        <v>0</v>
      </c>
      <c r="N98" s="55">
        <f>'[3]Daily Roster'!$N98</f>
        <v>0</v>
      </c>
      <c r="O98" s="55">
        <f>'[3]Daily Roster'!$O98</f>
        <v>0</v>
      </c>
      <c r="P98" s="55">
        <f>'[3]Daily Roster'!$P98</f>
        <v>0</v>
      </c>
      <c r="Q98" s="55">
        <f>'[3]Daily Roster'!$Q98</f>
        <v>0</v>
      </c>
      <c r="R98" s="55">
        <f>'[3]Daily Roster'!$R98</f>
        <v>0</v>
      </c>
      <c r="S98" s="55">
        <f>'[3]Daily Roster'!$S98</f>
        <v>0</v>
      </c>
      <c r="T98" s="55">
        <f>'[3]Daily Roster'!$T98</f>
        <v>0</v>
      </c>
      <c r="U98" s="55">
        <f>'[3]Daily Roster'!$U98</f>
        <v>0</v>
      </c>
      <c r="V98" s="55">
        <f>'[3]Daily Roster'!$V98</f>
        <v>0</v>
      </c>
      <c r="W98" s="55">
        <f>'[3]Daily Roster'!$W98</f>
        <v>0</v>
      </c>
      <c r="X98" s="55">
        <f>'[3]Daily Roster'!$X98</f>
        <v>0</v>
      </c>
      <c r="Y98" s="55">
        <f>'[3]Daily Roster'!$Y98</f>
        <v>0</v>
      </c>
    </row>
    <row r="99" spans="1:25" x14ac:dyDescent="0.3">
      <c r="A99" s="7">
        <v>43236</v>
      </c>
      <c r="B99" s="1" t="s">
        <v>3</v>
      </c>
      <c r="C99" s="55">
        <f>'[3]Daily Roster'!$C99</f>
        <v>0</v>
      </c>
      <c r="D99" s="55">
        <f>'[3]Daily Roster'!$D99</f>
        <v>0</v>
      </c>
      <c r="E99" s="55">
        <f>'[3]Daily Roster'!$E99</f>
        <v>0</v>
      </c>
      <c r="F99" s="55">
        <f>'[3]Daily Roster'!$F99</f>
        <v>0</v>
      </c>
      <c r="G99" s="55">
        <f>'[3]Daily Roster'!$G99</f>
        <v>0</v>
      </c>
      <c r="H99" s="55">
        <f>'[3]Daily Roster'!$H99</f>
        <v>0</v>
      </c>
      <c r="I99" s="55">
        <f>'[3]Daily Roster'!$I99</f>
        <v>0</v>
      </c>
      <c r="J99" s="55">
        <f>'[3]Daily Roster'!$J99</f>
        <v>0</v>
      </c>
      <c r="K99" s="55">
        <f>'[3]Daily Roster'!$K99</f>
        <v>0</v>
      </c>
      <c r="L99" s="55">
        <f>'[3]Daily Roster'!$L99</f>
        <v>0</v>
      </c>
      <c r="M99" s="55">
        <f>'[3]Daily Roster'!$M99</f>
        <v>0</v>
      </c>
      <c r="N99" s="55">
        <f>'[3]Daily Roster'!$N99</f>
        <v>0</v>
      </c>
      <c r="O99" s="55">
        <f>'[3]Daily Roster'!$O99</f>
        <v>0</v>
      </c>
      <c r="P99" s="55">
        <f>'[3]Daily Roster'!$P99</f>
        <v>0</v>
      </c>
      <c r="Q99" s="55">
        <f>'[3]Daily Roster'!$Q99</f>
        <v>0</v>
      </c>
      <c r="R99" s="55">
        <f>'[3]Daily Roster'!$R99</f>
        <v>0</v>
      </c>
      <c r="S99" s="55">
        <f>'[3]Daily Roster'!$S99</f>
        <v>0</v>
      </c>
      <c r="T99" s="55">
        <f>'[3]Daily Roster'!$T99</f>
        <v>0</v>
      </c>
      <c r="U99" s="55">
        <f>'[3]Daily Roster'!$U99</f>
        <v>0</v>
      </c>
      <c r="V99" s="55">
        <f>'[3]Daily Roster'!$V99</f>
        <v>0</v>
      </c>
      <c r="W99" s="55">
        <f>'[3]Daily Roster'!$W99</f>
        <v>0</v>
      </c>
      <c r="X99" s="55">
        <f>'[3]Daily Roster'!$X99</f>
        <v>0</v>
      </c>
      <c r="Y99" s="55">
        <f>'[3]Daily Roster'!$Y99</f>
        <v>0</v>
      </c>
    </row>
    <row r="100" spans="1:25" x14ac:dyDescent="0.3">
      <c r="A100" s="7">
        <v>43237</v>
      </c>
      <c r="B100" s="1" t="s">
        <v>4</v>
      </c>
      <c r="C100" s="55">
        <f>'[3]Daily Roster'!$C100</f>
        <v>0</v>
      </c>
      <c r="D100" s="55">
        <f>'[3]Daily Roster'!$D100</f>
        <v>0</v>
      </c>
      <c r="E100" s="55">
        <f>'[3]Daily Roster'!$E100</f>
        <v>0</v>
      </c>
      <c r="F100" s="55">
        <f>'[3]Daily Roster'!$F100</f>
        <v>0</v>
      </c>
      <c r="G100" s="55">
        <f>'[3]Daily Roster'!$G100</f>
        <v>0</v>
      </c>
      <c r="H100" s="55">
        <f>'[3]Daily Roster'!$H100</f>
        <v>0</v>
      </c>
      <c r="I100" s="55">
        <f>'[3]Daily Roster'!$I100</f>
        <v>0</v>
      </c>
      <c r="J100" s="55">
        <f>'[3]Daily Roster'!$J100</f>
        <v>0</v>
      </c>
      <c r="K100" s="55">
        <f>'[3]Daily Roster'!$K100</f>
        <v>0</v>
      </c>
      <c r="L100" s="55">
        <f>'[3]Daily Roster'!$L100</f>
        <v>0</v>
      </c>
      <c r="M100" s="55">
        <f>'[3]Daily Roster'!$M100</f>
        <v>0</v>
      </c>
      <c r="N100" s="55">
        <f>'[3]Daily Roster'!$N100</f>
        <v>0</v>
      </c>
      <c r="O100" s="55">
        <f>'[3]Daily Roster'!$O100</f>
        <v>0</v>
      </c>
      <c r="P100" s="55">
        <f>'[3]Daily Roster'!$P100</f>
        <v>0</v>
      </c>
      <c r="Q100" s="55">
        <f>'[3]Daily Roster'!$Q100</f>
        <v>0</v>
      </c>
      <c r="R100" s="55">
        <f>'[3]Daily Roster'!$R100</f>
        <v>0</v>
      </c>
      <c r="S100" s="55">
        <f>'[3]Daily Roster'!$S100</f>
        <v>0</v>
      </c>
      <c r="T100" s="55">
        <f>'[3]Daily Roster'!$T100</f>
        <v>0</v>
      </c>
      <c r="U100" s="55">
        <f>'[3]Daily Roster'!$U100</f>
        <v>0</v>
      </c>
      <c r="V100" s="55">
        <f>'[3]Daily Roster'!$V100</f>
        <v>0</v>
      </c>
      <c r="W100" s="55">
        <f>'[3]Daily Roster'!$W100</f>
        <v>0</v>
      </c>
      <c r="X100" s="55">
        <f>'[3]Daily Roster'!$X100</f>
        <v>0</v>
      </c>
      <c r="Y100" s="55">
        <f>'[3]Daily Roster'!$Y100</f>
        <v>0</v>
      </c>
    </row>
    <row r="101" spans="1:25" x14ac:dyDescent="0.3">
      <c r="A101" s="7">
        <v>43238</v>
      </c>
      <c r="B101" s="1" t="s">
        <v>5</v>
      </c>
      <c r="C101" s="55">
        <f>'[3]Daily Roster'!$C101</f>
        <v>0</v>
      </c>
      <c r="D101" s="55">
        <f>'[3]Daily Roster'!$D101</f>
        <v>0</v>
      </c>
      <c r="E101" s="55">
        <f>'[3]Daily Roster'!$E101</f>
        <v>0</v>
      </c>
      <c r="F101" s="55">
        <f>'[3]Daily Roster'!$F101</f>
        <v>0</v>
      </c>
      <c r="G101" s="55">
        <f>'[3]Daily Roster'!$G101</f>
        <v>0</v>
      </c>
      <c r="H101" s="55">
        <f>'[3]Daily Roster'!$H101</f>
        <v>0</v>
      </c>
      <c r="I101" s="55">
        <f>'[3]Daily Roster'!$I101</f>
        <v>0</v>
      </c>
      <c r="J101" s="55">
        <f>'[3]Daily Roster'!$J101</f>
        <v>0</v>
      </c>
      <c r="K101" s="55">
        <f>'[3]Daily Roster'!$K101</f>
        <v>0</v>
      </c>
      <c r="L101" s="55">
        <f>'[3]Daily Roster'!$L101</f>
        <v>0</v>
      </c>
      <c r="M101" s="55">
        <f>'[3]Daily Roster'!$M101</f>
        <v>0</v>
      </c>
      <c r="N101" s="55">
        <f>'[3]Daily Roster'!$N101</f>
        <v>0</v>
      </c>
      <c r="O101" s="55">
        <f>'[3]Daily Roster'!$O101</f>
        <v>0</v>
      </c>
      <c r="P101" s="55">
        <f>'[3]Daily Roster'!$P101</f>
        <v>0</v>
      </c>
      <c r="Q101" s="55">
        <f>'[3]Daily Roster'!$Q101</f>
        <v>0</v>
      </c>
      <c r="R101" s="55">
        <f>'[3]Daily Roster'!$R101</f>
        <v>0</v>
      </c>
      <c r="S101" s="55">
        <f>'[3]Daily Roster'!$S101</f>
        <v>0</v>
      </c>
      <c r="T101" s="55">
        <f>'[3]Daily Roster'!$T101</f>
        <v>0</v>
      </c>
      <c r="U101" s="55">
        <f>'[3]Daily Roster'!$U101</f>
        <v>0</v>
      </c>
      <c r="V101" s="55">
        <f>'[3]Daily Roster'!$V101</f>
        <v>0</v>
      </c>
      <c r="W101" s="55">
        <f>'[3]Daily Roster'!$W101</f>
        <v>0</v>
      </c>
      <c r="X101" s="55">
        <f>'[3]Daily Roster'!$X101</f>
        <v>0</v>
      </c>
      <c r="Y101" s="55">
        <f>'[3]Daily Roster'!$Y101</f>
        <v>0</v>
      </c>
    </row>
    <row r="102" spans="1:25" x14ac:dyDescent="0.3">
      <c r="A102" s="7">
        <v>43241</v>
      </c>
      <c r="B102" s="1" t="s">
        <v>1</v>
      </c>
      <c r="C102" s="55">
        <f>'[3]Daily Roster'!$C102</f>
        <v>0</v>
      </c>
      <c r="D102" s="55">
        <f>'[3]Daily Roster'!$D102</f>
        <v>0</v>
      </c>
      <c r="E102" s="55">
        <f>'[3]Daily Roster'!$E102</f>
        <v>0</v>
      </c>
      <c r="F102" s="55">
        <f>'[3]Daily Roster'!$F102</f>
        <v>0</v>
      </c>
      <c r="G102" s="55">
        <f>'[3]Daily Roster'!$G102</f>
        <v>0</v>
      </c>
      <c r="H102" s="55">
        <f>'[3]Daily Roster'!$H102</f>
        <v>0</v>
      </c>
      <c r="I102" s="55">
        <f>'[3]Daily Roster'!$I102</f>
        <v>0</v>
      </c>
      <c r="J102" s="55">
        <f>'[3]Daily Roster'!$J102</f>
        <v>0</v>
      </c>
      <c r="K102" s="55">
        <f>'[3]Daily Roster'!$K102</f>
        <v>0</v>
      </c>
      <c r="L102" s="55">
        <f>'[3]Daily Roster'!$L102</f>
        <v>0</v>
      </c>
      <c r="M102" s="55">
        <f>'[3]Daily Roster'!$M102</f>
        <v>0</v>
      </c>
      <c r="N102" s="55">
        <f>'[3]Daily Roster'!$N102</f>
        <v>0</v>
      </c>
      <c r="O102" s="55">
        <f>'[3]Daily Roster'!$O102</f>
        <v>0</v>
      </c>
      <c r="P102" s="55">
        <f>'[3]Daily Roster'!$P102</f>
        <v>0</v>
      </c>
      <c r="Q102" s="55">
        <f>'[3]Daily Roster'!$Q102</f>
        <v>0</v>
      </c>
      <c r="R102" s="55">
        <f>'[3]Daily Roster'!$R102</f>
        <v>0</v>
      </c>
      <c r="S102" s="55">
        <f>'[3]Daily Roster'!$S102</f>
        <v>0</v>
      </c>
      <c r="T102" s="55">
        <f>'[3]Daily Roster'!$T102</f>
        <v>0</v>
      </c>
      <c r="U102" s="55">
        <f>'[3]Daily Roster'!$U102</f>
        <v>0</v>
      </c>
      <c r="V102" s="55">
        <f>'[3]Daily Roster'!$V102</f>
        <v>0</v>
      </c>
      <c r="W102" s="55">
        <f>'[3]Daily Roster'!$W102</f>
        <v>0</v>
      </c>
      <c r="X102" s="55">
        <f>'[3]Daily Roster'!$X102</f>
        <v>0</v>
      </c>
      <c r="Y102" s="55">
        <f>'[3]Daily Roster'!$Y102</f>
        <v>0</v>
      </c>
    </row>
    <row r="103" spans="1:25" x14ac:dyDescent="0.3">
      <c r="A103" s="7">
        <v>43242</v>
      </c>
      <c r="B103" s="1" t="s">
        <v>2</v>
      </c>
      <c r="C103" s="55">
        <f>'[3]Daily Roster'!$C103</f>
        <v>0</v>
      </c>
      <c r="D103" s="55">
        <f>'[3]Daily Roster'!$D103</f>
        <v>0</v>
      </c>
      <c r="E103" s="55">
        <f>'[3]Daily Roster'!$E103</f>
        <v>0</v>
      </c>
      <c r="F103" s="55">
        <f>'[3]Daily Roster'!$F103</f>
        <v>0</v>
      </c>
      <c r="G103" s="55">
        <f>'[3]Daily Roster'!$G103</f>
        <v>0</v>
      </c>
      <c r="H103" s="55">
        <f>'[3]Daily Roster'!$H103</f>
        <v>0</v>
      </c>
      <c r="I103" s="55">
        <f>'[3]Daily Roster'!$I103</f>
        <v>0</v>
      </c>
      <c r="J103" s="55">
        <f>'[3]Daily Roster'!$J103</f>
        <v>0</v>
      </c>
      <c r="K103" s="55">
        <f>'[3]Daily Roster'!$K103</f>
        <v>0</v>
      </c>
      <c r="L103" s="55">
        <f>'[3]Daily Roster'!$L103</f>
        <v>0</v>
      </c>
      <c r="M103" s="55">
        <f>'[3]Daily Roster'!$M103</f>
        <v>0</v>
      </c>
      <c r="N103" s="55">
        <f>'[3]Daily Roster'!$N103</f>
        <v>0</v>
      </c>
      <c r="O103" s="55">
        <f>'[3]Daily Roster'!$O103</f>
        <v>0</v>
      </c>
      <c r="P103" s="55">
        <f>'[3]Daily Roster'!$P103</f>
        <v>0</v>
      </c>
      <c r="Q103" s="55">
        <f>'[3]Daily Roster'!$Q103</f>
        <v>0</v>
      </c>
      <c r="R103" s="55">
        <f>'[3]Daily Roster'!$R103</f>
        <v>0</v>
      </c>
      <c r="S103" s="55">
        <f>'[3]Daily Roster'!$S103</f>
        <v>0</v>
      </c>
      <c r="T103" s="55">
        <f>'[3]Daily Roster'!$T103</f>
        <v>0</v>
      </c>
      <c r="U103" s="55">
        <f>'[3]Daily Roster'!$U103</f>
        <v>0</v>
      </c>
      <c r="V103" s="55">
        <f>'[3]Daily Roster'!$V103</f>
        <v>0</v>
      </c>
      <c r="W103" s="55">
        <f>'[3]Daily Roster'!$W103</f>
        <v>0</v>
      </c>
      <c r="X103" s="55">
        <f>'[3]Daily Roster'!$X103</f>
        <v>0</v>
      </c>
      <c r="Y103" s="55">
        <f>'[3]Daily Roster'!$Y103</f>
        <v>0</v>
      </c>
    </row>
    <row r="104" spans="1:25" x14ac:dyDescent="0.3">
      <c r="A104" s="7">
        <v>43243</v>
      </c>
      <c r="B104" s="1" t="s">
        <v>3</v>
      </c>
      <c r="C104" s="55">
        <f>'[3]Daily Roster'!$C104</f>
        <v>0</v>
      </c>
      <c r="D104" s="55">
        <f>'[3]Daily Roster'!$D104</f>
        <v>0</v>
      </c>
      <c r="E104" s="55">
        <f>'[3]Daily Roster'!$E104</f>
        <v>0</v>
      </c>
      <c r="F104" s="55">
        <f>'[3]Daily Roster'!$F104</f>
        <v>0</v>
      </c>
      <c r="G104" s="55">
        <f>'[3]Daily Roster'!$G104</f>
        <v>0</v>
      </c>
      <c r="H104" s="55">
        <f>'[3]Daily Roster'!$H104</f>
        <v>0</v>
      </c>
      <c r="I104" s="55">
        <f>'[3]Daily Roster'!$I104</f>
        <v>0</v>
      </c>
      <c r="J104" s="55">
        <f>'[3]Daily Roster'!$J104</f>
        <v>0</v>
      </c>
      <c r="K104" s="55">
        <f>'[3]Daily Roster'!$K104</f>
        <v>0</v>
      </c>
      <c r="L104" s="55">
        <f>'[3]Daily Roster'!$L104</f>
        <v>0</v>
      </c>
      <c r="M104" s="55">
        <f>'[3]Daily Roster'!$M104</f>
        <v>0</v>
      </c>
      <c r="N104" s="55">
        <f>'[3]Daily Roster'!$N104</f>
        <v>0</v>
      </c>
      <c r="O104" s="55">
        <f>'[3]Daily Roster'!$O104</f>
        <v>0</v>
      </c>
      <c r="P104" s="55">
        <f>'[3]Daily Roster'!$P104</f>
        <v>0</v>
      </c>
      <c r="Q104" s="55">
        <f>'[3]Daily Roster'!$Q104</f>
        <v>0</v>
      </c>
      <c r="R104" s="55">
        <f>'[3]Daily Roster'!$R104</f>
        <v>0</v>
      </c>
      <c r="S104" s="55">
        <f>'[3]Daily Roster'!$S104</f>
        <v>0</v>
      </c>
      <c r="T104" s="55">
        <f>'[3]Daily Roster'!$T104</f>
        <v>0</v>
      </c>
      <c r="U104" s="55">
        <f>'[3]Daily Roster'!$U104</f>
        <v>0</v>
      </c>
      <c r="V104" s="55">
        <f>'[3]Daily Roster'!$V104</f>
        <v>0</v>
      </c>
      <c r="W104" s="55">
        <f>'[3]Daily Roster'!$W104</f>
        <v>0</v>
      </c>
      <c r="X104" s="55">
        <f>'[3]Daily Roster'!$X104</f>
        <v>0</v>
      </c>
      <c r="Y104" s="55">
        <f>'[3]Daily Roster'!$Y104</f>
        <v>0</v>
      </c>
    </row>
    <row r="105" spans="1:25" x14ac:dyDescent="0.3">
      <c r="A105" s="7">
        <v>43244</v>
      </c>
      <c r="B105" s="1" t="s">
        <v>4</v>
      </c>
      <c r="C105" s="55">
        <f>'[3]Daily Roster'!$C105</f>
        <v>0</v>
      </c>
      <c r="D105" s="55">
        <f>'[3]Daily Roster'!$D105</f>
        <v>0</v>
      </c>
      <c r="E105" s="55">
        <f>'[3]Daily Roster'!$E105</f>
        <v>0</v>
      </c>
      <c r="F105" s="55">
        <f>'[3]Daily Roster'!$F105</f>
        <v>0</v>
      </c>
      <c r="G105" s="55">
        <f>'[3]Daily Roster'!$G105</f>
        <v>0</v>
      </c>
      <c r="H105" s="55">
        <f>'[3]Daily Roster'!$H105</f>
        <v>0</v>
      </c>
      <c r="I105" s="55">
        <f>'[3]Daily Roster'!$I105</f>
        <v>0</v>
      </c>
      <c r="J105" s="55">
        <f>'[3]Daily Roster'!$J105</f>
        <v>0</v>
      </c>
      <c r="K105" s="55">
        <f>'[3]Daily Roster'!$K105</f>
        <v>0</v>
      </c>
      <c r="L105" s="55">
        <f>'[3]Daily Roster'!$L105</f>
        <v>0</v>
      </c>
      <c r="M105" s="55">
        <f>'[3]Daily Roster'!$M105</f>
        <v>0</v>
      </c>
      <c r="N105" s="55">
        <f>'[3]Daily Roster'!$N105</f>
        <v>0</v>
      </c>
      <c r="O105" s="55">
        <f>'[3]Daily Roster'!$O105</f>
        <v>0</v>
      </c>
      <c r="P105" s="55">
        <f>'[3]Daily Roster'!$P105</f>
        <v>0</v>
      </c>
      <c r="Q105" s="55">
        <f>'[3]Daily Roster'!$Q105</f>
        <v>0</v>
      </c>
      <c r="R105" s="55">
        <f>'[3]Daily Roster'!$R105</f>
        <v>0</v>
      </c>
      <c r="S105" s="55">
        <f>'[3]Daily Roster'!$S105</f>
        <v>0</v>
      </c>
      <c r="T105" s="55">
        <f>'[3]Daily Roster'!$T105</f>
        <v>0</v>
      </c>
      <c r="U105" s="55">
        <f>'[3]Daily Roster'!$U105</f>
        <v>0</v>
      </c>
      <c r="V105" s="55">
        <f>'[3]Daily Roster'!$V105</f>
        <v>0</v>
      </c>
      <c r="W105" s="55">
        <f>'[3]Daily Roster'!$W105</f>
        <v>0</v>
      </c>
      <c r="X105" s="55">
        <f>'[3]Daily Roster'!$X105</f>
        <v>0</v>
      </c>
      <c r="Y105" s="55">
        <f>'[3]Daily Roster'!$Y105</f>
        <v>0</v>
      </c>
    </row>
    <row r="106" spans="1:25" x14ac:dyDescent="0.3">
      <c r="A106" s="7">
        <v>43245</v>
      </c>
      <c r="B106" s="1" t="s">
        <v>5</v>
      </c>
      <c r="C106" s="55">
        <f>'[3]Daily Roster'!$C106</f>
        <v>0</v>
      </c>
      <c r="D106" s="55">
        <f>'[3]Daily Roster'!$D106</f>
        <v>0</v>
      </c>
      <c r="E106" s="55">
        <f>'[3]Daily Roster'!$E106</f>
        <v>0</v>
      </c>
      <c r="F106" s="55">
        <f>'[3]Daily Roster'!$F106</f>
        <v>0</v>
      </c>
      <c r="G106" s="55">
        <f>'[3]Daily Roster'!$G106</f>
        <v>0</v>
      </c>
      <c r="H106" s="55">
        <f>'[3]Daily Roster'!$H106</f>
        <v>0</v>
      </c>
      <c r="I106" s="55">
        <f>'[3]Daily Roster'!$I106</f>
        <v>0</v>
      </c>
      <c r="J106" s="55">
        <f>'[3]Daily Roster'!$J106</f>
        <v>0</v>
      </c>
      <c r="K106" s="55">
        <f>'[3]Daily Roster'!$K106</f>
        <v>0</v>
      </c>
      <c r="L106" s="55">
        <f>'[3]Daily Roster'!$L106</f>
        <v>0</v>
      </c>
      <c r="M106" s="55">
        <f>'[3]Daily Roster'!$M106</f>
        <v>0</v>
      </c>
      <c r="N106" s="55">
        <f>'[3]Daily Roster'!$N106</f>
        <v>0</v>
      </c>
      <c r="O106" s="55">
        <f>'[3]Daily Roster'!$O106</f>
        <v>0</v>
      </c>
      <c r="P106" s="55">
        <f>'[3]Daily Roster'!$P106</f>
        <v>0</v>
      </c>
      <c r="Q106" s="55">
        <f>'[3]Daily Roster'!$Q106</f>
        <v>0</v>
      </c>
      <c r="R106" s="55">
        <f>'[3]Daily Roster'!$R106</f>
        <v>0</v>
      </c>
      <c r="S106" s="55">
        <f>'[3]Daily Roster'!$S106</f>
        <v>0</v>
      </c>
      <c r="T106" s="55">
        <f>'[3]Daily Roster'!$T106</f>
        <v>0</v>
      </c>
      <c r="U106" s="55">
        <f>'[3]Daily Roster'!$U106</f>
        <v>0</v>
      </c>
      <c r="V106" s="55">
        <f>'[3]Daily Roster'!$V106</f>
        <v>0</v>
      </c>
      <c r="W106" s="55">
        <f>'[3]Daily Roster'!$W106</f>
        <v>0</v>
      </c>
      <c r="X106" s="55">
        <f>'[3]Daily Roster'!$X106</f>
        <v>0</v>
      </c>
      <c r="Y106" s="55">
        <f>'[3]Daily Roster'!$Y106</f>
        <v>0</v>
      </c>
    </row>
    <row r="107" spans="1:25" x14ac:dyDescent="0.3">
      <c r="A107" s="7">
        <v>43248</v>
      </c>
      <c r="B107" s="1" t="s">
        <v>1</v>
      </c>
      <c r="C107" s="55">
        <f>'[3]Daily Roster'!$C107</f>
        <v>0</v>
      </c>
      <c r="D107" s="55">
        <f>'[3]Daily Roster'!$D107</f>
        <v>0</v>
      </c>
      <c r="E107" s="55">
        <f>'[3]Daily Roster'!$E107</f>
        <v>0</v>
      </c>
      <c r="F107" s="55">
        <f>'[3]Daily Roster'!$F107</f>
        <v>0</v>
      </c>
      <c r="G107" s="55">
        <f>'[3]Daily Roster'!$G107</f>
        <v>0</v>
      </c>
      <c r="H107" s="55">
        <f>'[3]Daily Roster'!$H107</f>
        <v>0</v>
      </c>
      <c r="I107" s="55">
        <f>'[3]Daily Roster'!$I107</f>
        <v>0</v>
      </c>
      <c r="J107" s="55">
        <f>'[3]Daily Roster'!$J107</f>
        <v>0</v>
      </c>
      <c r="K107" s="55">
        <f>'[3]Daily Roster'!$K107</f>
        <v>0</v>
      </c>
      <c r="L107" s="55">
        <f>'[3]Daily Roster'!$L107</f>
        <v>0</v>
      </c>
      <c r="M107" s="55">
        <f>'[3]Daily Roster'!$M107</f>
        <v>0</v>
      </c>
      <c r="N107" s="55">
        <f>'[3]Daily Roster'!$N107</f>
        <v>0</v>
      </c>
      <c r="O107" s="55">
        <f>'[3]Daily Roster'!$O107</f>
        <v>0</v>
      </c>
      <c r="P107" s="55">
        <f>'[3]Daily Roster'!$P107</f>
        <v>0</v>
      </c>
      <c r="Q107" s="55">
        <f>'[3]Daily Roster'!$Q107</f>
        <v>0</v>
      </c>
      <c r="R107" s="55">
        <f>'[3]Daily Roster'!$R107</f>
        <v>0</v>
      </c>
      <c r="S107" s="55">
        <f>'[3]Daily Roster'!$S107</f>
        <v>0</v>
      </c>
      <c r="T107" s="55">
        <f>'[3]Daily Roster'!$T107</f>
        <v>0</v>
      </c>
      <c r="U107" s="55">
        <f>'[3]Daily Roster'!$U107</f>
        <v>0</v>
      </c>
      <c r="V107" s="55">
        <f>'[3]Daily Roster'!$V107</f>
        <v>0</v>
      </c>
      <c r="W107" s="55">
        <f>'[3]Daily Roster'!$W107</f>
        <v>0</v>
      </c>
      <c r="X107" s="55">
        <f>'[3]Daily Roster'!$X107</f>
        <v>0</v>
      </c>
      <c r="Y107" s="55">
        <f>'[3]Daily Roster'!$Y107</f>
        <v>0</v>
      </c>
    </row>
    <row r="108" spans="1:25" x14ac:dyDescent="0.3">
      <c r="A108" s="7">
        <v>43249</v>
      </c>
      <c r="B108" s="1" t="s">
        <v>2</v>
      </c>
      <c r="C108" s="55">
        <f>'[3]Daily Roster'!$C108</f>
        <v>0</v>
      </c>
      <c r="D108" s="55">
        <f>'[3]Daily Roster'!$D108</f>
        <v>0</v>
      </c>
      <c r="E108" s="55">
        <f>'[3]Daily Roster'!$E108</f>
        <v>0</v>
      </c>
      <c r="F108" s="55">
        <f>'[3]Daily Roster'!$F108</f>
        <v>0</v>
      </c>
      <c r="G108" s="55">
        <f>'[3]Daily Roster'!$G108</f>
        <v>0</v>
      </c>
      <c r="H108" s="55">
        <f>'[3]Daily Roster'!$H108</f>
        <v>0</v>
      </c>
      <c r="I108" s="55">
        <f>'[3]Daily Roster'!$I108</f>
        <v>0</v>
      </c>
      <c r="J108" s="55">
        <f>'[3]Daily Roster'!$J108</f>
        <v>0</v>
      </c>
      <c r="K108" s="55">
        <f>'[3]Daily Roster'!$K108</f>
        <v>0</v>
      </c>
      <c r="L108" s="55">
        <f>'[3]Daily Roster'!$L108</f>
        <v>0</v>
      </c>
      <c r="M108" s="55">
        <f>'[3]Daily Roster'!$M108</f>
        <v>0</v>
      </c>
      <c r="N108" s="55">
        <f>'[3]Daily Roster'!$N108</f>
        <v>0</v>
      </c>
      <c r="O108" s="55">
        <f>'[3]Daily Roster'!$O108</f>
        <v>0</v>
      </c>
      <c r="P108" s="55">
        <f>'[3]Daily Roster'!$P108</f>
        <v>0</v>
      </c>
      <c r="Q108" s="55">
        <f>'[3]Daily Roster'!$Q108</f>
        <v>0</v>
      </c>
      <c r="R108" s="55">
        <f>'[3]Daily Roster'!$R108</f>
        <v>0</v>
      </c>
      <c r="S108" s="55">
        <f>'[3]Daily Roster'!$S108</f>
        <v>0</v>
      </c>
      <c r="T108" s="55">
        <f>'[3]Daily Roster'!$T108</f>
        <v>0</v>
      </c>
      <c r="U108" s="55">
        <f>'[3]Daily Roster'!$U108</f>
        <v>0</v>
      </c>
      <c r="V108" s="55">
        <f>'[3]Daily Roster'!$V108</f>
        <v>0</v>
      </c>
      <c r="W108" s="55">
        <f>'[3]Daily Roster'!$W108</f>
        <v>0</v>
      </c>
      <c r="X108" s="55">
        <f>'[3]Daily Roster'!$X108</f>
        <v>0</v>
      </c>
      <c r="Y108" s="55">
        <f>'[3]Daily Roster'!$Y108</f>
        <v>0</v>
      </c>
    </row>
    <row r="109" spans="1:25" x14ac:dyDescent="0.3">
      <c r="A109" s="7">
        <v>43250</v>
      </c>
      <c r="B109" s="1" t="s">
        <v>3</v>
      </c>
      <c r="C109" s="55">
        <f>'[3]Daily Roster'!$C109</f>
        <v>0</v>
      </c>
      <c r="D109" s="55">
        <f>'[3]Daily Roster'!$D109</f>
        <v>0</v>
      </c>
      <c r="E109" s="55">
        <f>'[3]Daily Roster'!$E109</f>
        <v>0</v>
      </c>
      <c r="F109" s="55">
        <f>'[3]Daily Roster'!$F109</f>
        <v>0</v>
      </c>
      <c r="G109" s="55">
        <f>'[3]Daily Roster'!$G109</f>
        <v>0</v>
      </c>
      <c r="H109" s="55">
        <f>'[3]Daily Roster'!$H109</f>
        <v>0</v>
      </c>
      <c r="I109" s="55">
        <f>'[3]Daily Roster'!$I109</f>
        <v>0</v>
      </c>
      <c r="J109" s="55">
        <f>'[3]Daily Roster'!$J109</f>
        <v>0</v>
      </c>
      <c r="K109" s="55">
        <f>'[3]Daily Roster'!$K109</f>
        <v>0</v>
      </c>
      <c r="L109" s="55">
        <f>'[3]Daily Roster'!$L109</f>
        <v>0</v>
      </c>
      <c r="M109" s="55">
        <f>'[3]Daily Roster'!$M109</f>
        <v>0</v>
      </c>
      <c r="N109" s="55">
        <f>'[3]Daily Roster'!$N109</f>
        <v>0</v>
      </c>
      <c r="O109" s="55">
        <f>'[3]Daily Roster'!$O109</f>
        <v>0</v>
      </c>
      <c r="P109" s="55">
        <f>'[3]Daily Roster'!$P109</f>
        <v>0</v>
      </c>
      <c r="Q109" s="55">
        <f>'[3]Daily Roster'!$Q109</f>
        <v>0</v>
      </c>
      <c r="R109" s="55">
        <f>'[3]Daily Roster'!$R109</f>
        <v>0</v>
      </c>
      <c r="S109" s="55">
        <f>'[3]Daily Roster'!$S109</f>
        <v>0</v>
      </c>
      <c r="T109" s="55">
        <f>'[3]Daily Roster'!$T109</f>
        <v>0</v>
      </c>
      <c r="U109" s="55">
        <f>'[3]Daily Roster'!$U109</f>
        <v>0</v>
      </c>
      <c r="V109" s="55">
        <f>'[3]Daily Roster'!$V109</f>
        <v>0</v>
      </c>
      <c r="W109" s="55">
        <f>'[3]Daily Roster'!$W109</f>
        <v>0</v>
      </c>
      <c r="X109" s="55">
        <f>'[3]Daily Roster'!$X109</f>
        <v>0</v>
      </c>
      <c r="Y109" s="55">
        <f>'[3]Daily Roster'!$Y109</f>
        <v>0</v>
      </c>
    </row>
    <row r="110" spans="1:25" x14ac:dyDescent="0.3">
      <c r="A110" s="7">
        <v>43251</v>
      </c>
      <c r="B110" s="1" t="s">
        <v>4</v>
      </c>
      <c r="C110" s="55">
        <f>'[3]Daily Roster'!$C110</f>
        <v>0</v>
      </c>
      <c r="D110" s="55">
        <f>'[3]Daily Roster'!$D110</f>
        <v>0</v>
      </c>
      <c r="E110" s="55">
        <f>'[3]Daily Roster'!$E110</f>
        <v>0</v>
      </c>
      <c r="F110" s="55">
        <f>'[3]Daily Roster'!$F110</f>
        <v>0</v>
      </c>
      <c r="G110" s="55">
        <f>'[3]Daily Roster'!$G110</f>
        <v>0</v>
      </c>
      <c r="H110" s="55">
        <f>'[3]Daily Roster'!$H110</f>
        <v>0</v>
      </c>
      <c r="I110" s="55">
        <f>'[3]Daily Roster'!$I110</f>
        <v>0</v>
      </c>
      <c r="J110" s="55">
        <f>'[3]Daily Roster'!$J110</f>
        <v>0</v>
      </c>
      <c r="K110" s="55">
        <f>'[3]Daily Roster'!$K110</f>
        <v>0</v>
      </c>
      <c r="L110" s="55">
        <f>'[3]Daily Roster'!$L110</f>
        <v>0</v>
      </c>
      <c r="M110" s="55">
        <f>'[3]Daily Roster'!$M110</f>
        <v>0</v>
      </c>
      <c r="N110" s="55">
        <f>'[3]Daily Roster'!$N110</f>
        <v>0</v>
      </c>
      <c r="O110" s="55">
        <f>'[3]Daily Roster'!$O110</f>
        <v>0</v>
      </c>
      <c r="P110" s="55">
        <f>'[3]Daily Roster'!$P110</f>
        <v>0</v>
      </c>
      <c r="Q110" s="55">
        <f>'[3]Daily Roster'!$Q110</f>
        <v>0</v>
      </c>
      <c r="R110" s="55">
        <f>'[3]Daily Roster'!$R110</f>
        <v>0</v>
      </c>
      <c r="S110" s="55">
        <f>'[3]Daily Roster'!$S110</f>
        <v>0</v>
      </c>
      <c r="T110" s="55">
        <f>'[3]Daily Roster'!$T110</f>
        <v>0</v>
      </c>
      <c r="U110" s="55">
        <f>'[3]Daily Roster'!$U110</f>
        <v>0</v>
      </c>
      <c r="V110" s="55">
        <f>'[3]Daily Roster'!$V110</f>
        <v>0</v>
      </c>
      <c r="W110" s="55">
        <f>'[3]Daily Roster'!$W110</f>
        <v>0</v>
      </c>
      <c r="X110" s="55">
        <f>'[3]Daily Roster'!$X110</f>
        <v>0</v>
      </c>
      <c r="Y110" s="55">
        <f>'[3]Daily Roster'!$Y110</f>
        <v>0</v>
      </c>
    </row>
    <row r="111" spans="1:25" x14ac:dyDescent="0.3">
      <c r="A111" s="7">
        <v>43252</v>
      </c>
      <c r="B111" s="1" t="s">
        <v>5</v>
      </c>
      <c r="C111" s="55">
        <f>'[3]Daily Roster'!$C111</f>
        <v>0</v>
      </c>
      <c r="D111" s="55">
        <f>'[3]Daily Roster'!$D111</f>
        <v>0</v>
      </c>
      <c r="E111" s="55">
        <f>'[3]Daily Roster'!$E111</f>
        <v>0</v>
      </c>
      <c r="F111" s="55">
        <f>'[3]Daily Roster'!$F111</f>
        <v>0</v>
      </c>
      <c r="G111" s="55">
        <f>'[3]Daily Roster'!$G111</f>
        <v>0</v>
      </c>
      <c r="H111" s="55">
        <f>'[3]Daily Roster'!$H111</f>
        <v>0</v>
      </c>
      <c r="I111" s="55">
        <f>'[3]Daily Roster'!$I111</f>
        <v>0</v>
      </c>
      <c r="J111" s="55">
        <f>'[3]Daily Roster'!$J111</f>
        <v>0</v>
      </c>
      <c r="K111" s="55">
        <f>'[3]Daily Roster'!$K111</f>
        <v>0</v>
      </c>
      <c r="L111" s="55">
        <f>'[3]Daily Roster'!$L111</f>
        <v>0</v>
      </c>
      <c r="M111" s="55">
        <f>'[3]Daily Roster'!$M111</f>
        <v>0</v>
      </c>
      <c r="N111" s="55">
        <f>'[3]Daily Roster'!$N111</f>
        <v>0</v>
      </c>
      <c r="O111" s="55">
        <f>'[3]Daily Roster'!$O111</f>
        <v>0</v>
      </c>
      <c r="P111" s="55">
        <f>'[3]Daily Roster'!$P111</f>
        <v>0</v>
      </c>
      <c r="Q111" s="55">
        <f>'[3]Daily Roster'!$Q111</f>
        <v>0</v>
      </c>
      <c r="R111" s="55">
        <f>'[3]Daily Roster'!$R111</f>
        <v>0</v>
      </c>
      <c r="S111" s="55">
        <f>'[3]Daily Roster'!$S111</f>
        <v>0</v>
      </c>
      <c r="T111" s="55">
        <f>'[3]Daily Roster'!$T111</f>
        <v>0</v>
      </c>
      <c r="U111" s="55">
        <f>'[3]Daily Roster'!$U111</f>
        <v>0</v>
      </c>
      <c r="V111" s="55">
        <f>'[3]Daily Roster'!$V111</f>
        <v>0</v>
      </c>
      <c r="W111" s="55">
        <f>'[3]Daily Roster'!$W111</f>
        <v>0</v>
      </c>
      <c r="X111" s="55">
        <f>'[3]Daily Roster'!$X111</f>
        <v>0</v>
      </c>
      <c r="Y111" s="55">
        <f>'[3]Daily Roster'!$Y111</f>
        <v>0</v>
      </c>
    </row>
    <row r="112" spans="1:25" x14ac:dyDescent="0.3">
      <c r="A112" s="7">
        <v>43255</v>
      </c>
      <c r="B112" s="1" t="s">
        <v>1</v>
      </c>
      <c r="C112" s="55">
        <f>'[3]Daily Roster'!$C112</f>
        <v>0</v>
      </c>
      <c r="D112" s="55">
        <f>'[3]Daily Roster'!$D112</f>
        <v>0</v>
      </c>
      <c r="E112" s="55">
        <f>'[3]Daily Roster'!$E112</f>
        <v>0</v>
      </c>
      <c r="F112" s="55">
        <f>'[3]Daily Roster'!$F112</f>
        <v>0</v>
      </c>
      <c r="G112" s="55">
        <f>'[3]Daily Roster'!$G112</f>
        <v>0</v>
      </c>
      <c r="H112" s="55">
        <f>'[3]Daily Roster'!$H112</f>
        <v>0</v>
      </c>
      <c r="I112" s="55">
        <f>'[3]Daily Roster'!$I112</f>
        <v>0</v>
      </c>
      <c r="J112" s="55">
        <f>'[3]Daily Roster'!$J112</f>
        <v>0</v>
      </c>
      <c r="K112" s="55">
        <f>'[3]Daily Roster'!$K112</f>
        <v>0</v>
      </c>
      <c r="L112" s="55">
        <f>'[3]Daily Roster'!$L112</f>
        <v>0</v>
      </c>
      <c r="M112" s="55">
        <f>'[3]Daily Roster'!$M112</f>
        <v>0</v>
      </c>
      <c r="N112" s="55">
        <f>'[3]Daily Roster'!$N112</f>
        <v>0</v>
      </c>
      <c r="O112" s="55">
        <f>'[3]Daily Roster'!$O112</f>
        <v>0</v>
      </c>
      <c r="P112" s="55">
        <f>'[3]Daily Roster'!$P112</f>
        <v>0</v>
      </c>
      <c r="Q112" s="55">
        <f>'[3]Daily Roster'!$Q112</f>
        <v>0</v>
      </c>
      <c r="R112" s="55">
        <f>'[3]Daily Roster'!$R112</f>
        <v>0</v>
      </c>
      <c r="S112" s="55">
        <f>'[3]Daily Roster'!$S112</f>
        <v>0</v>
      </c>
      <c r="T112" s="55">
        <f>'[3]Daily Roster'!$T112</f>
        <v>0</v>
      </c>
      <c r="U112" s="55">
        <f>'[3]Daily Roster'!$U112</f>
        <v>0</v>
      </c>
      <c r="V112" s="55">
        <f>'[3]Daily Roster'!$V112</f>
        <v>0</v>
      </c>
      <c r="W112" s="55">
        <f>'[3]Daily Roster'!$W112</f>
        <v>0</v>
      </c>
      <c r="X112" s="55">
        <f>'[3]Daily Roster'!$X112</f>
        <v>0</v>
      </c>
      <c r="Y112" s="55">
        <f>'[3]Daily Roster'!$Y112</f>
        <v>0</v>
      </c>
    </row>
    <row r="113" spans="1:25" x14ac:dyDescent="0.3">
      <c r="A113" s="7">
        <v>43256</v>
      </c>
      <c r="B113" s="1" t="s">
        <v>2</v>
      </c>
      <c r="C113" s="55">
        <f>'[3]Daily Roster'!$C113</f>
        <v>0</v>
      </c>
      <c r="D113" s="55">
        <f>'[3]Daily Roster'!$D113</f>
        <v>0</v>
      </c>
      <c r="E113" s="55">
        <f>'[3]Daily Roster'!$E113</f>
        <v>0</v>
      </c>
      <c r="F113" s="55">
        <f>'[3]Daily Roster'!$F113</f>
        <v>0</v>
      </c>
      <c r="G113" s="55">
        <f>'[3]Daily Roster'!$G113</f>
        <v>0</v>
      </c>
      <c r="H113" s="55">
        <f>'[3]Daily Roster'!$H113</f>
        <v>0</v>
      </c>
      <c r="I113" s="55">
        <f>'[3]Daily Roster'!$I113</f>
        <v>0</v>
      </c>
      <c r="J113" s="55">
        <f>'[3]Daily Roster'!$J113</f>
        <v>0</v>
      </c>
      <c r="K113" s="55">
        <f>'[3]Daily Roster'!$K113</f>
        <v>0</v>
      </c>
      <c r="L113" s="55">
        <f>'[3]Daily Roster'!$L113</f>
        <v>0</v>
      </c>
      <c r="M113" s="55">
        <f>'[3]Daily Roster'!$M113</f>
        <v>0</v>
      </c>
      <c r="N113" s="55">
        <f>'[3]Daily Roster'!$N113</f>
        <v>0</v>
      </c>
      <c r="O113" s="55">
        <f>'[3]Daily Roster'!$O113</f>
        <v>0</v>
      </c>
      <c r="P113" s="55">
        <f>'[3]Daily Roster'!$P113</f>
        <v>0</v>
      </c>
      <c r="Q113" s="55">
        <f>'[3]Daily Roster'!$Q113</f>
        <v>0</v>
      </c>
      <c r="R113" s="55">
        <f>'[3]Daily Roster'!$R113</f>
        <v>0</v>
      </c>
      <c r="S113" s="55">
        <f>'[3]Daily Roster'!$S113</f>
        <v>0</v>
      </c>
      <c r="T113" s="55">
        <f>'[3]Daily Roster'!$T113</f>
        <v>0</v>
      </c>
      <c r="U113" s="55">
        <f>'[3]Daily Roster'!$U113</f>
        <v>0</v>
      </c>
      <c r="V113" s="55">
        <f>'[3]Daily Roster'!$V113</f>
        <v>0</v>
      </c>
      <c r="W113" s="55">
        <f>'[3]Daily Roster'!$W113</f>
        <v>0</v>
      </c>
      <c r="X113" s="55">
        <f>'[3]Daily Roster'!$X113</f>
        <v>0</v>
      </c>
      <c r="Y113" s="55">
        <f>'[3]Daily Roster'!$Y113</f>
        <v>0</v>
      </c>
    </row>
    <row r="114" spans="1:25" x14ac:dyDescent="0.3">
      <c r="A114" s="7">
        <v>43257</v>
      </c>
      <c r="B114" s="1" t="s">
        <v>3</v>
      </c>
      <c r="C114" s="55">
        <f>'[3]Daily Roster'!$C114</f>
        <v>0</v>
      </c>
      <c r="D114" s="55">
        <f>'[3]Daily Roster'!$D114</f>
        <v>0</v>
      </c>
      <c r="E114" s="55">
        <f>'[3]Daily Roster'!$E114</f>
        <v>0</v>
      </c>
      <c r="F114" s="55">
        <f>'[3]Daily Roster'!$F114</f>
        <v>0</v>
      </c>
      <c r="G114" s="55">
        <f>'[3]Daily Roster'!$G114</f>
        <v>0</v>
      </c>
      <c r="H114" s="55">
        <f>'[3]Daily Roster'!$H114</f>
        <v>0</v>
      </c>
      <c r="I114" s="55">
        <f>'[3]Daily Roster'!$I114</f>
        <v>0</v>
      </c>
      <c r="J114" s="55">
        <f>'[3]Daily Roster'!$J114</f>
        <v>0</v>
      </c>
      <c r="K114" s="55">
        <f>'[3]Daily Roster'!$K114</f>
        <v>0</v>
      </c>
      <c r="L114" s="55">
        <f>'[3]Daily Roster'!$L114</f>
        <v>0</v>
      </c>
      <c r="M114" s="55">
        <f>'[3]Daily Roster'!$M114</f>
        <v>0</v>
      </c>
      <c r="N114" s="55">
        <f>'[3]Daily Roster'!$N114</f>
        <v>0</v>
      </c>
      <c r="O114" s="55">
        <f>'[3]Daily Roster'!$O114</f>
        <v>0</v>
      </c>
      <c r="P114" s="55">
        <f>'[3]Daily Roster'!$P114</f>
        <v>0</v>
      </c>
      <c r="Q114" s="55">
        <f>'[3]Daily Roster'!$Q114</f>
        <v>0</v>
      </c>
      <c r="R114" s="55">
        <f>'[3]Daily Roster'!$R114</f>
        <v>0</v>
      </c>
      <c r="S114" s="55">
        <f>'[3]Daily Roster'!$S114</f>
        <v>0</v>
      </c>
      <c r="T114" s="55">
        <f>'[3]Daily Roster'!$T114</f>
        <v>0</v>
      </c>
      <c r="U114" s="55">
        <f>'[3]Daily Roster'!$U114</f>
        <v>0</v>
      </c>
      <c r="V114" s="55">
        <f>'[3]Daily Roster'!$V114</f>
        <v>0</v>
      </c>
      <c r="W114" s="55">
        <f>'[3]Daily Roster'!$W114</f>
        <v>0</v>
      </c>
      <c r="X114" s="55">
        <f>'[3]Daily Roster'!$X114</f>
        <v>0</v>
      </c>
      <c r="Y114" s="55">
        <f>'[3]Daily Roster'!$Y114</f>
        <v>0</v>
      </c>
    </row>
    <row r="115" spans="1:25" x14ac:dyDescent="0.3">
      <c r="A115" s="7">
        <v>43258</v>
      </c>
      <c r="B115" s="1" t="s">
        <v>4</v>
      </c>
      <c r="C115" s="55">
        <f>'[3]Daily Roster'!$C115</f>
        <v>0</v>
      </c>
      <c r="D115" s="55">
        <f>'[3]Daily Roster'!$D115</f>
        <v>0</v>
      </c>
      <c r="E115" s="55">
        <f>'[3]Daily Roster'!$E115</f>
        <v>0</v>
      </c>
      <c r="F115" s="55">
        <f>'[3]Daily Roster'!$F115</f>
        <v>0</v>
      </c>
      <c r="G115" s="55">
        <f>'[3]Daily Roster'!$G115</f>
        <v>0</v>
      </c>
      <c r="H115" s="55">
        <f>'[3]Daily Roster'!$H115</f>
        <v>0</v>
      </c>
      <c r="I115" s="55">
        <f>'[3]Daily Roster'!$I115</f>
        <v>0</v>
      </c>
      <c r="J115" s="55">
        <f>'[3]Daily Roster'!$J115</f>
        <v>0</v>
      </c>
      <c r="K115" s="55">
        <f>'[3]Daily Roster'!$K115</f>
        <v>0</v>
      </c>
      <c r="L115" s="55">
        <f>'[3]Daily Roster'!$L115</f>
        <v>0</v>
      </c>
      <c r="M115" s="55">
        <f>'[3]Daily Roster'!$M115</f>
        <v>0</v>
      </c>
      <c r="N115" s="55">
        <f>'[3]Daily Roster'!$N115</f>
        <v>0</v>
      </c>
      <c r="O115" s="55">
        <f>'[3]Daily Roster'!$O115</f>
        <v>0</v>
      </c>
      <c r="P115" s="55">
        <f>'[3]Daily Roster'!$P115</f>
        <v>0</v>
      </c>
      <c r="Q115" s="55">
        <f>'[3]Daily Roster'!$Q115</f>
        <v>0</v>
      </c>
      <c r="R115" s="55">
        <f>'[3]Daily Roster'!$R115</f>
        <v>0</v>
      </c>
      <c r="S115" s="55">
        <f>'[3]Daily Roster'!$S115</f>
        <v>0</v>
      </c>
      <c r="T115" s="55">
        <f>'[3]Daily Roster'!$T115</f>
        <v>0</v>
      </c>
      <c r="U115" s="55">
        <f>'[3]Daily Roster'!$U115</f>
        <v>0</v>
      </c>
      <c r="V115" s="55">
        <f>'[3]Daily Roster'!$V115</f>
        <v>0</v>
      </c>
      <c r="W115" s="55">
        <f>'[3]Daily Roster'!$W115</f>
        <v>0</v>
      </c>
      <c r="X115" s="55">
        <f>'[3]Daily Roster'!$X115</f>
        <v>0</v>
      </c>
      <c r="Y115" s="55">
        <f>'[3]Daily Roster'!$Y115</f>
        <v>0</v>
      </c>
    </row>
    <row r="116" spans="1:25" x14ac:dyDescent="0.3">
      <c r="A116" s="7">
        <v>43259</v>
      </c>
      <c r="B116" s="1" t="s">
        <v>5</v>
      </c>
      <c r="C116" s="55">
        <f>'[3]Daily Roster'!$C116</f>
        <v>0</v>
      </c>
      <c r="D116" s="55">
        <f>'[3]Daily Roster'!$D116</f>
        <v>0</v>
      </c>
      <c r="E116" s="55">
        <f>'[3]Daily Roster'!$E116</f>
        <v>0</v>
      </c>
      <c r="F116" s="55">
        <f>'[3]Daily Roster'!$F116</f>
        <v>0</v>
      </c>
      <c r="G116" s="55">
        <f>'[3]Daily Roster'!$G116</f>
        <v>0</v>
      </c>
      <c r="H116" s="55">
        <f>'[3]Daily Roster'!$H116</f>
        <v>0</v>
      </c>
      <c r="I116" s="55">
        <f>'[3]Daily Roster'!$I116</f>
        <v>0</v>
      </c>
      <c r="J116" s="55">
        <f>'[3]Daily Roster'!$J116</f>
        <v>0</v>
      </c>
      <c r="K116" s="55">
        <f>'[3]Daily Roster'!$K116</f>
        <v>0</v>
      </c>
      <c r="L116" s="55">
        <f>'[3]Daily Roster'!$L116</f>
        <v>0</v>
      </c>
      <c r="M116" s="55">
        <f>'[3]Daily Roster'!$M116</f>
        <v>0</v>
      </c>
      <c r="N116" s="55">
        <f>'[3]Daily Roster'!$N116</f>
        <v>0</v>
      </c>
      <c r="O116" s="55">
        <f>'[3]Daily Roster'!$O116</f>
        <v>0</v>
      </c>
      <c r="P116" s="55">
        <f>'[3]Daily Roster'!$P116</f>
        <v>0</v>
      </c>
      <c r="Q116" s="55">
        <f>'[3]Daily Roster'!$Q116</f>
        <v>0</v>
      </c>
      <c r="R116" s="55">
        <f>'[3]Daily Roster'!$R116</f>
        <v>0</v>
      </c>
      <c r="S116" s="55">
        <f>'[3]Daily Roster'!$S116</f>
        <v>0</v>
      </c>
      <c r="T116" s="55">
        <f>'[3]Daily Roster'!$T116</f>
        <v>0</v>
      </c>
      <c r="U116" s="55">
        <f>'[3]Daily Roster'!$U116</f>
        <v>0</v>
      </c>
      <c r="V116" s="55">
        <f>'[3]Daily Roster'!$V116</f>
        <v>0</v>
      </c>
      <c r="W116" s="55">
        <f>'[3]Daily Roster'!$W116</f>
        <v>0</v>
      </c>
      <c r="X116" s="55">
        <f>'[3]Daily Roster'!$X116</f>
        <v>0</v>
      </c>
      <c r="Y116" s="55">
        <f>'[3]Daily Roster'!$Y116</f>
        <v>0</v>
      </c>
    </row>
    <row r="117" spans="1:25" x14ac:dyDescent="0.3">
      <c r="A117" s="7">
        <v>43262</v>
      </c>
      <c r="B117" s="1" t="s">
        <v>1</v>
      </c>
      <c r="C117" s="55">
        <f>'[3]Daily Roster'!$C117</f>
        <v>0</v>
      </c>
      <c r="D117" s="55">
        <f>'[3]Daily Roster'!$D117</f>
        <v>0</v>
      </c>
      <c r="E117" s="55">
        <f>'[3]Daily Roster'!$E117</f>
        <v>0</v>
      </c>
      <c r="F117" s="55">
        <f>'[3]Daily Roster'!$F117</f>
        <v>0</v>
      </c>
      <c r="G117" s="55">
        <f>'[3]Daily Roster'!$G117</f>
        <v>0</v>
      </c>
      <c r="H117" s="55">
        <f>'[3]Daily Roster'!$H117</f>
        <v>0</v>
      </c>
      <c r="I117" s="55">
        <f>'[3]Daily Roster'!$I117</f>
        <v>0</v>
      </c>
      <c r="J117" s="55">
        <f>'[3]Daily Roster'!$J117</f>
        <v>0</v>
      </c>
      <c r="K117" s="55">
        <f>'[3]Daily Roster'!$K117</f>
        <v>0</v>
      </c>
      <c r="L117" s="55">
        <f>'[3]Daily Roster'!$L117</f>
        <v>0</v>
      </c>
      <c r="M117" s="55">
        <f>'[3]Daily Roster'!$M117</f>
        <v>0</v>
      </c>
      <c r="N117" s="55">
        <f>'[3]Daily Roster'!$N117</f>
        <v>0</v>
      </c>
      <c r="O117" s="55">
        <f>'[3]Daily Roster'!$O117</f>
        <v>0</v>
      </c>
      <c r="P117" s="55">
        <f>'[3]Daily Roster'!$P117</f>
        <v>0</v>
      </c>
      <c r="Q117" s="55">
        <f>'[3]Daily Roster'!$Q117</f>
        <v>0</v>
      </c>
      <c r="R117" s="55">
        <f>'[3]Daily Roster'!$R117</f>
        <v>0</v>
      </c>
      <c r="S117" s="55">
        <f>'[3]Daily Roster'!$S117</f>
        <v>0</v>
      </c>
      <c r="T117" s="55">
        <f>'[3]Daily Roster'!$T117</f>
        <v>0</v>
      </c>
      <c r="U117" s="55">
        <f>'[3]Daily Roster'!$U117</f>
        <v>0</v>
      </c>
      <c r="V117" s="55">
        <f>'[3]Daily Roster'!$V117</f>
        <v>0</v>
      </c>
      <c r="W117" s="55">
        <f>'[3]Daily Roster'!$W117</f>
        <v>0</v>
      </c>
      <c r="X117" s="55">
        <f>'[3]Daily Roster'!$X117</f>
        <v>0</v>
      </c>
      <c r="Y117" s="55">
        <f>'[3]Daily Roster'!$Y117</f>
        <v>0</v>
      </c>
    </row>
    <row r="118" spans="1:25" x14ac:dyDescent="0.3">
      <c r="A118" s="7">
        <v>43263</v>
      </c>
      <c r="B118" s="1" t="s">
        <v>2</v>
      </c>
      <c r="C118" s="55">
        <f>'[3]Daily Roster'!$C118</f>
        <v>0</v>
      </c>
      <c r="D118" s="55">
        <f>'[3]Daily Roster'!$D118</f>
        <v>0</v>
      </c>
      <c r="E118" s="55">
        <f>'[3]Daily Roster'!$E118</f>
        <v>0</v>
      </c>
      <c r="F118" s="55">
        <f>'[3]Daily Roster'!$F118</f>
        <v>0</v>
      </c>
      <c r="G118" s="55">
        <f>'[3]Daily Roster'!$G118</f>
        <v>0</v>
      </c>
      <c r="H118" s="55">
        <f>'[3]Daily Roster'!$H118</f>
        <v>0</v>
      </c>
      <c r="I118" s="55">
        <f>'[3]Daily Roster'!$I118</f>
        <v>0</v>
      </c>
      <c r="J118" s="55">
        <f>'[3]Daily Roster'!$J118</f>
        <v>0</v>
      </c>
      <c r="K118" s="55">
        <f>'[3]Daily Roster'!$K118</f>
        <v>0</v>
      </c>
      <c r="L118" s="55">
        <f>'[3]Daily Roster'!$L118</f>
        <v>0</v>
      </c>
      <c r="M118" s="55">
        <f>'[3]Daily Roster'!$M118</f>
        <v>0</v>
      </c>
      <c r="N118" s="55">
        <f>'[3]Daily Roster'!$N118</f>
        <v>0</v>
      </c>
      <c r="O118" s="55">
        <f>'[3]Daily Roster'!$O118</f>
        <v>0</v>
      </c>
      <c r="P118" s="55">
        <f>'[3]Daily Roster'!$P118</f>
        <v>0</v>
      </c>
      <c r="Q118" s="55">
        <f>'[3]Daily Roster'!$Q118</f>
        <v>0</v>
      </c>
      <c r="R118" s="55">
        <f>'[3]Daily Roster'!$R118</f>
        <v>0</v>
      </c>
      <c r="S118" s="55">
        <f>'[3]Daily Roster'!$S118</f>
        <v>0</v>
      </c>
      <c r="T118" s="55">
        <f>'[3]Daily Roster'!$T118</f>
        <v>0</v>
      </c>
      <c r="U118" s="55">
        <f>'[3]Daily Roster'!$U118</f>
        <v>0</v>
      </c>
      <c r="V118" s="55">
        <f>'[3]Daily Roster'!$V118</f>
        <v>0</v>
      </c>
      <c r="W118" s="55">
        <f>'[3]Daily Roster'!$W118</f>
        <v>0</v>
      </c>
      <c r="X118" s="55">
        <f>'[3]Daily Roster'!$X118</f>
        <v>0</v>
      </c>
      <c r="Y118" s="55">
        <f>'[3]Daily Roster'!$Y118</f>
        <v>0</v>
      </c>
    </row>
    <row r="119" spans="1:25" x14ac:dyDescent="0.3">
      <c r="A119" s="7">
        <v>43264</v>
      </c>
      <c r="B119" s="1" t="s">
        <v>3</v>
      </c>
      <c r="C119" s="55">
        <f>'[3]Daily Roster'!$C119</f>
        <v>0</v>
      </c>
      <c r="D119" s="55">
        <f>'[3]Daily Roster'!$D119</f>
        <v>0</v>
      </c>
      <c r="E119" s="55">
        <f>'[3]Daily Roster'!$E119</f>
        <v>0</v>
      </c>
      <c r="F119" s="55">
        <f>'[3]Daily Roster'!$F119</f>
        <v>0</v>
      </c>
      <c r="G119" s="55">
        <f>'[3]Daily Roster'!$G119</f>
        <v>0</v>
      </c>
      <c r="H119" s="55">
        <f>'[3]Daily Roster'!$H119</f>
        <v>0</v>
      </c>
      <c r="I119" s="55">
        <f>'[3]Daily Roster'!$I119</f>
        <v>0</v>
      </c>
      <c r="J119" s="55">
        <f>'[3]Daily Roster'!$J119</f>
        <v>0</v>
      </c>
      <c r="K119" s="55">
        <f>'[3]Daily Roster'!$K119</f>
        <v>0</v>
      </c>
      <c r="L119" s="55">
        <f>'[3]Daily Roster'!$L119</f>
        <v>0</v>
      </c>
      <c r="M119" s="55">
        <f>'[3]Daily Roster'!$M119</f>
        <v>0</v>
      </c>
      <c r="N119" s="55">
        <f>'[3]Daily Roster'!$N119</f>
        <v>0</v>
      </c>
      <c r="O119" s="55">
        <f>'[3]Daily Roster'!$O119</f>
        <v>0</v>
      </c>
      <c r="P119" s="55">
        <f>'[3]Daily Roster'!$P119</f>
        <v>0</v>
      </c>
      <c r="Q119" s="55">
        <f>'[3]Daily Roster'!$Q119</f>
        <v>0</v>
      </c>
      <c r="R119" s="55">
        <f>'[3]Daily Roster'!$R119</f>
        <v>0</v>
      </c>
      <c r="S119" s="55">
        <f>'[3]Daily Roster'!$S119</f>
        <v>0</v>
      </c>
      <c r="T119" s="55">
        <f>'[3]Daily Roster'!$T119</f>
        <v>0</v>
      </c>
      <c r="U119" s="55">
        <f>'[3]Daily Roster'!$U119</f>
        <v>0</v>
      </c>
      <c r="V119" s="55">
        <f>'[3]Daily Roster'!$V119</f>
        <v>0</v>
      </c>
      <c r="W119" s="55">
        <f>'[3]Daily Roster'!$W119</f>
        <v>0</v>
      </c>
      <c r="X119" s="55">
        <f>'[3]Daily Roster'!$X119</f>
        <v>0</v>
      </c>
      <c r="Y119" s="55">
        <f>'[3]Daily Roster'!$Y119</f>
        <v>0</v>
      </c>
    </row>
    <row r="120" spans="1:25" x14ac:dyDescent="0.3">
      <c r="A120" s="7">
        <v>43265</v>
      </c>
      <c r="B120" s="1" t="s">
        <v>4</v>
      </c>
      <c r="C120" s="55">
        <f>'[3]Daily Roster'!$C120</f>
        <v>0</v>
      </c>
      <c r="D120" s="55">
        <f>'[3]Daily Roster'!$D120</f>
        <v>0</v>
      </c>
      <c r="E120" s="55">
        <f>'[3]Daily Roster'!$E120</f>
        <v>0</v>
      </c>
      <c r="F120" s="55">
        <f>'[3]Daily Roster'!$F120</f>
        <v>0</v>
      </c>
      <c r="G120" s="55">
        <f>'[3]Daily Roster'!$G120</f>
        <v>0</v>
      </c>
      <c r="H120" s="55">
        <f>'[3]Daily Roster'!$H120</f>
        <v>0</v>
      </c>
      <c r="I120" s="55">
        <f>'[3]Daily Roster'!$I120</f>
        <v>0</v>
      </c>
      <c r="J120" s="55">
        <f>'[3]Daily Roster'!$J120</f>
        <v>0</v>
      </c>
      <c r="K120" s="55">
        <f>'[3]Daily Roster'!$K120</f>
        <v>0</v>
      </c>
      <c r="L120" s="55">
        <f>'[3]Daily Roster'!$L120</f>
        <v>0</v>
      </c>
      <c r="M120" s="55">
        <f>'[3]Daily Roster'!$M120</f>
        <v>0</v>
      </c>
      <c r="N120" s="55">
        <f>'[3]Daily Roster'!$N120</f>
        <v>0</v>
      </c>
      <c r="O120" s="55">
        <f>'[3]Daily Roster'!$O120</f>
        <v>0</v>
      </c>
      <c r="P120" s="55">
        <f>'[3]Daily Roster'!$P120</f>
        <v>0</v>
      </c>
      <c r="Q120" s="55">
        <f>'[3]Daily Roster'!$Q120</f>
        <v>0</v>
      </c>
      <c r="R120" s="55">
        <f>'[3]Daily Roster'!$R120</f>
        <v>0</v>
      </c>
      <c r="S120" s="55">
        <f>'[3]Daily Roster'!$S120</f>
        <v>0</v>
      </c>
      <c r="T120" s="55">
        <f>'[3]Daily Roster'!$T120</f>
        <v>0</v>
      </c>
      <c r="U120" s="55">
        <f>'[3]Daily Roster'!$U120</f>
        <v>0</v>
      </c>
      <c r="V120" s="55">
        <f>'[3]Daily Roster'!$V120</f>
        <v>0</v>
      </c>
      <c r="W120" s="55">
        <f>'[3]Daily Roster'!$W120</f>
        <v>0</v>
      </c>
      <c r="X120" s="55">
        <f>'[3]Daily Roster'!$X120</f>
        <v>0</v>
      </c>
      <c r="Y120" s="55">
        <f>'[3]Daily Roster'!$Y120</f>
        <v>0</v>
      </c>
    </row>
    <row r="121" spans="1:25" x14ac:dyDescent="0.3">
      <c r="A121" s="7">
        <v>43266</v>
      </c>
      <c r="B121" s="1" t="s">
        <v>5</v>
      </c>
      <c r="C121" s="55">
        <f>'[3]Daily Roster'!$C121</f>
        <v>0</v>
      </c>
      <c r="D121" s="55">
        <f>'[3]Daily Roster'!$D121</f>
        <v>0</v>
      </c>
      <c r="E121" s="55">
        <f>'[3]Daily Roster'!$E121</f>
        <v>0</v>
      </c>
      <c r="F121" s="55">
        <f>'[3]Daily Roster'!$F121</f>
        <v>0</v>
      </c>
      <c r="G121" s="55">
        <f>'[3]Daily Roster'!$G121</f>
        <v>0</v>
      </c>
      <c r="H121" s="55">
        <f>'[3]Daily Roster'!$H121</f>
        <v>0</v>
      </c>
      <c r="I121" s="55">
        <f>'[3]Daily Roster'!$I121</f>
        <v>0</v>
      </c>
      <c r="J121" s="55">
        <f>'[3]Daily Roster'!$J121</f>
        <v>0</v>
      </c>
      <c r="K121" s="55">
        <f>'[3]Daily Roster'!$K121</f>
        <v>0</v>
      </c>
      <c r="L121" s="55">
        <f>'[3]Daily Roster'!$L121</f>
        <v>0</v>
      </c>
      <c r="M121" s="55">
        <f>'[3]Daily Roster'!$M121</f>
        <v>0</v>
      </c>
      <c r="N121" s="55">
        <f>'[3]Daily Roster'!$N121</f>
        <v>0</v>
      </c>
      <c r="O121" s="55">
        <f>'[3]Daily Roster'!$O121</f>
        <v>0</v>
      </c>
      <c r="P121" s="55">
        <f>'[3]Daily Roster'!$P121</f>
        <v>0</v>
      </c>
      <c r="Q121" s="55">
        <f>'[3]Daily Roster'!$Q121</f>
        <v>0</v>
      </c>
      <c r="R121" s="55">
        <f>'[3]Daily Roster'!$R121</f>
        <v>0</v>
      </c>
      <c r="S121" s="55">
        <f>'[3]Daily Roster'!$S121</f>
        <v>0</v>
      </c>
      <c r="T121" s="55">
        <f>'[3]Daily Roster'!$T121</f>
        <v>0</v>
      </c>
      <c r="U121" s="55">
        <f>'[3]Daily Roster'!$U121</f>
        <v>0</v>
      </c>
      <c r="V121" s="55">
        <f>'[3]Daily Roster'!$V121</f>
        <v>0</v>
      </c>
      <c r="W121" s="55">
        <f>'[3]Daily Roster'!$W121</f>
        <v>0</v>
      </c>
      <c r="X121" s="55">
        <f>'[3]Daily Roster'!$X121</f>
        <v>0</v>
      </c>
      <c r="Y121" s="55">
        <f>'[3]Daily Roster'!$Y121</f>
        <v>0</v>
      </c>
    </row>
    <row r="122" spans="1:25" x14ac:dyDescent="0.3">
      <c r="A122" s="7">
        <v>43269</v>
      </c>
      <c r="B122" s="1" t="s">
        <v>1</v>
      </c>
      <c r="C122" s="55">
        <f>'[3]Daily Roster'!$C122</f>
        <v>0</v>
      </c>
      <c r="D122" s="55">
        <f>'[3]Daily Roster'!$D122</f>
        <v>0</v>
      </c>
      <c r="E122" s="55">
        <f>'[3]Daily Roster'!$E122</f>
        <v>0</v>
      </c>
      <c r="F122" s="55">
        <f>'[3]Daily Roster'!$F122</f>
        <v>0</v>
      </c>
      <c r="G122" s="55">
        <f>'[3]Daily Roster'!$G122</f>
        <v>0</v>
      </c>
      <c r="H122" s="55">
        <f>'[3]Daily Roster'!$H122</f>
        <v>0</v>
      </c>
      <c r="I122" s="55">
        <f>'[3]Daily Roster'!$I122</f>
        <v>0</v>
      </c>
      <c r="J122" s="55">
        <f>'[3]Daily Roster'!$J122</f>
        <v>0</v>
      </c>
      <c r="K122" s="55">
        <f>'[3]Daily Roster'!$K122</f>
        <v>0</v>
      </c>
      <c r="L122" s="55">
        <f>'[3]Daily Roster'!$L122</f>
        <v>0</v>
      </c>
      <c r="M122" s="55">
        <f>'[3]Daily Roster'!$M122</f>
        <v>0</v>
      </c>
      <c r="N122" s="55">
        <f>'[3]Daily Roster'!$N122</f>
        <v>0</v>
      </c>
      <c r="O122" s="55">
        <f>'[3]Daily Roster'!$O122</f>
        <v>0</v>
      </c>
      <c r="P122" s="55">
        <f>'[3]Daily Roster'!$P122</f>
        <v>0</v>
      </c>
      <c r="Q122" s="55">
        <f>'[3]Daily Roster'!$Q122</f>
        <v>0</v>
      </c>
      <c r="R122" s="55">
        <f>'[3]Daily Roster'!$R122</f>
        <v>0</v>
      </c>
      <c r="S122" s="55">
        <f>'[3]Daily Roster'!$S122</f>
        <v>0</v>
      </c>
      <c r="T122" s="55">
        <f>'[3]Daily Roster'!$T122</f>
        <v>0</v>
      </c>
      <c r="U122" s="55">
        <f>'[3]Daily Roster'!$U122</f>
        <v>0</v>
      </c>
      <c r="V122" s="55">
        <f>'[3]Daily Roster'!$V122</f>
        <v>0</v>
      </c>
      <c r="W122" s="55">
        <f>'[3]Daily Roster'!$W122</f>
        <v>0</v>
      </c>
      <c r="X122" s="55">
        <f>'[3]Daily Roster'!$X122</f>
        <v>0</v>
      </c>
      <c r="Y122" s="55">
        <f>'[3]Daily Roster'!$Y122</f>
        <v>0</v>
      </c>
    </row>
    <row r="123" spans="1:25" x14ac:dyDescent="0.3">
      <c r="A123" s="7">
        <v>43270</v>
      </c>
      <c r="B123" s="1" t="s">
        <v>2</v>
      </c>
      <c r="C123" s="55">
        <f>'[3]Daily Roster'!$C123</f>
        <v>0</v>
      </c>
      <c r="D123" s="55">
        <f>'[3]Daily Roster'!$D123</f>
        <v>0</v>
      </c>
      <c r="E123" s="55">
        <f>'[3]Daily Roster'!$E123</f>
        <v>0</v>
      </c>
      <c r="F123" s="55">
        <f>'[3]Daily Roster'!$F123</f>
        <v>0</v>
      </c>
      <c r="G123" s="55">
        <f>'[3]Daily Roster'!$G123</f>
        <v>0</v>
      </c>
      <c r="H123" s="55">
        <f>'[3]Daily Roster'!$H123</f>
        <v>0</v>
      </c>
      <c r="I123" s="55">
        <f>'[3]Daily Roster'!$I123</f>
        <v>0</v>
      </c>
      <c r="J123" s="55">
        <f>'[3]Daily Roster'!$J123</f>
        <v>0</v>
      </c>
      <c r="K123" s="55">
        <f>'[3]Daily Roster'!$K123</f>
        <v>0</v>
      </c>
      <c r="L123" s="55">
        <f>'[3]Daily Roster'!$L123</f>
        <v>0</v>
      </c>
      <c r="M123" s="55">
        <f>'[3]Daily Roster'!$M123</f>
        <v>0</v>
      </c>
      <c r="N123" s="55">
        <f>'[3]Daily Roster'!$N123</f>
        <v>0</v>
      </c>
      <c r="O123" s="55">
        <f>'[3]Daily Roster'!$O123</f>
        <v>0</v>
      </c>
      <c r="P123" s="55">
        <f>'[3]Daily Roster'!$P123</f>
        <v>0</v>
      </c>
      <c r="Q123" s="55">
        <f>'[3]Daily Roster'!$Q123</f>
        <v>0</v>
      </c>
      <c r="R123" s="55">
        <f>'[3]Daily Roster'!$R123</f>
        <v>0</v>
      </c>
      <c r="S123" s="55">
        <f>'[3]Daily Roster'!$S123</f>
        <v>0</v>
      </c>
      <c r="T123" s="55">
        <f>'[3]Daily Roster'!$T123</f>
        <v>0</v>
      </c>
      <c r="U123" s="55">
        <f>'[3]Daily Roster'!$U123</f>
        <v>0</v>
      </c>
      <c r="V123" s="55">
        <f>'[3]Daily Roster'!$V123</f>
        <v>0</v>
      </c>
      <c r="W123" s="55">
        <f>'[3]Daily Roster'!$W123</f>
        <v>0</v>
      </c>
      <c r="X123" s="55">
        <f>'[3]Daily Roster'!$X123</f>
        <v>0</v>
      </c>
      <c r="Y123" s="55">
        <f>'[3]Daily Roster'!$Y123</f>
        <v>0</v>
      </c>
    </row>
    <row r="124" spans="1:25" x14ac:dyDescent="0.3">
      <c r="A124" s="7">
        <v>43271</v>
      </c>
      <c r="B124" s="1" t="s">
        <v>3</v>
      </c>
      <c r="C124" s="55">
        <f>'[3]Daily Roster'!$C124</f>
        <v>0</v>
      </c>
      <c r="D124" s="55">
        <f>'[3]Daily Roster'!$D124</f>
        <v>0</v>
      </c>
      <c r="E124" s="55">
        <f>'[3]Daily Roster'!$E124</f>
        <v>0</v>
      </c>
      <c r="F124" s="55">
        <f>'[3]Daily Roster'!$F124</f>
        <v>0</v>
      </c>
      <c r="G124" s="55">
        <f>'[3]Daily Roster'!$G124</f>
        <v>0</v>
      </c>
      <c r="H124" s="55">
        <f>'[3]Daily Roster'!$H124</f>
        <v>0</v>
      </c>
      <c r="I124" s="55">
        <f>'[3]Daily Roster'!$I124</f>
        <v>0</v>
      </c>
      <c r="J124" s="55">
        <f>'[3]Daily Roster'!$J124</f>
        <v>0</v>
      </c>
      <c r="K124" s="55">
        <f>'[3]Daily Roster'!$K124</f>
        <v>0</v>
      </c>
      <c r="L124" s="55">
        <f>'[3]Daily Roster'!$L124</f>
        <v>0</v>
      </c>
      <c r="M124" s="55">
        <f>'[3]Daily Roster'!$M124</f>
        <v>0</v>
      </c>
      <c r="N124" s="55">
        <f>'[3]Daily Roster'!$N124</f>
        <v>0</v>
      </c>
      <c r="O124" s="55">
        <f>'[3]Daily Roster'!$O124</f>
        <v>0</v>
      </c>
      <c r="P124" s="55">
        <f>'[3]Daily Roster'!$P124</f>
        <v>0</v>
      </c>
      <c r="Q124" s="55">
        <f>'[3]Daily Roster'!$Q124</f>
        <v>0</v>
      </c>
      <c r="R124" s="55">
        <f>'[3]Daily Roster'!$R124</f>
        <v>0</v>
      </c>
      <c r="S124" s="55">
        <f>'[3]Daily Roster'!$S124</f>
        <v>0</v>
      </c>
      <c r="T124" s="55">
        <f>'[3]Daily Roster'!$T124</f>
        <v>0</v>
      </c>
      <c r="U124" s="55">
        <f>'[3]Daily Roster'!$U124</f>
        <v>0</v>
      </c>
      <c r="V124" s="55">
        <f>'[3]Daily Roster'!$V124</f>
        <v>0</v>
      </c>
      <c r="W124" s="55">
        <f>'[3]Daily Roster'!$W124</f>
        <v>0</v>
      </c>
      <c r="X124" s="55">
        <f>'[3]Daily Roster'!$X124</f>
        <v>0</v>
      </c>
      <c r="Y124" s="55">
        <f>'[3]Daily Roster'!$Y124</f>
        <v>0</v>
      </c>
    </row>
    <row r="125" spans="1:25" x14ac:dyDescent="0.3">
      <c r="A125" s="7">
        <v>43272</v>
      </c>
      <c r="B125" s="1" t="s">
        <v>4</v>
      </c>
      <c r="C125" s="55">
        <f>'[3]Daily Roster'!$C125</f>
        <v>0</v>
      </c>
      <c r="D125" s="55">
        <f>'[3]Daily Roster'!$D125</f>
        <v>0</v>
      </c>
      <c r="E125" s="55">
        <f>'[3]Daily Roster'!$E125</f>
        <v>0</v>
      </c>
      <c r="F125" s="55">
        <f>'[3]Daily Roster'!$F125</f>
        <v>0</v>
      </c>
      <c r="G125" s="55">
        <f>'[3]Daily Roster'!$G125</f>
        <v>0</v>
      </c>
      <c r="H125" s="55">
        <f>'[3]Daily Roster'!$H125</f>
        <v>0</v>
      </c>
      <c r="I125" s="55">
        <f>'[3]Daily Roster'!$I125</f>
        <v>0</v>
      </c>
      <c r="J125" s="55">
        <f>'[3]Daily Roster'!$J125</f>
        <v>0</v>
      </c>
      <c r="K125" s="55">
        <f>'[3]Daily Roster'!$K125</f>
        <v>0</v>
      </c>
      <c r="L125" s="55">
        <f>'[3]Daily Roster'!$L125</f>
        <v>0</v>
      </c>
      <c r="M125" s="55">
        <f>'[3]Daily Roster'!$M125</f>
        <v>0</v>
      </c>
      <c r="N125" s="55">
        <f>'[3]Daily Roster'!$N125</f>
        <v>0</v>
      </c>
      <c r="O125" s="55">
        <f>'[3]Daily Roster'!$O125</f>
        <v>0</v>
      </c>
      <c r="P125" s="55">
        <f>'[3]Daily Roster'!$P125</f>
        <v>0</v>
      </c>
      <c r="Q125" s="55">
        <f>'[3]Daily Roster'!$Q125</f>
        <v>0</v>
      </c>
      <c r="R125" s="55">
        <f>'[3]Daily Roster'!$R125</f>
        <v>0</v>
      </c>
      <c r="S125" s="55">
        <f>'[3]Daily Roster'!$S125</f>
        <v>0</v>
      </c>
      <c r="T125" s="55">
        <f>'[3]Daily Roster'!$T125</f>
        <v>0</v>
      </c>
      <c r="U125" s="55">
        <f>'[3]Daily Roster'!$U125</f>
        <v>0</v>
      </c>
      <c r="V125" s="55">
        <f>'[3]Daily Roster'!$V125</f>
        <v>0</v>
      </c>
      <c r="W125" s="55">
        <f>'[3]Daily Roster'!$W125</f>
        <v>0</v>
      </c>
      <c r="X125" s="55">
        <f>'[3]Daily Roster'!$X125</f>
        <v>0</v>
      </c>
      <c r="Y125" s="55">
        <f>'[3]Daily Roster'!$Y125</f>
        <v>0</v>
      </c>
    </row>
    <row r="126" spans="1:25" x14ac:dyDescent="0.3">
      <c r="A126" s="7">
        <v>43273</v>
      </c>
      <c r="B126" s="1" t="s">
        <v>5</v>
      </c>
      <c r="C126" s="55">
        <f>'[3]Daily Roster'!$C126</f>
        <v>0</v>
      </c>
      <c r="D126" s="55">
        <f>'[3]Daily Roster'!$D126</f>
        <v>0</v>
      </c>
      <c r="E126" s="55">
        <f>'[3]Daily Roster'!$E126</f>
        <v>0</v>
      </c>
      <c r="F126" s="55">
        <f>'[3]Daily Roster'!$F126</f>
        <v>0</v>
      </c>
      <c r="G126" s="55">
        <f>'[3]Daily Roster'!$G126</f>
        <v>0</v>
      </c>
      <c r="H126" s="55">
        <f>'[3]Daily Roster'!$H126</f>
        <v>0</v>
      </c>
      <c r="I126" s="55">
        <f>'[3]Daily Roster'!$I126</f>
        <v>0</v>
      </c>
      <c r="J126" s="55">
        <f>'[3]Daily Roster'!$J126</f>
        <v>0</v>
      </c>
      <c r="K126" s="55">
        <f>'[3]Daily Roster'!$K126</f>
        <v>0</v>
      </c>
      <c r="L126" s="55">
        <f>'[3]Daily Roster'!$L126</f>
        <v>0</v>
      </c>
      <c r="M126" s="55">
        <f>'[3]Daily Roster'!$M126</f>
        <v>0</v>
      </c>
      <c r="N126" s="55">
        <f>'[3]Daily Roster'!$N126</f>
        <v>0</v>
      </c>
      <c r="O126" s="55">
        <f>'[3]Daily Roster'!$O126</f>
        <v>0</v>
      </c>
      <c r="P126" s="55">
        <f>'[3]Daily Roster'!$P126</f>
        <v>0</v>
      </c>
      <c r="Q126" s="55">
        <f>'[3]Daily Roster'!$Q126</f>
        <v>0</v>
      </c>
      <c r="R126" s="55">
        <f>'[3]Daily Roster'!$R126</f>
        <v>0</v>
      </c>
      <c r="S126" s="55">
        <f>'[3]Daily Roster'!$S126</f>
        <v>0</v>
      </c>
      <c r="T126" s="55">
        <f>'[3]Daily Roster'!$T126</f>
        <v>0</v>
      </c>
      <c r="U126" s="55">
        <f>'[3]Daily Roster'!$U126</f>
        <v>0</v>
      </c>
      <c r="V126" s="55">
        <f>'[3]Daily Roster'!$V126</f>
        <v>0</v>
      </c>
      <c r="W126" s="55">
        <f>'[3]Daily Roster'!$W126</f>
        <v>0</v>
      </c>
      <c r="X126" s="55">
        <f>'[3]Daily Roster'!$X126</f>
        <v>0</v>
      </c>
      <c r="Y126" s="55">
        <f>'[3]Daily Roster'!$Y126</f>
        <v>0</v>
      </c>
    </row>
    <row r="127" spans="1:25" x14ac:dyDescent="0.3">
      <c r="A127" s="7">
        <v>43276</v>
      </c>
      <c r="B127" s="1" t="s">
        <v>1</v>
      </c>
      <c r="C127" s="55">
        <f>'[3]Daily Roster'!$C127</f>
        <v>0</v>
      </c>
      <c r="D127" s="55">
        <f>'[3]Daily Roster'!$D127</f>
        <v>0</v>
      </c>
      <c r="E127" s="55">
        <f>'[3]Daily Roster'!$E127</f>
        <v>0</v>
      </c>
      <c r="F127" s="55">
        <f>'[3]Daily Roster'!$F127</f>
        <v>0</v>
      </c>
      <c r="G127" s="55">
        <f>'[3]Daily Roster'!$G127</f>
        <v>0</v>
      </c>
      <c r="H127" s="55">
        <f>'[3]Daily Roster'!$H127</f>
        <v>0</v>
      </c>
      <c r="I127" s="55">
        <f>'[3]Daily Roster'!$I127</f>
        <v>0</v>
      </c>
      <c r="J127" s="55">
        <f>'[3]Daily Roster'!$J127</f>
        <v>0</v>
      </c>
      <c r="K127" s="55">
        <f>'[3]Daily Roster'!$K127</f>
        <v>0</v>
      </c>
      <c r="L127" s="55">
        <f>'[3]Daily Roster'!$L127</f>
        <v>0</v>
      </c>
      <c r="M127" s="55">
        <f>'[3]Daily Roster'!$M127</f>
        <v>0</v>
      </c>
      <c r="N127" s="55">
        <f>'[3]Daily Roster'!$N127</f>
        <v>0</v>
      </c>
      <c r="O127" s="55">
        <f>'[3]Daily Roster'!$O127</f>
        <v>0</v>
      </c>
      <c r="P127" s="55">
        <f>'[3]Daily Roster'!$P127</f>
        <v>0</v>
      </c>
      <c r="Q127" s="55">
        <f>'[3]Daily Roster'!$Q127</f>
        <v>0</v>
      </c>
      <c r="R127" s="55">
        <f>'[3]Daily Roster'!$R127</f>
        <v>0</v>
      </c>
      <c r="S127" s="55">
        <f>'[3]Daily Roster'!$S127</f>
        <v>0</v>
      </c>
      <c r="T127" s="55">
        <f>'[3]Daily Roster'!$T127</f>
        <v>0</v>
      </c>
      <c r="U127" s="55">
        <f>'[3]Daily Roster'!$U127</f>
        <v>0</v>
      </c>
      <c r="V127" s="55">
        <f>'[3]Daily Roster'!$V127</f>
        <v>0</v>
      </c>
      <c r="W127" s="55">
        <f>'[3]Daily Roster'!$W127</f>
        <v>0</v>
      </c>
      <c r="X127" s="55">
        <f>'[3]Daily Roster'!$X127</f>
        <v>0</v>
      </c>
      <c r="Y127" s="55">
        <f>'[3]Daily Roster'!$Y127</f>
        <v>0</v>
      </c>
    </row>
    <row r="128" spans="1:25" x14ac:dyDescent="0.3">
      <c r="A128" s="7">
        <v>43277</v>
      </c>
      <c r="B128" s="1" t="s">
        <v>2</v>
      </c>
      <c r="C128" s="55">
        <f>'[3]Daily Roster'!$C128</f>
        <v>0</v>
      </c>
      <c r="D128" s="55">
        <f>'[3]Daily Roster'!$D128</f>
        <v>0</v>
      </c>
      <c r="E128" s="55">
        <f>'[3]Daily Roster'!$E128</f>
        <v>0</v>
      </c>
      <c r="F128" s="55">
        <f>'[3]Daily Roster'!$F128</f>
        <v>0</v>
      </c>
      <c r="G128" s="55">
        <f>'[3]Daily Roster'!$G128</f>
        <v>0</v>
      </c>
      <c r="H128" s="55">
        <f>'[3]Daily Roster'!$H128</f>
        <v>0</v>
      </c>
      <c r="I128" s="55">
        <f>'[3]Daily Roster'!$I128</f>
        <v>0</v>
      </c>
      <c r="J128" s="55">
        <f>'[3]Daily Roster'!$J128</f>
        <v>0</v>
      </c>
      <c r="K128" s="55">
        <f>'[3]Daily Roster'!$K128</f>
        <v>0</v>
      </c>
      <c r="L128" s="55">
        <f>'[3]Daily Roster'!$L128</f>
        <v>0</v>
      </c>
      <c r="M128" s="55">
        <f>'[3]Daily Roster'!$M128</f>
        <v>0</v>
      </c>
      <c r="N128" s="55">
        <f>'[3]Daily Roster'!$N128</f>
        <v>0</v>
      </c>
      <c r="O128" s="55">
        <f>'[3]Daily Roster'!$O128</f>
        <v>0</v>
      </c>
      <c r="P128" s="55">
        <f>'[3]Daily Roster'!$P128</f>
        <v>0</v>
      </c>
      <c r="Q128" s="55">
        <f>'[3]Daily Roster'!$Q128</f>
        <v>0</v>
      </c>
      <c r="R128" s="55">
        <f>'[3]Daily Roster'!$R128</f>
        <v>0</v>
      </c>
      <c r="S128" s="55">
        <f>'[3]Daily Roster'!$S128</f>
        <v>0</v>
      </c>
      <c r="T128" s="55">
        <f>'[3]Daily Roster'!$T128</f>
        <v>0</v>
      </c>
      <c r="U128" s="55">
        <f>'[3]Daily Roster'!$U128</f>
        <v>0</v>
      </c>
      <c r="V128" s="55">
        <f>'[3]Daily Roster'!$V128</f>
        <v>0</v>
      </c>
      <c r="W128" s="55">
        <f>'[3]Daily Roster'!$W128</f>
        <v>0</v>
      </c>
      <c r="X128" s="55">
        <f>'[3]Daily Roster'!$X128</f>
        <v>0</v>
      </c>
      <c r="Y128" s="55">
        <f>'[3]Daily Roster'!$Y128</f>
        <v>0</v>
      </c>
    </row>
    <row r="129" spans="1:25" x14ac:dyDescent="0.3">
      <c r="A129" s="7">
        <v>43278</v>
      </c>
      <c r="B129" s="1" t="s">
        <v>3</v>
      </c>
      <c r="C129" s="55">
        <f>'[3]Daily Roster'!$C129</f>
        <v>0</v>
      </c>
      <c r="D129" s="55">
        <f>'[3]Daily Roster'!$D129</f>
        <v>0</v>
      </c>
      <c r="E129" s="55">
        <f>'[3]Daily Roster'!$E129</f>
        <v>0</v>
      </c>
      <c r="F129" s="55">
        <f>'[3]Daily Roster'!$F129</f>
        <v>0</v>
      </c>
      <c r="G129" s="55">
        <f>'[3]Daily Roster'!$G129</f>
        <v>0</v>
      </c>
      <c r="H129" s="55">
        <f>'[3]Daily Roster'!$H129</f>
        <v>0</v>
      </c>
      <c r="I129" s="55">
        <f>'[3]Daily Roster'!$I129</f>
        <v>0</v>
      </c>
      <c r="J129" s="55">
        <f>'[3]Daily Roster'!$J129</f>
        <v>0</v>
      </c>
      <c r="K129" s="55">
        <f>'[3]Daily Roster'!$K129</f>
        <v>0</v>
      </c>
      <c r="L129" s="55">
        <f>'[3]Daily Roster'!$L129</f>
        <v>0</v>
      </c>
      <c r="M129" s="55">
        <f>'[3]Daily Roster'!$M129</f>
        <v>0</v>
      </c>
      <c r="N129" s="55">
        <f>'[3]Daily Roster'!$N129</f>
        <v>0</v>
      </c>
      <c r="O129" s="55">
        <f>'[3]Daily Roster'!$O129</f>
        <v>0</v>
      </c>
      <c r="P129" s="55">
        <f>'[3]Daily Roster'!$P129</f>
        <v>0</v>
      </c>
      <c r="Q129" s="55">
        <f>'[3]Daily Roster'!$Q129</f>
        <v>0</v>
      </c>
      <c r="R129" s="55">
        <f>'[3]Daily Roster'!$R129</f>
        <v>0</v>
      </c>
      <c r="S129" s="55">
        <f>'[3]Daily Roster'!$S129</f>
        <v>0</v>
      </c>
      <c r="T129" s="55">
        <f>'[3]Daily Roster'!$T129</f>
        <v>0</v>
      </c>
      <c r="U129" s="55">
        <f>'[3]Daily Roster'!$U129</f>
        <v>0</v>
      </c>
      <c r="V129" s="55">
        <f>'[3]Daily Roster'!$V129</f>
        <v>0</v>
      </c>
      <c r="W129" s="55">
        <f>'[3]Daily Roster'!$W129</f>
        <v>0</v>
      </c>
      <c r="X129" s="55">
        <f>'[3]Daily Roster'!$X129</f>
        <v>0</v>
      </c>
      <c r="Y129" s="55">
        <f>'[3]Daily Roster'!$Y129</f>
        <v>0</v>
      </c>
    </row>
    <row r="130" spans="1:25" x14ac:dyDescent="0.3">
      <c r="A130" s="7">
        <v>43279</v>
      </c>
      <c r="B130" s="1" t="s">
        <v>4</v>
      </c>
      <c r="C130" s="55">
        <f>'[3]Daily Roster'!$C130</f>
        <v>0</v>
      </c>
      <c r="D130" s="55">
        <f>'[3]Daily Roster'!$D130</f>
        <v>0</v>
      </c>
      <c r="E130" s="55">
        <f>'[3]Daily Roster'!$E130</f>
        <v>0</v>
      </c>
      <c r="F130" s="55">
        <f>'[3]Daily Roster'!$F130</f>
        <v>0</v>
      </c>
      <c r="G130" s="55">
        <f>'[3]Daily Roster'!$G130</f>
        <v>0</v>
      </c>
      <c r="H130" s="55">
        <f>'[3]Daily Roster'!$H130</f>
        <v>0</v>
      </c>
      <c r="I130" s="55">
        <f>'[3]Daily Roster'!$I130</f>
        <v>0</v>
      </c>
      <c r="J130" s="55">
        <f>'[3]Daily Roster'!$J130</f>
        <v>0</v>
      </c>
      <c r="K130" s="55">
        <f>'[3]Daily Roster'!$K130</f>
        <v>0</v>
      </c>
      <c r="L130" s="55">
        <f>'[3]Daily Roster'!$L130</f>
        <v>0</v>
      </c>
      <c r="M130" s="55">
        <f>'[3]Daily Roster'!$M130</f>
        <v>0</v>
      </c>
      <c r="N130" s="55">
        <f>'[3]Daily Roster'!$N130</f>
        <v>0</v>
      </c>
      <c r="O130" s="55">
        <f>'[3]Daily Roster'!$O130</f>
        <v>0</v>
      </c>
      <c r="P130" s="55">
        <f>'[3]Daily Roster'!$P130</f>
        <v>0</v>
      </c>
      <c r="Q130" s="55">
        <f>'[3]Daily Roster'!$Q130</f>
        <v>0</v>
      </c>
      <c r="R130" s="55">
        <f>'[3]Daily Roster'!$R130</f>
        <v>0</v>
      </c>
      <c r="S130" s="55">
        <f>'[3]Daily Roster'!$S130</f>
        <v>0</v>
      </c>
      <c r="T130" s="55">
        <f>'[3]Daily Roster'!$T130</f>
        <v>0</v>
      </c>
      <c r="U130" s="55">
        <f>'[3]Daily Roster'!$U130</f>
        <v>0</v>
      </c>
      <c r="V130" s="55">
        <f>'[3]Daily Roster'!$V130</f>
        <v>0</v>
      </c>
      <c r="W130" s="55">
        <f>'[3]Daily Roster'!$W130</f>
        <v>0</v>
      </c>
      <c r="X130" s="55">
        <f>'[3]Daily Roster'!$X130</f>
        <v>0</v>
      </c>
      <c r="Y130" s="55">
        <f>'[3]Daily Roster'!$Y130</f>
        <v>0</v>
      </c>
    </row>
    <row r="131" spans="1:25" x14ac:dyDescent="0.3">
      <c r="A131" s="7">
        <v>43280</v>
      </c>
      <c r="B131" s="1" t="s">
        <v>5</v>
      </c>
      <c r="C131" s="55">
        <f>'[3]Daily Roster'!$C131</f>
        <v>0</v>
      </c>
      <c r="D131" s="55">
        <f>'[3]Daily Roster'!$D131</f>
        <v>0</v>
      </c>
      <c r="E131" s="55">
        <f>'[3]Daily Roster'!$E131</f>
        <v>0</v>
      </c>
      <c r="F131" s="55">
        <f>'[3]Daily Roster'!$F131</f>
        <v>0</v>
      </c>
      <c r="G131" s="55">
        <f>'[3]Daily Roster'!$G131</f>
        <v>0</v>
      </c>
      <c r="H131" s="55">
        <f>'[3]Daily Roster'!$H131</f>
        <v>0</v>
      </c>
      <c r="I131" s="55">
        <f>'[3]Daily Roster'!$I131</f>
        <v>0</v>
      </c>
      <c r="J131" s="55">
        <f>'[3]Daily Roster'!$J131</f>
        <v>0</v>
      </c>
      <c r="K131" s="55">
        <f>'[3]Daily Roster'!$K131</f>
        <v>0</v>
      </c>
      <c r="L131" s="55">
        <f>'[3]Daily Roster'!$L131</f>
        <v>0</v>
      </c>
      <c r="M131" s="55">
        <f>'[3]Daily Roster'!$M131</f>
        <v>0</v>
      </c>
      <c r="N131" s="55">
        <f>'[3]Daily Roster'!$N131</f>
        <v>0</v>
      </c>
      <c r="O131" s="55">
        <f>'[3]Daily Roster'!$O131</f>
        <v>0</v>
      </c>
      <c r="P131" s="55">
        <f>'[3]Daily Roster'!$P131</f>
        <v>0</v>
      </c>
      <c r="Q131" s="55">
        <f>'[3]Daily Roster'!$Q131</f>
        <v>0</v>
      </c>
      <c r="R131" s="55">
        <f>'[3]Daily Roster'!$R131</f>
        <v>0</v>
      </c>
      <c r="S131" s="55">
        <f>'[3]Daily Roster'!$S131</f>
        <v>0</v>
      </c>
      <c r="T131" s="55">
        <f>'[3]Daily Roster'!$T131</f>
        <v>0</v>
      </c>
      <c r="U131" s="55">
        <f>'[3]Daily Roster'!$U131</f>
        <v>0</v>
      </c>
      <c r="V131" s="55">
        <f>'[3]Daily Roster'!$V131</f>
        <v>0</v>
      </c>
      <c r="W131" s="55">
        <f>'[3]Daily Roster'!$W131</f>
        <v>0</v>
      </c>
      <c r="X131" s="55">
        <f>'[3]Daily Roster'!$X131</f>
        <v>0</v>
      </c>
      <c r="Y131" s="55">
        <f>'[3]Daily Roster'!$Y131</f>
        <v>0</v>
      </c>
    </row>
    <row r="132" spans="1:25" x14ac:dyDescent="0.3">
      <c r="A132" s="7">
        <v>43283</v>
      </c>
      <c r="B132" s="1" t="s">
        <v>1</v>
      </c>
      <c r="C132" s="55">
        <f>'[3]Daily Roster'!$C132</f>
        <v>0</v>
      </c>
      <c r="D132" s="55">
        <f>'[3]Daily Roster'!$D132</f>
        <v>0</v>
      </c>
      <c r="E132" s="55">
        <f>'[3]Daily Roster'!$E132</f>
        <v>0</v>
      </c>
      <c r="F132" s="55">
        <f>'[3]Daily Roster'!$F132</f>
        <v>0</v>
      </c>
      <c r="G132" s="55">
        <f>'[3]Daily Roster'!$G132</f>
        <v>0</v>
      </c>
      <c r="H132" s="55">
        <f>'[3]Daily Roster'!$H132</f>
        <v>0</v>
      </c>
      <c r="I132" s="55">
        <f>'[3]Daily Roster'!$I132</f>
        <v>0</v>
      </c>
      <c r="J132" s="55">
        <f>'[3]Daily Roster'!$J132</f>
        <v>0</v>
      </c>
      <c r="K132" s="55">
        <f>'[3]Daily Roster'!$K132</f>
        <v>0</v>
      </c>
      <c r="L132" s="55">
        <f>'[3]Daily Roster'!$L132</f>
        <v>0</v>
      </c>
      <c r="M132" s="55">
        <f>'[3]Daily Roster'!$M132</f>
        <v>0</v>
      </c>
      <c r="N132" s="55">
        <f>'[3]Daily Roster'!$N132</f>
        <v>0</v>
      </c>
      <c r="O132" s="55">
        <f>'[3]Daily Roster'!$O132</f>
        <v>0</v>
      </c>
      <c r="P132" s="55">
        <f>'[3]Daily Roster'!$P132</f>
        <v>0</v>
      </c>
      <c r="Q132" s="55">
        <f>'[3]Daily Roster'!$Q132</f>
        <v>0</v>
      </c>
      <c r="R132" s="55">
        <f>'[3]Daily Roster'!$R132</f>
        <v>0</v>
      </c>
      <c r="S132" s="55">
        <f>'[3]Daily Roster'!$S132</f>
        <v>0</v>
      </c>
      <c r="T132" s="55">
        <f>'[3]Daily Roster'!$T132</f>
        <v>0</v>
      </c>
      <c r="U132" s="55">
        <f>'[3]Daily Roster'!$U132</f>
        <v>0</v>
      </c>
      <c r="V132" s="55">
        <f>'[3]Daily Roster'!$V132</f>
        <v>0</v>
      </c>
      <c r="W132" s="55">
        <f>'[3]Daily Roster'!$W132</f>
        <v>0</v>
      </c>
      <c r="X132" s="55">
        <f>'[3]Daily Roster'!$X132</f>
        <v>0</v>
      </c>
      <c r="Y132" s="55">
        <f>'[3]Daily Roster'!$Y132</f>
        <v>0</v>
      </c>
    </row>
    <row r="133" spans="1:25" x14ac:dyDescent="0.3">
      <c r="A133" s="7">
        <v>43284</v>
      </c>
      <c r="B133" s="1" t="s">
        <v>2</v>
      </c>
      <c r="C133" s="55">
        <f>'[3]Daily Roster'!$C133</f>
        <v>0</v>
      </c>
      <c r="D133" s="55">
        <f>'[3]Daily Roster'!$D133</f>
        <v>0</v>
      </c>
      <c r="E133" s="55">
        <f>'[3]Daily Roster'!$E133</f>
        <v>0</v>
      </c>
      <c r="F133" s="55">
        <f>'[3]Daily Roster'!$F133</f>
        <v>0</v>
      </c>
      <c r="G133" s="55">
        <f>'[3]Daily Roster'!$G133</f>
        <v>0</v>
      </c>
      <c r="H133" s="55">
        <f>'[3]Daily Roster'!$H133</f>
        <v>0</v>
      </c>
      <c r="I133" s="55">
        <f>'[3]Daily Roster'!$I133</f>
        <v>0</v>
      </c>
      <c r="J133" s="55">
        <f>'[3]Daily Roster'!$J133</f>
        <v>0</v>
      </c>
      <c r="K133" s="55">
        <f>'[3]Daily Roster'!$K133</f>
        <v>0</v>
      </c>
      <c r="L133" s="55">
        <f>'[3]Daily Roster'!$L133</f>
        <v>0</v>
      </c>
      <c r="M133" s="55">
        <f>'[3]Daily Roster'!$M133</f>
        <v>0</v>
      </c>
      <c r="N133" s="55">
        <f>'[3]Daily Roster'!$N133</f>
        <v>0</v>
      </c>
      <c r="O133" s="55">
        <f>'[3]Daily Roster'!$O133</f>
        <v>0</v>
      </c>
      <c r="P133" s="55">
        <f>'[3]Daily Roster'!$P133</f>
        <v>0</v>
      </c>
      <c r="Q133" s="55">
        <f>'[3]Daily Roster'!$Q133</f>
        <v>0</v>
      </c>
      <c r="R133" s="55">
        <f>'[3]Daily Roster'!$R133</f>
        <v>0</v>
      </c>
      <c r="S133" s="55">
        <f>'[3]Daily Roster'!$S133</f>
        <v>0</v>
      </c>
      <c r="T133" s="55">
        <f>'[3]Daily Roster'!$T133</f>
        <v>0</v>
      </c>
      <c r="U133" s="55">
        <f>'[3]Daily Roster'!$U133</f>
        <v>0</v>
      </c>
      <c r="V133" s="55">
        <f>'[3]Daily Roster'!$V133</f>
        <v>0</v>
      </c>
      <c r="W133" s="55">
        <f>'[3]Daily Roster'!$W133</f>
        <v>0</v>
      </c>
      <c r="X133" s="55">
        <f>'[3]Daily Roster'!$X133</f>
        <v>0</v>
      </c>
      <c r="Y133" s="55">
        <f>'[3]Daily Roster'!$Y133</f>
        <v>0</v>
      </c>
    </row>
    <row r="134" spans="1:25" x14ac:dyDescent="0.3">
      <c r="A134" s="7">
        <v>43285</v>
      </c>
      <c r="B134" s="1" t="s">
        <v>3</v>
      </c>
      <c r="C134" s="55">
        <f>'[3]Daily Roster'!$C134</f>
        <v>0</v>
      </c>
      <c r="D134" s="55">
        <f>'[3]Daily Roster'!$D134</f>
        <v>0</v>
      </c>
      <c r="E134" s="55">
        <f>'[3]Daily Roster'!$E134</f>
        <v>0</v>
      </c>
      <c r="F134" s="55">
        <f>'[3]Daily Roster'!$F134</f>
        <v>0</v>
      </c>
      <c r="G134" s="55">
        <f>'[3]Daily Roster'!$G134</f>
        <v>0</v>
      </c>
      <c r="H134" s="55">
        <f>'[3]Daily Roster'!$H134</f>
        <v>0</v>
      </c>
      <c r="I134" s="55">
        <f>'[3]Daily Roster'!$I134</f>
        <v>0</v>
      </c>
      <c r="J134" s="55">
        <f>'[3]Daily Roster'!$J134</f>
        <v>0</v>
      </c>
      <c r="K134" s="55">
        <f>'[3]Daily Roster'!$K134</f>
        <v>0</v>
      </c>
      <c r="L134" s="55">
        <f>'[3]Daily Roster'!$L134</f>
        <v>0</v>
      </c>
      <c r="M134" s="55">
        <f>'[3]Daily Roster'!$M134</f>
        <v>0</v>
      </c>
      <c r="N134" s="55">
        <f>'[3]Daily Roster'!$N134</f>
        <v>0</v>
      </c>
      <c r="O134" s="55">
        <f>'[3]Daily Roster'!$O134</f>
        <v>0</v>
      </c>
      <c r="P134" s="55">
        <f>'[3]Daily Roster'!$P134</f>
        <v>0</v>
      </c>
      <c r="Q134" s="55">
        <f>'[3]Daily Roster'!$Q134</f>
        <v>0</v>
      </c>
      <c r="R134" s="55">
        <f>'[3]Daily Roster'!$R134</f>
        <v>0</v>
      </c>
      <c r="S134" s="55">
        <f>'[3]Daily Roster'!$S134</f>
        <v>0</v>
      </c>
      <c r="T134" s="55">
        <f>'[3]Daily Roster'!$T134</f>
        <v>0</v>
      </c>
      <c r="U134" s="55">
        <f>'[3]Daily Roster'!$U134</f>
        <v>0</v>
      </c>
      <c r="V134" s="55">
        <f>'[3]Daily Roster'!$V134</f>
        <v>0</v>
      </c>
      <c r="W134" s="55">
        <f>'[3]Daily Roster'!$W134</f>
        <v>0</v>
      </c>
      <c r="X134" s="55">
        <f>'[3]Daily Roster'!$X134</f>
        <v>0</v>
      </c>
      <c r="Y134" s="55">
        <f>'[3]Daily Roster'!$Y134</f>
        <v>0</v>
      </c>
    </row>
    <row r="135" spans="1:25" x14ac:dyDescent="0.3">
      <c r="A135" s="7">
        <v>43286</v>
      </c>
      <c r="B135" s="1" t="s">
        <v>4</v>
      </c>
      <c r="C135" s="55">
        <f>'[3]Daily Roster'!$C135</f>
        <v>0</v>
      </c>
      <c r="D135" s="55">
        <f>'[3]Daily Roster'!$D135</f>
        <v>0</v>
      </c>
      <c r="E135" s="55">
        <f>'[3]Daily Roster'!$E135</f>
        <v>0</v>
      </c>
      <c r="F135" s="55">
        <f>'[3]Daily Roster'!$F135</f>
        <v>0</v>
      </c>
      <c r="G135" s="55">
        <f>'[3]Daily Roster'!$G135</f>
        <v>0</v>
      </c>
      <c r="H135" s="55">
        <f>'[3]Daily Roster'!$H135</f>
        <v>0</v>
      </c>
      <c r="I135" s="55">
        <f>'[3]Daily Roster'!$I135</f>
        <v>0</v>
      </c>
      <c r="J135" s="55">
        <f>'[3]Daily Roster'!$J135</f>
        <v>0</v>
      </c>
      <c r="K135" s="55">
        <f>'[3]Daily Roster'!$K135</f>
        <v>0</v>
      </c>
      <c r="L135" s="55">
        <f>'[3]Daily Roster'!$L135</f>
        <v>0</v>
      </c>
      <c r="M135" s="55">
        <f>'[3]Daily Roster'!$M135</f>
        <v>0</v>
      </c>
      <c r="N135" s="55">
        <f>'[3]Daily Roster'!$N135</f>
        <v>0</v>
      </c>
      <c r="O135" s="55">
        <f>'[3]Daily Roster'!$O135</f>
        <v>0</v>
      </c>
      <c r="P135" s="55">
        <f>'[3]Daily Roster'!$P135</f>
        <v>0</v>
      </c>
      <c r="Q135" s="55">
        <f>'[3]Daily Roster'!$Q135</f>
        <v>0</v>
      </c>
      <c r="R135" s="55">
        <f>'[3]Daily Roster'!$R135</f>
        <v>0</v>
      </c>
      <c r="S135" s="55">
        <f>'[3]Daily Roster'!$S135</f>
        <v>0</v>
      </c>
      <c r="T135" s="55">
        <f>'[3]Daily Roster'!$T135</f>
        <v>0</v>
      </c>
      <c r="U135" s="55">
        <f>'[3]Daily Roster'!$U135</f>
        <v>0</v>
      </c>
      <c r="V135" s="55">
        <f>'[3]Daily Roster'!$V135</f>
        <v>0</v>
      </c>
      <c r="W135" s="55">
        <f>'[3]Daily Roster'!$W135</f>
        <v>0</v>
      </c>
      <c r="X135" s="55">
        <f>'[3]Daily Roster'!$X135</f>
        <v>0</v>
      </c>
      <c r="Y135" s="55">
        <f>'[3]Daily Roster'!$Y135</f>
        <v>0</v>
      </c>
    </row>
    <row r="136" spans="1:25" x14ac:dyDescent="0.3">
      <c r="A136" s="7">
        <v>43287</v>
      </c>
      <c r="B136" s="1" t="s">
        <v>5</v>
      </c>
      <c r="C136" s="55" t="str">
        <f>'[3]Daily Roster'!$C136</f>
        <v>Linda</v>
      </c>
      <c r="D136" s="55" t="str">
        <f>'[3]Daily Roster'!$D136</f>
        <v>V.Hill</v>
      </c>
      <c r="E136" s="55" t="str">
        <f>'[3]Daily Roster'!$E136</f>
        <v>qq</v>
      </c>
      <c r="F136" s="55" t="str">
        <f>'[3]Daily Roster'!$F136</f>
        <v>Madonna</v>
      </c>
      <c r="G136" s="55" t="str">
        <f>'[3]Daily Roster'!$G136</f>
        <v>qq</v>
      </c>
      <c r="H136" s="55" t="str">
        <f>'[3]Daily Roster'!$H136</f>
        <v>qq</v>
      </c>
      <c r="I136" s="55" t="str">
        <f>'[3]Daily Roster'!$I136</f>
        <v>qq</v>
      </c>
      <c r="J136" s="55" t="str">
        <f>'[3]Daily Roster'!$J136</f>
        <v>Tom</v>
      </c>
      <c r="K136" s="55" t="str">
        <f>'[3]Daily Roster'!$K136</f>
        <v>Jane</v>
      </c>
      <c r="L136" s="55" t="str">
        <f>'[3]Daily Roster'!$L136</f>
        <v>qq</v>
      </c>
      <c r="M136" s="55" t="str">
        <f>'[3]Daily Roster'!$M136</f>
        <v>C.McAvaney</v>
      </c>
      <c r="N136" s="55" t="str">
        <f>'[3]Daily Roster'!$N136</f>
        <v>Erika</v>
      </c>
      <c r="O136" s="55" t="str">
        <f>'[3]Daily Roster'!$O136</f>
        <v>Amy</v>
      </c>
      <c r="P136" s="55">
        <f>'[3]Daily Roster'!$P136</f>
        <v>0</v>
      </c>
      <c r="Q136" s="55" t="str">
        <f>'[3]Daily Roster'!$Q136</f>
        <v>Amelia</v>
      </c>
      <c r="R136" s="55" t="str">
        <f>'[3]Daily Roster'!$R136</f>
        <v>QQ</v>
      </c>
      <c r="S136" s="55" t="str">
        <f>'[3]Daily Roster'!$S136</f>
        <v>Shirley</v>
      </c>
      <c r="T136" s="55" t="str">
        <f>'[3]Daily Roster'!$T136</f>
        <v>S.Sturm</v>
      </c>
      <c r="U136" s="55" t="str">
        <f>'[3]Daily Roster'!$U136</f>
        <v>qq</v>
      </c>
      <c r="V136" s="55" t="str">
        <f>'[3]Daily Roster'!$V136</f>
        <v>qq</v>
      </c>
      <c r="W136" s="55" t="str">
        <f>'[3]Daily Roster'!$W136</f>
        <v>qq</v>
      </c>
      <c r="X136" s="55" t="str">
        <f>'[3]Daily Roster'!$X136</f>
        <v>Sue Kirsa</v>
      </c>
      <c r="Y136" s="55" t="str">
        <f>'[3]Daily Roster'!$Y136</f>
        <v>Allan Manser</v>
      </c>
    </row>
    <row r="137" spans="1:25" x14ac:dyDescent="0.3">
      <c r="A137" s="7">
        <v>43290</v>
      </c>
      <c r="B137" s="1" t="s">
        <v>1</v>
      </c>
      <c r="C137" s="55" t="str">
        <f>'[3]Daily Roster'!$C137</f>
        <v>Linda</v>
      </c>
      <c r="D137" s="55" t="str">
        <f>'[3]Daily Roster'!$D137</f>
        <v>V.Hill</v>
      </c>
      <c r="E137" s="55" t="str">
        <f>'[3]Daily Roster'!$E137</f>
        <v>Wendy</v>
      </c>
      <c r="F137" s="55" t="str">
        <f>'[3]Daily Roster'!$F137</f>
        <v>Madonna</v>
      </c>
      <c r="G137" s="55" t="str">
        <f>'[3]Daily Roster'!$G137</f>
        <v>qq</v>
      </c>
      <c r="H137" s="55" t="str">
        <f>'[3]Daily Roster'!$H137</f>
        <v>qq</v>
      </c>
      <c r="I137" s="55" t="str">
        <f>'[3]Daily Roster'!$I137</f>
        <v>qq</v>
      </c>
      <c r="J137" s="55" t="str">
        <f>'[3]Daily Roster'!$J137</f>
        <v>qq</v>
      </c>
      <c r="K137" s="55" t="str">
        <f>'[3]Daily Roster'!$K137</f>
        <v>Jane</v>
      </c>
      <c r="L137" s="55" t="str">
        <f>'[3]Daily Roster'!$L137</f>
        <v>R.Batagol</v>
      </c>
      <c r="M137" s="55" t="str">
        <f>'[3]Daily Roster'!$M137</f>
        <v>C.McAvaney</v>
      </c>
      <c r="N137" s="55" t="str">
        <f>'[3]Daily Roster'!$N137</f>
        <v>Erika</v>
      </c>
      <c r="O137" s="55" t="str">
        <f>'[3]Daily Roster'!$O137</f>
        <v>Huda/ Amy</v>
      </c>
      <c r="P137" s="55">
        <f>'[3]Daily Roster'!$P137</f>
        <v>0</v>
      </c>
      <c r="Q137" s="55" t="str">
        <f>'[3]Daily Roster'!$Q137</f>
        <v>Amelia</v>
      </c>
      <c r="R137" s="55" t="str">
        <f>'[3]Daily Roster'!$R137</f>
        <v>QQ</v>
      </c>
      <c r="S137" s="55" t="str">
        <f>'[3]Daily Roster'!$S137</f>
        <v>Shirley</v>
      </c>
      <c r="T137" s="55" t="str">
        <f>'[3]Daily Roster'!$T137</f>
        <v>S.Sturm</v>
      </c>
      <c r="U137" s="55" t="str">
        <f>'[3]Daily Roster'!$U137</f>
        <v>qq</v>
      </c>
      <c r="V137" s="55" t="str">
        <f>'[3]Daily Roster'!$V137</f>
        <v>qq</v>
      </c>
      <c r="W137" s="55" t="str">
        <f>'[3]Daily Roster'!$W137</f>
        <v>Tess</v>
      </c>
      <c r="X137" s="55" t="str">
        <f>'[3]Daily Roster'!$X137</f>
        <v>qq</v>
      </c>
      <c r="Y137" s="55" t="str">
        <f>'[3]Daily Roster'!$Y137</f>
        <v>N.Dirnbauer</v>
      </c>
    </row>
    <row r="138" spans="1:25" x14ac:dyDescent="0.3">
      <c r="A138" s="7">
        <v>43291</v>
      </c>
      <c r="B138" s="1" t="s">
        <v>2</v>
      </c>
      <c r="C138" s="55" t="str">
        <f>'[3]Daily Roster'!$C138</f>
        <v>Linda</v>
      </c>
      <c r="D138" s="55" t="str">
        <f>'[3]Daily Roster'!$D138</f>
        <v>V.Hill</v>
      </c>
      <c r="E138" s="55" t="str">
        <f>'[3]Daily Roster'!$E138</f>
        <v>qq</v>
      </c>
      <c r="F138" s="55" t="str">
        <f>'[3]Daily Roster'!$F138</f>
        <v>Madonna</v>
      </c>
      <c r="G138" s="55" t="str">
        <f>'[3]Daily Roster'!$G138</f>
        <v>Marisa</v>
      </c>
      <c r="H138" s="55" t="str">
        <f>'[3]Daily Roster'!$H138</f>
        <v>Marisa</v>
      </c>
      <c r="I138" s="55" t="str">
        <f>'[3]Daily Roster'!$I138</f>
        <v>qq</v>
      </c>
      <c r="J138" s="55" t="str">
        <f>'[3]Daily Roster'!$J138</f>
        <v>qq</v>
      </c>
      <c r="K138" s="55" t="str">
        <f>'[3]Daily Roster'!$K138</f>
        <v>Jane</v>
      </c>
      <c r="L138" s="55" t="str">
        <f>'[3]Daily Roster'!$L138</f>
        <v>R.Batagol</v>
      </c>
      <c r="M138" s="55" t="str">
        <f>'[3]Daily Roster'!$M138</f>
        <v>C.McAvaney</v>
      </c>
      <c r="N138" s="55" t="str">
        <f>'[3]Daily Roster'!$N138</f>
        <v>Erika</v>
      </c>
      <c r="O138" s="55" t="str">
        <f>'[3]Daily Roster'!$O138</f>
        <v>Huda</v>
      </c>
      <c r="P138" s="55">
        <f>'[3]Daily Roster'!$P138</f>
        <v>0</v>
      </c>
      <c r="Q138" s="55" t="str">
        <f>'[3]Daily Roster'!$Q138</f>
        <v>Amelia</v>
      </c>
      <c r="R138" s="55" t="str">
        <f>'[3]Daily Roster'!$R138</f>
        <v>QQ</v>
      </c>
      <c r="S138" s="55" t="str">
        <f>'[3]Daily Roster'!$S138</f>
        <v>qq</v>
      </c>
      <c r="T138" s="55" t="str">
        <f>'[3]Daily Roster'!$T138</f>
        <v>S.Sturm</v>
      </c>
      <c r="U138" s="55" t="str">
        <f>'[3]Daily Roster'!$U138</f>
        <v>qq</v>
      </c>
      <c r="V138" s="55" t="str">
        <f>'[3]Daily Roster'!$V138</f>
        <v>qq</v>
      </c>
      <c r="W138" s="55" t="str">
        <f>'[3]Daily Roster'!$W138</f>
        <v>Tess</v>
      </c>
      <c r="X138" s="55" t="str">
        <f>'[3]Daily Roster'!$X138</f>
        <v>Sue Kirsa</v>
      </c>
      <c r="Y138" s="55" t="str">
        <f>'[3]Daily Roster'!$Y138</f>
        <v>N.Dirnbauer</v>
      </c>
    </row>
    <row r="139" spans="1:25" x14ac:dyDescent="0.3">
      <c r="A139" s="7">
        <v>43292</v>
      </c>
      <c r="B139" s="1" t="s">
        <v>3</v>
      </c>
      <c r="C139" s="55" t="str">
        <f>'[3]Daily Roster'!$C139</f>
        <v>Linda</v>
      </c>
      <c r="D139" s="55" t="str">
        <f>'[3]Daily Roster'!$D139</f>
        <v>V.Hill</v>
      </c>
      <c r="E139" s="55" t="str">
        <f>'[3]Daily Roster'!$E139</f>
        <v>Wendy</v>
      </c>
      <c r="F139" s="55" t="str">
        <f>'[3]Daily Roster'!$F139</f>
        <v>Madonna</v>
      </c>
      <c r="G139" s="55" t="str">
        <f>'[3]Daily Roster'!$G139</f>
        <v>Marisa</v>
      </c>
      <c r="H139" s="55" t="str">
        <f>'[3]Daily Roster'!$H139</f>
        <v>Marisa</v>
      </c>
      <c r="I139" s="55" t="str">
        <f>'[3]Daily Roster'!$I139</f>
        <v>qq</v>
      </c>
      <c r="J139" s="55" t="str">
        <f>'[3]Daily Roster'!$J139</f>
        <v>Tom</v>
      </c>
      <c r="K139" s="55" t="str">
        <f>'[3]Daily Roster'!$K139</f>
        <v>Jane</v>
      </c>
      <c r="L139" s="55" t="str">
        <f>'[3]Daily Roster'!$L139</f>
        <v>qq</v>
      </c>
      <c r="M139" s="55" t="str">
        <f>'[3]Daily Roster'!$M139</f>
        <v>C.McAvaney</v>
      </c>
      <c r="N139" s="55" t="str">
        <f>'[3]Daily Roster'!$N139</f>
        <v>Erika</v>
      </c>
      <c r="O139" s="55" t="str">
        <f>'[3]Daily Roster'!$O139</f>
        <v>qq</v>
      </c>
      <c r="P139" s="55">
        <f>'[3]Daily Roster'!$P139</f>
        <v>0</v>
      </c>
      <c r="Q139" s="55" t="str">
        <f>'[3]Daily Roster'!$Q139</f>
        <v>Amelia</v>
      </c>
      <c r="R139" s="55" t="str">
        <f>'[3]Daily Roster'!$R139</f>
        <v>QQ</v>
      </c>
      <c r="S139" s="55" t="str">
        <f>'[3]Daily Roster'!$S139</f>
        <v>Shirley</v>
      </c>
      <c r="T139" s="55" t="str">
        <f>'[3]Daily Roster'!$T139</f>
        <v>S.Sturm</v>
      </c>
      <c r="U139" s="55" t="str">
        <f>'[3]Daily Roster'!$U139</f>
        <v>qq</v>
      </c>
      <c r="V139" s="55" t="str">
        <f>'[3]Daily Roster'!$V139</f>
        <v>qq</v>
      </c>
      <c r="W139" s="55" t="str">
        <f>'[3]Daily Roster'!$W139</f>
        <v>Tess</v>
      </c>
      <c r="X139" s="55" t="str">
        <f>'[3]Daily Roster'!$X139</f>
        <v>Sue Kirsa</v>
      </c>
      <c r="Y139" s="55" t="str">
        <f>'[3]Daily Roster'!$Y139</f>
        <v>N.Dirnbauer</v>
      </c>
    </row>
    <row r="140" spans="1:25" x14ac:dyDescent="0.3">
      <c r="A140" s="7">
        <v>43293</v>
      </c>
      <c r="B140" s="1" t="s">
        <v>4</v>
      </c>
      <c r="C140" s="55" t="str">
        <f>'[3]Daily Roster'!$C140</f>
        <v>Linda</v>
      </c>
      <c r="D140" s="55" t="str">
        <f>'[3]Daily Roster'!$D140</f>
        <v>V.Hill</v>
      </c>
      <c r="E140" s="55" t="str">
        <f>'[3]Daily Roster'!$E140</f>
        <v>Wendy</v>
      </c>
      <c r="F140" s="55" t="str">
        <f>'[3]Daily Roster'!$F140</f>
        <v>Madonna</v>
      </c>
      <c r="G140" s="55" t="str">
        <f>'[3]Daily Roster'!$G140</f>
        <v>Marisa</v>
      </c>
      <c r="H140" s="55" t="str">
        <f>'[3]Daily Roster'!$H140</f>
        <v>Marisa</v>
      </c>
      <c r="I140" s="55" t="str">
        <f>'[3]Daily Roster'!$I140</f>
        <v>Phuong (OHS)&gt;1.15pm</v>
      </c>
      <c r="J140" s="55" t="str">
        <f>'[3]Daily Roster'!$J140</f>
        <v>qq</v>
      </c>
      <c r="K140" s="55" t="str">
        <f>'[3]Daily Roster'!$K140</f>
        <v>Jane</v>
      </c>
      <c r="L140" s="55" t="str">
        <f>'[3]Daily Roster'!$L140</f>
        <v>qq</v>
      </c>
      <c r="M140" s="55" t="str">
        <f>'[3]Daily Roster'!$M140</f>
        <v>QQ</v>
      </c>
      <c r="N140" s="55" t="str">
        <f>'[3]Daily Roster'!$N140</f>
        <v>qq</v>
      </c>
      <c r="O140" s="55" t="str">
        <f>'[3]Daily Roster'!$O140</f>
        <v>Amy</v>
      </c>
      <c r="P140" s="55">
        <f>'[3]Daily Roster'!$P140</f>
        <v>0</v>
      </c>
      <c r="Q140" s="55" t="str">
        <f>'[3]Daily Roster'!$Q140</f>
        <v>Amelia</v>
      </c>
      <c r="R140" s="55" t="str">
        <f>'[3]Daily Roster'!$R140</f>
        <v>QQ</v>
      </c>
      <c r="S140" s="55" t="str">
        <f>'[3]Daily Roster'!$S140</f>
        <v>Shirley</v>
      </c>
      <c r="T140" s="55" t="str">
        <f>'[3]Daily Roster'!$T140</f>
        <v>S.Sturm</v>
      </c>
      <c r="U140" s="55" t="str">
        <f>'[3]Daily Roster'!$U140</f>
        <v>qq</v>
      </c>
      <c r="V140" s="55" t="str">
        <f>'[3]Daily Roster'!$V140</f>
        <v>qq</v>
      </c>
      <c r="W140" s="55" t="str">
        <f>'[3]Daily Roster'!$W140</f>
        <v>Tess</v>
      </c>
      <c r="X140" s="55" t="str">
        <f>'[3]Daily Roster'!$X140</f>
        <v>Sue Kirsa</v>
      </c>
      <c r="Y140" s="55" t="str">
        <f>'[3]Daily Roster'!$Y140</f>
        <v>N.Dirnbauer</v>
      </c>
    </row>
    <row r="141" spans="1:25" x14ac:dyDescent="0.3">
      <c r="A141" s="7">
        <v>43294</v>
      </c>
      <c r="B141" s="1" t="s">
        <v>5</v>
      </c>
      <c r="C141" s="55" t="str">
        <f>'[3]Daily Roster'!$C141</f>
        <v>Linda</v>
      </c>
      <c r="D141" s="55" t="str">
        <f>'[3]Daily Roster'!$D141</f>
        <v>V.Hill</v>
      </c>
      <c r="E141" s="55" t="str">
        <f>'[3]Daily Roster'!$E141</f>
        <v>qq</v>
      </c>
      <c r="F141" s="55" t="str">
        <f>'[3]Daily Roster'!$F141</f>
        <v>Madonna</v>
      </c>
      <c r="G141" s="55" t="str">
        <f>'[3]Daily Roster'!$G141</f>
        <v>qq</v>
      </c>
      <c r="H141" s="55" t="str">
        <f>'[3]Daily Roster'!$H141</f>
        <v>qq</v>
      </c>
      <c r="I141" s="55" t="str">
        <f>'[3]Daily Roster'!$I141</f>
        <v>qq</v>
      </c>
      <c r="J141" s="55" t="str">
        <f>'[3]Daily Roster'!$J141</f>
        <v>Tom</v>
      </c>
      <c r="K141" s="55" t="str">
        <f>'[3]Daily Roster'!$K141</f>
        <v>Jane</v>
      </c>
      <c r="L141" s="55" t="str">
        <f>'[3]Daily Roster'!$L141</f>
        <v>qq</v>
      </c>
      <c r="M141" s="55" t="str">
        <f>'[3]Daily Roster'!$M141</f>
        <v>C.McAvaney</v>
      </c>
      <c r="N141" s="55" t="str">
        <f>'[3]Daily Roster'!$N141</f>
        <v>Erika</v>
      </c>
      <c r="O141" s="55" t="str">
        <f>'[3]Daily Roster'!$O141</f>
        <v>Amy</v>
      </c>
      <c r="P141" s="55">
        <f>'[3]Daily Roster'!$P141</f>
        <v>0</v>
      </c>
      <c r="Q141" s="55" t="str">
        <f>'[3]Daily Roster'!$Q141</f>
        <v>Amelia</v>
      </c>
      <c r="R141" s="55" t="str">
        <f>'[3]Daily Roster'!$R141</f>
        <v>QQ</v>
      </c>
      <c r="S141" s="55" t="str">
        <f>'[3]Daily Roster'!$S141</f>
        <v>Shirley</v>
      </c>
      <c r="T141" s="55" t="str">
        <f>'[3]Daily Roster'!$T141</f>
        <v>S.Sturm</v>
      </c>
      <c r="U141" s="55" t="str">
        <f>'[3]Daily Roster'!$U141</f>
        <v>qq</v>
      </c>
      <c r="V141" s="55" t="str">
        <f>'[3]Daily Roster'!$V141</f>
        <v>qq</v>
      </c>
      <c r="W141" s="55" t="str">
        <f>'[3]Daily Roster'!$W141</f>
        <v>qq</v>
      </c>
      <c r="X141" s="55" t="str">
        <f>'[3]Daily Roster'!$X141</f>
        <v>Sue Kirsa</v>
      </c>
      <c r="Y141" s="55" t="str">
        <f>'[3]Daily Roster'!$Y141</f>
        <v>N.Dirnbauer</v>
      </c>
    </row>
    <row r="142" spans="1:25" x14ac:dyDescent="0.3">
      <c r="A142" s="7">
        <v>43297</v>
      </c>
      <c r="B142" s="1" t="s">
        <v>1</v>
      </c>
      <c r="C142" s="55" t="str">
        <f>'[3]Daily Roster'!$C142</f>
        <v>Linda</v>
      </c>
      <c r="D142" s="55" t="str">
        <f>'[3]Daily Roster'!$D142</f>
        <v>V.Hill</v>
      </c>
      <c r="E142" s="55" t="str">
        <f>'[3]Daily Roster'!$E142</f>
        <v>Wendy</v>
      </c>
      <c r="F142" s="55" t="str">
        <f>'[3]Daily Roster'!$F142</f>
        <v>Madonna</v>
      </c>
      <c r="G142" s="55" t="str">
        <f>'[3]Daily Roster'!$G142</f>
        <v>qq</v>
      </c>
      <c r="H142" s="55" t="str">
        <f>'[3]Daily Roster'!$H142</f>
        <v>qq</v>
      </c>
      <c r="I142" s="55" t="str">
        <f>'[3]Daily Roster'!$I142</f>
        <v>Stav (ADR)</v>
      </c>
      <c r="J142" s="55" t="str">
        <f>'[3]Daily Roster'!$J142</f>
        <v>qq</v>
      </c>
      <c r="K142" s="55" t="str">
        <f>'[3]Daily Roster'!$K142</f>
        <v>Jane</v>
      </c>
      <c r="L142" s="55" t="str">
        <f>'[3]Daily Roster'!$L142</f>
        <v>R.Batagol</v>
      </c>
      <c r="M142" s="55" t="str">
        <f>'[3]Daily Roster'!$M142</f>
        <v>C.McAvaney</v>
      </c>
      <c r="N142" s="55" t="str">
        <f>'[3]Daily Roster'!$N142</f>
        <v>Erika</v>
      </c>
      <c r="O142" s="55" t="str">
        <f>'[3]Daily Roster'!$O142</f>
        <v>Huda</v>
      </c>
      <c r="P142" s="55">
        <f>'[3]Daily Roster'!$P142</f>
        <v>0</v>
      </c>
      <c r="Q142" s="55" t="str">
        <f>'[3]Daily Roster'!$Q142</f>
        <v>Amelia</v>
      </c>
      <c r="R142" s="55" t="str">
        <f>'[3]Daily Roster'!$R142</f>
        <v>QQ</v>
      </c>
      <c r="S142" s="55" t="str">
        <f>'[3]Daily Roster'!$S142</f>
        <v>Shirley</v>
      </c>
      <c r="T142" s="55" t="str">
        <f>'[3]Daily Roster'!$T142</f>
        <v>S.Sturm</v>
      </c>
      <c r="U142" s="55" t="str">
        <f>'[3]Daily Roster'!$U142</f>
        <v>qq</v>
      </c>
      <c r="V142" s="55" t="str">
        <f>'[3]Daily Roster'!$V142</f>
        <v>A.Chong</v>
      </c>
      <c r="W142" s="55" t="str">
        <f>'[3]Daily Roster'!$W142</f>
        <v>Tess</v>
      </c>
      <c r="X142" s="55" t="str">
        <f>'[3]Daily Roster'!$X142</f>
        <v>Sue Kirsa</v>
      </c>
      <c r="Y142" s="55" t="str">
        <f>'[3]Daily Roster'!$Y142</f>
        <v>qq</v>
      </c>
    </row>
    <row r="143" spans="1:25" x14ac:dyDescent="0.3">
      <c r="A143" s="7">
        <v>43298</v>
      </c>
      <c r="B143" s="1" t="s">
        <v>2</v>
      </c>
      <c r="C143" s="55" t="str">
        <f>'[3]Daily Roster'!$C143</f>
        <v>Linda</v>
      </c>
      <c r="D143" s="55" t="str">
        <f>'[3]Daily Roster'!$D143</f>
        <v>V.Hill</v>
      </c>
      <c r="E143" s="55" t="str">
        <f>'[3]Daily Roster'!$E143</f>
        <v>qq</v>
      </c>
      <c r="F143" s="55" t="str">
        <f>'[3]Daily Roster'!$F143</f>
        <v>Madonna</v>
      </c>
      <c r="G143" s="55" t="str">
        <f>'[3]Daily Roster'!$G143</f>
        <v>Marisa</v>
      </c>
      <c r="H143" s="55" t="str">
        <f>'[3]Daily Roster'!$H143</f>
        <v>Marisa</v>
      </c>
      <c r="I143" s="55" t="str">
        <f>'[3]Daily Roster'!$I143</f>
        <v>qq</v>
      </c>
      <c r="J143" s="55" t="str">
        <f>'[3]Daily Roster'!$J143</f>
        <v>qq</v>
      </c>
      <c r="K143" s="55" t="str">
        <f>'[3]Daily Roster'!$K143</f>
        <v>Jane</v>
      </c>
      <c r="L143" s="55" t="str">
        <f>'[3]Daily Roster'!$L143</f>
        <v>R.Batagol</v>
      </c>
      <c r="M143" s="55" t="str">
        <f>'[3]Daily Roster'!$M143</f>
        <v>C.McAvaney</v>
      </c>
      <c r="N143" s="55" t="str">
        <f>'[3]Daily Roster'!$N143</f>
        <v>Erika</v>
      </c>
      <c r="O143" s="55" t="str">
        <f>'[3]Daily Roster'!$O143</f>
        <v>Huda</v>
      </c>
      <c r="P143" s="55">
        <f>'[3]Daily Roster'!$P143</f>
        <v>0</v>
      </c>
      <c r="Q143" s="55" t="str">
        <f>'[3]Daily Roster'!$Q143</f>
        <v>Amelia</v>
      </c>
      <c r="R143" s="55" t="str">
        <f>'[3]Daily Roster'!$R143</f>
        <v>QQ</v>
      </c>
      <c r="S143" s="55" t="str">
        <f>'[3]Daily Roster'!$S143</f>
        <v>qq</v>
      </c>
      <c r="T143" s="55" t="str">
        <f>'[3]Daily Roster'!$T143</f>
        <v>S.Sturm</v>
      </c>
      <c r="U143" s="55" t="str">
        <f>'[3]Daily Roster'!$U143</f>
        <v>qq</v>
      </c>
      <c r="V143" s="55" t="str">
        <f>'[3]Daily Roster'!$V143</f>
        <v>A.Chong</v>
      </c>
      <c r="W143" s="55" t="str">
        <f>'[3]Daily Roster'!$W143</f>
        <v>Tess</v>
      </c>
      <c r="X143" s="55" t="str">
        <f>'[3]Daily Roster'!$X143</f>
        <v>Sue Kirsa</v>
      </c>
      <c r="Y143" s="55" t="str">
        <f>'[3]Daily Roster'!$Y143</f>
        <v>qq</v>
      </c>
    </row>
    <row r="144" spans="1:25" x14ac:dyDescent="0.3">
      <c r="A144" s="7">
        <v>43299</v>
      </c>
      <c r="B144" s="1" t="s">
        <v>3</v>
      </c>
      <c r="C144" s="55" t="str">
        <f>'[3]Daily Roster'!$C144</f>
        <v>Linda</v>
      </c>
      <c r="D144" s="55" t="str">
        <f>'[3]Daily Roster'!$D144</f>
        <v>V.Hill</v>
      </c>
      <c r="E144" s="55" t="str">
        <f>'[3]Daily Roster'!$E144</f>
        <v>qq</v>
      </c>
      <c r="F144" s="55" t="str">
        <f>'[3]Daily Roster'!$F144</f>
        <v>Madonna</v>
      </c>
      <c r="G144" s="55" t="str">
        <f>'[3]Daily Roster'!$G144</f>
        <v>Marisa</v>
      </c>
      <c r="H144" s="55" t="str">
        <f>'[3]Daily Roster'!$H144</f>
        <v>Marisa</v>
      </c>
      <c r="I144" s="55" t="str">
        <f>'[3]Daily Roster'!$I144</f>
        <v>qq</v>
      </c>
      <c r="J144" s="55" t="str">
        <f>'[3]Daily Roster'!$J144</f>
        <v>Tom</v>
      </c>
      <c r="K144" s="55" t="str">
        <f>'[3]Daily Roster'!$K144</f>
        <v>Jane</v>
      </c>
      <c r="L144" s="55" t="str">
        <f>'[3]Daily Roster'!$L144</f>
        <v>qq</v>
      </c>
      <c r="M144" s="55" t="str">
        <f>'[3]Daily Roster'!$M144</f>
        <v>C.McAvaney</v>
      </c>
      <c r="N144" s="55" t="str">
        <f>'[3]Daily Roster'!$N144</f>
        <v>Erika</v>
      </c>
      <c r="O144" s="55" t="str">
        <f>'[3]Daily Roster'!$O144</f>
        <v>qq</v>
      </c>
      <c r="P144" s="55">
        <f>'[3]Daily Roster'!$P144</f>
        <v>0</v>
      </c>
      <c r="Q144" s="55" t="str">
        <f>'[3]Daily Roster'!$Q144</f>
        <v>Amelia</v>
      </c>
      <c r="R144" s="55" t="str">
        <f>'[3]Daily Roster'!$R144</f>
        <v>QQ</v>
      </c>
      <c r="S144" s="55" t="str">
        <f>'[3]Daily Roster'!$S144</f>
        <v>Shirley</v>
      </c>
      <c r="T144" s="55" t="str">
        <f>'[3]Daily Roster'!$T144</f>
        <v>S.Sturm</v>
      </c>
      <c r="U144" s="55" t="str">
        <f>'[3]Daily Roster'!$U144</f>
        <v>qq</v>
      </c>
      <c r="V144" s="55" t="str">
        <f>'[3]Daily Roster'!$V144</f>
        <v>A.Chong</v>
      </c>
      <c r="W144" s="55" t="str">
        <f>'[3]Daily Roster'!$W144</f>
        <v>Tess</v>
      </c>
      <c r="X144" s="55" t="str">
        <f>'[3]Daily Roster'!$X144</f>
        <v>Sue Kirsa</v>
      </c>
      <c r="Y144" s="55" t="str">
        <f>'[3]Daily Roster'!$Y144</f>
        <v>qq</v>
      </c>
    </row>
    <row r="145" spans="1:25" x14ac:dyDescent="0.3">
      <c r="A145" s="7">
        <v>43300</v>
      </c>
      <c r="B145" s="1" t="s">
        <v>4</v>
      </c>
      <c r="C145" s="55" t="str">
        <f>'[3]Daily Roster'!$C145</f>
        <v>Linda</v>
      </c>
      <c r="D145" s="55" t="str">
        <f>'[3]Daily Roster'!$D145</f>
        <v>V.Hill</v>
      </c>
      <c r="E145" s="55" t="str">
        <f>'[3]Daily Roster'!$E145</f>
        <v>Wendy</v>
      </c>
      <c r="F145" s="55" t="str">
        <f>'[3]Daily Roster'!$F145</f>
        <v>Madonna</v>
      </c>
      <c r="G145" s="55" t="str">
        <f>'[3]Daily Roster'!$G145</f>
        <v>Marisa</v>
      </c>
      <c r="H145" s="55" t="str">
        <f>'[3]Daily Roster'!$H145</f>
        <v>Marisa</v>
      </c>
      <c r="I145" s="55" t="str">
        <f>'[3]Daily Roster'!$I145</f>
        <v>qq</v>
      </c>
      <c r="J145" s="55" t="str">
        <f>'[3]Daily Roster'!$J145</f>
        <v>qq</v>
      </c>
      <c r="K145" s="55" t="str">
        <f>'[3]Daily Roster'!$K145</f>
        <v>Jane</v>
      </c>
      <c r="L145" s="55" t="str">
        <f>'[3]Daily Roster'!$L145</f>
        <v>qq</v>
      </c>
      <c r="M145" s="55" t="str">
        <f>'[3]Daily Roster'!$M145</f>
        <v>QQ</v>
      </c>
      <c r="N145" s="55" t="str">
        <f>'[3]Daily Roster'!$N145</f>
        <v>qq</v>
      </c>
      <c r="O145" s="55" t="str">
        <f>'[3]Daily Roster'!$O145</f>
        <v>Amy</v>
      </c>
      <c r="P145" s="55">
        <f>'[3]Daily Roster'!$P145</f>
        <v>0</v>
      </c>
      <c r="Q145" s="55" t="str">
        <f>'[3]Daily Roster'!$Q145</f>
        <v>Amelia</v>
      </c>
      <c r="R145" s="55" t="str">
        <f>'[3]Daily Roster'!$R145</f>
        <v>QQ</v>
      </c>
      <c r="S145" s="55" t="str">
        <f>'[3]Daily Roster'!$S145</f>
        <v>Shirley</v>
      </c>
      <c r="T145" s="55" t="str">
        <f>'[3]Daily Roster'!$T145</f>
        <v>qq</v>
      </c>
      <c r="U145" s="55" t="str">
        <f>'[3]Daily Roster'!$U145</f>
        <v>qq</v>
      </c>
      <c r="V145" s="55" t="str">
        <f>'[3]Daily Roster'!$V145</f>
        <v>A.Chong</v>
      </c>
      <c r="W145" s="55" t="str">
        <f>'[3]Daily Roster'!$W145</f>
        <v>Tess</v>
      </c>
      <c r="X145" s="55" t="str">
        <f>'[3]Daily Roster'!$X145</f>
        <v>Sue Kirsa</v>
      </c>
      <c r="Y145" s="55" t="str">
        <f>'[3]Daily Roster'!$Y145</f>
        <v>qq</v>
      </c>
    </row>
    <row r="146" spans="1:25" x14ac:dyDescent="0.3">
      <c r="A146" s="7">
        <v>43301</v>
      </c>
      <c r="B146" s="1" t="s">
        <v>5</v>
      </c>
      <c r="C146" s="55" t="str">
        <f>'[3]Daily Roster'!$C146</f>
        <v>Linda</v>
      </c>
      <c r="D146" s="55" t="str">
        <f>'[3]Daily Roster'!$D146</f>
        <v>V.Hill</v>
      </c>
      <c r="E146" s="55" t="str">
        <f>'[3]Daily Roster'!$E146</f>
        <v>qq</v>
      </c>
      <c r="F146" s="55" t="str">
        <f>'[3]Daily Roster'!$F146</f>
        <v>Madonna</v>
      </c>
      <c r="G146" s="55" t="str">
        <f>'[3]Daily Roster'!$G146</f>
        <v>qq</v>
      </c>
      <c r="H146" s="55" t="str">
        <f>'[3]Daily Roster'!$H146</f>
        <v>qq</v>
      </c>
      <c r="I146" s="55" t="str">
        <f>'[3]Daily Roster'!$I146</f>
        <v>qq</v>
      </c>
      <c r="J146" s="55" t="str">
        <f>'[3]Daily Roster'!$J146</f>
        <v>Tom</v>
      </c>
      <c r="K146" s="55" t="str">
        <f>'[3]Daily Roster'!$K146</f>
        <v>Jane</v>
      </c>
      <c r="L146" s="55" t="str">
        <f>'[3]Daily Roster'!$L146</f>
        <v>qq</v>
      </c>
      <c r="M146" s="55" t="str">
        <f>'[3]Daily Roster'!$M146</f>
        <v>C.McAvaney</v>
      </c>
      <c r="N146" s="55" t="str">
        <f>'[3]Daily Roster'!$N146</f>
        <v>Erika</v>
      </c>
      <c r="O146" s="55" t="str">
        <f>'[3]Daily Roster'!$O146</f>
        <v>Amy</v>
      </c>
      <c r="P146" s="55">
        <f>'[3]Daily Roster'!$P146</f>
        <v>0</v>
      </c>
      <c r="Q146" s="55" t="str">
        <f>'[3]Daily Roster'!$Q146</f>
        <v>Amelia</v>
      </c>
      <c r="R146" s="55" t="str">
        <f>'[3]Daily Roster'!$R146</f>
        <v>QQ</v>
      </c>
      <c r="S146" s="55" t="str">
        <f>'[3]Daily Roster'!$S146</f>
        <v>Shirley</v>
      </c>
      <c r="T146" s="55" t="str">
        <f>'[3]Daily Roster'!$T146</f>
        <v>S.Sturm</v>
      </c>
      <c r="U146" s="55" t="str">
        <f>'[3]Daily Roster'!$U146</f>
        <v>qq</v>
      </c>
      <c r="V146" s="55" t="str">
        <f>'[3]Daily Roster'!$V146</f>
        <v>A.Chong</v>
      </c>
      <c r="W146" s="55" t="str">
        <f>'[3]Daily Roster'!$W146</f>
        <v>qq</v>
      </c>
      <c r="X146" s="55" t="str">
        <f>'[3]Daily Roster'!$X146</f>
        <v>Sue Kirsa</v>
      </c>
      <c r="Y146" s="55" t="str">
        <f>'[3]Daily Roster'!$Y146</f>
        <v>qq</v>
      </c>
    </row>
    <row r="147" spans="1:25" x14ac:dyDescent="0.3">
      <c r="A147" s="7">
        <v>43304</v>
      </c>
      <c r="B147" s="1" t="s">
        <v>1</v>
      </c>
      <c r="C147" s="55" t="str">
        <f>'[3]Daily Roster'!$C147</f>
        <v>Linda</v>
      </c>
      <c r="D147" s="55" t="str">
        <f>'[3]Daily Roster'!$D147</f>
        <v>V.Hill</v>
      </c>
      <c r="E147" s="55" t="str">
        <f>'[3]Daily Roster'!$E147</f>
        <v>Wendy</v>
      </c>
      <c r="F147" s="55" t="str">
        <f>'[3]Daily Roster'!$F147</f>
        <v>Madonna</v>
      </c>
      <c r="G147" s="55" t="str">
        <f>'[3]Daily Roster'!$G147</f>
        <v>qq</v>
      </c>
      <c r="H147" s="55" t="str">
        <f>'[3]Daily Roster'!$H147</f>
        <v>qq</v>
      </c>
      <c r="I147" s="55" t="str">
        <f>'[3]Daily Roster'!$I147</f>
        <v>Stav (ADR)</v>
      </c>
      <c r="J147" s="55" t="str">
        <f>'[3]Daily Roster'!$J147</f>
        <v>qq</v>
      </c>
      <c r="K147" s="55" t="str">
        <f>'[3]Daily Roster'!$K147</f>
        <v>Jane</v>
      </c>
      <c r="L147" s="55" t="str">
        <f>'[3]Daily Roster'!$L147</f>
        <v>R.Batagol</v>
      </c>
      <c r="M147" s="55" t="str">
        <f>'[3]Daily Roster'!$M147</f>
        <v>C.McAvaney</v>
      </c>
      <c r="N147" s="55" t="str">
        <f>'[3]Daily Roster'!$N147</f>
        <v>Erika</v>
      </c>
      <c r="O147" s="55" t="str">
        <f>'[3]Daily Roster'!$O147</f>
        <v>Huda</v>
      </c>
      <c r="P147" s="55" t="str">
        <f>'[3]Daily Roster'!$P147</f>
        <v>Amy</v>
      </c>
      <c r="Q147" s="55" t="str">
        <f>'[3]Daily Roster'!$Q147</f>
        <v>Amelia</v>
      </c>
      <c r="R147" s="55" t="str">
        <f>'[3]Daily Roster'!$R147</f>
        <v>QQ</v>
      </c>
      <c r="S147" s="55" t="str">
        <f>'[3]Daily Roster'!$S147</f>
        <v>Shirley</v>
      </c>
      <c r="T147" s="55" t="str">
        <f>'[3]Daily Roster'!$T147</f>
        <v>S.Sturm</v>
      </c>
      <c r="U147" s="55" t="str">
        <f>'[3]Daily Roster'!$U147</f>
        <v>Eugene</v>
      </c>
      <c r="V147" s="55" t="str">
        <f>'[3]Daily Roster'!$V147</f>
        <v>qq</v>
      </c>
      <c r="W147" s="55" t="str">
        <f>'[3]Daily Roster'!$W147</f>
        <v>Tess</v>
      </c>
      <c r="X147" s="55" t="str">
        <f>'[3]Daily Roster'!$X147</f>
        <v>Sue Kirsa</v>
      </c>
      <c r="Y147" s="55" t="str">
        <f>'[3]Daily Roster'!$Y147</f>
        <v>A.Chong</v>
      </c>
    </row>
    <row r="148" spans="1:25" x14ac:dyDescent="0.3">
      <c r="A148" s="7">
        <v>43305</v>
      </c>
      <c r="B148" s="1" t="s">
        <v>2</v>
      </c>
      <c r="C148" s="55" t="str">
        <f>'[3]Daily Roster'!$C148</f>
        <v>Linda</v>
      </c>
      <c r="D148" s="55" t="str">
        <f>'[3]Daily Roster'!$D148</f>
        <v>V.Hill</v>
      </c>
      <c r="E148" s="55" t="str">
        <f>'[3]Daily Roster'!$E148</f>
        <v>qq</v>
      </c>
      <c r="F148" s="55" t="str">
        <f>'[3]Daily Roster'!$F148</f>
        <v>Madonna</v>
      </c>
      <c r="G148" s="55" t="str">
        <f>'[3]Daily Roster'!$G148</f>
        <v>Marisa</v>
      </c>
      <c r="H148" s="55" t="str">
        <f>'[3]Daily Roster'!$H148</f>
        <v>Marisa</v>
      </c>
      <c r="I148" s="55" t="str">
        <f>'[3]Daily Roster'!$I148</f>
        <v>qq</v>
      </c>
      <c r="J148" s="55" t="str">
        <f>'[3]Daily Roster'!$J148</f>
        <v>qq</v>
      </c>
      <c r="K148" s="55" t="str">
        <f>'[3]Daily Roster'!$K148</f>
        <v>Jane</v>
      </c>
      <c r="L148" s="55" t="str">
        <f>'[3]Daily Roster'!$L148</f>
        <v>R.Batagol</v>
      </c>
      <c r="M148" s="55" t="str">
        <f>'[3]Daily Roster'!$M148</f>
        <v>C.McAvaney</v>
      </c>
      <c r="N148" s="55" t="str">
        <f>'[3]Daily Roster'!$N148</f>
        <v>Erika</v>
      </c>
      <c r="O148" s="55" t="str">
        <f>'[3]Daily Roster'!$O148</f>
        <v>Huda</v>
      </c>
      <c r="P148" s="55" t="str">
        <f>'[3]Daily Roster'!$P148</f>
        <v>qq</v>
      </c>
      <c r="Q148" s="55" t="str">
        <f>'[3]Daily Roster'!$Q148</f>
        <v>Amelia</v>
      </c>
      <c r="R148" s="55" t="str">
        <f>'[3]Daily Roster'!$R148</f>
        <v>QQ</v>
      </c>
      <c r="S148" s="55" t="str">
        <f>'[3]Daily Roster'!$S148</f>
        <v>Shirley</v>
      </c>
      <c r="T148" s="55" t="str">
        <f>'[3]Daily Roster'!$T148</f>
        <v>S.Sturm</v>
      </c>
      <c r="U148" s="55" t="str">
        <f>'[3]Daily Roster'!$U148</f>
        <v>qq</v>
      </c>
      <c r="V148" s="55" t="str">
        <f>'[3]Daily Roster'!$V148</f>
        <v>qq</v>
      </c>
      <c r="W148" s="55" t="str">
        <f>'[3]Daily Roster'!$W148</f>
        <v>Tess</v>
      </c>
      <c r="X148" s="55" t="str">
        <f>'[3]Daily Roster'!$X148</f>
        <v>Sue Kirsa</v>
      </c>
      <c r="Y148" s="55" t="str">
        <f>'[3]Daily Roster'!$Y148</f>
        <v>qq</v>
      </c>
    </row>
    <row r="149" spans="1:25" x14ac:dyDescent="0.3">
      <c r="A149" s="7">
        <v>43306</v>
      </c>
      <c r="B149" s="1" t="s">
        <v>3</v>
      </c>
      <c r="C149" s="55" t="str">
        <f>'[3]Daily Roster'!$C149</f>
        <v>Linda</v>
      </c>
      <c r="D149" s="55" t="str">
        <f>'[3]Daily Roster'!$D149</f>
        <v>V.Hill</v>
      </c>
      <c r="E149" s="55" t="str">
        <f>'[3]Daily Roster'!$E149</f>
        <v>Wendy</v>
      </c>
      <c r="F149" s="55" t="str">
        <f>'[3]Daily Roster'!$F149</f>
        <v>Madonna</v>
      </c>
      <c r="G149" s="55" t="str">
        <f>'[3]Daily Roster'!$G149</f>
        <v>Marisa</v>
      </c>
      <c r="H149" s="55" t="str">
        <f>'[3]Daily Roster'!$H149</f>
        <v>Marisa</v>
      </c>
      <c r="I149" s="55" t="str">
        <f>'[3]Daily Roster'!$I149</f>
        <v>qq</v>
      </c>
      <c r="J149" s="55" t="str">
        <f>'[3]Daily Roster'!$J149</f>
        <v>Tom</v>
      </c>
      <c r="K149" s="55" t="str">
        <f>'[3]Daily Roster'!$K149</f>
        <v>Jane</v>
      </c>
      <c r="L149" s="55" t="str">
        <f>'[3]Daily Roster'!$L149</f>
        <v>qq</v>
      </c>
      <c r="M149" s="55" t="str">
        <f>'[3]Daily Roster'!$M149</f>
        <v>C.McAvaney</v>
      </c>
      <c r="N149" s="55" t="str">
        <f>'[3]Daily Roster'!$N149</f>
        <v>Erika</v>
      </c>
      <c r="O149" s="55" t="str">
        <f>'[3]Daily Roster'!$O149</f>
        <v>qq</v>
      </c>
      <c r="P149" s="55" t="str">
        <f>'[3]Daily Roster'!$P149</f>
        <v>qq</v>
      </c>
      <c r="Q149" s="55" t="str">
        <f>'[3]Daily Roster'!$Q149</f>
        <v>Amelia</v>
      </c>
      <c r="R149" s="55" t="str">
        <f>'[3]Daily Roster'!$R149</f>
        <v>QQ</v>
      </c>
      <c r="S149" s="55" t="str">
        <f>'[3]Daily Roster'!$S149</f>
        <v>Shirley</v>
      </c>
      <c r="T149" s="55" t="str">
        <f>'[3]Daily Roster'!$T149</f>
        <v>qq</v>
      </c>
      <c r="U149" s="55" t="str">
        <f>'[3]Daily Roster'!$U149</f>
        <v>qq</v>
      </c>
      <c r="V149" s="55" t="str">
        <f>'[3]Daily Roster'!$V149</f>
        <v>qq</v>
      </c>
      <c r="W149" s="55" t="str">
        <f>'[3]Daily Roster'!$W149</f>
        <v>Tess</v>
      </c>
      <c r="X149" s="55" t="str">
        <f>'[3]Daily Roster'!$X149</f>
        <v>Sue Kirsa</v>
      </c>
      <c r="Y149" s="55" t="str">
        <f>'[3]Daily Roster'!$Y149</f>
        <v>A.Chong</v>
      </c>
    </row>
    <row r="150" spans="1:25" x14ac:dyDescent="0.3">
      <c r="A150" s="7">
        <v>43307</v>
      </c>
      <c r="B150" s="1" t="s">
        <v>4</v>
      </c>
      <c r="C150" s="55" t="str">
        <f>'[3]Daily Roster'!$C150</f>
        <v>Linda</v>
      </c>
      <c r="D150" s="55" t="str">
        <f>'[3]Daily Roster'!$D150</f>
        <v>V.Hill</v>
      </c>
      <c r="E150" s="55" t="str">
        <f>'[3]Daily Roster'!$E150</f>
        <v>Wendy</v>
      </c>
      <c r="F150" s="55" t="str">
        <f>'[3]Daily Roster'!$F150</f>
        <v>Madonna</v>
      </c>
      <c r="G150" s="55" t="str">
        <f>'[3]Daily Roster'!$G150</f>
        <v>Marisa</v>
      </c>
      <c r="H150" s="55" t="str">
        <f>'[3]Daily Roster'!$H150</f>
        <v>Marisa</v>
      </c>
      <c r="I150" s="55" t="str">
        <f>'[3]Daily Roster'!$I150</f>
        <v>qq</v>
      </c>
      <c r="J150" s="55" t="str">
        <f>'[3]Daily Roster'!$J150</f>
        <v>qq</v>
      </c>
      <c r="K150" s="55" t="str">
        <f>'[3]Daily Roster'!$K150</f>
        <v>Jane</v>
      </c>
      <c r="L150" s="55" t="str">
        <f>'[3]Daily Roster'!$L150</f>
        <v>qq</v>
      </c>
      <c r="M150" s="55" t="str">
        <f>'[3]Daily Roster'!$M150</f>
        <v>QQ</v>
      </c>
      <c r="N150" s="55" t="str">
        <f>'[3]Daily Roster'!$N150</f>
        <v>qq</v>
      </c>
      <c r="O150" s="55" t="str">
        <f>'[3]Daily Roster'!$O150</f>
        <v>qq</v>
      </c>
      <c r="P150" s="55" t="str">
        <f>'[3]Daily Roster'!$P150</f>
        <v>Amy (8.45-2.45)</v>
      </c>
      <c r="Q150" s="55" t="str">
        <f>'[3]Daily Roster'!$Q150</f>
        <v>Amelia</v>
      </c>
      <c r="R150" s="55">
        <f>'[3]Daily Roster'!$R150</f>
        <v>0</v>
      </c>
      <c r="S150" s="55" t="str">
        <f>'[3]Daily Roster'!$S150</f>
        <v>Shirley</v>
      </c>
      <c r="T150" s="55" t="str">
        <f>'[3]Daily Roster'!$T150</f>
        <v>S.Sturm/J.Yang</v>
      </c>
      <c r="U150" s="55" t="str">
        <f>'[3]Daily Roster'!$U150</f>
        <v>qq</v>
      </c>
      <c r="V150" s="55" t="str">
        <f>'[3]Daily Roster'!$V150</f>
        <v>qq</v>
      </c>
      <c r="W150" s="55" t="str">
        <f>'[3]Daily Roster'!$W150</f>
        <v>Tess</v>
      </c>
      <c r="X150" s="55" t="str">
        <f>'[3]Daily Roster'!$X150</f>
        <v>Sue Kirsa</v>
      </c>
      <c r="Y150" s="55" t="str">
        <f>'[3]Daily Roster'!$Y150</f>
        <v>A.Chong</v>
      </c>
    </row>
    <row r="151" spans="1:25" x14ac:dyDescent="0.3">
      <c r="A151" s="7">
        <v>43308</v>
      </c>
      <c r="B151" s="1" t="s">
        <v>5</v>
      </c>
      <c r="C151" s="55" t="str">
        <f>'[3]Daily Roster'!$C151</f>
        <v>Linda</v>
      </c>
      <c r="D151" s="55" t="str">
        <f>'[3]Daily Roster'!$D151</f>
        <v>V.Hill</v>
      </c>
      <c r="E151" s="55" t="str">
        <f>'[3]Daily Roster'!$E151</f>
        <v>qq</v>
      </c>
      <c r="F151" s="55" t="str">
        <f>'[3]Daily Roster'!$F151</f>
        <v>Madonna</v>
      </c>
      <c r="G151" s="55" t="str">
        <f>'[3]Daily Roster'!$G151</f>
        <v>qq</v>
      </c>
      <c r="H151" s="55" t="str">
        <f>'[3]Daily Roster'!$H151</f>
        <v>qq</v>
      </c>
      <c r="I151" s="55" t="str">
        <f>'[3]Daily Roster'!$I151</f>
        <v>qq</v>
      </c>
      <c r="J151" s="55" t="str">
        <f>'[3]Daily Roster'!$J151</f>
        <v>Tom</v>
      </c>
      <c r="K151" s="55" t="str">
        <f>'[3]Daily Roster'!$K151</f>
        <v>Jane</v>
      </c>
      <c r="L151" s="55" t="str">
        <f>'[3]Daily Roster'!$L151</f>
        <v>qq</v>
      </c>
      <c r="M151" s="55" t="str">
        <f>'[3]Daily Roster'!$M151</f>
        <v>C.McAvaney</v>
      </c>
      <c r="N151" s="55" t="str">
        <f>'[3]Daily Roster'!$N151</f>
        <v>Erika</v>
      </c>
      <c r="O151" s="55" t="str">
        <f>'[3]Daily Roster'!$O151</f>
        <v>qq</v>
      </c>
      <c r="P151" s="55" t="str">
        <f>'[3]Daily Roster'!$P151</f>
        <v>Amy</v>
      </c>
      <c r="Q151" s="55" t="str">
        <f>'[3]Daily Roster'!$Q151</f>
        <v>qq</v>
      </c>
      <c r="R151" s="55" t="str">
        <f>'[3]Daily Roster'!$R151</f>
        <v>QQ</v>
      </c>
      <c r="S151" s="55" t="str">
        <f>'[3]Daily Roster'!$S151</f>
        <v>Shirley</v>
      </c>
      <c r="T151" s="55" t="str">
        <f>'[3]Daily Roster'!$T151</f>
        <v>S.Sturm</v>
      </c>
      <c r="U151" s="55" t="str">
        <f>'[3]Daily Roster'!$U151</f>
        <v>Eugene</v>
      </c>
      <c r="V151" s="55" t="str">
        <f>'[3]Daily Roster'!$V151</f>
        <v>qq</v>
      </c>
      <c r="W151" s="55" t="str">
        <f>'[3]Daily Roster'!$W151</f>
        <v>qq</v>
      </c>
      <c r="X151" s="55" t="str">
        <f>'[3]Daily Roster'!$X151</f>
        <v>Sue Kirsa</v>
      </c>
      <c r="Y151" s="55" t="str">
        <f>'[3]Daily Roster'!$Y151</f>
        <v>A.Chong</v>
      </c>
    </row>
    <row r="152" spans="1:25" x14ac:dyDescent="0.3">
      <c r="A152" s="7">
        <v>43311</v>
      </c>
      <c r="B152" s="1" t="s">
        <v>1</v>
      </c>
      <c r="C152" s="55" t="str">
        <f>'[3]Daily Roster'!$C152</f>
        <v>Linda</v>
      </c>
      <c r="D152" s="55" t="str">
        <f>'[3]Daily Roster'!$D152</f>
        <v>V.Hill</v>
      </c>
      <c r="E152" s="55" t="str">
        <f>'[3]Daily Roster'!$E152</f>
        <v>Wendy</v>
      </c>
      <c r="F152" s="55" t="str">
        <f>'[3]Daily Roster'!$F152</f>
        <v>Madonna</v>
      </c>
      <c r="G152" s="55" t="str">
        <f>'[3]Daily Roster'!$G152</f>
        <v>qq</v>
      </c>
      <c r="H152" s="55" t="str">
        <f>'[3]Daily Roster'!$H152</f>
        <v>qq</v>
      </c>
      <c r="I152" s="55" t="str">
        <f>'[3]Daily Roster'!$I152</f>
        <v>Stav (ADR)</v>
      </c>
      <c r="J152" s="55" t="str">
        <f>'[3]Daily Roster'!$J152</f>
        <v>qq</v>
      </c>
      <c r="K152" s="55" t="str">
        <f>'[3]Daily Roster'!$K152</f>
        <v>Jane</v>
      </c>
      <c r="L152" s="55" t="str">
        <f>'[3]Daily Roster'!$L152</f>
        <v>R.Batagol</v>
      </c>
      <c r="M152" s="55" t="str">
        <f>'[3]Daily Roster'!$M152</f>
        <v>C.McAvaney</v>
      </c>
      <c r="N152" s="55" t="str">
        <f>'[3]Daily Roster'!$N152</f>
        <v>Erika</v>
      </c>
      <c r="O152" s="55" t="str">
        <f>'[3]Daily Roster'!$O152</f>
        <v>Huda</v>
      </c>
      <c r="P152" s="55" t="str">
        <f>'[3]Daily Roster'!$P152</f>
        <v>qq</v>
      </c>
      <c r="Q152" s="55" t="str">
        <f>'[3]Daily Roster'!$Q152</f>
        <v>Amelia</v>
      </c>
      <c r="R152" s="55" t="str">
        <f>'[3]Daily Roster'!$R152</f>
        <v>QQ</v>
      </c>
      <c r="S152" s="55" t="str">
        <f>'[3]Daily Roster'!$S152</f>
        <v>Shirley</v>
      </c>
      <c r="T152" s="55" t="str">
        <f>'[3]Daily Roster'!$T152</f>
        <v>S.Sturm</v>
      </c>
      <c r="U152" s="55" t="str">
        <f>'[3]Daily Roster'!$U152</f>
        <v>Silvana/J.Yang</v>
      </c>
      <c r="V152" s="55" t="str">
        <f>'[3]Daily Roster'!$V152</f>
        <v>qq</v>
      </c>
      <c r="W152" s="55" t="str">
        <f>'[3]Daily Roster'!$W152</f>
        <v>Tess</v>
      </c>
      <c r="X152" s="55" t="str">
        <f>'[3]Daily Roster'!$X152</f>
        <v>qq</v>
      </c>
      <c r="Y152" s="55" t="str">
        <f>'[3]Daily Roster'!$Y152</f>
        <v>A.Chong</v>
      </c>
    </row>
    <row r="153" spans="1:25" x14ac:dyDescent="0.3">
      <c r="A153" s="7">
        <v>43312</v>
      </c>
      <c r="B153" s="1" t="s">
        <v>2</v>
      </c>
      <c r="C153" s="55" t="str">
        <f>'[3]Daily Roster'!$C153</f>
        <v>Linda</v>
      </c>
      <c r="D153" s="55" t="str">
        <f>'[3]Daily Roster'!$D153</f>
        <v>V.Hill</v>
      </c>
      <c r="E153" s="55" t="str">
        <f>'[3]Daily Roster'!$E153</f>
        <v>qq</v>
      </c>
      <c r="F153" s="55" t="str">
        <f>'[3]Daily Roster'!$F153</f>
        <v>Madonna</v>
      </c>
      <c r="G153" s="55" t="str">
        <f>'[3]Daily Roster'!$G153</f>
        <v>Marisa</v>
      </c>
      <c r="H153" s="55" t="str">
        <f>'[3]Daily Roster'!$H153</f>
        <v>Marisa</v>
      </c>
      <c r="I153" s="55" t="str">
        <f>'[3]Daily Roster'!$I153</f>
        <v>qq</v>
      </c>
      <c r="J153" s="55" t="str">
        <f>'[3]Daily Roster'!$J153</f>
        <v>qq</v>
      </c>
      <c r="K153" s="55" t="str">
        <f>'[3]Daily Roster'!$K153</f>
        <v>Jane</v>
      </c>
      <c r="L153" s="55" t="str">
        <f>'[3]Daily Roster'!$L153</f>
        <v>R.Batagol</v>
      </c>
      <c r="M153" s="55" t="str">
        <f>'[3]Daily Roster'!$M153</f>
        <v>C.McAvaney</v>
      </c>
      <c r="N153" s="55" t="str">
        <f>'[3]Daily Roster'!$N153</f>
        <v>Erika</v>
      </c>
      <c r="O153" s="55" t="str">
        <f>'[3]Daily Roster'!$O153</f>
        <v>qq</v>
      </c>
      <c r="P153" s="55" t="str">
        <f>'[3]Daily Roster'!$P153</f>
        <v>qq</v>
      </c>
      <c r="Q153" s="55" t="str">
        <f>'[3]Daily Roster'!$Q153</f>
        <v>Amelia</v>
      </c>
      <c r="R153" s="55" t="str">
        <f>'[3]Daily Roster'!$R153</f>
        <v>QQ</v>
      </c>
      <c r="S153" s="55" t="str">
        <f>'[3]Daily Roster'!$S153</f>
        <v>qq</v>
      </c>
      <c r="T153" s="55" t="str">
        <f>'[3]Daily Roster'!$T153</f>
        <v>S.Sturm</v>
      </c>
      <c r="U153" s="55" t="str">
        <f>'[3]Daily Roster'!$U153</f>
        <v>qq</v>
      </c>
      <c r="V153" s="55" t="str">
        <f>'[3]Daily Roster'!$V153</f>
        <v>qq</v>
      </c>
      <c r="W153" s="55" t="str">
        <f>'[3]Daily Roster'!$W153</f>
        <v>Tess</v>
      </c>
      <c r="X153" s="55" t="str">
        <f>'[3]Daily Roster'!$X153</f>
        <v>Sue Kirsa</v>
      </c>
      <c r="Y153" s="55" t="str">
        <f>'[3]Daily Roster'!$Y153</f>
        <v>A.Chong</v>
      </c>
    </row>
    <row r="154" spans="1:25" x14ac:dyDescent="0.3">
      <c r="A154" s="7">
        <v>43313</v>
      </c>
      <c r="B154" s="1" t="s">
        <v>3</v>
      </c>
      <c r="C154" s="55" t="str">
        <f>'[3]Daily Roster'!$C154</f>
        <v>Linda</v>
      </c>
      <c r="D154" s="55" t="str">
        <f>'[3]Daily Roster'!$D154</f>
        <v>V.Hill</v>
      </c>
      <c r="E154" s="55" t="str">
        <f>'[3]Daily Roster'!$E154</f>
        <v>qq</v>
      </c>
      <c r="F154" s="55" t="str">
        <f>'[3]Daily Roster'!$F154</f>
        <v>Madonna</v>
      </c>
      <c r="G154" s="55" t="str">
        <f>'[3]Daily Roster'!$G154</f>
        <v>Marisa</v>
      </c>
      <c r="H154" s="55" t="str">
        <f>'[3]Daily Roster'!$H154</f>
        <v>Marisa</v>
      </c>
      <c r="I154" s="55" t="str">
        <f>'[3]Daily Roster'!$I154</f>
        <v>qq</v>
      </c>
      <c r="J154" s="55" t="str">
        <f>'[3]Daily Roster'!$J154</f>
        <v>Tom</v>
      </c>
      <c r="K154" s="55" t="str">
        <f>'[3]Daily Roster'!$K154</f>
        <v>Jane</v>
      </c>
      <c r="L154" s="55" t="str">
        <f>'[3]Daily Roster'!$L154</f>
        <v>qq</v>
      </c>
      <c r="M154" s="55" t="str">
        <f>'[3]Daily Roster'!$M154</f>
        <v>C.McAvaney</v>
      </c>
      <c r="N154" s="55" t="str">
        <f>'[3]Daily Roster'!$N154</f>
        <v>Erika</v>
      </c>
      <c r="O154" s="55" t="str">
        <f>'[3]Daily Roster'!$O154</f>
        <v>qq</v>
      </c>
      <c r="P154" s="55" t="str">
        <f>'[3]Daily Roster'!$P154</f>
        <v>qq</v>
      </c>
      <c r="Q154" s="55" t="str">
        <f>'[3]Daily Roster'!$Q154</f>
        <v>Amelia</v>
      </c>
      <c r="R154" s="55" t="str">
        <f>'[3]Daily Roster'!$R154</f>
        <v>QQ</v>
      </c>
      <c r="S154" s="55" t="str">
        <f>'[3]Daily Roster'!$S154</f>
        <v>Shirley</v>
      </c>
      <c r="T154" s="55" t="str">
        <f>'[3]Daily Roster'!$T154</f>
        <v>qq</v>
      </c>
      <c r="U154" s="55" t="str">
        <f>'[3]Daily Roster'!$U154</f>
        <v>qq</v>
      </c>
      <c r="V154" s="55" t="str">
        <f>'[3]Daily Roster'!$V154</f>
        <v>qq</v>
      </c>
      <c r="W154" s="55" t="str">
        <f>'[3]Daily Roster'!$W154</f>
        <v>Tess</v>
      </c>
      <c r="X154" s="55" t="str">
        <f>'[3]Daily Roster'!$X154</f>
        <v>Sue Kirsa</v>
      </c>
      <c r="Y154" s="55" t="str">
        <f>'[3]Daily Roster'!$Y154</f>
        <v>A.Chong</v>
      </c>
    </row>
    <row r="155" spans="1:25" x14ac:dyDescent="0.3">
      <c r="A155" s="7">
        <v>43314</v>
      </c>
      <c r="B155" s="1" t="s">
        <v>4</v>
      </c>
      <c r="C155" s="55" t="str">
        <f>'[3]Daily Roster'!$C155</f>
        <v>Linda</v>
      </c>
      <c r="D155" s="55" t="str">
        <f>'[3]Daily Roster'!$D155</f>
        <v>V.Hill</v>
      </c>
      <c r="E155" s="55" t="str">
        <f>'[3]Daily Roster'!$E155</f>
        <v>Wendy</v>
      </c>
      <c r="F155" s="55" t="str">
        <f>'[3]Daily Roster'!$F155</f>
        <v>Madonna</v>
      </c>
      <c r="G155" s="55" t="str">
        <f>'[3]Daily Roster'!$G155</f>
        <v>Marisa</v>
      </c>
      <c r="H155" s="55" t="str">
        <f>'[3]Daily Roster'!$H155</f>
        <v>Marisa</v>
      </c>
      <c r="I155" s="55" t="str">
        <f>'[3]Daily Roster'!$I155</f>
        <v>qq</v>
      </c>
      <c r="J155" s="55" t="str">
        <f>'[3]Daily Roster'!$J155</f>
        <v>qq</v>
      </c>
      <c r="K155" s="55" t="str">
        <f>'[3]Daily Roster'!$K155</f>
        <v>Jane</v>
      </c>
      <c r="L155" s="55" t="str">
        <f>'[3]Daily Roster'!$L155</f>
        <v>qq</v>
      </c>
      <c r="M155" s="55" t="str">
        <f>'[3]Daily Roster'!$M155</f>
        <v>QQ</v>
      </c>
      <c r="N155" s="55" t="str">
        <f>'[3]Daily Roster'!$N155</f>
        <v>qq</v>
      </c>
      <c r="O155" s="55" t="str">
        <f>'[3]Daily Roster'!$O155</f>
        <v>qq</v>
      </c>
      <c r="P155" s="55" t="str">
        <f>'[3]Daily Roster'!$P155</f>
        <v>Amy</v>
      </c>
      <c r="Q155" s="55" t="str">
        <f>'[3]Daily Roster'!$Q155</f>
        <v>Amelia</v>
      </c>
      <c r="R155" s="55" t="str">
        <f>'[3]Daily Roster'!$R155</f>
        <v>QQ</v>
      </c>
      <c r="S155" s="55" t="str">
        <f>'[3]Daily Roster'!$S155</f>
        <v>Shirley</v>
      </c>
      <c r="T155" s="55" t="str">
        <f>'[3]Daily Roster'!$T155</f>
        <v>S.Sturm</v>
      </c>
      <c r="U155" s="55" t="str">
        <f>'[3]Daily Roster'!$U155</f>
        <v>qq</v>
      </c>
      <c r="V155" s="55" t="str">
        <f>'[3]Daily Roster'!$V155</f>
        <v>Connie</v>
      </c>
      <c r="W155" s="55" t="str">
        <f>'[3]Daily Roster'!$W155</f>
        <v>Tess</v>
      </c>
      <c r="X155" s="55" t="str">
        <f>'[3]Daily Roster'!$X155</f>
        <v>Sue Kirsa</v>
      </c>
      <c r="Y155" s="55" t="str">
        <f>'[3]Daily Roster'!$Y155</f>
        <v>A.Chong</v>
      </c>
    </row>
    <row r="156" spans="1:25" x14ac:dyDescent="0.3">
      <c r="A156" s="7">
        <v>43315</v>
      </c>
      <c r="B156" s="1" t="s">
        <v>5</v>
      </c>
      <c r="C156" s="55" t="str">
        <f>'[3]Daily Roster'!$C156</f>
        <v>Linda</v>
      </c>
      <c r="D156" s="55" t="str">
        <f>'[3]Daily Roster'!$D156</f>
        <v>V.Hill</v>
      </c>
      <c r="E156" s="55" t="str">
        <f>'[3]Daily Roster'!$E156</f>
        <v>qq</v>
      </c>
      <c r="F156" s="55" t="str">
        <f>'[3]Daily Roster'!$F156</f>
        <v>Madonna</v>
      </c>
      <c r="G156" s="55" t="str">
        <f>'[3]Daily Roster'!$G156</f>
        <v>qq</v>
      </c>
      <c r="H156" s="55" t="str">
        <f>'[3]Daily Roster'!$H156</f>
        <v>qq</v>
      </c>
      <c r="I156" s="55" t="str">
        <f>'[3]Daily Roster'!$I156</f>
        <v>qq</v>
      </c>
      <c r="J156" s="55" t="str">
        <f>'[3]Daily Roster'!$J156</f>
        <v>Tom</v>
      </c>
      <c r="K156" s="55" t="str">
        <f>'[3]Daily Roster'!$K156</f>
        <v>Jane</v>
      </c>
      <c r="L156" s="55" t="str">
        <f>'[3]Daily Roster'!$L156</f>
        <v>qq</v>
      </c>
      <c r="M156" s="55" t="str">
        <f>'[3]Daily Roster'!$M156</f>
        <v>C.McAvaney</v>
      </c>
      <c r="N156" s="55" t="str">
        <f>'[3]Daily Roster'!$N156</f>
        <v>Erika</v>
      </c>
      <c r="O156" s="55" t="str">
        <f>'[3]Daily Roster'!$O156</f>
        <v>qq</v>
      </c>
      <c r="P156" s="55" t="str">
        <f>'[3]Daily Roster'!$P156</f>
        <v>Amy</v>
      </c>
      <c r="Q156" s="55" t="str">
        <f>'[3]Daily Roster'!$Q156</f>
        <v>Amelia</v>
      </c>
      <c r="R156" s="55" t="str">
        <f>'[3]Daily Roster'!$R156</f>
        <v>QQ</v>
      </c>
      <c r="S156" s="55" t="str">
        <f>'[3]Daily Roster'!$S156</f>
        <v>Shirley</v>
      </c>
      <c r="T156" s="55" t="str">
        <f>'[3]Daily Roster'!$T156</f>
        <v>qq</v>
      </c>
      <c r="U156" s="55" t="str">
        <f>'[3]Daily Roster'!$U156</f>
        <v>Eugene</v>
      </c>
      <c r="V156" s="55" t="str">
        <f>'[3]Daily Roster'!$V156</f>
        <v>qq</v>
      </c>
      <c r="W156" s="55" t="str">
        <f>'[3]Daily Roster'!$W156</f>
        <v>qq</v>
      </c>
      <c r="X156" s="55" t="str">
        <f>'[3]Daily Roster'!$X156</f>
        <v>Sue Kirsa</v>
      </c>
      <c r="Y156" s="55" t="str">
        <f>'[3]Daily Roster'!$Y156</f>
        <v>A.Chong</v>
      </c>
    </row>
    <row r="157" spans="1:25" x14ac:dyDescent="0.3">
      <c r="A157" s="7">
        <v>43318</v>
      </c>
      <c r="B157" s="1" t="s">
        <v>1</v>
      </c>
      <c r="C157" s="55" t="str">
        <f>'[3]Daily Roster'!$C157</f>
        <v>Linda</v>
      </c>
      <c r="D157" s="55" t="str">
        <f>'[3]Daily Roster'!$D157</f>
        <v>V.Hill</v>
      </c>
      <c r="E157" s="55" t="str">
        <f>'[3]Daily Roster'!$E157</f>
        <v>Wendy</v>
      </c>
      <c r="F157" s="55" t="str">
        <f>'[3]Daily Roster'!$F157</f>
        <v>qq</v>
      </c>
      <c r="G157" s="55" t="str">
        <f>'[3]Daily Roster'!$G157</f>
        <v>qq</v>
      </c>
      <c r="H157" s="55" t="str">
        <f>'[3]Daily Roster'!$H157</f>
        <v>qq</v>
      </c>
      <c r="I157" s="55" t="str">
        <f>'[3]Daily Roster'!$I157</f>
        <v>Stav (ADR)</v>
      </c>
      <c r="J157" s="55" t="str">
        <f>'[3]Daily Roster'!$J157</f>
        <v>Winnie</v>
      </c>
      <c r="K157" s="55" t="str">
        <f>'[3]Daily Roster'!$K157</f>
        <v>Jane</v>
      </c>
      <c r="L157" s="55" t="str">
        <f>'[3]Daily Roster'!$L157</f>
        <v>R.Batagol</v>
      </c>
      <c r="M157" s="55" t="str">
        <f>'[3]Daily Roster'!$M157</f>
        <v>C.McAvaney</v>
      </c>
      <c r="N157" s="55" t="str">
        <f>'[3]Daily Roster'!$N157</f>
        <v>Erika</v>
      </c>
      <c r="O157" s="55" t="str">
        <f>'[3]Daily Roster'!$O157</f>
        <v>Huda</v>
      </c>
      <c r="P157" s="55" t="str">
        <f>'[3]Daily Roster'!$P157</f>
        <v>Amy</v>
      </c>
      <c r="Q157" s="55" t="str">
        <f>'[3]Daily Roster'!$Q157</f>
        <v>Amelia</v>
      </c>
      <c r="R157" s="55" t="str">
        <f>'[3]Daily Roster'!$R157</f>
        <v>QQ</v>
      </c>
      <c r="S157" s="55" t="str">
        <f>'[3]Daily Roster'!$S157</f>
        <v>Shirley</v>
      </c>
      <c r="T157" s="55" t="str">
        <f>'[3]Daily Roster'!$T157</f>
        <v>S.Sturm</v>
      </c>
      <c r="U157" s="55" t="str">
        <f>'[3]Daily Roster'!$U157</f>
        <v>qq</v>
      </c>
      <c r="V157" s="55" t="str">
        <f>'[3]Daily Roster'!$V157</f>
        <v>A.Chong</v>
      </c>
      <c r="W157" s="55" t="str">
        <f>'[3]Daily Roster'!$W157</f>
        <v>Tess</v>
      </c>
      <c r="X157" s="55" t="str">
        <f>'[3]Daily Roster'!$X157</f>
        <v>Sue Kirsa</v>
      </c>
      <c r="Y157" s="55" t="str">
        <f>'[3]Daily Roster'!$Y157</f>
        <v>A.Chong</v>
      </c>
    </row>
    <row r="158" spans="1:25" x14ac:dyDescent="0.3">
      <c r="A158" s="7">
        <v>43319</v>
      </c>
      <c r="B158" s="1" t="s">
        <v>2</v>
      </c>
      <c r="C158" s="55" t="str">
        <f>'[3]Daily Roster'!$C158</f>
        <v>Linda</v>
      </c>
      <c r="D158" s="55" t="str">
        <f>'[3]Daily Roster'!$D158</f>
        <v>V.Hill</v>
      </c>
      <c r="E158" s="55" t="str">
        <f>'[3]Daily Roster'!$E158</f>
        <v>qq</v>
      </c>
      <c r="F158" s="55" t="str">
        <f>'[3]Daily Roster'!$F158</f>
        <v>Madonna</v>
      </c>
      <c r="G158" s="55" t="str">
        <f>'[3]Daily Roster'!$G158</f>
        <v>Marisa</v>
      </c>
      <c r="H158" s="55" t="str">
        <f>'[3]Daily Roster'!$H158</f>
        <v>Marisa</v>
      </c>
      <c r="I158" s="55" t="str">
        <f>'[3]Daily Roster'!$I158</f>
        <v>qq</v>
      </c>
      <c r="J158" s="55" t="str">
        <f>'[3]Daily Roster'!$J158</f>
        <v>qq</v>
      </c>
      <c r="K158" s="55" t="str">
        <f>'[3]Daily Roster'!$K158</f>
        <v>Jane</v>
      </c>
      <c r="L158" s="55" t="str">
        <f>'[3]Daily Roster'!$L158</f>
        <v>R.Batagol</v>
      </c>
      <c r="M158" s="55" t="str">
        <f>'[3]Daily Roster'!$M158</f>
        <v>C.McAvaney</v>
      </c>
      <c r="N158" s="55" t="str">
        <f>'[3]Daily Roster'!$N158</f>
        <v>Erika</v>
      </c>
      <c r="O158" s="55" t="str">
        <f>'[3]Daily Roster'!$O158</f>
        <v>Huda</v>
      </c>
      <c r="P158" s="55" t="str">
        <f>'[3]Daily Roster'!$P158</f>
        <v>qq</v>
      </c>
      <c r="Q158" s="55" t="str">
        <f>'[3]Daily Roster'!$Q158</f>
        <v>Amelia</v>
      </c>
      <c r="R158" s="55" t="str">
        <f>'[3]Daily Roster'!$R158</f>
        <v>QQ</v>
      </c>
      <c r="S158" s="55" t="str">
        <f>'[3]Daily Roster'!$S158</f>
        <v>Shirley</v>
      </c>
      <c r="T158" s="55" t="str">
        <f>'[3]Daily Roster'!$T158</f>
        <v>S.Sturm</v>
      </c>
      <c r="U158" s="55" t="str">
        <f>'[3]Daily Roster'!$U158</f>
        <v>qq</v>
      </c>
      <c r="V158" s="55" t="str">
        <f>'[3]Daily Roster'!$V158</f>
        <v>A.Chong</v>
      </c>
      <c r="W158" s="55" t="str">
        <f>'[3]Daily Roster'!$W158</f>
        <v>Tess</v>
      </c>
      <c r="X158" s="55" t="str">
        <f>'[3]Daily Roster'!$X158</f>
        <v>Sue Kirsa</v>
      </c>
      <c r="Y158" s="55" t="str">
        <f>'[3]Daily Roster'!$Y158</f>
        <v>A.Chong</v>
      </c>
    </row>
    <row r="159" spans="1:25" x14ac:dyDescent="0.3">
      <c r="A159" s="7">
        <v>43320</v>
      </c>
      <c r="B159" s="1" t="s">
        <v>3</v>
      </c>
      <c r="C159" s="55" t="str">
        <f>'[3]Daily Roster'!$C159</f>
        <v>Linda</v>
      </c>
      <c r="D159" s="55" t="str">
        <f>'[3]Daily Roster'!$D159</f>
        <v>V.Hill</v>
      </c>
      <c r="E159" s="55" t="str">
        <f>'[3]Daily Roster'!$E159</f>
        <v>Wendy</v>
      </c>
      <c r="F159" s="55" t="str">
        <f>'[3]Daily Roster'!$F159</f>
        <v>Madonna</v>
      </c>
      <c r="G159" s="55" t="str">
        <f>'[3]Daily Roster'!$G159</f>
        <v>Marisa</v>
      </c>
      <c r="H159" s="55" t="str">
        <f>'[3]Daily Roster'!$H159</f>
        <v>Marisa</v>
      </c>
      <c r="I159" s="55" t="str">
        <f>'[3]Daily Roster'!$I159</f>
        <v>qq</v>
      </c>
      <c r="J159" s="55" t="str">
        <f>'[3]Daily Roster'!$J159</f>
        <v>Tom</v>
      </c>
      <c r="K159" s="55" t="str">
        <f>'[3]Daily Roster'!$K159</f>
        <v>qq</v>
      </c>
      <c r="L159" s="55" t="str">
        <f>'[3]Daily Roster'!$L159</f>
        <v>qq</v>
      </c>
      <c r="M159" s="55" t="str">
        <f>'[3]Daily Roster'!$M159</f>
        <v>C.McAvaney</v>
      </c>
      <c r="N159" s="55" t="str">
        <f>'[3]Daily Roster'!$N159</f>
        <v>Erika</v>
      </c>
      <c r="O159" s="55" t="str">
        <f>'[3]Daily Roster'!$O159</f>
        <v>qq</v>
      </c>
      <c r="P159" s="55" t="str">
        <f>'[3]Daily Roster'!$P159</f>
        <v>Amy (half day)</v>
      </c>
      <c r="Q159" s="55" t="str">
        <f>'[3]Daily Roster'!$Q159</f>
        <v>Amelia</v>
      </c>
      <c r="R159" s="55" t="str">
        <f>'[3]Daily Roster'!$R159</f>
        <v>QQ</v>
      </c>
      <c r="S159" s="55" t="str">
        <f>'[3]Daily Roster'!$S159</f>
        <v>Shirley</v>
      </c>
      <c r="T159" s="55" t="str">
        <f>'[3]Daily Roster'!$T159</f>
        <v>S.Sturm</v>
      </c>
      <c r="U159" s="55" t="str">
        <f>'[3]Daily Roster'!$U159</f>
        <v>qq</v>
      </c>
      <c r="V159" s="55" t="str">
        <f>'[3]Daily Roster'!$V159</f>
        <v>A.Chong</v>
      </c>
      <c r="W159" s="55" t="str">
        <f>'[3]Daily Roster'!$W159</f>
        <v>Tess</v>
      </c>
      <c r="X159" s="55" t="str">
        <f>'[3]Daily Roster'!$X159</f>
        <v>Sue Kirsa</v>
      </c>
      <c r="Y159" s="55" t="str">
        <f>'[3]Daily Roster'!$Y159</f>
        <v>A.Chong</v>
      </c>
    </row>
    <row r="160" spans="1:25" x14ac:dyDescent="0.3">
      <c r="A160" s="7">
        <v>43321</v>
      </c>
      <c r="B160" s="1" t="s">
        <v>4</v>
      </c>
      <c r="C160" s="55" t="str">
        <f>'[3]Daily Roster'!$C160</f>
        <v>Linda</v>
      </c>
      <c r="D160" s="55" t="str">
        <f>'[3]Daily Roster'!$D160</f>
        <v>V.Hill</v>
      </c>
      <c r="E160" s="55" t="str">
        <f>'[3]Daily Roster'!$E160</f>
        <v>Wendy</v>
      </c>
      <c r="F160" s="55" t="str">
        <f>'[3]Daily Roster'!$F160</f>
        <v>Madonna</v>
      </c>
      <c r="G160" s="55" t="str">
        <f>'[3]Daily Roster'!$G160</f>
        <v>Marisa</v>
      </c>
      <c r="H160" s="55" t="str">
        <f>'[3]Daily Roster'!$H160</f>
        <v>Marisa</v>
      </c>
      <c r="I160" s="55" t="str">
        <f>'[3]Daily Roster'!$I160</f>
        <v>qq</v>
      </c>
      <c r="J160" s="55" t="str">
        <f>'[3]Daily Roster'!$J160</f>
        <v>qq</v>
      </c>
      <c r="K160" s="55" t="str">
        <f>'[3]Daily Roster'!$K160</f>
        <v>Jane</v>
      </c>
      <c r="L160" s="55" t="str">
        <f>'[3]Daily Roster'!$L160</f>
        <v>qq</v>
      </c>
      <c r="M160" s="55" t="str">
        <f>'[3]Daily Roster'!$M160</f>
        <v>QQ</v>
      </c>
      <c r="N160" s="55" t="str">
        <f>'[3]Daily Roster'!$N160</f>
        <v>qq</v>
      </c>
      <c r="O160" s="55" t="str">
        <f>'[3]Daily Roster'!$O160</f>
        <v>qq</v>
      </c>
      <c r="P160" s="55" t="str">
        <f>'[3]Daily Roster'!$P160</f>
        <v>Amy (half day)</v>
      </c>
      <c r="Q160" s="55" t="str">
        <f>'[3]Daily Roster'!$Q160</f>
        <v>Amelia</v>
      </c>
      <c r="R160" s="55" t="str">
        <f>'[3]Daily Roster'!$R160</f>
        <v>QQ</v>
      </c>
      <c r="S160" s="55" t="str">
        <f>'[3]Daily Roster'!$S160</f>
        <v>Shirley</v>
      </c>
      <c r="T160" s="55" t="str">
        <f>'[3]Daily Roster'!$T160</f>
        <v>S.Sturm/Meng</v>
      </c>
      <c r="U160" s="55" t="str">
        <f>'[3]Daily Roster'!$U160</f>
        <v>Eugene</v>
      </c>
      <c r="V160" s="55" t="str">
        <f>'[3]Daily Roster'!$V160</f>
        <v>A.Chong</v>
      </c>
      <c r="W160" s="55" t="str">
        <f>'[3]Daily Roster'!$W160</f>
        <v>Tess</v>
      </c>
      <c r="X160" s="55" t="str">
        <f>'[3]Daily Roster'!$X160</f>
        <v>Sue Kirsa</v>
      </c>
      <c r="Y160" s="55" t="str">
        <f>'[3]Daily Roster'!$Y160</f>
        <v>A.Chong</v>
      </c>
    </row>
    <row r="161" spans="1:25" x14ac:dyDescent="0.3">
      <c r="A161" s="7">
        <v>43322</v>
      </c>
      <c r="B161" s="1" t="s">
        <v>5</v>
      </c>
      <c r="C161" s="55" t="str">
        <f>'[3]Daily Roster'!$C161</f>
        <v>Linda</v>
      </c>
      <c r="D161" s="55" t="str">
        <f>'[3]Daily Roster'!$D161</f>
        <v>V.Hill</v>
      </c>
      <c r="E161" s="55" t="str">
        <f>'[3]Daily Roster'!$E161</f>
        <v>qq</v>
      </c>
      <c r="F161" s="55" t="str">
        <f>'[3]Daily Roster'!$F161</f>
        <v>Madonna</v>
      </c>
      <c r="G161" s="55" t="str">
        <f>'[3]Daily Roster'!$G161</f>
        <v>qq</v>
      </c>
      <c r="H161" s="55" t="str">
        <f>'[3]Daily Roster'!$H161</f>
        <v>qq</v>
      </c>
      <c r="I161" s="55" t="str">
        <f>'[3]Daily Roster'!$I161</f>
        <v>qq</v>
      </c>
      <c r="J161" s="55" t="str">
        <f>'[3]Daily Roster'!$J161</f>
        <v>Tom</v>
      </c>
      <c r="K161" s="55" t="str">
        <f>'[3]Daily Roster'!$K161</f>
        <v>Jane</v>
      </c>
      <c r="L161" s="55" t="str">
        <f>'[3]Daily Roster'!$L161</f>
        <v>qq</v>
      </c>
      <c r="M161" s="55" t="str">
        <f>'[3]Daily Roster'!$M161</f>
        <v>C.McAvaney</v>
      </c>
      <c r="N161" s="55" t="str">
        <f>'[3]Daily Roster'!$N161</f>
        <v>Erika</v>
      </c>
      <c r="O161" s="55" t="str">
        <f>'[3]Daily Roster'!$O161</f>
        <v>qq</v>
      </c>
      <c r="P161" s="55" t="str">
        <f>'[3]Daily Roster'!$P161</f>
        <v>Amy</v>
      </c>
      <c r="Q161" s="55" t="str">
        <f>'[3]Daily Roster'!$Q161</f>
        <v>Amelia</v>
      </c>
      <c r="R161" s="55" t="str">
        <f>'[3]Daily Roster'!$R161</f>
        <v>QQ</v>
      </c>
      <c r="S161" s="55" t="str">
        <f>'[3]Daily Roster'!$S161</f>
        <v>Shirley</v>
      </c>
      <c r="T161" s="55" t="str">
        <f>'[3]Daily Roster'!$T161</f>
        <v>S.Sturm</v>
      </c>
      <c r="U161" s="55" t="str">
        <f>'[3]Daily Roster'!$U161</f>
        <v>Eugene</v>
      </c>
      <c r="V161" s="55" t="str">
        <f>'[3]Daily Roster'!$V161</f>
        <v>A.Chong</v>
      </c>
      <c r="W161" s="55" t="str">
        <f>'[3]Daily Roster'!$W161</f>
        <v>qq</v>
      </c>
      <c r="X161" s="55" t="str">
        <f>'[3]Daily Roster'!$X161</f>
        <v>Sue Kirsa</v>
      </c>
      <c r="Y161" s="55" t="str">
        <f>'[3]Daily Roster'!$Y161</f>
        <v>A.Chong</v>
      </c>
    </row>
    <row r="162" spans="1:25" x14ac:dyDescent="0.3">
      <c r="A162" s="7">
        <v>43325</v>
      </c>
      <c r="B162" s="1" t="s">
        <v>1</v>
      </c>
      <c r="C162" s="55" t="str">
        <f>'[3]Daily Roster'!$C162</f>
        <v>Linda</v>
      </c>
      <c r="D162" s="55" t="str">
        <f>'[3]Daily Roster'!$D162</f>
        <v>V.Hill</v>
      </c>
      <c r="E162" s="55" t="str">
        <f>'[3]Daily Roster'!$E162</f>
        <v>Wendy</v>
      </c>
      <c r="F162" s="55" t="str">
        <f>'[3]Daily Roster'!$F162</f>
        <v>Madonna</v>
      </c>
      <c r="G162" s="55" t="str">
        <f>'[3]Daily Roster'!$G162</f>
        <v>qq</v>
      </c>
      <c r="H162" s="55" t="str">
        <f>'[3]Daily Roster'!$H162</f>
        <v>qq</v>
      </c>
      <c r="I162" s="55" t="str">
        <f>'[3]Daily Roster'!$I162</f>
        <v>Stav (ADR)</v>
      </c>
      <c r="J162" s="55" t="str">
        <f>'[3]Daily Roster'!$J162</f>
        <v>Winnie</v>
      </c>
      <c r="K162" s="55" t="str">
        <f>'[3]Daily Roster'!$K162</f>
        <v>Jane</v>
      </c>
      <c r="L162" s="55" t="str">
        <f>'[3]Daily Roster'!$L162</f>
        <v>R.Batagol</v>
      </c>
      <c r="M162" s="55" t="str">
        <f>'[3]Daily Roster'!$M162</f>
        <v>C.McAvaney</v>
      </c>
      <c r="N162" s="55" t="str">
        <f>'[3]Daily Roster'!$N162</f>
        <v>Erika</v>
      </c>
      <c r="O162" s="55" t="str">
        <f>'[3]Daily Roster'!$O162</f>
        <v>Huda</v>
      </c>
      <c r="P162" s="55" t="str">
        <f>'[3]Daily Roster'!$P162</f>
        <v>Amy</v>
      </c>
      <c r="Q162" s="55" t="str">
        <f>'[3]Daily Roster'!$Q162</f>
        <v>Amelia</v>
      </c>
      <c r="R162" s="55" t="str">
        <f>'[3]Daily Roster'!$R162</f>
        <v>QQ</v>
      </c>
      <c r="S162" s="55" t="str">
        <f>'[3]Daily Roster'!$S162</f>
        <v>qq</v>
      </c>
      <c r="T162" s="55" t="str">
        <f>'[3]Daily Roster'!$T162</f>
        <v>S.Sturm/Sherine/Sylvia</v>
      </c>
      <c r="U162" s="55" t="str">
        <f>'[3]Daily Roster'!$U162</f>
        <v>qq</v>
      </c>
      <c r="V162" s="55" t="str">
        <f>'[3]Daily Roster'!$V162</f>
        <v>A.Chong</v>
      </c>
      <c r="W162" s="55" t="str">
        <f>'[3]Daily Roster'!$W162</f>
        <v>Tess</v>
      </c>
      <c r="X162" s="55" t="str">
        <f>'[3]Daily Roster'!$X162</f>
        <v>Sue Kirsa</v>
      </c>
      <c r="Y162" s="55" t="str">
        <f>'[3]Daily Roster'!$Y162</f>
        <v>A.Chong</v>
      </c>
    </row>
    <row r="163" spans="1:25" x14ac:dyDescent="0.3">
      <c r="A163" s="7">
        <v>43326</v>
      </c>
      <c r="B163" s="1" t="s">
        <v>2</v>
      </c>
      <c r="C163" s="55" t="str">
        <f>'[3]Daily Roster'!$C163</f>
        <v>Linda</v>
      </c>
      <c r="D163" s="55" t="str">
        <f>'[3]Daily Roster'!$D163</f>
        <v>V.Hill</v>
      </c>
      <c r="E163" s="55" t="str">
        <f>'[3]Daily Roster'!$E163</f>
        <v>qq</v>
      </c>
      <c r="F163" s="55" t="str">
        <f>'[3]Daily Roster'!$F163</f>
        <v>Madonna</v>
      </c>
      <c r="G163" s="55" t="str">
        <f>'[3]Daily Roster'!$G163</f>
        <v>Marisa</v>
      </c>
      <c r="H163" s="55" t="str">
        <f>'[3]Daily Roster'!$H163</f>
        <v>Marisa</v>
      </c>
      <c r="I163" s="55" t="str">
        <f>'[3]Daily Roster'!$I163</f>
        <v>qq</v>
      </c>
      <c r="J163" s="55" t="str">
        <f>'[3]Daily Roster'!$J163</f>
        <v>qq</v>
      </c>
      <c r="K163" s="55" t="str">
        <f>'[3]Daily Roster'!$K163</f>
        <v>Jane</v>
      </c>
      <c r="L163" s="55" t="str">
        <f>'[3]Daily Roster'!$L163</f>
        <v>R.Batagol</v>
      </c>
      <c r="M163" s="55" t="str">
        <f>'[3]Daily Roster'!$M163</f>
        <v>C.McAvaney</v>
      </c>
      <c r="N163" s="55" t="str">
        <f>'[3]Daily Roster'!$N163</f>
        <v>Erika</v>
      </c>
      <c r="O163" s="55" t="str">
        <f>'[3]Daily Roster'!$O163</f>
        <v>Huda</v>
      </c>
      <c r="P163" s="55" t="str">
        <f>'[3]Daily Roster'!$P163</f>
        <v>qq</v>
      </c>
      <c r="Q163" s="55" t="str">
        <f>'[3]Daily Roster'!$Q163</f>
        <v>Amelia</v>
      </c>
      <c r="R163" s="55" t="str">
        <f>'[3]Daily Roster'!$R163</f>
        <v>QQ</v>
      </c>
      <c r="S163" s="55" t="str">
        <f>'[3]Daily Roster'!$S163</f>
        <v>qq</v>
      </c>
      <c r="T163" s="55" t="str">
        <f>'[3]Daily Roster'!$T163</f>
        <v>S.Sturm</v>
      </c>
      <c r="U163" s="55" t="str">
        <f>'[3]Daily Roster'!$U163</f>
        <v>qq</v>
      </c>
      <c r="V163" s="55" t="str">
        <f>'[3]Daily Roster'!$V163</f>
        <v>A.Chong</v>
      </c>
      <c r="W163" s="55" t="str">
        <f>'[3]Daily Roster'!$W163</f>
        <v>Tess</v>
      </c>
      <c r="X163" s="55" t="str">
        <f>'[3]Daily Roster'!$X163</f>
        <v>Sue Kirsa</v>
      </c>
      <c r="Y163" s="55" t="str">
        <f>'[3]Daily Roster'!$Y163</f>
        <v>A.Chong</v>
      </c>
    </row>
    <row r="164" spans="1:25" x14ac:dyDescent="0.3">
      <c r="A164" s="7">
        <v>43327</v>
      </c>
      <c r="B164" s="1" t="s">
        <v>3</v>
      </c>
      <c r="C164" s="55" t="str">
        <f>'[3]Daily Roster'!$C164</f>
        <v>Linda</v>
      </c>
      <c r="D164" s="55" t="str">
        <f>'[3]Daily Roster'!$D164</f>
        <v>V.Hill</v>
      </c>
      <c r="E164" s="55" t="str">
        <f>'[3]Daily Roster'!$E164</f>
        <v>qq</v>
      </c>
      <c r="F164" s="55" t="str">
        <f>'[3]Daily Roster'!$F164</f>
        <v>Madonna</v>
      </c>
      <c r="G164" s="55" t="str">
        <f>'[3]Daily Roster'!$G164</f>
        <v>Marisa</v>
      </c>
      <c r="H164" s="55" t="str">
        <f>'[3]Daily Roster'!$H164</f>
        <v>Marisa</v>
      </c>
      <c r="I164" s="55" t="str">
        <f>'[3]Daily Roster'!$I164</f>
        <v>qq</v>
      </c>
      <c r="J164" s="55" t="str">
        <f>'[3]Daily Roster'!$J164</f>
        <v>Tom</v>
      </c>
      <c r="K164" s="55" t="str">
        <f>'[3]Daily Roster'!$K164</f>
        <v>Jane</v>
      </c>
      <c r="L164" s="55" t="str">
        <f>'[3]Daily Roster'!$L164</f>
        <v>qq</v>
      </c>
      <c r="M164" s="55" t="str">
        <f>'[3]Daily Roster'!$M164</f>
        <v>C.McAvaney</v>
      </c>
      <c r="N164" s="55" t="str">
        <f>'[3]Daily Roster'!$N164</f>
        <v>Erika</v>
      </c>
      <c r="O164" s="55" t="str">
        <f>'[3]Daily Roster'!$O164</f>
        <v>qq</v>
      </c>
      <c r="P164" s="55" t="str">
        <f>'[3]Daily Roster'!$P164</f>
        <v>qq</v>
      </c>
      <c r="Q164" s="55" t="str">
        <f>'[3]Daily Roster'!$Q164</f>
        <v>Amelia</v>
      </c>
      <c r="R164" s="55" t="str">
        <f>'[3]Daily Roster'!$R164</f>
        <v>QQ</v>
      </c>
      <c r="S164" s="55" t="str">
        <f>'[3]Daily Roster'!$S164</f>
        <v>Shirley</v>
      </c>
      <c r="T164" s="55" t="str">
        <f>'[3]Daily Roster'!$T164</f>
        <v>S.Sturm</v>
      </c>
      <c r="U164" s="55" t="str">
        <f>'[3]Daily Roster'!$U164</f>
        <v>qq</v>
      </c>
      <c r="V164" s="55" t="str">
        <f>'[3]Daily Roster'!$V164</f>
        <v>A.Chong</v>
      </c>
      <c r="W164" s="55" t="str">
        <f>'[3]Daily Roster'!$W164</f>
        <v>Tess</v>
      </c>
      <c r="X164" s="55" t="str">
        <f>'[3]Daily Roster'!$X164</f>
        <v>Sue Kirsa</v>
      </c>
      <c r="Y164" s="55" t="str">
        <f>'[3]Daily Roster'!$Y164</f>
        <v>A.Chong</v>
      </c>
    </row>
    <row r="165" spans="1:25" x14ac:dyDescent="0.3">
      <c r="A165" s="7">
        <v>43328</v>
      </c>
      <c r="B165" s="1" t="s">
        <v>4</v>
      </c>
      <c r="C165" s="55" t="str">
        <f>'[3]Daily Roster'!$C165</f>
        <v>Linda</v>
      </c>
      <c r="D165" s="55" t="str">
        <f>'[3]Daily Roster'!$D165</f>
        <v>V.Hill</v>
      </c>
      <c r="E165" s="55" t="str">
        <f>'[3]Daily Roster'!$E165</f>
        <v>Wendy</v>
      </c>
      <c r="F165" s="55" t="str">
        <f>'[3]Daily Roster'!$F165</f>
        <v>Madonna</v>
      </c>
      <c r="G165" s="55" t="str">
        <f>'[3]Daily Roster'!$G165</f>
        <v>Marisa</v>
      </c>
      <c r="H165" s="55" t="str">
        <f>'[3]Daily Roster'!$H165</f>
        <v>Marisa</v>
      </c>
      <c r="I165" s="55" t="str">
        <f>'[3]Daily Roster'!$I165</f>
        <v>qq</v>
      </c>
      <c r="J165" s="55" t="str">
        <f>'[3]Daily Roster'!$J165</f>
        <v>qq</v>
      </c>
      <c r="K165" s="55" t="str">
        <f>'[3]Daily Roster'!$K165</f>
        <v>Jane</v>
      </c>
      <c r="L165" s="55" t="str">
        <f>'[3]Daily Roster'!$L165</f>
        <v>qq</v>
      </c>
      <c r="M165" s="55" t="str">
        <f>'[3]Daily Roster'!$M165</f>
        <v>QQ</v>
      </c>
      <c r="N165" s="55" t="str">
        <f>'[3]Daily Roster'!$N165</f>
        <v>qq</v>
      </c>
      <c r="O165" s="55" t="str">
        <f>'[3]Daily Roster'!$O165</f>
        <v>qq</v>
      </c>
      <c r="P165" s="55" t="str">
        <f>'[3]Daily Roster'!$P165</f>
        <v>Amy</v>
      </c>
      <c r="Q165" s="55" t="str">
        <f>'[3]Daily Roster'!$Q165</f>
        <v>Amelia</v>
      </c>
      <c r="R165" s="55" t="str">
        <f>'[3]Daily Roster'!$R165</f>
        <v>QQ</v>
      </c>
      <c r="S165" s="55" t="str">
        <f>'[3]Daily Roster'!$S165</f>
        <v>Shirley</v>
      </c>
      <c r="T165" s="55" t="str">
        <f>'[3]Daily Roster'!$T165</f>
        <v>S.Sturm</v>
      </c>
      <c r="U165" s="55" t="str">
        <f>'[3]Daily Roster'!$U165</f>
        <v>qq</v>
      </c>
      <c r="V165" s="55" t="str">
        <f>'[3]Daily Roster'!$V165</f>
        <v>A.Chong</v>
      </c>
      <c r="W165" s="55" t="str">
        <f>'[3]Daily Roster'!$W165</f>
        <v>Tess</v>
      </c>
      <c r="X165" s="55" t="str">
        <f>'[3]Daily Roster'!$X165</f>
        <v>Sue Kirsa</v>
      </c>
      <c r="Y165" s="55" t="str">
        <f>'[3]Daily Roster'!$Y165</f>
        <v>A.Chong</v>
      </c>
    </row>
    <row r="166" spans="1:25" x14ac:dyDescent="0.3">
      <c r="A166" s="7">
        <v>43329</v>
      </c>
      <c r="B166" s="1" t="s">
        <v>5</v>
      </c>
      <c r="C166" s="55" t="str">
        <f>'[3]Daily Roster'!$C166</f>
        <v>Linda</v>
      </c>
      <c r="D166" s="55" t="str">
        <f>'[3]Daily Roster'!$D166</f>
        <v>V.Hill</v>
      </c>
      <c r="E166" s="55" t="str">
        <f>'[3]Daily Roster'!$E166</f>
        <v>qq</v>
      </c>
      <c r="F166" s="55" t="str">
        <f>'[3]Daily Roster'!$F166</f>
        <v>Madonna</v>
      </c>
      <c r="G166" s="55" t="str">
        <f>'[3]Daily Roster'!$G166</f>
        <v>qq</v>
      </c>
      <c r="H166" s="55" t="str">
        <f>'[3]Daily Roster'!$H166</f>
        <v>qq</v>
      </c>
      <c r="I166" s="55" t="str">
        <f>'[3]Daily Roster'!$I166</f>
        <v>qq</v>
      </c>
      <c r="J166" s="55" t="str">
        <f>'[3]Daily Roster'!$J166</f>
        <v>Tom</v>
      </c>
      <c r="K166" s="55" t="str">
        <f>'[3]Daily Roster'!$K166</f>
        <v>qq</v>
      </c>
      <c r="L166" s="55" t="str">
        <f>'[3]Daily Roster'!$L166</f>
        <v>qq</v>
      </c>
      <c r="M166" s="55" t="str">
        <f>'[3]Daily Roster'!$M166</f>
        <v>C.McAvaney</v>
      </c>
      <c r="N166" s="55" t="str">
        <f>'[3]Daily Roster'!$N166</f>
        <v>Erika</v>
      </c>
      <c r="O166" s="55" t="str">
        <f>'[3]Daily Roster'!$O166</f>
        <v>qq</v>
      </c>
      <c r="P166" s="55" t="str">
        <f>'[3]Daily Roster'!$P166</f>
        <v>Amy</v>
      </c>
      <c r="Q166" s="55" t="str">
        <f>'[3]Daily Roster'!$Q166</f>
        <v>Amelia</v>
      </c>
      <c r="R166" s="55" t="str">
        <f>'[3]Daily Roster'!$R166</f>
        <v>QQ</v>
      </c>
      <c r="S166" s="55" t="str">
        <f>'[3]Daily Roster'!$S166</f>
        <v>Shirley</v>
      </c>
      <c r="T166" s="55" t="str">
        <f>'[3]Daily Roster'!$T166</f>
        <v>S.Sturm</v>
      </c>
      <c r="U166" s="55" t="str">
        <f>'[3]Daily Roster'!$U166</f>
        <v>qq</v>
      </c>
      <c r="V166" s="55" t="str">
        <f>'[3]Daily Roster'!$V166</f>
        <v>A.Chong</v>
      </c>
      <c r="W166" s="55" t="str">
        <f>'[3]Daily Roster'!$W166</f>
        <v>qq</v>
      </c>
      <c r="X166" s="55" t="str">
        <f>'[3]Daily Roster'!$X166</f>
        <v>Sue Kirsa</v>
      </c>
      <c r="Y166" s="55" t="str">
        <f>'[3]Daily Roster'!$Y166</f>
        <v>A.Chong</v>
      </c>
    </row>
    <row r="167" spans="1:25" x14ac:dyDescent="0.3">
      <c r="A167" s="7">
        <v>43332</v>
      </c>
      <c r="B167" s="1" t="s">
        <v>1</v>
      </c>
      <c r="C167" s="55" t="str">
        <f>'[3]Daily Roster'!$C167</f>
        <v>Linda</v>
      </c>
      <c r="D167" s="55" t="str">
        <f>'[3]Daily Roster'!$D167</f>
        <v>V.Hill</v>
      </c>
      <c r="E167" s="55" t="str">
        <f>'[3]Daily Roster'!$E167</f>
        <v>Wendy</v>
      </c>
      <c r="F167" s="55" t="str">
        <f>'[3]Daily Roster'!$F167</f>
        <v>Madonna</v>
      </c>
      <c r="G167" s="55" t="str">
        <f>'[3]Daily Roster'!$G167</f>
        <v>qq</v>
      </c>
      <c r="H167" s="55" t="str">
        <f>'[3]Daily Roster'!$H167</f>
        <v>qq</v>
      </c>
      <c r="I167" s="55" t="str">
        <f>'[3]Daily Roster'!$I167</f>
        <v>Stav (ADR)</v>
      </c>
      <c r="J167" s="55" t="str">
        <f>'[3]Daily Roster'!$J167</f>
        <v>Winnie</v>
      </c>
      <c r="K167" s="55" t="str">
        <f>'[3]Daily Roster'!$K167</f>
        <v>Jane</v>
      </c>
      <c r="L167" s="55" t="str">
        <f>'[3]Daily Roster'!$L167</f>
        <v>R.Batagol</v>
      </c>
      <c r="M167" s="55" t="str">
        <f>'[3]Daily Roster'!$M167</f>
        <v>C.McAvaney</v>
      </c>
      <c r="N167" s="55" t="str">
        <f>'[3]Daily Roster'!$N167</f>
        <v>Erika</v>
      </c>
      <c r="O167" s="55" t="str">
        <f>'[3]Daily Roster'!$O167</f>
        <v>Huda</v>
      </c>
      <c r="P167" s="55" t="str">
        <f>'[3]Daily Roster'!$P167</f>
        <v>qq</v>
      </c>
      <c r="Q167" s="55" t="str">
        <f>'[3]Daily Roster'!$Q167</f>
        <v>Amelia</v>
      </c>
      <c r="R167" s="55" t="str">
        <f>'[3]Daily Roster'!$R167</f>
        <v>QQ</v>
      </c>
      <c r="S167" s="55" t="str">
        <f>'[3]Daily Roster'!$S167</f>
        <v>Shirley</v>
      </c>
      <c r="T167" s="55" t="str">
        <f>'[3]Daily Roster'!$T167</f>
        <v>S.Sturm</v>
      </c>
      <c r="U167" s="55" t="str">
        <f>'[3]Daily Roster'!$U167</f>
        <v>qq</v>
      </c>
      <c r="V167" s="55" t="str">
        <f>'[3]Daily Roster'!$V167</f>
        <v>A.Chong</v>
      </c>
      <c r="W167" s="55" t="str">
        <f>'[3]Daily Roster'!$W167</f>
        <v>Tess</v>
      </c>
      <c r="X167" s="55" t="str">
        <f>'[3]Daily Roster'!$X167</f>
        <v>Sue Kirsa</v>
      </c>
      <c r="Y167" s="55" t="str">
        <f>'[3]Daily Roster'!$Y167</f>
        <v>A.Chong</v>
      </c>
    </row>
    <row r="168" spans="1:25" x14ac:dyDescent="0.3">
      <c r="A168" s="7">
        <v>43333</v>
      </c>
      <c r="B168" s="1" t="s">
        <v>2</v>
      </c>
      <c r="C168" s="55" t="str">
        <f>'[3]Daily Roster'!$C168</f>
        <v>Linda</v>
      </c>
      <c r="D168" s="55" t="str">
        <f>'[3]Daily Roster'!$D168</f>
        <v>V.Hill</v>
      </c>
      <c r="E168" s="55" t="str">
        <f>'[3]Daily Roster'!$E168</f>
        <v>qq</v>
      </c>
      <c r="F168" s="55" t="str">
        <f>'[3]Daily Roster'!$F168</f>
        <v>Madonna</v>
      </c>
      <c r="G168" s="55" t="str">
        <f>'[3]Daily Roster'!$G168</f>
        <v>Marisa</v>
      </c>
      <c r="H168" s="55" t="str">
        <f>'[3]Daily Roster'!$H168</f>
        <v>Marisa</v>
      </c>
      <c r="I168" s="55" t="str">
        <f>'[3]Daily Roster'!$I168</f>
        <v>qq</v>
      </c>
      <c r="J168" s="55" t="str">
        <f>'[3]Daily Roster'!$J168</f>
        <v>qq</v>
      </c>
      <c r="K168" s="55" t="str">
        <f>'[3]Daily Roster'!$K168</f>
        <v>Jane</v>
      </c>
      <c r="L168" s="55" t="str">
        <f>'[3]Daily Roster'!$L168</f>
        <v>R.Batagol</v>
      </c>
      <c r="M168" s="55" t="str">
        <f>'[3]Daily Roster'!$M168</f>
        <v>C.McAvaney</v>
      </c>
      <c r="N168" s="55" t="str">
        <f>'[3]Daily Roster'!$N168</f>
        <v>Erika</v>
      </c>
      <c r="O168" s="55" t="str">
        <f>'[3]Daily Roster'!$O168</f>
        <v>Huda</v>
      </c>
      <c r="P168" s="55" t="str">
        <f>'[3]Daily Roster'!$P168</f>
        <v>qq</v>
      </c>
      <c r="Q168" s="55" t="str">
        <f>'[3]Daily Roster'!$Q168</f>
        <v>Amelia</v>
      </c>
      <c r="R168" s="55" t="str">
        <f>'[3]Daily Roster'!$R168</f>
        <v>QQ</v>
      </c>
      <c r="S168" s="55" t="str">
        <f>'[3]Daily Roster'!$S168</f>
        <v>qq</v>
      </c>
      <c r="T168" s="55" t="str">
        <f>'[3]Daily Roster'!$T168</f>
        <v>S.Sturm</v>
      </c>
      <c r="U168" s="55" t="str">
        <f>'[3]Daily Roster'!$U168</f>
        <v>qq</v>
      </c>
      <c r="V168" s="55" t="str">
        <f>'[3]Daily Roster'!$V168</f>
        <v>A.Chong</v>
      </c>
      <c r="W168" s="55" t="str">
        <f>'[3]Daily Roster'!$W168</f>
        <v>Tess</v>
      </c>
      <c r="X168" s="55" t="str">
        <f>'[3]Daily Roster'!$X168</f>
        <v>Sue Kirsa</v>
      </c>
      <c r="Y168" s="55" t="str">
        <f>'[3]Daily Roster'!$Y168</f>
        <v>A.Chong</v>
      </c>
    </row>
    <row r="169" spans="1:25" x14ac:dyDescent="0.3">
      <c r="A169" s="7">
        <v>43334</v>
      </c>
      <c r="B169" s="1" t="s">
        <v>3</v>
      </c>
      <c r="C169" s="55" t="str">
        <f>'[3]Daily Roster'!$C169</f>
        <v>Linda</v>
      </c>
      <c r="D169" s="55" t="str">
        <f>'[3]Daily Roster'!$D169</f>
        <v>V.Hill</v>
      </c>
      <c r="E169" s="55" t="str">
        <f>'[3]Daily Roster'!$E169</f>
        <v>Wendy</v>
      </c>
      <c r="F169" s="55" t="str">
        <f>'[3]Daily Roster'!$F169</f>
        <v>Madonna</v>
      </c>
      <c r="G169" s="55" t="str">
        <f>'[3]Daily Roster'!$G169</f>
        <v>Marisa</v>
      </c>
      <c r="H169" s="55" t="str">
        <f>'[3]Daily Roster'!$H169</f>
        <v>Marisa</v>
      </c>
      <c r="I169" s="55" t="str">
        <f>'[3]Daily Roster'!$I169</f>
        <v>qq</v>
      </c>
      <c r="J169" s="55" t="str">
        <f>'[3]Daily Roster'!$J169</f>
        <v>Tom</v>
      </c>
      <c r="K169" s="55" t="str">
        <f>'[3]Daily Roster'!$K169</f>
        <v>Jane</v>
      </c>
      <c r="L169" s="55" t="str">
        <f>'[3]Daily Roster'!$L169</f>
        <v>qq</v>
      </c>
      <c r="M169" s="55" t="str">
        <f>'[3]Daily Roster'!$M169</f>
        <v>C.McAvaney</v>
      </c>
      <c r="N169" s="55" t="str">
        <f>'[3]Daily Roster'!$N169</f>
        <v>Erika</v>
      </c>
      <c r="O169" s="55" t="str">
        <f>'[3]Daily Roster'!$O169</f>
        <v>qq</v>
      </c>
      <c r="P169" s="55" t="str">
        <f>'[3]Daily Roster'!$P169</f>
        <v>qq</v>
      </c>
      <c r="Q169" s="55" t="str">
        <f>'[3]Daily Roster'!$Q169</f>
        <v>Amelia</v>
      </c>
      <c r="R169" s="55" t="str">
        <f>'[3]Daily Roster'!$R169</f>
        <v>QQ</v>
      </c>
      <c r="S169" s="55" t="str">
        <f>'[3]Daily Roster'!$S169</f>
        <v>Shirley</v>
      </c>
      <c r="T169" s="55" t="str">
        <f>'[3]Daily Roster'!$T169</f>
        <v>S.Sturm</v>
      </c>
      <c r="U169" s="55" t="str">
        <f>'[3]Daily Roster'!$U169</f>
        <v>qq</v>
      </c>
      <c r="V169" s="55" t="str">
        <f>'[3]Daily Roster'!$V169</f>
        <v>A.Chong</v>
      </c>
      <c r="W169" s="55" t="str">
        <f>'[3]Daily Roster'!$W169</f>
        <v>Tess</v>
      </c>
      <c r="X169" s="55" t="str">
        <f>'[3]Daily Roster'!$X169</f>
        <v>Sue Kirsa</v>
      </c>
      <c r="Y169" s="55" t="str">
        <f>'[3]Daily Roster'!$Y169</f>
        <v>A.Chong</v>
      </c>
    </row>
    <row r="170" spans="1:25" x14ac:dyDescent="0.3">
      <c r="A170" s="7">
        <v>43335</v>
      </c>
      <c r="B170" s="1" t="s">
        <v>4</v>
      </c>
      <c r="C170" s="55" t="str">
        <f>'[3]Daily Roster'!$C170</f>
        <v>Linda</v>
      </c>
      <c r="D170" s="55" t="str">
        <f>'[3]Daily Roster'!$D170</f>
        <v>V.Hill</v>
      </c>
      <c r="E170" s="55" t="str">
        <f>'[3]Daily Roster'!$E170</f>
        <v>qq</v>
      </c>
      <c r="F170" s="55" t="str">
        <f>'[3]Daily Roster'!$F170</f>
        <v>Madonna</v>
      </c>
      <c r="G170" s="55" t="str">
        <f>'[3]Daily Roster'!$G170</f>
        <v>Marisa</v>
      </c>
      <c r="H170" s="55" t="str">
        <f>'[3]Daily Roster'!$H170</f>
        <v>Marisa</v>
      </c>
      <c r="I170" s="55" t="str">
        <f>'[3]Daily Roster'!$I170</f>
        <v>qq</v>
      </c>
      <c r="J170" s="55" t="str">
        <f>'[3]Daily Roster'!$J170</f>
        <v>qq</v>
      </c>
      <c r="K170" s="55" t="str">
        <f>'[3]Daily Roster'!$K170</f>
        <v>Jane</v>
      </c>
      <c r="L170" s="55" t="str">
        <f>'[3]Daily Roster'!$L170</f>
        <v>qq</v>
      </c>
      <c r="M170" s="55" t="str">
        <f>'[3]Daily Roster'!$M170</f>
        <v>QQ</v>
      </c>
      <c r="N170" s="55" t="str">
        <f>'[3]Daily Roster'!$N170</f>
        <v>qq</v>
      </c>
      <c r="O170" s="55" t="str">
        <f>'[3]Daily Roster'!$O170</f>
        <v>qq</v>
      </c>
      <c r="P170" s="55" t="str">
        <f>'[3]Daily Roster'!$P170</f>
        <v>Amy</v>
      </c>
      <c r="Q170" s="55" t="str">
        <f>'[3]Daily Roster'!$Q170</f>
        <v>Amelia</v>
      </c>
      <c r="R170" s="55" t="str">
        <f>'[3]Daily Roster'!$R170</f>
        <v>QQ</v>
      </c>
      <c r="S170" s="55" t="str">
        <f>'[3]Daily Roster'!$S170</f>
        <v>Shirley</v>
      </c>
      <c r="T170" s="55" t="str">
        <f>'[3]Daily Roster'!$T170</f>
        <v>S.Sturm</v>
      </c>
      <c r="U170" s="55" t="str">
        <f>'[3]Daily Roster'!$U170</f>
        <v>qq</v>
      </c>
      <c r="V170" s="55" t="str">
        <f>'[3]Daily Roster'!$V170</f>
        <v>A.Chong</v>
      </c>
      <c r="W170" s="55" t="str">
        <f>'[3]Daily Roster'!$W170</f>
        <v>Tess</v>
      </c>
      <c r="X170" s="55" t="str">
        <f>'[3]Daily Roster'!$X170</f>
        <v>Sue Kirsa</v>
      </c>
      <c r="Y170" s="55" t="str">
        <f>'[3]Daily Roster'!$Y170</f>
        <v>A.Chong</v>
      </c>
    </row>
    <row r="171" spans="1:25" x14ac:dyDescent="0.3">
      <c r="A171" s="7">
        <v>43336</v>
      </c>
      <c r="B171" s="1" t="s">
        <v>5</v>
      </c>
      <c r="C171" s="55" t="str">
        <f>'[3]Daily Roster'!$C171</f>
        <v>Linda</v>
      </c>
      <c r="D171" s="55" t="str">
        <f>'[3]Daily Roster'!$D171</f>
        <v>V.Hill</v>
      </c>
      <c r="E171" s="55" t="str">
        <f>'[3]Daily Roster'!$E171</f>
        <v>qq</v>
      </c>
      <c r="F171" s="55" t="str">
        <f>'[3]Daily Roster'!$F171</f>
        <v>Madonna</v>
      </c>
      <c r="G171" s="55" t="str">
        <f>'[3]Daily Roster'!$G171</f>
        <v>qq</v>
      </c>
      <c r="H171" s="55" t="str">
        <f>'[3]Daily Roster'!$H171</f>
        <v>qq</v>
      </c>
      <c r="I171" s="55" t="str">
        <f>'[3]Daily Roster'!$I171</f>
        <v>qq</v>
      </c>
      <c r="J171" s="55" t="str">
        <f>'[3]Daily Roster'!$J171</f>
        <v>Tom</v>
      </c>
      <c r="K171" s="55" t="str">
        <f>'[3]Daily Roster'!$K171</f>
        <v>Jane</v>
      </c>
      <c r="L171" s="55" t="str">
        <f>'[3]Daily Roster'!$L171</f>
        <v>qq</v>
      </c>
      <c r="M171" s="55" t="str">
        <f>'[3]Daily Roster'!$M171</f>
        <v>C.McAvaney</v>
      </c>
      <c r="N171" s="55" t="str">
        <f>'[3]Daily Roster'!$N171</f>
        <v>Erika</v>
      </c>
      <c r="O171" s="55" t="str">
        <f>'[3]Daily Roster'!$O171</f>
        <v>qq</v>
      </c>
      <c r="P171" s="55" t="str">
        <f>'[3]Daily Roster'!$P171</f>
        <v>Amy</v>
      </c>
      <c r="Q171" s="55" t="str">
        <f>'[3]Daily Roster'!$Q171</f>
        <v>qq</v>
      </c>
      <c r="R171" s="55" t="str">
        <f>'[3]Daily Roster'!$R171</f>
        <v>QQ</v>
      </c>
      <c r="S171" s="55" t="str">
        <f>'[3]Daily Roster'!$S171</f>
        <v>Shirley</v>
      </c>
      <c r="T171" s="55" t="str">
        <f>'[3]Daily Roster'!$T171</f>
        <v>S.Sturm</v>
      </c>
      <c r="U171" s="55" t="str">
        <f>'[3]Daily Roster'!$U171</f>
        <v>qq</v>
      </c>
      <c r="V171" s="55" t="str">
        <f>'[3]Daily Roster'!$V171</f>
        <v>A.Chong</v>
      </c>
      <c r="W171" s="55" t="str">
        <f>'[3]Daily Roster'!$W171</f>
        <v>qq</v>
      </c>
      <c r="X171" s="55" t="str">
        <f>'[3]Daily Roster'!$X171</f>
        <v>qq</v>
      </c>
      <c r="Y171" s="55" t="str">
        <f>'[3]Daily Roster'!$Y171</f>
        <v>A.Chong</v>
      </c>
    </row>
    <row r="172" spans="1:25" x14ac:dyDescent="0.3">
      <c r="A172" s="7">
        <v>43339</v>
      </c>
      <c r="B172" s="1" t="s">
        <v>1</v>
      </c>
      <c r="C172" s="55" t="str">
        <f>'[3]Daily Roster'!$C172</f>
        <v>Linda</v>
      </c>
      <c r="D172" s="55" t="str">
        <f>'[3]Daily Roster'!$D172</f>
        <v>V.Hill</v>
      </c>
      <c r="E172" s="55" t="str">
        <f>'[3]Daily Roster'!$E172</f>
        <v>Wendy</v>
      </c>
      <c r="F172" s="55" t="str">
        <f>'[3]Daily Roster'!$F172</f>
        <v>Madonna</v>
      </c>
      <c r="G172" s="55" t="str">
        <f>'[3]Daily Roster'!$G172</f>
        <v>qq</v>
      </c>
      <c r="H172" s="55" t="str">
        <f>'[3]Daily Roster'!$H172</f>
        <v>qq</v>
      </c>
      <c r="I172" s="55" t="str">
        <f>'[3]Daily Roster'!$I172</f>
        <v>Stav (ADR)</v>
      </c>
      <c r="J172" s="55" t="str">
        <f>'[3]Daily Roster'!$J172</f>
        <v>Winnie</v>
      </c>
      <c r="K172" s="55" t="str">
        <f>'[3]Daily Roster'!$K172</f>
        <v>Jane</v>
      </c>
      <c r="L172" s="55" t="str">
        <f>'[3]Daily Roster'!$L172</f>
        <v>R.Batagol</v>
      </c>
      <c r="M172" s="55" t="str">
        <f>'[3]Daily Roster'!$M172</f>
        <v>C.McAvaney</v>
      </c>
      <c r="N172" s="55" t="str">
        <f>'[3]Daily Roster'!$N172</f>
        <v>Erika</v>
      </c>
      <c r="O172" s="55" t="str">
        <f>'[3]Daily Roster'!$O172</f>
        <v>Huda</v>
      </c>
      <c r="P172" s="55" t="str">
        <f>'[3]Daily Roster'!$P172</f>
        <v>qq</v>
      </c>
      <c r="Q172" s="55" t="str">
        <f>'[3]Daily Roster'!$Q172</f>
        <v>Amelia</v>
      </c>
      <c r="R172" s="55" t="str">
        <f>'[3]Daily Roster'!$R172</f>
        <v>QQ</v>
      </c>
      <c r="S172" s="55" t="str">
        <f>'[3]Daily Roster'!$S172</f>
        <v>qq</v>
      </c>
      <c r="T172" s="55" t="str">
        <f>'[3]Daily Roster'!$T172</f>
        <v>S.Sturm</v>
      </c>
      <c r="U172" s="55" t="str">
        <f>'[3]Daily Roster'!$U172</f>
        <v>qq</v>
      </c>
      <c r="V172" s="55" t="str">
        <f>'[3]Daily Roster'!$V172</f>
        <v>A.Chong</v>
      </c>
      <c r="W172" s="55" t="str">
        <f>'[3]Daily Roster'!$W172</f>
        <v>qq</v>
      </c>
      <c r="X172" s="55" t="str">
        <f>'[3]Daily Roster'!$X172</f>
        <v>N.Dirnbauer</v>
      </c>
      <c r="Y172" s="55" t="str">
        <f>'[3]Daily Roster'!$Y172</f>
        <v>A.Chong</v>
      </c>
    </row>
    <row r="173" spans="1:25" x14ac:dyDescent="0.3">
      <c r="A173" s="7">
        <v>43340</v>
      </c>
      <c r="B173" s="1" t="s">
        <v>2</v>
      </c>
      <c r="C173" s="55" t="str">
        <f>'[3]Daily Roster'!$C173</f>
        <v>Linda</v>
      </c>
      <c r="D173" s="55" t="str">
        <f>'[3]Daily Roster'!$D173</f>
        <v>V.Hill</v>
      </c>
      <c r="E173" s="55" t="str">
        <f>'[3]Daily Roster'!$E173</f>
        <v>qq</v>
      </c>
      <c r="F173" s="55" t="str">
        <f>'[3]Daily Roster'!$F173</f>
        <v>Madonna</v>
      </c>
      <c r="G173" s="55" t="str">
        <f>'[3]Daily Roster'!$G173</f>
        <v>Marisa</v>
      </c>
      <c r="H173" s="55" t="str">
        <f>'[3]Daily Roster'!$H173</f>
        <v>Marisa</v>
      </c>
      <c r="I173" s="55" t="str">
        <f>'[3]Daily Roster'!$I173</f>
        <v>qq</v>
      </c>
      <c r="J173" s="55" t="str">
        <f>'[3]Daily Roster'!$J173</f>
        <v>qq</v>
      </c>
      <c r="K173" s="55" t="str">
        <f>'[3]Daily Roster'!$K173</f>
        <v>Jane</v>
      </c>
      <c r="L173" s="55" t="str">
        <f>'[3]Daily Roster'!$L173</f>
        <v>R.Batagol</v>
      </c>
      <c r="M173" s="55" t="str">
        <f>'[3]Daily Roster'!$M173</f>
        <v>C.McAvaney</v>
      </c>
      <c r="N173" s="55" t="str">
        <f>'[3]Daily Roster'!$N173</f>
        <v>Erika</v>
      </c>
      <c r="O173" s="55" t="str">
        <f>'[3]Daily Roster'!$O173</f>
        <v>qq</v>
      </c>
      <c r="P173" s="55" t="str">
        <f>'[3]Daily Roster'!$P173</f>
        <v>qq</v>
      </c>
      <c r="Q173" s="55" t="str">
        <f>'[3]Daily Roster'!$Q173</f>
        <v>Amelia</v>
      </c>
      <c r="R173" s="55" t="str">
        <f>'[3]Daily Roster'!$R173</f>
        <v>QQ</v>
      </c>
      <c r="S173" s="55" t="str">
        <f>'[3]Daily Roster'!$S173</f>
        <v>qq</v>
      </c>
      <c r="T173" s="55" t="str">
        <f>'[3]Daily Roster'!$T173</f>
        <v>S.Sturm</v>
      </c>
      <c r="U173" s="55" t="str">
        <f>'[3]Daily Roster'!$U173</f>
        <v>qq</v>
      </c>
      <c r="V173" s="55" t="str">
        <f>'[3]Daily Roster'!$V173</f>
        <v>A.Chong</v>
      </c>
      <c r="W173" s="55" t="str">
        <f>'[3]Daily Roster'!$W173</f>
        <v>qq</v>
      </c>
      <c r="X173" s="55" t="str">
        <f>'[3]Daily Roster'!$X173</f>
        <v>N.Dirnbauer</v>
      </c>
      <c r="Y173" s="55" t="str">
        <f>'[3]Daily Roster'!$Y173</f>
        <v>A.Chong</v>
      </c>
    </row>
    <row r="174" spans="1:25" x14ac:dyDescent="0.3">
      <c r="A174" s="7">
        <v>43341</v>
      </c>
      <c r="B174" s="1" t="s">
        <v>3</v>
      </c>
      <c r="C174" s="55" t="str">
        <f>'[3]Daily Roster'!$C174</f>
        <v>Linda</v>
      </c>
      <c r="D174" s="55" t="str">
        <f>'[3]Daily Roster'!$D174</f>
        <v>V.Hill</v>
      </c>
      <c r="E174" s="55" t="str">
        <f>'[3]Daily Roster'!$E174</f>
        <v>qq</v>
      </c>
      <c r="F174" s="55" t="str">
        <f>'[3]Daily Roster'!$F174</f>
        <v>Madonna</v>
      </c>
      <c r="G174" s="55" t="str">
        <f>'[3]Daily Roster'!$G174</f>
        <v>Marisa</v>
      </c>
      <c r="H174" s="55" t="str">
        <f>'[3]Daily Roster'!$H174</f>
        <v>Marisa</v>
      </c>
      <c r="I174" s="55" t="str">
        <f>'[3]Daily Roster'!$I174</f>
        <v>Jeff/Berenice</v>
      </c>
      <c r="J174" s="55" t="str">
        <f>'[3]Daily Roster'!$J174</f>
        <v>Tom</v>
      </c>
      <c r="K174" s="55" t="str">
        <f>'[3]Daily Roster'!$K174</f>
        <v>Jane</v>
      </c>
      <c r="L174" s="55" t="str">
        <f>'[3]Daily Roster'!$L174</f>
        <v>qq</v>
      </c>
      <c r="M174" s="55" t="str">
        <f>'[3]Daily Roster'!$M174</f>
        <v>C.McAvaney</v>
      </c>
      <c r="N174" s="55" t="str">
        <f>'[3]Daily Roster'!$N174</f>
        <v>Erika</v>
      </c>
      <c r="O174" s="55" t="str">
        <f>'[3]Daily Roster'!$O174</f>
        <v>qq</v>
      </c>
      <c r="P174" s="55" t="str">
        <f>'[3]Daily Roster'!$P174</f>
        <v>qq</v>
      </c>
      <c r="Q174" s="55" t="str">
        <f>'[3]Daily Roster'!$Q174</f>
        <v>Amelia</v>
      </c>
      <c r="R174" s="55" t="str">
        <f>'[3]Daily Roster'!$R174</f>
        <v>QQ</v>
      </c>
      <c r="S174" s="55" t="str">
        <f>'[3]Daily Roster'!$S174</f>
        <v>qq</v>
      </c>
      <c r="T174" s="55" t="str">
        <f>'[3]Daily Roster'!$T174</f>
        <v>S.Sturm</v>
      </c>
      <c r="U174" s="55" t="str">
        <f>'[3]Daily Roster'!$U174</f>
        <v>qq</v>
      </c>
      <c r="V174" s="55" t="str">
        <f>'[3]Daily Roster'!$V174</f>
        <v>A.Chong</v>
      </c>
      <c r="W174" s="55" t="str">
        <f>'[3]Daily Roster'!$W174</f>
        <v>qq</v>
      </c>
      <c r="X174" s="55" t="str">
        <f>'[3]Daily Roster'!$X174</f>
        <v>N.Dirnbauer</v>
      </c>
      <c r="Y174" s="55" t="str">
        <f>'[3]Daily Roster'!$Y174</f>
        <v>A.Chong</v>
      </c>
    </row>
    <row r="175" spans="1:25" x14ac:dyDescent="0.3">
      <c r="A175" s="7">
        <v>43342</v>
      </c>
      <c r="B175" s="1" t="s">
        <v>4</v>
      </c>
      <c r="C175" s="55" t="str">
        <f>'[3]Daily Roster'!$C175</f>
        <v>Linda</v>
      </c>
      <c r="D175" s="55" t="str">
        <f>'[3]Daily Roster'!$D175</f>
        <v>V.Hill</v>
      </c>
      <c r="E175" s="55" t="str">
        <f>'[3]Daily Roster'!$E175</f>
        <v>Wendy</v>
      </c>
      <c r="F175" s="55" t="str">
        <f>'[3]Daily Roster'!$F175</f>
        <v>Madonna</v>
      </c>
      <c r="G175" s="55" t="str">
        <f>'[3]Daily Roster'!$G175</f>
        <v>Marisa</v>
      </c>
      <c r="H175" s="55" t="str">
        <f>'[3]Daily Roster'!$H175</f>
        <v>Marisa</v>
      </c>
      <c r="I175" s="55" t="str">
        <f>'[3]Daily Roster'!$I175</f>
        <v>Jeff/Berenice</v>
      </c>
      <c r="J175" s="55" t="str">
        <f>'[3]Daily Roster'!$J175</f>
        <v>qq</v>
      </c>
      <c r="K175" s="55" t="str">
        <f>'[3]Daily Roster'!$K175</f>
        <v>Jane</v>
      </c>
      <c r="L175" s="55" t="str">
        <f>'[3]Daily Roster'!$L175</f>
        <v>qq</v>
      </c>
      <c r="M175" s="55" t="str">
        <f>'[3]Daily Roster'!$M175</f>
        <v>QQ</v>
      </c>
      <c r="N175" s="55" t="str">
        <f>'[3]Daily Roster'!$N175</f>
        <v>qq</v>
      </c>
      <c r="O175" s="55" t="str">
        <f>'[3]Daily Roster'!$O175</f>
        <v>qq</v>
      </c>
      <c r="P175" s="55" t="str">
        <f>'[3]Daily Roster'!$P175</f>
        <v>Amy</v>
      </c>
      <c r="Q175" s="55" t="str">
        <f>'[3]Daily Roster'!$Q175</f>
        <v>Amelia</v>
      </c>
      <c r="R175" s="55" t="str">
        <f>'[3]Daily Roster'!$R175</f>
        <v>QQ</v>
      </c>
      <c r="S175" s="55" t="str">
        <f>'[3]Daily Roster'!$S175</f>
        <v>qq</v>
      </c>
      <c r="T175" s="55" t="str">
        <f>'[3]Daily Roster'!$T175</f>
        <v>S.Sturm</v>
      </c>
      <c r="U175" s="55" t="str">
        <f>'[3]Daily Roster'!$U175</f>
        <v>qq</v>
      </c>
      <c r="V175" s="55" t="str">
        <f>'[3]Daily Roster'!$V175</f>
        <v>A.Chong</v>
      </c>
      <c r="W175" s="55" t="str">
        <f>'[3]Daily Roster'!$W175</f>
        <v>qq</v>
      </c>
      <c r="X175" s="55" t="str">
        <f>'[3]Daily Roster'!$X175</f>
        <v>N.Dirnbauer</v>
      </c>
      <c r="Y175" s="55" t="str">
        <f>'[3]Daily Roster'!$Y175</f>
        <v>A.Chong</v>
      </c>
    </row>
    <row r="176" spans="1:25" x14ac:dyDescent="0.3">
      <c r="A176" s="7">
        <v>43343</v>
      </c>
      <c r="B176" s="1" t="s">
        <v>5</v>
      </c>
      <c r="C176" s="55" t="str">
        <f>'[3]Daily Roster'!$C176</f>
        <v>Linda</v>
      </c>
      <c r="D176" s="55" t="str">
        <f>'[3]Daily Roster'!$D176</f>
        <v>V.Hill</v>
      </c>
      <c r="E176" s="55" t="str">
        <f>'[3]Daily Roster'!$E176</f>
        <v>qq</v>
      </c>
      <c r="F176" s="55" t="str">
        <f>'[3]Daily Roster'!$F176</f>
        <v>Madonna</v>
      </c>
      <c r="G176" s="55" t="str">
        <f>'[3]Daily Roster'!$G176</f>
        <v>qq</v>
      </c>
      <c r="H176" s="55" t="str">
        <f>'[3]Daily Roster'!$H176</f>
        <v>qq</v>
      </c>
      <c r="I176" s="55" t="str">
        <f>'[3]Daily Roster'!$I176</f>
        <v>qq</v>
      </c>
      <c r="J176" s="55" t="str">
        <f>'[3]Daily Roster'!$J176</f>
        <v>Tom</v>
      </c>
      <c r="K176" s="55" t="str">
        <f>'[3]Daily Roster'!$K176</f>
        <v>qq</v>
      </c>
      <c r="L176" s="55" t="str">
        <f>'[3]Daily Roster'!$L176</f>
        <v>qq</v>
      </c>
      <c r="M176" s="55" t="str">
        <f>'[3]Daily Roster'!$M176</f>
        <v>C.McAvaney</v>
      </c>
      <c r="N176" s="55" t="str">
        <f>'[3]Daily Roster'!$N176</f>
        <v>Erika</v>
      </c>
      <c r="O176" s="55" t="str">
        <f>'[3]Daily Roster'!$O176</f>
        <v>qq</v>
      </c>
      <c r="P176" s="55" t="str">
        <f>'[3]Daily Roster'!$P176</f>
        <v>qq</v>
      </c>
      <c r="Q176" s="55" t="str">
        <f>'[3]Daily Roster'!$Q176</f>
        <v>Amelia</v>
      </c>
      <c r="R176" s="55" t="str">
        <f>'[3]Daily Roster'!$R176</f>
        <v>QQ</v>
      </c>
      <c r="S176" s="55" t="str">
        <f>'[3]Daily Roster'!$S176</f>
        <v>qq</v>
      </c>
      <c r="T176" s="55" t="str">
        <f>'[3]Daily Roster'!$T176</f>
        <v>S.Sturm</v>
      </c>
      <c r="U176" s="55" t="str">
        <f>'[3]Daily Roster'!$U176</f>
        <v>qq</v>
      </c>
      <c r="V176" s="55" t="str">
        <f>'[3]Daily Roster'!$V176</f>
        <v>A.Chong</v>
      </c>
      <c r="W176" s="55" t="str">
        <f>'[3]Daily Roster'!$W176</f>
        <v>qq</v>
      </c>
      <c r="X176" s="55" t="str">
        <f>'[3]Daily Roster'!$X176</f>
        <v>N.Dirnbauer</v>
      </c>
      <c r="Y176" s="55" t="str">
        <f>'[3]Daily Roster'!$Y176</f>
        <v>A.Chong</v>
      </c>
    </row>
    <row r="177" spans="1:25" x14ac:dyDescent="0.3">
      <c r="A177" s="7">
        <v>43346</v>
      </c>
      <c r="B177" s="1" t="s">
        <v>1</v>
      </c>
      <c r="C177" s="55" t="str">
        <f>'[3]Daily Roster'!$C177</f>
        <v>Linda</v>
      </c>
      <c r="D177" s="55" t="str">
        <f>'[3]Daily Roster'!$D177</f>
        <v>V.Hill</v>
      </c>
      <c r="E177" s="55" t="str">
        <f>'[3]Daily Roster'!$E177</f>
        <v>Wendy</v>
      </c>
      <c r="F177" s="55" t="str">
        <f>'[3]Daily Roster'!$F177</f>
        <v>Madonna</v>
      </c>
      <c r="G177" s="55" t="str">
        <f>'[3]Daily Roster'!$G177</f>
        <v>qq</v>
      </c>
      <c r="H177" s="55" t="str">
        <f>'[3]Daily Roster'!$H177</f>
        <v>qq</v>
      </c>
      <c r="I177" s="55" t="str">
        <f>'[3]Daily Roster'!$I177</f>
        <v>Stav (ADR)</v>
      </c>
      <c r="J177" s="55" t="str">
        <f>'[3]Daily Roster'!$J177</f>
        <v>Winnie</v>
      </c>
      <c r="K177" s="55" t="str">
        <f>'[3]Daily Roster'!$K177</f>
        <v>qq</v>
      </c>
      <c r="L177" s="55" t="str">
        <f>'[3]Daily Roster'!$L177</f>
        <v>R.Batagol</v>
      </c>
      <c r="M177" s="55" t="str">
        <f>'[3]Daily Roster'!$M177</f>
        <v>C.McAvaney</v>
      </c>
      <c r="N177" s="55" t="str">
        <f>'[3]Daily Roster'!$N177</f>
        <v>Erika</v>
      </c>
      <c r="O177" s="55" t="str">
        <f>'[3]Daily Roster'!$O177</f>
        <v>Huda</v>
      </c>
      <c r="P177" s="55" t="str">
        <f>'[3]Daily Roster'!$P177</f>
        <v>Amy</v>
      </c>
      <c r="Q177" s="55" t="str">
        <f>'[3]Daily Roster'!$Q177</f>
        <v>Amelia</v>
      </c>
      <c r="R177" s="55" t="str">
        <f>'[3]Daily Roster'!$R177</f>
        <v>QQ</v>
      </c>
      <c r="S177" s="55" t="str">
        <f>'[3]Daily Roster'!$S177</f>
        <v>qq</v>
      </c>
      <c r="T177" s="55" t="str">
        <f>'[3]Daily Roster'!$T177</f>
        <v>S.Sturm</v>
      </c>
      <c r="U177" s="55" t="str">
        <f>'[3]Daily Roster'!$U177</f>
        <v>Eugene</v>
      </c>
      <c r="V177" s="55" t="str">
        <f>'[3]Daily Roster'!$V177</f>
        <v>A.Chong</v>
      </c>
      <c r="W177" s="55" t="str">
        <f>'[3]Daily Roster'!$W177</f>
        <v>qq</v>
      </c>
      <c r="X177" s="55" t="str">
        <f>'[3]Daily Roster'!$X177</f>
        <v>N.Dirnbauer</v>
      </c>
      <c r="Y177" s="55" t="str">
        <f>'[3]Daily Roster'!$Y177</f>
        <v>A.Chong</v>
      </c>
    </row>
    <row r="178" spans="1:25" x14ac:dyDescent="0.3">
      <c r="A178" s="7">
        <v>43347</v>
      </c>
      <c r="B178" s="1" t="s">
        <v>2</v>
      </c>
      <c r="C178" s="55" t="str">
        <f>'[3]Daily Roster'!$C178</f>
        <v>Linda</v>
      </c>
      <c r="D178" s="55" t="str">
        <f>'[3]Daily Roster'!$D178</f>
        <v>V.Hill</v>
      </c>
      <c r="E178" s="55" t="str">
        <f>'[3]Daily Roster'!$E178</f>
        <v>qq</v>
      </c>
      <c r="F178" s="55" t="str">
        <f>'[3]Daily Roster'!$F178</f>
        <v>Madonna</v>
      </c>
      <c r="G178" s="55" t="str">
        <f>'[3]Daily Roster'!$G178</f>
        <v>Marisa</v>
      </c>
      <c r="H178" s="55" t="str">
        <f>'[3]Daily Roster'!$H178</f>
        <v>Marisa</v>
      </c>
      <c r="I178" s="55" t="str">
        <f>'[3]Daily Roster'!$I178</f>
        <v>qq</v>
      </c>
      <c r="J178" s="55" t="str">
        <f>'[3]Daily Roster'!$J178</f>
        <v>qq</v>
      </c>
      <c r="K178" s="55" t="str">
        <f>'[3]Daily Roster'!$K178</f>
        <v>Jane</v>
      </c>
      <c r="L178" s="55" t="str">
        <f>'[3]Daily Roster'!$L178</f>
        <v>R.Batagol</v>
      </c>
      <c r="M178" s="55" t="str">
        <f>'[3]Daily Roster'!$M178</f>
        <v>C.McAvaney</v>
      </c>
      <c r="N178" s="55" t="str">
        <f>'[3]Daily Roster'!$N178</f>
        <v>Erika</v>
      </c>
      <c r="O178" s="55" t="str">
        <f>'[3]Daily Roster'!$O178</f>
        <v>Huda</v>
      </c>
      <c r="P178" s="55" t="str">
        <f>'[3]Daily Roster'!$P178</f>
        <v>qq</v>
      </c>
      <c r="Q178" s="55" t="str">
        <f>'[3]Daily Roster'!$Q178</f>
        <v>Amelia</v>
      </c>
      <c r="R178" s="55" t="str">
        <f>'[3]Daily Roster'!$R178</f>
        <v>QQ</v>
      </c>
      <c r="S178" s="55" t="str">
        <f>'[3]Daily Roster'!$S178</f>
        <v>qq</v>
      </c>
      <c r="T178" s="55" t="str">
        <f>'[3]Daily Roster'!$T178</f>
        <v>S.Sturm</v>
      </c>
      <c r="U178" s="55" t="str">
        <f>'[3]Daily Roster'!$U178</f>
        <v>qq</v>
      </c>
      <c r="V178" s="55" t="str">
        <f>'[3]Daily Roster'!$V178</f>
        <v>A.Chong</v>
      </c>
      <c r="W178" s="55" t="str">
        <f>'[3]Daily Roster'!$W178</f>
        <v>qq</v>
      </c>
      <c r="X178" s="55" t="str">
        <f>'[3]Daily Roster'!$X178</f>
        <v>N.Dirnbauer</v>
      </c>
      <c r="Y178" s="55" t="str">
        <f>'[3]Daily Roster'!$Y178</f>
        <v>A.Chong</v>
      </c>
    </row>
    <row r="179" spans="1:25" x14ac:dyDescent="0.3">
      <c r="A179" s="7">
        <v>43348</v>
      </c>
      <c r="B179" s="1" t="s">
        <v>3</v>
      </c>
      <c r="C179" s="55" t="str">
        <f>'[3]Daily Roster'!$C179</f>
        <v>Linda</v>
      </c>
      <c r="D179" s="55" t="str">
        <f>'[3]Daily Roster'!$D179</f>
        <v>V.Hill</v>
      </c>
      <c r="E179" s="55" t="str">
        <f>'[3]Daily Roster'!$E179</f>
        <v>Wendy</v>
      </c>
      <c r="F179" s="55" t="str">
        <f>'[3]Daily Roster'!$F179</f>
        <v>Madonna</v>
      </c>
      <c r="G179" s="55" t="str">
        <f>'[3]Daily Roster'!$G179</f>
        <v>Marisa</v>
      </c>
      <c r="H179" s="55" t="str">
        <f>'[3]Daily Roster'!$H179</f>
        <v>Marisa</v>
      </c>
      <c r="I179" s="55" t="str">
        <f>'[3]Daily Roster'!$I179</f>
        <v>qq</v>
      </c>
      <c r="J179" s="55" t="str">
        <f>'[3]Daily Roster'!$J179</f>
        <v>Tom</v>
      </c>
      <c r="K179" s="55" t="str">
        <f>'[3]Daily Roster'!$K179</f>
        <v>Jane</v>
      </c>
      <c r="L179" s="55" t="str">
        <f>'[3]Daily Roster'!$L179</f>
        <v>qq</v>
      </c>
      <c r="M179" s="55" t="str">
        <f>'[3]Daily Roster'!$M179</f>
        <v>C.McAvaney</v>
      </c>
      <c r="N179" s="55" t="str">
        <f>'[3]Daily Roster'!$N179</f>
        <v>Erika</v>
      </c>
      <c r="O179" s="55" t="str">
        <f>'[3]Daily Roster'!$O179</f>
        <v>qq</v>
      </c>
      <c r="P179" s="55" t="str">
        <f>'[3]Daily Roster'!$P179</f>
        <v>Amelia</v>
      </c>
      <c r="Q179" s="55" t="str">
        <f>'[3]Daily Roster'!$Q179</f>
        <v>Noor</v>
      </c>
      <c r="R179" s="55" t="str">
        <f>'[3]Daily Roster'!$R179</f>
        <v>QQ</v>
      </c>
      <c r="S179" s="55" t="str">
        <f>'[3]Daily Roster'!$S179</f>
        <v>qq</v>
      </c>
      <c r="T179" s="55" t="str">
        <f>'[3]Daily Roster'!$T179</f>
        <v>S.Sturm</v>
      </c>
      <c r="U179" s="55" t="str">
        <f>'[3]Daily Roster'!$U179</f>
        <v>qq</v>
      </c>
      <c r="V179" s="55" t="str">
        <f>'[3]Daily Roster'!$V179</f>
        <v>A.Chong</v>
      </c>
      <c r="W179" s="55" t="str">
        <f>'[3]Daily Roster'!$W179</f>
        <v>qq</v>
      </c>
      <c r="X179" s="55" t="str">
        <f>'[3]Daily Roster'!$X179</f>
        <v>N.Dirnbauer</v>
      </c>
      <c r="Y179" s="55" t="str">
        <f>'[3]Daily Roster'!$Y179</f>
        <v>A.Chong</v>
      </c>
    </row>
    <row r="180" spans="1:25" x14ac:dyDescent="0.3">
      <c r="A180" s="7">
        <v>43349</v>
      </c>
      <c r="B180" s="1" t="s">
        <v>4</v>
      </c>
      <c r="C180" s="55" t="str">
        <f>'[3]Daily Roster'!$C180</f>
        <v>Linda</v>
      </c>
      <c r="D180" s="55" t="str">
        <f>'[3]Daily Roster'!$D180</f>
        <v>V.Hill</v>
      </c>
      <c r="E180" s="55" t="str">
        <f>'[3]Daily Roster'!$E180</f>
        <v>Wendy</v>
      </c>
      <c r="F180" s="55" t="str">
        <f>'[3]Daily Roster'!$F180</f>
        <v>Madonna</v>
      </c>
      <c r="G180" s="55" t="str">
        <f>'[3]Daily Roster'!$G180</f>
        <v>Marisa</v>
      </c>
      <c r="H180" s="55" t="str">
        <f>'[3]Daily Roster'!$H180</f>
        <v>Marisa</v>
      </c>
      <c r="I180" s="55" t="str">
        <f>'[3]Daily Roster'!$I180</f>
        <v>qq</v>
      </c>
      <c r="J180" s="55" t="str">
        <f>'[3]Daily Roster'!$J180</f>
        <v>qq</v>
      </c>
      <c r="K180" s="55" t="str">
        <f>'[3]Daily Roster'!$K180</f>
        <v>Jane</v>
      </c>
      <c r="L180" s="55" t="str">
        <f>'[3]Daily Roster'!$L180</f>
        <v>qq</v>
      </c>
      <c r="M180" s="55" t="str">
        <f>'[3]Daily Roster'!$M180</f>
        <v>QQ</v>
      </c>
      <c r="N180" s="55" t="str">
        <f>'[3]Daily Roster'!$N180</f>
        <v>qq</v>
      </c>
      <c r="O180" s="55" t="str">
        <f>'[3]Daily Roster'!$O180</f>
        <v>qq</v>
      </c>
      <c r="P180" s="55" t="str">
        <f>'[3]Daily Roster'!$P180</f>
        <v>Amy</v>
      </c>
      <c r="Q180" s="55" t="str">
        <f>'[3]Daily Roster'!$Q180</f>
        <v>qq</v>
      </c>
      <c r="R180" s="55" t="str">
        <f>'[3]Daily Roster'!$R180</f>
        <v>QQ</v>
      </c>
      <c r="S180" s="55" t="str">
        <f>'[3]Daily Roster'!$S180</f>
        <v>qq</v>
      </c>
      <c r="T180" s="55" t="str">
        <f>'[3]Daily Roster'!$T180</f>
        <v>S.Sturm</v>
      </c>
      <c r="U180" s="55" t="str">
        <f>'[3]Daily Roster'!$U180</f>
        <v>qq</v>
      </c>
      <c r="V180" s="55" t="str">
        <f>'[3]Daily Roster'!$V180</f>
        <v>A.Chong/Connie</v>
      </c>
      <c r="W180" s="55" t="str">
        <f>'[3]Daily Roster'!$W180</f>
        <v>qq</v>
      </c>
      <c r="X180" s="55" t="str">
        <f>'[3]Daily Roster'!$X180</f>
        <v>N.Dirnbauer</v>
      </c>
      <c r="Y180" s="55" t="str">
        <f>'[3]Daily Roster'!$Y180</f>
        <v>A.Chong</v>
      </c>
    </row>
    <row r="181" spans="1:25" x14ac:dyDescent="0.3">
      <c r="A181" s="7">
        <v>43350</v>
      </c>
      <c r="B181" s="1" t="s">
        <v>5</v>
      </c>
      <c r="C181" s="55" t="str">
        <f>'[3]Daily Roster'!$C181</f>
        <v>Linda</v>
      </c>
      <c r="D181" s="55" t="str">
        <f>'[3]Daily Roster'!$D181</f>
        <v>V.Hill</v>
      </c>
      <c r="E181" s="55" t="str">
        <f>'[3]Daily Roster'!$E181</f>
        <v>qq</v>
      </c>
      <c r="F181" s="55" t="str">
        <f>'[3]Daily Roster'!$F181</f>
        <v>Madonna</v>
      </c>
      <c r="G181" s="55" t="str">
        <f>'[3]Daily Roster'!$G181</f>
        <v>qq</v>
      </c>
      <c r="H181" s="55" t="str">
        <f>'[3]Daily Roster'!$H181</f>
        <v>qq</v>
      </c>
      <c r="I181" s="55" t="str">
        <f>'[3]Daily Roster'!$I181</f>
        <v>qq</v>
      </c>
      <c r="J181" s="55" t="str">
        <f>'[3]Daily Roster'!$J181</f>
        <v>Tom</v>
      </c>
      <c r="K181" s="55" t="str">
        <f>'[3]Daily Roster'!$K181</f>
        <v>Jane</v>
      </c>
      <c r="L181" s="55" t="str">
        <f>'[3]Daily Roster'!$L181</f>
        <v>qq</v>
      </c>
      <c r="M181" s="55" t="str">
        <f>'[3]Daily Roster'!$M181</f>
        <v>C.McAvaney</v>
      </c>
      <c r="N181" s="55" t="str">
        <f>'[3]Daily Roster'!$N181</f>
        <v>Erika</v>
      </c>
      <c r="O181" s="55" t="str">
        <f>'[3]Daily Roster'!$O181</f>
        <v>qq</v>
      </c>
      <c r="P181" s="55" t="str">
        <f>'[3]Daily Roster'!$P181</f>
        <v>Amy</v>
      </c>
      <c r="Q181" s="55" t="str">
        <f>'[3]Daily Roster'!$Q181</f>
        <v>qq</v>
      </c>
      <c r="R181" s="55" t="str">
        <f>'[3]Daily Roster'!$R181</f>
        <v>QQ</v>
      </c>
      <c r="S181" s="55" t="str">
        <f>'[3]Daily Roster'!$S181</f>
        <v>qq</v>
      </c>
      <c r="T181" s="55" t="str">
        <f>'[3]Daily Roster'!$T181</f>
        <v>S.Sturm</v>
      </c>
      <c r="U181" s="55" t="str">
        <f>'[3]Daily Roster'!$U181</f>
        <v>Eugene</v>
      </c>
      <c r="V181" s="55" t="str">
        <f>'[3]Daily Roster'!$V181</f>
        <v>A.Chong</v>
      </c>
      <c r="W181" s="55" t="str">
        <f>'[3]Daily Roster'!$W181</f>
        <v>qq</v>
      </c>
      <c r="X181" s="55" t="str">
        <f>'[3]Daily Roster'!$X181</f>
        <v>N.Dirnbauer</v>
      </c>
      <c r="Y181" s="55" t="str">
        <f>'[3]Daily Roster'!$Y181</f>
        <v>A.Chong</v>
      </c>
    </row>
    <row r="182" spans="1:25" x14ac:dyDescent="0.3">
      <c r="A182" s="7">
        <v>43353</v>
      </c>
      <c r="B182" s="1" t="s">
        <v>1</v>
      </c>
      <c r="C182" s="55" t="str">
        <f>'[3]Daily Roster'!$C182</f>
        <v>Linda</v>
      </c>
      <c r="D182" s="55" t="str">
        <f>'[3]Daily Roster'!$D182</f>
        <v>V.Hill</v>
      </c>
      <c r="E182" s="55" t="str">
        <f>'[3]Daily Roster'!$E182</f>
        <v>Wendy</v>
      </c>
      <c r="F182" s="55" t="str">
        <f>'[3]Daily Roster'!$F182</f>
        <v>Madonna</v>
      </c>
      <c r="G182" s="55" t="str">
        <f>'[3]Daily Roster'!$G182</f>
        <v>qq</v>
      </c>
      <c r="H182" s="55" t="str">
        <f>'[3]Daily Roster'!$H182</f>
        <v>qq</v>
      </c>
      <c r="I182" s="55" t="str">
        <f>'[3]Daily Roster'!$I182</f>
        <v>Stav (ADR)</v>
      </c>
      <c r="J182" s="55" t="str">
        <f>'[3]Daily Roster'!$J182</f>
        <v>qq</v>
      </c>
      <c r="K182" s="55" t="str">
        <f>'[3]Daily Roster'!$K182</f>
        <v>Jane</v>
      </c>
      <c r="L182" s="55" t="str">
        <f>'[3]Daily Roster'!$L182</f>
        <v>R.Batagol</v>
      </c>
      <c r="M182" s="55" t="str">
        <f>'[3]Daily Roster'!$M182</f>
        <v>qq</v>
      </c>
      <c r="N182" s="55" t="str">
        <f>'[3]Daily Roster'!$N182</f>
        <v>Erika</v>
      </c>
      <c r="O182" s="55" t="str">
        <f>'[3]Daily Roster'!$O182</f>
        <v>qq</v>
      </c>
      <c r="P182" s="55" t="str">
        <f>'[3]Daily Roster'!$P182</f>
        <v>qq</v>
      </c>
      <c r="Q182" s="55" t="str">
        <f>'[3]Daily Roster'!$Q182</f>
        <v>qq</v>
      </c>
      <c r="R182" s="55" t="str">
        <f>'[3]Daily Roster'!$R182</f>
        <v>QQ</v>
      </c>
      <c r="S182" s="55" t="str">
        <f>'[3]Daily Roster'!$S182</f>
        <v>Shirley</v>
      </c>
      <c r="T182" s="55" t="str">
        <f>'[3]Daily Roster'!$T182</f>
        <v>S.Sturm</v>
      </c>
      <c r="U182" s="55" t="str">
        <f>'[3]Daily Roster'!$U182</f>
        <v>qq</v>
      </c>
      <c r="V182" s="55" t="str">
        <f>'[3]Daily Roster'!$V182</f>
        <v>A.Chong</v>
      </c>
      <c r="W182" s="55" t="str">
        <f>'[3]Daily Roster'!$W182</f>
        <v>qq</v>
      </c>
      <c r="X182" s="55" t="str">
        <f>'[3]Daily Roster'!$X182</f>
        <v>N.Dirnbauer</v>
      </c>
      <c r="Y182" s="55" t="str">
        <f>'[3]Daily Roster'!$Y182</f>
        <v>A.Chong</v>
      </c>
    </row>
    <row r="183" spans="1:25" x14ac:dyDescent="0.3">
      <c r="A183" s="7">
        <v>43354</v>
      </c>
      <c r="B183" s="1" t="s">
        <v>2</v>
      </c>
      <c r="C183" s="55" t="str">
        <f>'[3]Daily Roster'!$C183</f>
        <v>qq</v>
      </c>
      <c r="D183" s="55" t="str">
        <f>'[3]Daily Roster'!$D183</f>
        <v>qq</v>
      </c>
      <c r="E183" s="55" t="str">
        <f>'[3]Daily Roster'!$E183</f>
        <v>qq</v>
      </c>
      <c r="F183" s="55" t="str">
        <f>'[3]Daily Roster'!$F183</f>
        <v>Madonna</v>
      </c>
      <c r="G183" s="55" t="str">
        <f>'[3]Daily Roster'!$G183</f>
        <v>Marisa</v>
      </c>
      <c r="H183" s="55" t="str">
        <f>'[3]Daily Roster'!$H183</f>
        <v>Marisa</v>
      </c>
      <c r="I183" s="55" t="str">
        <f>'[3]Daily Roster'!$I183</f>
        <v>qq</v>
      </c>
      <c r="J183" s="55" t="str">
        <f>'[3]Daily Roster'!$J183</f>
        <v>qq</v>
      </c>
      <c r="K183" s="55" t="str">
        <f>'[3]Daily Roster'!$K183</f>
        <v>Jane</v>
      </c>
      <c r="L183" s="55" t="str">
        <f>'[3]Daily Roster'!$L183</f>
        <v>R.Batagol</v>
      </c>
      <c r="M183" s="55" t="str">
        <f>'[3]Daily Roster'!$M183</f>
        <v>qq</v>
      </c>
      <c r="N183" s="55" t="str">
        <f>'[3]Daily Roster'!$N183</f>
        <v>Erika</v>
      </c>
      <c r="O183" s="55" t="str">
        <f>'[3]Daily Roster'!$O183</f>
        <v>qq</v>
      </c>
      <c r="P183" s="55" t="str">
        <f>'[3]Daily Roster'!$P183</f>
        <v>qq</v>
      </c>
      <c r="Q183" s="55" t="str">
        <f>'[3]Daily Roster'!$Q183</f>
        <v>qq</v>
      </c>
      <c r="R183" s="55" t="str">
        <f>'[3]Daily Roster'!$R183</f>
        <v>QQ</v>
      </c>
      <c r="S183" s="55" t="str">
        <f>'[3]Daily Roster'!$S183</f>
        <v>qq</v>
      </c>
      <c r="T183" s="55" t="str">
        <f>'[3]Daily Roster'!$T183</f>
        <v>S.Sturm/Angelica</v>
      </c>
      <c r="U183" s="55" t="str">
        <f>'[3]Daily Roster'!$U183</f>
        <v>qq</v>
      </c>
      <c r="V183" s="55" t="str">
        <f>'[3]Daily Roster'!$V183</f>
        <v>A.Chong</v>
      </c>
      <c r="W183" s="55" t="str">
        <f>'[3]Daily Roster'!$W183</f>
        <v>qq</v>
      </c>
      <c r="X183" s="55" t="str">
        <f>'[3]Daily Roster'!$X183</f>
        <v>N.Dirnbauer</v>
      </c>
      <c r="Y183" s="55" t="str">
        <f>'[3]Daily Roster'!$Y183</f>
        <v>A.Chong</v>
      </c>
    </row>
    <row r="184" spans="1:25" x14ac:dyDescent="0.3">
      <c r="A184" s="7">
        <v>43355</v>
      </c>
      <c r="B184" s="1" t="s">
        <v>3</v>
      </c>
      <c r="C184" s="55" t="str">
        <f>'[3]Daily Roster'!$C184</f>
        <v>qq</v>
      </c>
      <c r="D184" s="55" t="str">
        <f>'[3]Daily Roster'!$D184</f>
        <v>qq</v>
      </c>
      <c r="E184" s="55" t="str">
        <f>'[3]Daily Roster'!$E184</f>
        <v>qq</v>
      </c>
      <c r="F184" s="55" t="str">
        <f>'[3]Daily Roster'!$F184</f>
        <v>Madonna</v>
      </c>
      <c r="G184" s="55" t="str">
        <f>'[3]Daily Roster'!$G184</f>
        <v>Marisa</v>
      </c>
      <c r="H184" s="55" t="str">
        <f>'[3]Daily Roster'!$H184</f>
        <v>Marisa</v>
      </c>
      <c r="I184" s="55" t="str">
        <f>'[3]Daily Roster'!$I184</f>
        <v>qq</v>
      </c>
      <c r="J184" s="55" t="str">
        <f>'[3]Daily Roster'!$J184</f>
        <v>Tom</v>
      </c>
      <c r="K184" s="55" t="str">
        <f>'[3]Daily Roster'!$K184</f>
        <v>Jane</v>
      </c>
      <c r="L184" s="55" t="str">
        <f>'[3]Daily Roster'!$L184</f>
        <v>qq</v>
      </c>
      <c r="M184" s="55" t="str">
        <f>'[3]Daily Roster'!$M184</f>
        <v>C.McAvaney</v>
      </c>
      <c r="N184" s="55" t="str">
        <f>'[3]Daily Roster'!$N184</f>
        <v>Erika</v>
      </c>
      <c r="O184" s="55" t="str">
        <f>'[3]Daily Roster'!$O184</f>
        <v>qq</v>
      </c>
      <c r="P184" s="55" t="str">
        <f>'[3]Daily Roster'!$P184</f>
        <v>qq</v>
      </c>
      <c r="Q184" s="55" t="str">
        <f>'[3]Daily Roster'!$Q184</f>
        <v>Noor</v>
      </c>
      <c r="R184" s="55" t="str">
        <f>'[3]Daily Roster'!$R184</f>
        <v>QQ</v>
      </c>
      <c r="S184" s="55" t="str">
        <f>'[3]Daily Roster'!$S184</f>
        <v>Shirley</v>
      </c>
      <c r="T184" s="55" t="str">
        <f>'[3]Daily Roster'!$T184</f>
        <v>S.Sturm</v>
      </c>
      <c r="U184" s="55" t="str">
        <f>'[3]Daily Roster'!$U184</f>
        <v>qq</v>
      </c>
      <c r="V184" s="55" t="str">
        <f>'[3]Daily Roster'!$V184</f>
        <v>A.Chong/Connie</v>
      </c>
      <c r="W184" s="55" t="str">
        <f>'[3]Daily Roster'!$W184</f>
        <v>qq</v>
      </c>
      <c r="X184" s="55" t="str">
        <f>'[3]Daily Roster'!$X184</f>
        <v>Sue Kirsa</v>
      </c>
      <c r="Y184" s="55" t="str">
        <f>'[3]Daily Roster'!$Y184</f>
        <v>A.Chong</v>
      </c>
    </row>
    <row r="185" spans="1:25" x14ac:dyDescent="0.3">
      <c r="A185" s="7">
        <v>43356</v>
      </c>
      <c r="B185" s="1" t="s">
        <v>4</v>
      </c>
      <c r="C185" s="55" t="str">
        <f>'[3]Daily Roster'!$C185</f>
        <v>Linda</v>
      </c>
      <c r="D185" s="55" t="str">
        <f>'[3]Daily Roster'!$D185</f>
        <v>V.Hill</v>
      </c>
      <c r="E185" s="55" t="str">
        <f>'[3]Daily Roster'!$E185</f>
        <v>Wendy</v>
      </c>
      <c r="F185" s="55" t="str">
        <f>'[3]Daily Roster'!$F185</f>
        <v>Madonna</v>
      </c>
      <c r="G185" s="55" t="str">
        <f>'[3]Daily Roster'!$G185</f>
        <v>Marisa/Eugene</v>
      </c>
      <c r="H185" s="55" t="str">
        <f>'[3]Daily Roster'!$H185</f>
        <v>Marisa/Eugene</v>
      </c>
      <c r="I185" s="55" t="str">
        <f>'[3]Daily Roster'!$I185</f>
        <v>qq</v>
      </c>
      <c r="J185" s="55" t="str">
        <f>'[3]Daily Roster'!$J185</f>
        <v>qq</v>
      </c>
      <c r="K185" s="55" t="str">
        <f>'[3]Daily Roster'!$K185</f>
        <v>Jane</v>
      </c>
      <c r="L185" s="55" t="str">
        <f>'[3]Daily Roster'!$L185</f>
        <v>qq</v>
      </c>
      <c r="M185" s="55" t="str">
        <f>'[3]Daily Roster'!$M185</f>
        <v>QQ</v>
      </c>
      <c r="N185" s="55" t="str">
        <f>'[3]Daily Roster'!$N185</f>
        <v>qq</v>
      </c>
      <c r="O185" s="55" t="str">
        <f>'[3]Daily Roster'!$O185</f>
        <v>qq</v>
      </c>
      <c r="P185" s="55" t="str">
        <f>'[3]Daily Roster'!$P185</f>
        <v>Amy</v>
      </c>
      <c r="Q185" s="55" t="str">
        <f>'[3]Daily Roster'!$Q185</f>
        <v>Amelia</v>
      </c>
      <c r="R185" s="55" t="str">
        <f>'[3]Daily Roster'!$R185</f>
        <v>QQ</v>
      </c>
      <c r="S185" s="55" t="str">
        <f>'[3]Daily Roster'!$S185</f>
        <v>Shirley</v>
      </c>
      <c r="T185" s="55" t="str">
        <f>'[3]Daily Roster'!$T185</f>
        <v>S.Sturm</v>
      </c>
      <c r="U185" s="55" t="str">
        <f>'[3]Daily Roster'!$U185</f>
        <v>qq</v>
      </c>
      <c r="V185" s="55" t="str">
        <f>'[3]Daily Roster'!$V185</f>
        <v>A.Chong/Connie</v>
      </c>
      <c r="W185" s="55" t="str">
        <f>'[3]Daily Roster'!$W185</f>
        <v>qq</v>
      </c>
      <c r="X185" s="55" t="str">
        <f>'[3]Daily Roster'!$X185</f>
        <v>Sue Kirsa</v>
      </c>
      <c r="Y185" s="55" t="str">
        <f>'[3]Daily Roster'!$Y185</f>
        <v>A.Chong</v>
      </c>
    </row>
    <row r="186" spans="1:25" x14ac:dyDescent="0.3">
      <c r="A186" s="7">
        <v>43357</v>
      </c>
      <c r="B186" s="1" t="s">
        <v>5</v>
      </c>
      <c r="C186" s="55" t="str">
        <f>'[3]Daily Roster'!$C186</f>
        <v>qq</v>
      </c>
      <c r="D186" s="55" t="str">
        <f>'[3]Daily Roster'!$D186</f>
        <v>qq</v>
      </c>
      <c r="E186" s="55" t="str">
        <f>'[3]Daily Roster'!$E186</f>
        <v>qq</v>
      </c>
      <c r="F186" s="55" t="str">
        <f>'[3]Daily Roster'!$F186</f>
        <v>Madonna</v>
      </c>
      <c r="G186" s="55" t="str">
        <f>'[3]Daily Roster'!$G186</f>
        <v>Eugene</v>
      </c>
      <c r="H186" s="55" t="str">
        <f>'[3]Daily Roster'!$H186</f>
        <v>Eugene</v>
      </c>
      <c r="I186" s="55" t="str">
        <f>'[3]Daily Roster'!$I186</f>
        <v>qq</v>
      </c>
      <c r="J186" s="55" t="str">
        <f>'[3]Daily Roster'!$J186</f>
        <v>Tom</v>
      </c>
      <c r="K186" s="55" t="str">
        <f>'[3]Daily Roster'!$K186</f>
        <v>Jane</v>
      </c>
      <c r="L186" s="55" t="str">
        <f>'[3]Daily Roster'!$L186</f>
        <v>qq</v>
      </c>
      <c r="M186" s="55" t="str">
        <f>'[3]Daily Roster'!$M186</f>
        <v>qq</v>
      </c>
      <c r="N186" s="55" t="str">
        <f>'[3]Daily Roster'!$N186</f>
        <v>Erika</v>
      </c>
      <c r="O186" s="55" t="str">
        <f>'[3]Daily Roster'!$O186</f>
        <v>qq</v>
      </c>
      <c r="P186" s="55" t="str">
        <f>'[3]Daily Roster'!$P186</f>
        <v>qq</v>
      </c>
      <c r="Q186" s="55" t="str">
        <f>'[3]Daily Roster'!$Q186</f>
        <v>qq</v>
      </c>
      <c r="R186" s="55" t="str">
        <f>'[3]Daily Roster'!$R186</f>
        <v>QQ</v>
      </c>
      <c r="S186" s="55" t="str">
        <f>'[3]Daily Roster'!$S186</f>
        <v>Shirley</v>
      </c>
      <c r="T186" s="55" t="str">
        <f>'[3]Daily Roster'!$T186</f>
        <v>S.Sturm</v>
      </c>
      <c r="U186" s="55" t="str">
        <f>'[3]Daily Roster'!$U186</f>
        <v>qq</v>
      </c>
      <c r="V186" s="55" t="str">
        <f>'[3]Daily Roster'!$V186</f>
        <v>A.Chong</v>
      </c>
      <c r="W186" s="55" t="str">
        <f>'[3]Daily Roster'!$W186</f>
        <v>qq</v>
      </c>
      <c r="X186" s="55" t="str">
        <f>'[3]Daily Roster'!$X186</f>
        <v>Sue Kirsa</v>
      </c>
      <c r="Y186" s="55" t="str">
        <f>'[3]Daily Roster'!$Y186</f>
        <v>A.Chong</v>
      </c>
    </row>
    <row r="187" spans="1:25" x14ac:dyDescent="0.3">
      <c r="A187" s="7">
        <v>43360</v>
      </c>
      <c r="B187" s="1" t="s">
        <v>1</v>
      </c>
      <c r="C187" s="55" t="str">
        <f>'[3]Daily Roster'!$C187</f>
        <v>Linda</v>
      </c>
      <c r="D187" s="55" t="str">
        <f>'[3]Daily Roster'!$D187</f>
        <v>V.Hill</v>
      </c>
      <c r="E187" s="55" t="str">
        <f>'[3]Daily Roster'!$E187</f>
        <v>Wendy</v>
      </c>
      <c r="F187" s="55" t="str">
        <f>'[3]Daily Roster'!$F187</f>
        <v>Madonna</v>
      </c>
      <c r="G187" s="55" t="str">
        <f>'[3]Daily Roster'!$G187</f>
        <v>qq</v>
      </c>
      <c r="H187" s="55" t="str">
        <f>'[3]Daily Roster'!$H187</f>
        <v>qq</v>
      </c>
      <c r="I187" s="55" t="str">
        <f>'[3]Daily Roster'!$I187</f>
        <v>Stav (ADR)</v>
      </c>
      <c r="J187" s="55" t="str">
        <f>'[3]Daily Roster'!$J187</f>
        <v>qq</v>
      </c>
      <c r="K187" s="55" t="str">
        <f>'[3]Daily Roster'!$K187</f>
        <v>Jane</v>
      </c>
      <c r="L187" s="55" t="str">
        <f>'[3]Daily Roster'!$L187</f>
        <v>R.Batagol</v>
      </c>
      <c r="M187" s="55" t="str">
        <f>'[3]Daily Roster'!$M187</f>
        <v>C.McAvaney/Golriz/V.Mai</v>
      </c>
      <c r="N187" s="55" t="str">
        <f>'[3]Daily Roster'!$N187</f>
        <v>Erika</v>
      </c>
      <c r="O187" s="55" t="str">
        <f>'[3]Daily Roster'!$O187</f>
        <v>Huda</v>
      </c>
      <c r="P187" s="55" t="str">
        <f>'[3]Daily Roster'!$P187</f>
        <v>Amy</v>
      </c>
      <c r="Q187" s="55" t="str">
        <f>'[3]Daily Roster'!$Q187</f>
        <v>Amelia</v>
      </c>
      <c r="R187" s="55" t="str">
        <f>'[3]Daily Roster'!$R187</f>
        <v>QQ</v>
      </c>
      <c r="S187" s="55" t="str">
        <f>'[3]Daily Roster'!$S187</f>
        <v>qq</v>
      </c>
      <c r="T187" s="55" t="str">
        <f>'[3]Daily Roster'!$T187</f>
        <v>S.Sturm</v>
      </c>
      <c r="U187" s="55" t="str">
        <f>'[3]Daily Roster'!$U187</f>
        <v>qq</v>
      </c>
      <c r="V187" s="55" t="str">
        <f>'[3]Daily Roster'!$V187</f>
        <v>A.Chong</v>
      </c>
      <c r="W187" s="55" t="str">
        <f>'[3]Daily Roster'!$W187</f>
        <v>qq</v>
      </c>
      <c r="X187" s="55" t="str">
        <f>'[3]Daily Roster'!$X187</f>
        <v>Sue Kirsa</v>
      </c>
      <c r="Y187" s="55" t="str">
        <f>'[3]Daily Roster'!$Y187</f>
        <v>A.Chong</v>
      </c>
    </row>
    <row r="188" spans="1:25" x14ac:dyDescent="0.3">
      <c r="A188" s="7">
        <v>43361</v>
      </c>
      <c r="B188" s="1" t="s">
        <v>2</v>
      </c>
      <c r="C188" s="55" t="str">
        <f>'[3]Daily Roster'!$C188</f>
        <v>Linda</v>
      </c>
      <c r="D188" s="55" t="str">
        <f>'[3]Daily Roster'!$D188</f>
        <v>V.Hill</v>
      </c>
      <c r="E188" s="55" t="str">
        <f>'[3]Daily Roster'!$E188</f>
        <v>qq</v>
      </c>
      <c r="F188" s="55" t="str">
        <f>'[3]Daily Roster'!$F188</f>
        <v>Madonna</v>
      </c>
      <c r="G188" s="55" t="str">
        <f>'[3]Daily Roster'!$G188</f>
        <v>Marisa</v>
      </c>
      <c r="H188" s="55" t="str">
        <f>'[3]Daily Roster'!$H188</f>
        <v>Marisa</v>
      </c>
      <c r="I188" s="55" t="str">
        <f>'[3]Daily Roster'!$I188</f>
        <v>Tatyana(OHS)</v>
      </c>
      <c r="J188" s="55" t="str">
        <f>'[3]Daily Roster'!$J188</f>
        <v>qq</v>
      </c>
      <c r="K188" s="55" t="str">
        <f>'[3]Daily Roster'!$K188</f>
        <v>Jane</v>
      </c>
      <c r="L188" s="55" t="str">
        <f>'[3]Daily Roster'!$L188</f>
        <v>R.Batagol</v>
      </c>
      <c r="M188" s="55" t="str">
        <f>'[3]Daily Roster'!$M188</f>
        <v>C.McAvaney</v>
      </c>
      <c r="N188" s="55" t="str">
        <f>'[3]Daily Roster'!$N188</f>
        <v>Erika</v>
      </c>
      <c r="O188" s="55" t="str">
        <f>'[3]Daily Roster'!$O188</f>
        <v>Huda</v>
      </c>
      <c r="P188" s="55" t="str">
        <f>'[3]Daily Roster'!$P188</f>
        <v>qq</v>
      </c>
      <c r="Q188" s="55" t="str">
        <f>'[3]Daily Roster'!$Q188</f>
        <v>Amelia</v>
      </c>
      <c r="R188" s="55" t="str">
        <f>'[3]Daily Roster'!$R188</f>
        <v>QQ</v>
      </c>
      <c r="S188" s="55" t="str">
        <f>'[3]Daily Roster'!$S188</f>
        <v>Shirley</v>
      </c>
      <c r="T188" s="55" t="str">
        <f>'[3]Daily Roster'!$T188</f>
        <v>S.Sturm/Paree/L.Jedwab</v>
      </c>
      <c r="U188" s="55" t="str">
        <f>'[3]Daily Roster'!$U188</f>
        <v>qq</v>
      </c>
      <c r="V188" s="55" t="str">
        <f>'[3]Daily Roster'!$V188</f>
        <v>A.Chong</v>
      </c>
      <c r="W188" s="55" t="str">
        <f>'[3]Daily Roster'!$W188</f>
        <v>qq</v>
      </c>
      <c r="X188" s="55" t="str">
        <f>'[3]Daily Roster'!$X188</f>
        <v>Sue Kirsa</v>
      </c>
      <c r="Y188" s="55" t="str">
        <f>'[3]Daily Roster'!$Y188</f>
        <v>A.Chong</v>
      </c>
    </row>
    <row r="189" spans="1:25" x14ac:dyDescent="0.3">
      <c r="A189" s="7">
        <v>43362</v>
      </c>
      <c r="B189" s="1" t="s">
        <v>3</v>
      </c>
      <c r="C189" s="55" t="str">
        <f>'[3]Daily Roster'!$C189</f>
        <v>Linda</v>
      </c>
      <c r="D189" s="55" t="str">
        <f>'[3]Daily Roster'!$D189</f>
        <v>V.Hill</v>
      </c>
      <c r="E189" s="55" t="str">
        <f>'[3]Daily Roster'!$E189</f>
        <v>Wendy</v>
      </c>
      <c r="F189" s="55" t="str">
        <f>'[3]Daily Roster'!$F189</f>
        <v>Madonna</v>
      </c>
      <c r="G189" s="55" t="str">
        <f>'[3]Daily Roster'!$G189</f>
        <v>Marisa</v>
      </c>
      <c r="H189" s="55" t="str">
        <f>'[3]Daily Roster'!$H189</f>
        <v>Marisa</v>
      </c>
      <c r="I189" s="55" t="str">
        <f>'[3]Daily Roster'!$I189</f>
        <v>qq</v>
      </c>
      <c r="J189" s="55" t="str">
        <f>'[3]Daily Roster'!$J189</f>
        <v>Tom</v>
      </c>
      <c r="K189" s="55" t="str">
        <f>'[3]Daily Roster'!$K189</f>
        <v>Jane</v>
      </c>
      <c r="L189" s="55" t="str">
        <f>'[3]Daily Roster'!$L189</f>
        <v>qq</v>
      </c>
      <c r="M189" s="55" t="str">
        <f>'[3]Daily Roster'!$M189</f>
        <v>C.McAvaney</v>
      </c>
      <c r="N189" s="55" t="str">
        <f>'[3]Daily Roster'!$N189</f>
        <v>Erika</v>
      </c>
      <c r="O189" s="55" t="str">
        <f>'[3]Daily Roster'!$O189</f>
        <v>qq</v>
      </c>
      <c r="P189" s="55" t="str">
        <f>'[3]Daily Roster'!$P189</f>
        <v>qq</v>
      </c>
      <c r="Q189" s="55" t="str">
        <f>'[3]Daily Roster'!$Q189</f>
        <v>Noor</v>
      </c>
      <c r="R189" s="55" t="str">
        <f>'[3]Daily Roster'!$R189</f>
        <v>QQ</v>
      </c>
      <c r="S189" s="55" t="str">
        <f>'[3]Daily Roster'!$S189</f>
        <v>Shirley</v>
      </c>
      <c r="T189" s="55" t="str">
        <f>'[3]Daily Roster'!$T189</f>
        <v>qq</v>
      </c>
      <c r="U189" s="55" t="str">
        <f>'[3]Daily Roster'!$U189</f>
        <v>qq</v>
      </c>
      <c r="V189" s="55" t="str">
        <f>'[3]Daily Roster'!$V189</f>
        <v>A.Chong</v>
      </c>
      <c r="W189" s="55" t="str">
        <f>'[3]Daily Roster'!$W189</f>
        <v>qq</v>
      </c>
      <c r="X189" s="55" t="str">
        <f>'[3]Daily Roster'!$X189</f>
        <v>Sue Kirsa</v>
      </c>
      <c r="Y189" s="55" t="str">
        <f>'[3]Daily Roster'!$Y189</f>
        <v>A.Chong</v>
      </c>
    </row>
    <row r="190" spans="1:25" x14ac:dyDescent="0.3">
      <c r="A190" s="7">
        <v>43363</v>
      </c>
      <c r="B190" s="1" t="s">
        <v>4</v>
      </c>
      <c r="C190" s="55" t="str">
        <f>'[3]Daily Roster'!$C190</f>
        <v>Linda</v>
      </c>
      <c r="D190" s="55" t="str">
        <f>'[3]Daily Roster'!$D190</f>
        <v>V.Hill</v>
      </c>
      <c r="E190" s="55" t="str">
        <f>'[3]Daily Roster'!$E190</f>
        <v>Wendy</v>
      </c>
      <c r="F190" s="55" t="str">
        <f>'[3]Daily Roster'!$F190</f>
        <v>Madonna</v>
      </c>
      <c r="G190" s="55" t="str">
        <f>'[3]Daily Roster'!$G190</f>
        <v>Marisa</v>
      </c>
      <c r="H190" s="55" t="str">
        <f>'[3]Daily Roster'!$H190</f>
        <v>Marisa</v>
      </c>
      <c r="I190" s="55" t="str">
        <f>'[3]Daily Roster'!$I190</f>
        <v>qq</v>
      </c>
      <c r="J190" s="55" t="str">
        <f>'[3]Daily Roster'!$J190</f>
        <v>qq</v>
      </c>
      <c r="K190" s="55" t="str">
        <f>'[3]Daily Roster'!$K190</f>
        <v>Jane</v>
      </c>
      <c r="L190" s="55" t="str">
        <f>'[3]Daily Roster'!$L190</f>
        <v>qq</v>
      </c>
      <c r="M190" s="55" t="str">
        <f>'[3]Daily Roster'!$M190</f>
        <v>QQ</v>
      </c>
      <c r="N190" s="55" t="str">
        <f>'[3]Daily Roster'!$N190</f>
        <v>qq</v>
      </c>
      <c r="O190" s="55" t="str">
        <f>'[3]Daily Roster'!$O190</f>
        <v>qq</v>
      </c>
      <c r="P190" s="55" t="str">
        <f>'[3]Daily Roster'!$P190</f>
        <v>Amy</v>
      </c>
      <c r="Q190" s="55" t="str">
        <f>'[3]Daily Roster'!$Q190</f>
        <v>Amelia</v>
      </c>
      <c r="R190" s="55" t="str">
        <f>'[3]Daily Roster'!$R190</f>
        <v>QQ</v>
      </c>
      <c r="S190" s="55" t="str">
        <f>'[3]Daily Roster'!$S190</f>
        <v>Shirley</v>
      </c>
      <c r="T190" s="55" t="str">
        <f>'[3]Daily Roster'!$T190</f>
        <v>S.Sturm/Meng</v>
      </c>
      <c r="U190" s="55" t="str">
        <f>'[3]Daily Roster'!$U190</f>
        <v>qq</v>
      </c>
      <c r="V190" s="55" t="str">
        <f>'[3]Daily Roster'!$V190</f>
        <v>A.Chong</v>
      </c>
      <c r="W190" s="55" t="str">
        <f>'[3]Daily Roster'!$W190</f>
        <v>qq</v>
      </c>
      <c r="X190" s="55" t="str">
        <f>'[3]Daily Roster'!$X190</f>
        <v>Sue Kirsa</v>
      </c>
      <c r="Y190" s="55" t="str">
        <f>'[3]Daily Roster'!$Y190</f>
        <v>A.Chong</v>
      </c>
    </row>
    <row r="191" spans="1:25" x14ac:dyDescent="0.3">
      <c r="A191" s="7">
        <v>43364</v>
      </c>
      <c r="B191" s="1" t="s">
        <v>5</v>
      </c>
      <c r="C191" s="55" t="str">
        <f>'[3]Daily Roster'!$C191</f>
        <v>Linda</v>
      </c>
      <c r="D191" s="55" t="str">
        <f>'[3]Daily Roster'!$D191</f>
        <v>V.Hill</v>
      </c>
      <c r="E191" s="55" t="str">
        <f>'[3]Daily Roster'!$E191</f>
        <v>qq</v>
      </c>
      <c r="F191" s="55" t="str">
        <f>'[3]Daily Roster'!$F191</f>
        <v>qq</v>
      </c>
      <c r="G191" s="55" t="str">
        <f>'[3]Daily Roster'!$G191</f>
        <v>qq</v>
      </c>
      <c r="H191" s="55" t="str">
        <f>'[3]Daily Roster'!$H191</f>
        <v>qq</v>
      </c>
      <c r="I191" s="55" t="str">
        <f>'[3]Daily Roster'!$I191</f>
        <v>qq</v>
      </c>
      <c r="J191" s="55" t="str">
        <f>'[3]Daily Roster'!$J191</f>
        <v>Tom</v>
      </c>
      <c r="K191" s="55" t="str">
        <f>'[3]Daily Roster'!$K191</f>
        <v>Jane</v>
      </c>
      <c r="L191" s="55" t="str">
        <f>'[3]Daily Roster'!$L191</f>
        <v>qq</v>
      </c>
      <c r="M191" s="55" t="str">
        <f>'[3]Daily Roster'!$M191</f>
        <v>C.McAvaney</v>
      </c>
      <c r="N191" s="55" t="str">
        <f>'[3]Daily Roster'!$N191</f>
        <v>Erika</v>
      </c>
      <c r="O191" s="55" t="str">
        <f>'[3]Daily Roster'!$O191</f>
        <v>qq</v>
      </c>
      <c r="P191" s="55" t="str">
        <f>'[3]Daily Roster'!$P191</f>
        <v>Amy</v>
      </c>
      <c r="Q191" s="55" t="str">
        <f>'[3]Daily Roster'!$Q191</f>
        <v>Amelia</v>
      </c>
      <c r="R191" s="55" t="str">
        <f>'[3]Daily Roster'!$R191</f>
        <v>QQ</v>
      </c>
      <c r="S191" s="55" t="str">
        <f>'[3]Daily Roster'!$S191</f>
        <v>Shirley</v>
      </c>
      <c r="T191" s="55" t="str">
        <f>'[3]Daily Roster'!$T191</f>
        <v>S.Sturm</v>
      </c>
      <c r="U191" s="55" t="str">
        <f>'[3]Daily Roster'!$U191</f>
        <v>Eugene</v>
      </c>
      <c r="V191" s="55" t="str">
        <f>'[3]Daily Roster'!$V191</f>
        <v>A.Chong</v>
      </c>
      <c r="W191" s="55" t="str">
        <f>'[3]Daily Roster'!$W191</f>
        <v>qq</v>
      </c>
      <c r="X191" s="55" t="str">
        <f>'[3]Daily Roster'!$X191</f>
        <v>Sue Kirsa</v>
      </c>
      <c r="Y191" s="55" t="str">
        <f>'[3]Daily Roster'!$Y191</f>
        <v>A.Chong</v>
      </c>
    </row>
    <row r="192" spans="1:25" x14ac:dyDescent="0.3">
      <c r="A192" s="7">
        <v>43367</v>
      </c>
      <c r="B192" s="1" t="s">
        <v>1</v>
      </c>
      <c r="C192" s="55" t="str">
        <f>'[3]Daily Roster'!$C192</f>
        <v>Linda</v>
      </c>
      <c r="D192" s="55" t="str">
        <f>'[3]Daily Roster'!$D192</f>
        <v>V.Hill</v>
      </c>
      <c r="E192" s="55" t="str">
        <f>'[3]Daily Roster'!$E192</f>
        <v>Wendy</v>
      </c>
      <c r="F192" s="55" t="str">
        <f>'[3]Daily Roster'!$F192</f>
        <v>Madonna/Ubai (order sentence)</v>
      </c>
      <c r="G192" s="55" t="str">
        <f>'[3]Daily Roster'!$G192</f>
        <v>Emma(order sentence r/v)</v>
      </c>
      <c r="H192" s="55" t="str">
        <f>'[3]Daily Roster'!$H192</f>
        <v>Emma(order sentence r/v)</v>
      </c>
      <c r="I192" s="55" t="str">
        <f>'[3]Daily Roster'!$I192</f>
        <v>Stav (ADR)</v>
      </c>
      <c r="J192" s="55" t="str">
        <f>'[3]Daily Roster'!$J192</f>
        <v>Winnie</v>
      </c>
      <c r="K192" s="55" t="str">
        <f>'[3]Daily Roster'!$K192</f>
        <v>Jane</v>
      </c>
      <c r="L192" s="55" t="str">
        <f>'[3]Daily Roster'!$L192</f>
        <v>R.Batagol</v>
      </c>
      <c r="M192" s="55" t="str">
        <f>'[3]Daily Roster'!$M192</f>
        <v>C.McAvaney</v>
      </c>
      <c r="N192" s="55" t="str">
        <f>'[3]Daily Roster'!$N192</f>
        <v>qq</v>
      </c>
      <c r="O192" s="55" t="str">
        <f>'[3]Daily Roster'!$O192</f>
        <v>Huda</v>
      </c>
      <c r="P192" s="55" t="str">
        <f>'[3]Daily Roster'!$P192</f>
        <v>qq</v>
      </c>
      <c r="Q192" s="55" t="str">
        <f>'[3]Daily Roster'!$Q192</f>
        <v>Amelia</v>
      </c>
      <c r="R192" s="55" t="str">
        <f>'[3]Daily Roster'!$R192</f>
        <v>QQ</v>
      </c>
      <c r="S192" s="55" t="str">
        <f>'[3]Daily Roster'!$S192</f>
        <v>Shirley</v>
      </c>
      <c r="T192" s="55" t="str">
        <f>'[3]Daily Roster'!$T192</f>
        <v>S.Sturm</v>
      </c>
      <c r="U192" s="55" t="str">
        <f>'[3]Daily Roster'!$U192</f>
        <v>qq</v>
      </c>
      <c r="V192" s="55" t="str">
        <f>'[3]Daily Roster'!$V192</f>
        <v>A.Chong</v>
      </c>
      <c r="W192" s="55" t="str">
        <f>'[3]Daily Roster'!$W192</f>
        <v>Tess</v>
      </c>
      <c r="X192" s="55" t="str">
        <f>'[3]Daily Roster'!$X192</f>
        <v>Sue Kirsa</v>
      </c>
      <c r="Y192" s="55" t="str">
        <f>'[3]Daily Roster'!$Y192</f>
        <v>A.Chong</v>
      </c>
    </row>
    <row r="193" spans="1:25" x14ac:dyDescent="0.3">
      <c r="A193" s="7">
        <v>43368</v>
      </c>
      <c r="B193" s="1" t="s">
        <v>2</v>
      </c>
      <c r="C193" s="55" t="str">
        <f>'[3]Daily Roster'!$C193</f>
        <v>Linda</v>
      </c>
      <c r="D193" s="55" t="str">
        <f>'[3]Daily Roster'!$D193</f>
        <v>V.Hill</v>
      </c>
      <c r="E193" s="55" t="str">
        <f>'[3]Daily Roster'!$E193</f>
        <v>qq</v>
      </c>
      <c r="F193" s="55" t="str">
        <f>'[3]Daily Roster'!$F193</f>
        <v>Madonna</v>
      </c>
      <c r="G193" s="55" t="str">
        <f>'[3]Daily Roster'!$G193</f>
        <v>Marisa</v>
      </c>
      <c r="H193" s="55" t="str">
        <f>'[3]Daily Roster'!$H193</f>
        <v>Marisa</v>
      </c>
      <c r="I193" s="55" t="str">
        <f>'[3]Daily Roster'!$I193</f>
        <v>qq</v>
      </c>
      <c r="J193" s="55" t="str">
        <f>'[3]Daily Roster'!$J193</f>
        <v>qq</v>
      </c>
      <c r="K193" s="55" t="str">
        <f>'[3]Daily Roster'!$K193</f>
        <v>Jane</v>
      </c>
      <c r="L193" s="55" t="str">
        <f>'[3]Daily Roster'!$L193</f>
        <v>R.Batagol</v>
      </c>
      <c r="M193" s="55" t="str">
        <f>'[3]Daily Roster'!$M193</f>
        <v>C.McAvaney</v>
      </c>
      <c r="N193" s="55" t="str">
        <f>'[3]Daily Roster'!$N193</f>
        <v>qq</v>
      </c>
      <c r="O193" s="55" t="str">
        <f>'[3]Daily Roster'!$O193</f>
        <v>Huda</v>
      </c>
      <c r="P193" s="55" t="str">
        <f>'[3]Daily Roster'!$P193</f>
        <v>qq</v>
      </c>
      <c r="Q193" s="55" t="str">
        <f>'[3]Daily Roster'!$Q193</f>
        <v>Amelia</v>
      </c>
      <c r="R193" s="55" t="str">
        <f>'[3]Daily Roster'!$R193</f>
        <v>QQ</v>
      </c>
      <c r="S193" s="55" t="str">
        <f>'[3]Daily Roster'!$S193</f>
        <v>Shirley</v>
      </c>
      <c r="T193" s="55" t="str">
        <f>'[3]Daily Roster'!$T193</f>
        <v>S.Sturm</v>
      </c>
      <c r="U193" s="55" t="str">
        <f>'[3]Daily Roster'!$U193</f>
        <v>qq</v>
      </c>
      <c r="V193" s="55" t="str">
        <f>'[3]Daily Roster'!$V193</f>
        <v>A.Chong</v>
      </c>
      <c r="W193" s="55" t="str">
        <f>'[3]Daily Roster'!$W193</f>
        <v>Tess</v>
      </c>
      <c r="X193" s="55" t="str">
        <f>'[3]Daily Roster'!$X193</f>
        <v>Sue Kirsa</v>
      </c>
      <c r="Y193" s="55" t="str">
        <f>'[3]Daily Roster'!$Y193</f>
        <v>A.Chong</v>
      </c>
    </row>
    <row r="194" spans="1:25" x14ac:dyDescent="0.3">
      <c r="A194" s="7">
        <v>43369</v>
      </c>
      <c r="B194" s="1" t="s">
        <v>3</v>
      </c>
      <c r="C194" s="55" t="str">
        <f>'[3]Daily Roster'!$C194</f>
        <v>qq</v>
      </c>
      <c r="D194" s="55" t="str">
        <f>'[3]Daily Roster'!$D194</f>
        <v>V.Hill</v>
      </c>
      <c r="E194" s="55" t="str">
        <f>'[3]Daily Roster'!$E194</f>
        <v>Megan(order sentence r/v)</v>
      </c>
      <c r="F194" s="55" t="str">
        <f>'[3]Daily Roster'!$F194</f>
        <v>Madonna/Ubai (order sentence)</v>
      </c>
      <c r="G194" s="55" t="str">
        <f>'[3]Daily Roster'!$G194</f>
        <v>Marisa</v>
      </c>
      <c r="H194" s="55" t="str">
        <f>'[3]Daily Roster'!$H194</f>
        <v>Marisa</v>
      </c>
      <c r="I194" s="55" t="str">
        <f>'[3]Daily Roster'!$I194</f>
        <v>qq</v>
      </c>
      <c r="J194" s="55" t="str">
        <f>'[3]Daily Roster'!$J194</f>
        <v>Tom</v>
      </c>
      <c r="K194" s="55" t="str">
        <f>'[3]Daily Roster'!$K194</f>
        <v>Jane</v>
      </c>
      <c r="L194" s="55" t="str">
        <f>'[3]Daily Roster'!$L194</f>
        <v>qq</v>
      </c>
      <c r="M194" s="55" t="str">
        <f>'[3]Daily Roster'!$M194</f>
        <v>C.McAvaney</v>
      </c>
      <c r="N194" s="55" t="str">
        <f>'[3]Daily Roster'!$N194</f>
        <v>qq</v>
      </c>
      <c r="O194" s="55" t="str">
        <f>'[3]Daily Roster'!$O194</f>
        <v>qq</v>
      </c>
      <c r="P194" s="55" t="str">
        <f>'[3]Daily Roster'!$P194</f>
        <v>qq</v>
      </c>
      <c r="Q194" s="55" t="str">
        <f>'[3]Daily Roster'!$Q194</f>
        <v>Noor</v>
      </c>
      <c r="R194" s="55" t="str">
        <f>'[3]Daily Roster'!$R194</f>
        <v>QQ</v>
      </c>
      <c r="S194" s="55" t="str">
        <f>'[3]Daily Roster'!$S194</f>
        <v>Shirley</v>
      </c>
      <c r="T194" s="55" t="str">
        <f>'[3]Daily Roster'!$T194</f>
        <v>S.Sturm</v>
      </c>
      <c r="U194" s="55" t="str">
        <f>'[3]Daily Roster'!$U194</f>
        <v>qq</v>
      </c>
      <c r="V194" s="55" t="str">
        <f>'[3]Daily Roster'!$V194</f>
        <v>A.Chong</v>
      </c>
      <c r="W194" s="55" t="str">
        <f>'[3]Daily Roster'!$W194</f>
        <v>Tess</v>
      </c>
      <c r="X194" s="55" t="str">
        <f>'[3]Daily Roster'!$X194</f>
        <v>Sue Kirsa</v>
      </c>
      <c r="Y194" s="55" t="str">
        <f>'[3]Daily Roster'!$Y194</f>
        <v>A.Chong</v>
      </c>
    </row>
    <row r="195" spans="1:25" x14ac:dyDescent="0.3">
      <c r="A195" s="7">
        <v>43370</v>
      </c>
      <c r="B195" s="1" t="s">
        <v>4</v>
      </c>
      <c r="C195" s="55" t="str">
        <f>'[3]Daily Roster'!$C195</f>
        <v>qq</v>
      </c>
      <c r="D195" s="55" t="str">
        <f>'[3]Daily Roster'!$D195</f>
        <v>V.Hill</v>
      </c>
      <c r="E195" s="55" t="str">
        <f>'[3]Daily Roster'!$E195</f>
        <v>Wendy</v>
      </c>
      <c r="F195" s="55" t="str">
        <f>'[3]Daily Roster'!$F195</f>
        <v>Madonna</v>
      </c>
      <c r="G195" s="55" t="str">
        <f>'[3]Daily Roster'!$G195</f>
        <v>Marisa</v>
      </c>
      <c r="H195" s="55" t="str">
        <f>'[3]Daily Roster'!$H195</f>
        <v>Marisa</v>
      </c>
      <c r="I195" s="55" t="str">
        <f>'[3]Daily Roster'!$I195</f>
        <v>qq</v>
      </c>
      <c r="J195" s="55" t="str">
        <f>'[3]Daily Roster'!$J195</f>
        <v>qq</v>
      </c>
      <c r="K195" s="55" t="str">
        <f>'[3]Daily Roster'!$K195</f>
        <v>Jane</v>
      </c>
      <c r="L195" s="55" t="str">
        <f>'[3]Daily Roster'!$L195</f>
        <v>qq</v>
      </c>
      <c r="M195" s="55" t="str">
        <f>'[3]Daily Roster'!$M195</f>
        <v>QQ</v>
      </c>
      <c r="N195" s="55" t="str">
        <f>'[3]Daily Roster'!$N195</f>
        <v>qq</v>
      </c>
      <c r="O195" s="55" t="str">
        <f>'[3]Daily Roster'!$O195</f>
        <v>qq</v>
      </c>
      <c r="P195" s="55" t="str">
        <f>'[3]Daily Roster'!$P195</f>
        <v>Amy</v>
      </c>
      <c r="Q195" s="55" t="str">
        <f>'[3]Daily Roster'!$Q195</f>
        <v>Amelia</v>
      </c>
      <c r="R195" s="55" t="str">
        <f>'[3]Daily Roster'!$R195</f>
        <v>QQ</v>
      </c>
      <c r="S195" s="55" t="str">
        <f>'[3]Daily Roster'!$S195</f>
        <v>Shirley</v>
      </c>
      <c r="T195" s="55" t="str">
        <f>'[3]Daily Roster'!$T195</f>
        <v>S.Sturm</v>
      </c>
      <c r="U195" s="55" t="str">
        <f>'[3]Daily Roster'!$U195</f>
        <v>qq</v>
      </c>
      <c r="V195" s="55" t="str">
        <f>'[3]Daily Roster'!$V195</f>
        <v>A.Chong</v>
      </c>
      <c r="W195" s="55" t="str">
        <f>'[3]Daily Roster'!$W195</f>
        <v>Tess</v>
      </c>
      <c r="X195" s="55" t="str">
        <f>'[3]Daily Roster'!$X195</f>
        <v>Sue Kirsa</v>
      </c>
      <c r="Y195" s="55" t="str">
        <f>'[3]Daily Roster'!$Y195</f>
        <v>A.Chong</v>
      </c>
    </row>
    <row r="196" spans="1:25" x14ac:dyDescent="0.3">
      <c r="A196" s="7">
        <v>43371</v>
      </c>
      <c r="B196" s="1" t="s">
        <v>5</v>
      </c>
      <c r="C196" s="55" t="str">
        <f>'[3]Daily Roster'!$C196</f>
        <v>Public Holiday</v>
      </c>
      <c r="D196" s="55" t="str">
        <f>'[3]Daily Roster'!$D196</f>
        <v>Public Holiday</v>
      </c>
      <c r="E196" s="55" t="str">
        <f>'[3]Daily Roster'!$E196</f>
        <v>Public Holiday</v>
      </c>
      <c r="F196" s="55" t="str">
        <f>'[3]Daily Roster'!$F196</f>
        <v>Public Holiday</v>
      </c>
      <c r="G196" s="55" t="str">
        <f>'[3]Daily Roster'!$G196</f>
        <v>Public Holiday</v>
      </c>
      <c r="H196" s="55" t="str">
        <f>'[3]Daily Roster'!$H196</f>
        <v>Public Holiday</v>
      </c>
      <c r="I196" s="55" t="str">
        <f>'[3]Daily Roster'!$I196</f>
        <v>Public Holiday</v>
      </c>
      <c r="J196" s="55" t="str">
        <f>'[3]Daily Roster'!$J196</f>
        <v>Public Holiday</v>
      </c>
      <c r="K196" s="55" t="str">
        <f>'[3]Daily Roster'!$K196</f>
        <v>Public Holiday</v>
      </c>
      <c r="L196" s="55" t="str">
        <f>'[3]Daily Roster'!$L196</f>
        <v>Public Holiday</v>
      </c>
      <c r="M196" s="55" t="str">
        <f>'[3]Daily Roster'!$M196</f>
        <v>Public Holiday</v>
      </c>
      <c r="N196" s="55" t="str">
        <f>'[3]Daily Roster'!$N196</f>
        <v>Public Holiday</v>
      </c>
      <c r="O196" s="55" t="str">
        <f>'[3]Daily Roster'!$O196</f>
        <v>Public Holiday</v>
      </c>
      <c r="P196" s="55" t="str">
        <f>'[3]Daily Roster'!$P196</f>
        <v>Public Holiday</v>
      </c>
      <c r="Q196" s="55" t="str">
        <f>'[3]Daily Roster'!$Q196</f>
        <v>Public Holiday</v>
      </c>
      <c r="R196" s="55" t="str">
        <f>'[3]Daily Roster'!$R196</f>
        <v>Public Holiday</v>
      </c>
      <c r="S196" s="55" t="str">
        <f>'[3]Daily Roster'!$S196</f>
        <v>Public Holiday</v>
      </c>
      <c r="T196" s="55" t="str">
        <f>'[3]Daily Roster'!$T196</f>
        <v>Public Holiday</v>
      </c>
      <c r="U196" s="55" t="str">
        <f>'[3]Daily Roster'!$U196</f>
        <v>Public Holiday</v>
      </c>
      <c r="V196" s="55" t="str">
        <f>'[3]Daily Roster'!$V196</f>
        <v>Public Holiday</v>
      </c>
      <c r="W196" s="55" t="str">
        <f>'[3]Daily Roster'!$W196</f>
        <v>Public Holiday</v>
      </c>
      <c r="X196" s="55" t="str">
        <f>'[3]Daily Roster'!$X196</f>
        <v>Public Holiday</v>
      </c>
      <c r="Y196" s="55" t="str">
        <f>'[3]Daily Roster'!$Y196</f>
        <v>Public Holiday</v>
      </c>
    </row>
    <row r="197" spans="1:25" x14ac:dyDescent="0.3">
      <c r="A197" s="7">
        <v>43374</v>
      </c>
      <c r="B197" s="1" t="s">
        <v>1</v>
      </c>
      <c r="C197" s="55" t="str">
        <f>'[3]Daily Roster'!$C197</f>
        <v>Linda</v>
      </c>
      <c r="D197" s="55" t="str">
        <f>'[3]Daily Roster'!$D197</f>
        <v>qq</v>
      </c>
      <c r="E197" s="55" t="str">
        <f>'[3]Daily Roster'!$E197</f>
        <v>Wendy</v>
      </c>
      <c r="F197" s="55" t="str">
        <f>'[3]Daily Roster'!$F197</f>
        <v>Madonna</v>
      </c>
      <c r="G197" s="55" t="str">
        <f>'[3]Daily Roster'!$G197</f>
        <v>qq</v>
      </c>
      <c r="H197" s="55" t="str">
        <f>'[3]Daily Roster'!$H197</f>
        <v>qq</v>
      </c>
      <c r="I197" s="55" t="str">
        <f>'[3]Daily Roster'!$I197</f>
        <v>Stav (ADR)</v>
      </c>
      <c r="J197" s="55" t="str">
        <f>'[3]Daily Roster'!$J197</f>
        <v>Winnie</v>
      </c>
      <c r="K197" s="55" t="str">
        <f>'[3]Daily Roster'!$K197</f>
        <v>Jane</v>
      </c>
      <c r="L197" s="55" t="str">
        <f>'[3]Daily Roster'!$L197</f>
        <v>R.Batagol</v>
      </c>
      <c r="M197" s="55" t="str">
        <f>'[3]Daily Roster'!$M197</f>
        <v>C.McAvaney</v>
      </c>
      <c r="N197" s="55" t="str">
        <f>'[3]Daily Roster'!$N197</f>
        <v>Erika</v>
      </c>
      <c r="O197" s="55" t="str">
        <f>'[3]Daily Roster'!$O197</f>
        <v>qq</v>
      </c>
      <c r="P197" s="55" t="str">
        <f>'[3]Daily Roster'!$P197</f>
        <v>Amy&lt;1pm</v>
      </c>
      <c r="Q197" s="55" t="str">
        <f>'[3]Daily Roster'!$Q197</f>
        <v>Amelia</v>
      </c>
      <c r="R197" s="55" t="str">
        <f>'[3]Daily Roster'!$R197</f>
        <v>QQ</v>
      </c>
      <c r="S197" s="55" t="str">
        <f>'[3]Daily Roster'!$S197</f>
        <v>Shirley</v>
      </c>
      <c r="T197" s="55" t="str">
        <f>'[3]Daily Roster'!$T197</f>
        <v>S.Sturm</v>
      </c>
      <c r="U197" s="55" t="str">
        <f>'[3]Daily Roster'!$U197</f>
        <v>qq</v>
      </c>
      <c r="V197" s="55" t="str">
        <f>'[3]Daily Roster'!$V197</f>
        <v>A.Chong</v>
      </c>
      <c r="W197" s="55" t="str">
        <f>'[3]Daily Roster'!$W197</f>
        <v>Tess</v>
      </c>
      <c r="X197" s="55" t="str">
        <f>'[3]Daily Roster'!$X197</f>
        <v>Sue Kirsa</v>
      </c>
      <c r="Y197" s="55" t="str">
        <f>'[3]Daily Roster'!$Y197</f>
        <v>A.Chong</v>
      </c>
    </row>
    <row r="198" spans="1:25" x14ac:dyDescent="0.3">
      <c r="A198" s="7">
        <v>43375</v>
      </c>
      <c r="B198" s="1" t="s">
        <v>2</v>
      </c>
      <c r="C198" s="55" t="str">
        <f>'[3]Daily Roster'!$C198</f>
        <v>Linda</v>
      </c>
      <c r="D198" s="55" t="str">
        <f>'[3]Daily Roster'!$D198</f>
        <v>qq</v>
      </c>
      <c r="E198" s="55" t="str">
        <f>'[3]Daily Roster'!$E198</f>
        <v>qq</v>
      </c>
      <c r="F198" s="55" t="str">
        <f>'[3]Daily Roster'!$F198</f>
        <v>Madonna</v>
      </c>
      <c r="G198" s="55" t="str">
        <f>'[3]Daily Roster'!$G198</f>
        <v>Marisa</v>
      </c>
      <c r="H198" s="55" t="str">
        <f>'[3]Daily Roster'!$H198</f>
        <v>Marisa</v>
      </c>
      <c r="I198" s="55" t="str">
        <f>'[3]Daily Roster'!$I198</f>
        <v>qq</v>
      </c>
      <c r="J198" s="55" t="str">
        <f>'[3]Daily Roster'!$J198</f>
        <v>qq</v>
      </c>
      <c r="K198" s="55" t="str">
        <f>'[3]Daily Roster'!$K198</f>
        <v>Jane</v>
      </c>
      <c r="L198" s="55" t="str">
        <f>'[3]Daily Roster'!$L198</f>
        <v>R.Batagol</v>
      </c>
      <c r="M198" s="55" t="str">
        <f>'[3]Daily Roster'!$M198</f>
        <v>C.McAvaney</v>
      </c>
      <c r="N198" s="55" t="str">
        <f>'[3]Daily Roster'!$N198</f>
        <v>Erika</v>
      </c>
      <c r="O198" s="55" t="str">
        <f>'[3]Daily Roster'!$O198</f>
        <v>Huda</v>
      </c>
      <c r="P198" s="55" t="str">
        <f>'[3]Daily Roster'!$P198</f>
        <v>qq</v>
      </c>
      <c r="Q198" s="55" t="str">
        <f>'[3]Daily Roster'!$Q198</f>
        <v>Amelia</v>
      </c>
      <c r="R198" s="55" t="str">
        <f>'[3]Daily Roster'!$R198</f>
        <v>QQ</v>
      </c>
      <c r="S198" s="55" t="str">
        <f>'[3]Daily Roster'!$S198</f>
        <v>Shirley</v>
      </c>
      <c r="T198" s="55" t="str">
        <f>'[3]Daily Roster'!$T198</f>
        <v>S.Sturm</v>
      </c>
      <c r="U198" s="55" t="str">
        <f>'[3]Daily Roster'!$U198</f>
        <v>qq</v>
      </c>
      <c r="V198" s="55" t="str">
        <f>'[3]Daily Roster'!$V198</f>
        <v>A.Chong</v>
      </c>
      <c r="W198" s="55" t="str">
        <f>'[3]Daily Roster'!$W198</f>
        <v>Tess</v>
      </c>
      <c r="X198" s="55" t="str">
        <f>'[3]Daily Roster'!$X198</f>
        <v>Sue Kirsa</v>
      </c>
      <c r="Y198" s="55" t="str">
        <f>'[3]Daily Roster'!$Y198</f>
        <v>A.Chong</v>
      </c>
    </row>
    <row r="199" spans="1:25" x14ac:dyDescent="0.3">
      <c r="A199" s="7">
        <v>43376</v>
      </c>
      <c r="B199" s="1" t="s">
        <v>3</v>
      </c>
      <c r="C199" s="55" t="str">
        <f>'[3]Daily Roster'!$C199</f>
        <v>Linda</v>
      </c>
      <c r="D199" s="55" t="str">
        <f>'[3]Daily Roster'!$D199</f>
        <v>qq</v>
      </c>
      <c r="E199" s="55" t="str">
        <f>'[3]Daily Roster'!$E199</f>
        <v>Wendy</v>
      </c>
      <c r="F199" s="55" t="str">
        <f>'[3]Daily Roster'!$F199</f>
        <v>Madonna</v>
      </c>
      <c r="G199" s="55" t="str">
        <f>'[3]Daily Roster'!$G199</f>
        <v>Marisa</v>
      </c>
      <c r="H199" s="55" t="str">
        <f>'[3]Daily Roster'!$H199</f>
        <v>Marisa</v>
      </c>
      <c r="I199" s="55" t="str">
        <f>'[3]Daily Roster'!$I199</f>
        <v>qq</v>
      </c>
      <c r="J199" s="55" t="str">
        <f>'[3]Daily Roster'!$J199</f>
        <v>Tom</v>
      </c>
      <c r="K199" s="55" t="str">
        <f>'[3]Daily Roster'!$K199</f>
        <v>Jane</v>
      </c>
      <c r="L199" s="55" t="str">
        <f>'[3]Daily Roster'!$L199</f>
        <v>qq</v>
      </c>
      <c r="M199" s="55" t="str">
        <f>'[3]Daily Roster'!$M199</f>
        <v>C.McAvaney</v>
      </c>
      <c r="N199" s="55" t="str">
        <f>'[3]Daily Roster'!$N199</f>
        <v>Erika</v>
      </c>
      <c r="O199" s="55" t="str">
        <f>'[3]Daily Roster'!$O199</f>
        <v>qq</v>
      </c>
      <c r="P199" s="55" t="str">
        <f>'[3]Daily Roster'!$P199</f>
        <v>qq</v>
      </c>
      <c r="Q199" s="55" t="str">
        <f>'[3]Daily Roster'!$Q199</f>
        <v>Noor</v>
      </c>
      <c r="R199" s="55" t="str">
        <f>'[3]Daily Roster'!$R199</f>
        <v>QQ</v>
      </c>
      <c r="S199" s="55" t="str">
        <f>'[3]Daily Roster'!$S199</f>
        <v>Shirley</v>
      </c>
      <c r="T199" s="55" t="str">
        <f>'[3]Daily Roster'!$T199</f>
        <v>qq</v>
      </c>
      <c r="U199" s="55" t="str">
        <f>'[3]Daily Roster'!$U199</f>
        <v>qq</v>
      </c>
      <c r="V199" s="55" t="str">
        <f>'[3]Daily Roster'!$V199</f>
        <v>A.Chong</v>
      </c>
      <c r="W199" s="55" t="str">
        <f>'[3]Daily Roster'!$W199</f>
        <v>Tess</v>
      </c>
      <c r="X199" s="55" t="str">
        <f>'[3]Daily Roster'!$X199</f>
        <v>Sue Kirsa</v>
      </c>
      <c r="Y199" s="55" t="str">
        <f>'[3]Daily Roster'!$Y199</f>
        <v>A.Chong</v>
      </c>
    </row>
    <row r="200" spans="1:25" x14ac:dyDescent="0.3">
      <c r="A200" s="7">
        <v>43377</v>
      </c>
      <c r="B200" s="1" t="s">
        <v>4</v>
      </c>
      <c r="C200" s="55" t="str">
        <f>'[3]Daily Roster'!$C200</f>
        <v>Linda</v>
      </c>
      <c r="D200" s="55" t="str">
        <f>'[3]Daily Roster'!$D200</f>
        <v>qq</v>
      </c>
      <c r="E200" s="55" t="str">
        <f>'[3]Daily Roster'!$E200</f>
        <v>Wendy</v>
      </c>
      <c r="F200" s="55" t="str">
        <f>'[3]Daily Roster'!$F200</f>
        <v>Madonna</v>
      </c>
      <c r="G200" s="55" t="str">
        <f>'[3]Daily Roster'!$G200</f>
        <v>Marisa</v>
      </c>
      <c r="H200" s="55" t="str">
        <f>'[3]Daily Roster'!$H200</f>
        <v>Marisa</v>
      </c>
      <c r="I200" s="55" t="str">
        <f>'[3]Daily Roster'!$I200</f>
        <v>qq</v>
      </c>
      <c r="J200" s="55" t="str">
        <f>'[3]Daily Roster'!$J200</f>
        <v>qq</v>
      </c>
      <c r="K200" s="55" t="str">
        <f>'[3]Daily Roster'!$K200</f>
        <v>Jane</v>
      </c>
      <c r="L200" s="55" t="str">
        <f>'[3]Daily Roster'!$L200</f>
        <v>qq</v>
      </c>
      <c r="M200" s="55" t="str">
        <f>'[3]Daily Roster'!$M200</f>
        <v>QQ</v>
      </c>
      <c r="N200" s="55" t="str">
        <f>'[3]Daily Roster'!$N200</f>
        <v>qq</v>
      </c>
      <c r="O200" s="55" t="str">
        <f>'[3]Daily Roster'!$O200</f>
        <v>qq</v>
      </c>
      <c r="P200" s="55" t="str">
        <f>'[3]Daily Roster'!$P200</f>
        <v>Amy</v>
      </c>
      <c r="Q200" s="55" t="str">
        <f>'[3]Daily Roster'!$Q200</f>
        <v>Amelia</v>
      </c>
      <c r="R200" s="55" t="str">
        <f>'[3]Daily Roster'!$R200</f>
        <v>QQ</v>
      </c>
      <c r="S200" s="55" t="str">
        <f>'[3]Daily Roster'!$S200</f>
        <v>Shirley</v>
      </c>
      <c r="T200" s="55" t="str">
        <f>'[3]Daily Roster'!$T200</f>
        <v>S.Sturm</v>
      </c>
      <c r="U200" s="55" t="str">
        <f>'[3]Daily Roster'!$U200</f>
        <v>qq</v>
      </c>
      <c r="V200" s="55" t="str">
        <f>'[3]Daily Roster'!$V200</f>
        <v>A.Chong</v>
      </c>
      <c r="W200" s="55" t="str">
        <f>'[3]Daily Roster'!$W200</f>
        <v>Tess</v>
      </c>
      <c r="X200" s="55" t="str">
        <f>'[3]Daily Roster'!$X200</f>
        <v>Sue Kirsa</v>
      </c>
      <c r="Y200" s="55" t="str">
        <f>'[3]Daily Roster'!$Y200</f>
        <v>A.Chong</v>
      </c>
    </row>
    <row r="201" spans="1:25" x14ac:dyDescent="0.3">
      <c r="A201" s="7">
        <v>43378</v>
      </c>
      <c r="B201" s="1" t="s">
        <v>5</v>
      </c>
      <c r="C201" s="55" t="str">
        <f>'[3]Daily Roster'!$C201</f>
        <v>Linda</v>
      </c>
      <c r="D201" s="55" t="str">
        <f>'[3]Daily Roster'!$D201</f>
        <v>qq</v>
      </c>
      <c r="E201" s="55" t="str">
        <f>'[3]Daily Roster'!$E201</f>
        <v>qq</v>
      </c>
      <c r="F201" s="55" t="str">
        <f>'[3]Daily Roster'!$F201</f>
        <v>Madonna</v>
      </c>
      <c r="G201" s="55" t="str">
        <f>'[3]Daily Roster'!$G201</f>
        <v>qq</v>
      </c>
      <c r="H201" s="55" t="str">
        <f>'[3]Daily Roster'!$H201</f>
        <v>qq</v>
      </c>
      <c r="I201" s="55" t="str">
        <f>'[3]Daily Roster'!$I201</f>
        <v>qq</v>
      </c>
      <c r="J201" s="55" t="str">
        <f>'[3]Daily Roster'!$J201</f>
        <v>Tom</v>
      </c>
      <c r="K201" s="55" t="str">
        <f>'[3]Daily Roster'!$K201</f>
        <v>Jane</v>
      </c>
      <c r="L201" s="55" t="str">
        <f>'[3]Daily Roster'!$L201</f>
        <v>qq</v>
      </c>
      <c r="M201" s="55" t="str">
        <f>'[3]Daily Roster'!$M201</f>
        <v>C.McAvaney/Golriz</v>
      </c>
      <c r="N201" s="55" t="str">
        <f>'[3]Daily Roster'!$N201</f>
        <v>Erika</v>
      </c>
      <c r="O201" s="55" t="str">
        <f>'[3]Daily Roster'!$O201</f>
        <v>qq</v>
      </c>
      <c r="P201" s="55" t="str">
        <f>'[3]Daily Roster'!$P201</f>
        <v>Amy</v>
      </c>
      <c r="Q201" s="55" t="str">
        <f>'[3]Daily Roster'!$Q201</f>
        <v>Amelia</v>
      </c>
      <c r="R201" s="55" t="str">
        <f>'[3]Daily Roster'!$R201</f>
        <v>QQ</v>
      </c>
      <c r="S201" s="55" t="str">
        <f>'[3]Daily Roster'!$S201</f>
        <v>Shirley</v>
      </c>
      <c r="T201" s="55" t="str">
        <f>'[3]Daily Roster'!$T201</f>
        <v>S.Sturm</v>
      </c>
      <c r="U201" s="55" t="str">
        <f>'[3]Daily Roster'!$U201</f>
        <v>qq</v>
      </c>
      <c r="V201" s="55" t="str">
        <f>'[3]Daily Roster'!$V201</f>
        <v>A.Chong</v>
      </c>
      <c r="W201" s="55" t="str">
        <f>'[3]Daily Roster'!$W201</f>
        <v>qq</v>
      </c>
      <c r="X201" s="55" t="str">
        <f>'[3]Daily Roster'!$X201</f>
        <v>Sue Kirsa</v>
      </c>
      <c r="Y201" s="55" t="str">
        <f>'[3]Daily Roster'!$Y201</f>
        <v>A.Chong</v>
      </c>
    </row>
    <row r="202" spans="1:25" x14ac:dyDescent="0.3">
      <c r="A202" s="7">
        <v>43381</v>
      </c>
      <c r="B202" s="1" t="s">
        <v>1</v>
      </c>
      <c r="C202" s="55" t="str">
        <f>'[3]Daily Roster'!$C202</f>
        <v>Linda</v>
      </c>
      <c r="D202" s="55" t="str">
        <f>'[3]Daily Roster'!$D202</f>
        <v>V.Hill</v>
      </c>
      <c r="E202" s="55" t="str">
        <f>'[3]Daily Roster'!$E202</f>
        <v>Wendy</v>
      </c>
      <c r="F202" s="55" t="str">
        <f>'[3]Daily Roster'!$F202</f>
        <v>qq</v>
      </c>
      <c r="G202" s="55" t="str">
        <f>'[3]Daily Roster'!$G202</f>
        <v>Diana(TDM)</v>
      </c>
      <c r="H202" s="55" t="str">
        <f>'[3]Daily Roster'!$H202</f>
        <v>Diana(TDM)</v>
      </c>
      <c r="I202" s="55" t="str">
        <f>'[3]Daily Roster'!$I202</f>
        <v>Stav (ADR)</v>
      </c>
      <c r="J202" s="55" t="str">
        <f>'[3]Daily Roster'!$J202</f>
        <v>Winnie</v>
      </c>
      <c r="K202" s="55" t="str">
        <f>'[3]Daily Roster'!$K202</f>
        <v>Jane</v>
      </c>
      <c r="L202" s="55" t="str">
        <f>'[3]Daily Roster'!$L202</f>
        <v>R.Batagol</v>
      </c>
      <c r="M202" s="55" t="str">
        <f>'[3]Daily Roster'!$M202</f>
        <v>Golriz</v>
      </c>
      <c r="N202" s="55" t="str">
        <f>'[3]Daily Roster'!$N202</f>
        <v>Erika</v>
      </c>
      <c r="O202" s="55" t="str">
        <f>'[3]Daily Roster'!$O202</f>
        <v>Huda</v>
      </c>
      <c r="P202" s="55" t="str">
        <f>'[3]Daily Roster'!$P202</f>
        <v>qq</v>
      </c>
      <c r="Q202" s="55" t="str">
        <f>'[3]Daily Roster'!$Q202</f>
        <v>Amelia</v>
      </c>
      <c r="R202" s="55" t="str">
        <f>'[3]Daily Roster'!$R202</f>
        <v>QQ</v>
      </c>
      <c r="S202" s="55" t="str">
        <f>'[3]Daily Roster'!$S202</f>
        <v>qq</v>
      </c>
      <c r="T202" s="55" t="str">
        <f>'[3]Daily Roster'!$T202</f>
        <v>S.Sturm/Jen.Nguyen&lt;1pm/Diana&gt;1pm</v>
      </c>
      <c r="U202" s="55" t="str">
        <f>'[3]Daily Roster'!$U202</f>
        <v>qq</v>
      </c>
      <c r="V202" s="55" t="str">
        <f>'[3]Daily Roster'!$V202</f>
        <v>A.Chong</v>
      </c>
      <c r="W202" s="55" t="str">
        <f>'[3]Daily Roster'!$W202</f>
        <v>Tess</v>
      </c>
      <c r="X202" s="55" t="str">
        <f>'[3]Daily Roster'!$X202</f>
        <v>Sue Kirsa</v>
      </c>
      <c r="Y202" s="55" t="str">
        <f>'[3]Daily Roster'!$Y202</f>
        <v>A.Chong</v>
      </c>
    </row>
    <row r="203" spans="1:25" x14ac:dyDescent="0.3">
      <c r="A203" s="7">
        <v>43382</v>
      </c>
      <c r="B203" s="1" t="s">
        <v>2</v>
      </c>
      <c r="C203" s="55" t="str">
        <f>'[3]Daily Roster'!$C203</f>
        <v>Linda</v>
      </c>
      <c r="D203" s="55" t="str">
        <f>'[3]Daily Roster'!$D203</f>
        <v>V.Hill</v>
      </c>
      <c r="E203" s="55" t="str">
        <f>'[3]Daily Roster'!$E203</f>
        <v>qq</v>
      </c>
      <c r="F203" s="55" t="str">
        <f>'[3]Daily Roster'!$F203</f>
        <v>Madonna</v>
      </c>
      <c r="G203" s="55" t="str">
        <f>'[3]Daily Roster'!$G203</f>
        <v>Marisa</v>
      </c>
      <c r="H203" s="55" t="str">
        <f>'[3]Daily Roster'!$H203</f>
        <v>Marisa</v>
      </c>
      <c r="I203" s="55" t="str">
        <f>'[3]Daily Roster'!$I203</f>
        <v>qq</v>
      </c>
      <c r="J203" s="55" t="str">
        <f>'[3]Daily Roster'!$J203</f>
        <v>qq</v>
      </c>
      <c r="K203" s="55" t="str">
        <f>'[3]Daily Roster'!$K203</f>
        <v>Jane</v>
      </c>
      <c r="L203" s="55" t="str">
        <f>'[3]Daily Roster'!$L203</f>
        <v>R.Batagol</v>
      </c>
      <c r="M203" s="55" t="str">
        <f>'[3]Daily Roster'!$M203</f>
        <v>V.Mai</v>
      </c>
      <c r="N203" s="55" t="str">
        <f>'[3]Daily Roster'!$N203</f>
        <v>Erika</v>
      </c>
      <c r="O203" s="55" t="str">
        <f>'[3]Daily Roster'!$O203</f>
        <v>Huda</v>
      </c>
      <c r="P203" s="55" t="str">
        <f>'[3]Daily Roster'!$P203</f>
        <v>qq</v>
      </c>
      <c r="Q203" s="55" t="str">
        <f>'[3]Daily Roster'!$Q203</f>
        <v>Amelia</v>
      </c>
      <c r="R203" s="55" t="str">
        <f>'[3]Daily Roster'!$R203</f>
        <v>QQ</v>
      </c>
      <c r="S203" s="55" t="str">
        <f>'[3]Daily Roster'!$S203</f>
        <v>Shirley</v>
      </c>
      <c r="T203" s="55" t="str">
        <f>'[3]Daily Roster'!$T203</f>
        <v>S.Sturm</v>
      </c>
      <c r="U203" s="55" t="str">
        <f>'[3]Daily Roster'!$U203</f>
        <v>qq</v>
      </c>
      <c r="V203" s="55" t="str">
        <f>'[3]Daily Roster'!$V203</f>
        <v>qq</v>
      </c>
      <c r="W203" s="55" t="str">
        <f>'[3]Daily Roster'!$W203</f>
        <v>Tess</v>
      </c>
      <c r="X203" s="55" t="str">
        <f>'[3]Daily Roster'!$X203</f>
        <v>Sue Kirsa</v>
      </c>
      <c r="Y203" s="55" t="str">
        <f>'[3]Daily Roster'!$Y203</f>
        <v>qq</v>
      </c>
    </row>
    <row r="204" spans="1:25" x14ac:dyDescent="0.3">
      <c r="A204" s="7">
        <v>43383</v>
      </c>
      <c r="B204" s="1" t="s">
        <v>3</v>
      </c>
      <c r="C204" s="55" t="str">
        <f>'[3]Daily Roster'!$C204</f>
        <v>Linda</v>
      </c>
      <c r="D204" s="55" t="str">
        <f>'[3]Daily Roster'!$D204</f>
        <v>V.Hill</v>
      </c>
      <c r="E204" s="55" t="str">
        <f>'[3]Daily Roster'!$E204</f>
        <v>qq</v>
      </c>
      <c r="F204" s="55" t="str">
        <f>'[3]Daily Roster'!$F204</f>
        <v>Madonna</v>
      </c>
      <c r="G204" s="55" t="str">
        <f>'[3]Daily Roster'!$G204</f>
        <v>Marisa</v>
      </c>
      <c r="H204" s="55" t="str">
        <f>'[3]Daily Roster'!$H204</f>
        <v>Marisa</v>
      </c>
      <c r="I204" s="55" t="str">
        <f>'[3]Daily Roster'!$I204</f>
        <v>qq</v>
      </c>
      <c r="J204" s="55" t="str">
        <f>'[3]Daily Roster'!$J204</f>
        <v>qq</v>
      </c>
      <c r="K204" s="55" t="str">
        <f>'[3]Daily Roster'!$K204</f>
        <v>Jane</v>
      </c>
      <c r="L204" s="55" t="str">
        <f>'[3]Daily Roster'!$L204</f>
        <v>qq</v>
      </c>
      <c r="M204" s="55" t="str">
        <f>'[3]Daily Roster'!$M204</f>
        <v>V.Mai</v>
      </c>
      <c r="N204" s="55" t="str">
        <f>'[3]Daily Roster'!$N204</f>
        <v>Erika</v>
      </c>
      <c r="O204" s="55" t="str">
        <f>'[3]Daily Roster'!$O204</f>
        <v>qq</v>
      </c>
      <c r="P204" s="55" t="str">
        <f>'[3]Daily Roster'!$P204</f>
        <v>qq</v>
      </c>
      <c r="Q204" s="55" t="str">
        <f>'[3]Daily Roster'!$Q204</f>
        <v>Noor</v>
      </c>
      <c r="R204" s="55" t="str">
        <f>'[3]Daily Roster'!$R204</f>
        <v>QQ</v>
      </c>
      <c r="S204" s="55" t="str">
        <f>'[3]Daily Roster'!$S204</f>
        <v>Shirley</v>
      </c>
      <c r="T204" s="55" t="str">
        <f>'[3]Daily Roster'!$T204</f>
        <v>S.Sturm</v>
      </c>
      <c r="U204" s="55" t="str">
        <f>'[3]Daily Roster'!$U204</f>
        <v>qq</v>
      </c>
      <c r="V204" s="55" t="str">
        <f>'[3]Daily Roster'!$V204</f>
        <v>A.Chong</v>
      </c>
      <c r="W204" s="55" t="str">
        <f>'[3]Daily Roster'!$W204</f>
        <v>Tess</v>
      </c>
      <c r="X204" s="55" t="str">
        <f>'[3]Daily Roster'!$X204</f>
        <v>Sue Kirsa</v>
      </c>
      <c r="Y204" s="55" t="str">
        <f>'[3]Daily Roster'!$Y204</f>
        <v>A.Chong</v>
      </c>
    </row>
    <row r="205" spans="1:25" x14ac:dyDescent="0.3">
      <c r="A205" s="7">
        <v>43384</v>
      </c>
      <c r="B205" s="1" t="s">
        <v>4</v>
      </c>
      <c r="C205" s="55" t="str">
        <f>'[3]Daily Roster'!$C205</f>
        <v>Linda</v>
      </c>
      <c r="D205" s="55" t="str">
        <f>'[3]Daily Roster'!$D205</f>
        <v>V.Hill</v>
      </c>
      <c r="E205" s="55" t="str">
        <f>'[3]Daily Roster'!$E205</f>
        <v>Wendy</v>
      </c>
      <c r="F205" s="55" t="str">
        <f>'[3]Daily Roster'!$F205</f>
        <v>Madonna</v>
      </c>
      <c r="G205" s="55" t="str">
        <f>'[3]Daily Roster'!$G205</f>
        <v>Marisa/Jeff</v>
      </c>
      <c r="H205" s="55" t="str">
        <f>'[3]Daily Roster'!$H205</f>
        <v>Marisa/Jeff</v>
      </c>
      <c r="I205" s="55" t="str">
        <f>'[3]Daily Roster'!$I205</f>
        <v>K.Chin(OHS)</v>
      </c>
      <c r="J205" s="55" t="str">
        <f>'[3]Daily Roster'!$J205</f>
        <v>qq</v>
      </c>
      <c r="K205" s="55" t="str">
        <f>'[3]Daily Roster'!$K205</f>
        <v>Jane</v>
      </c>
      <c r="L205" s="55" t="str">
        <f>'[3]Daily Roster'!$L205</f>
        <v>qq</v>
      </c>
      <c r="M205" s="55" t="str">
        <f>'[3]Daily Roster'!$M205</f>
        <v>QQ</v>
      </c>
      <c r="N205" s="55" t="str">
        <f>'[3]Daily Roster'!$N205</f>
        <v>qq</v>
      </c>
      <c r="O205" s="55" t="str">
        <f>'[3]Daily Roster'!$O205</f>
        <v>qq</v>
      </c>
      <c r="P205" s="55" t="str">
        <f>'[3]Daily Roster'!$P205</f>
        <v>Amy</v>
      </c>
      <c r="Q205" s="55" t="str">
        <f>'[3]Daily Roster'!$Q205</f>
        <v>Amelia</v>
      </c>
      <c r="R205" s="55" t="str">
        <f>'[3]Daily Roster'!$R205</f>
        <v>QQ</v>
      </c>
      <c r="S205" s="55" t="str">
        <f>'[3]Daily Roster'!$S205</f>
        <v>Shirley</v>
      </c>
      <c r="T205" s="55" t="str">
        <f>'[3]Daily Roster'!$T205</f>
        <v>S.Sturm</v>
      </c>
      <c r="U205" s="55" t="str">
        <f>'[3]Daily Roster'!$U205</f>
        <v>qq</v>
      </c>
      <c r="V205" s="55" t="str">
        <f>'[3]Daily Roster'!$V205</f>
        <v>A.Chong</v>
      </c>
      <c r="W205" s="55" t="str">
        <f>'[3]Daily Roster'!$W205</f>
        <v>Tess</v>
      </c>
      <c r="X205" s="55" t="str">
        <f>'[3]Daily Roster'!$X205</f>
        <v>Sue Kirsa</v>
      </c>
      <c r="Y205" s="55" t="str">
        <f>'[3]Daily Roster'!$Y205</f>
        <v>A.Chong</v>
      </c>
    </row>
    <row r="206" spans="1:25" x14ac:dyDescent="0.3">
      <c r="A206" s="7">
        <v>43385</v>
      </c>
      <c r="B206" s="1" t="s">
        <v>5</v>
      </c>
      <c r="C206" s="55" t="str">
        <f>'[3]Daily Roster'!$C206</f>
        <v>Linda</v>
      </c>
      <c r="D206" s="55" t="str">
        <f>'[3]Daily Roster'!$D206</f>
        <v>V.Hill</v>
      </c>
      <c r="E206" s="55" t="str">
        <f>'[3]Daily Roster'!$E206</f>
        <v>qq</v>
      </c>
      <c r="F206" s="55" t="str">
        <f>'[3]Daily Roster'!$F206</f>
        <v>qq</v>
      </c>
      <c r="G206" s="55" t="str">
        <f>'[3]Daily Roster'!$G206</f>
        <v>qq</v>
      </c>
      <c r="H206" s="55" t="str">
        <f>'[3]Daily Roster'!$H206</f>
        <v>qq</v>
      </c>
      <c r="I206" s="55" t="str">
        <f>'[3]Daily Roster'!$I206</f>
        <v>qq</v>
      </c>
      <c r="J206" s="55" t="str">
        <f>'[3]Daily Roster'!$J206</f>
        <v>qq</v>
      </c>
      <c r="K206" s="55" t="str">
        <f>'[3]Daily Roster'!$K206</f>
        <v>Jane</v>
      </c>
      <c r="L206" s="55" t="str">
        <f>'[3]Daily Roster'!$L206</f>
        <v>qq</v>
      </c>
      <c r="M206" s="55" t="str">
        <f>'[3]Daily Roster'!$M206</f>
        <v>V.Mai</v>
      </c>
      <c r="N206" s="55" t="str">
        <f>'[3]Daily Roster'!$N206</f>
        <v>Erika</v>
      </c>
      <c r="O206" s="55" t="str">
        <f>'[3]Daily Roster'!$O206</f>
        <v>qq</v>
      </c>
      <c r="P206" s="55" t="str">
        <f>'[3]Daily Roster'!$P206</f>
        <v>Amy</v>
      </c>
      <c r="Q206" s="55" t="str">
        <f>'[3]Daily Roster'!$Q206</f>
        <v>Amelia</v>
      </c>
      <c r="R206" s="55" t="str">
        <f>'[3]Daily Roster'!$R206</f>
        <v>QQ</v>
      </c>
      <c r="S206" s="55" t="str">
        <f>'[3]Daily Roster'!$S206</f>
        <v>Shirley</v>
      </c>
      <c r="T206" s="55" t="str">
        <f>'[3]Daily Roster'!$T206</f>
        <v>S.Sturm</v>
      </c>
      <c r="U206" s="55" t="str">
        <f>'[3]Daily Roster'!$U206</f>
        <v>qq</v>
      </c>
      <c r="V206" s="55" t="str">
        <f>'[3]Daily Roster'!$V206</f>
        <v>A.Chong</v>
      </c>
      <c r="W206" s="55" t="str">
        <f>'[3]Daily Roster'!$W206</f>
        <v>qq</v>
      </c>
      <c r="X206" s="55" t="str">
        <f>'[3]Daily Roster'!$X206</f>
        <v>Sue Kirsa</v>
      </c>
      <c r="Y206" s="55" t="str">
        <f>'[3]Daily Roster'!$Y206</f>
        <v>A.Chong</v>
      </c>
    </row>
    <row r="207" spans="1:25" x14ac:dyDescent="0.3">
      <c r="A207" s="7">
        <v>43388</v>
      </c>
      <c r="B207" s="1" t="s">
        <v>1</v>
      </c>
      <c r="C207" s="55" t="str">
        <f>'[3]Daily Roster'!$C207</f>
        <v>Linda</v>
      </c>
      <c r="D207" s="55" t="str">
        <f>'[3]Daily Roster'!$D207</f>
        <v>V.Hill</v>
      </c>
      <c r="E207" s="55" t="str">
        <f>'[3]Daily Roster'!$E207</f>
        <v>Wendy</v>
      </c>
      <c r="F207" s="55" t="str">
        <f>'[3]Daily Roster'!$F207</f>
        <v>Madonna</v>
      </c>
      <c r="G207" s="55" t="str">
        <f>'[3]Daily Roster'!$G207</f>
        <v>qq</v>
      </c>
      <c r="H207" s="55" t="str">
        <f>'[3]Daily Roster'!$H207</f>
        <v>qq</v>
      </c>
      <c r="I207" s="55" t="str">
        <f>'[3]Daily Roster'!$I207</f>
        <v>Stav (ADR)</v>
      </c>
      <c r="J207" s="55" t="str">
        <f>'[3]Daily Roster'!$J207</f>
        <v>Winnie</v>
      </c>
      <c r="K207" s="55" t="str">
        <f>'[3]Daily Roster'!$K207</f>
        <v>Jane</v>
      </c>
      <c r="L207" s="55" t="str">
        <f>'[3]Daily Roster'!$L207</f>
        <v>R.Batagol</v>
      </c>
      <c r="M207" s="55" t="str">
        <f>'[3]Daily Roster'!$M207</f>
        <v>V.Mai</v>
      </c>
      <c r="N207" s="55" t="str">
        <f>'[3]Daily Roster'!$N207</f>
        <v>Erika</v>
      </c>
      <c r="O207" s="55" t="str">
        <f>'[3]Daily Roster'!$O207</f>
        <v>Huda</v>
      </c>
      <c r="P207" s="55" t="str">
        <f>'[3]Daily Roster'!$P207</f>
        <v>Amy</v>
      </c>
      <c r="Q207" s="55" t="str">
        <f>'[3]Daily Roster'!$Q207</f>
        <v>Amelia</v>
      </c>
      <c r="R207" s="55" t="str">
        <f>'[3]Daily Roster'!$R207</f>
        <v>QQ</v>
      </c>
      <c r="S207" s="55" t="str">
        <f>'[3]Daily Roster'!$S207</f>
        <v>qq</v>
      </c>
      <c r="T207" s="55" t="str">
        <f>'[3]Daily Roster'!$T207</f>
        <v>S.Sturm</v>
      </c>
      <c r="U207" s="55" t="str">
        <f>'[3]Daily Roster'!$U207</f>
        <v>qq</v>
      </c>
      <c r="V207" s="55" t="str">
        <f>'[3]Daily Roster'!$V207</f>
        <v>A.Chong</v>
      </c>
      <c r="W207" s="55" t="str">
        <f>'[3]Daily Roster'!$W207</f>
        <v>Tess</v>
      </c>
      <c r="X207" s="55" t="str">
        <f>'[3]Daily Roster'!$X207</f>
        <v>Sue Kirsa</v>
      </c>
      <c r="Y207" s="55" t="str">
        <f>'[3]Daily Roster'!$Y207</f>
        <v>A.Chong</v>
      </c>
    </row>
    <row r="208" spans="1:25" x14ac:dyDescent="0.3">
      <c r="A208" s="7">
        <v>43389</v>
      </c>
      <c r="B208" s="1" t="s">
        <v>2</v>
      </c>
      <c r="C208" s="55" t="str">
        <f>'[3]Daily Roster'!$C208</f>
        <v>Linda</v>
      </c>
      <c r="D208" s="55" t="str">
        <f>'[3]Daily Roster'!$D208</f>
        <v>V.Hill</v>
      </c>
      <c r="E208" s="55" t="str">
        <f>'[3]Daily Roster'!$E208</f>
        <v>qq</v>
      </c>
      <c r="F208" s="55" t="str">
        <f>'[3]Daily Roster'!$F208</f>
        <v>Madonna</v>
      </c>
      <c r="G208" s="55" t="str">
        <f>'[3]Daily Roster'!$G208</f>
        <v>Marisa</v>
      </c>
      <c r="H208" s="55" t="str">
        <f>'[3]Daily Roster'!$H208</f>
        <v>Marisa</v>
      </c>
      <c r="I208" s="55" t="str">
        <f>'[3]Daily Roster'!$I208</f>
        <v>qq</v>
      </c>
      <c r="J208" s="55" t="str">
        <f>'[3]Daily Roster'!$J208</f>
        <v>qq</v>
      </c>
      <c r="K208" s="55" t="str">
        <f>'[3]Daily Roster'!$K208</f>
        <v>Jane</v>
      </c>
      <c r="L208" s="55" t="str">
        <f>'[3]Daily Roster'!$L208</f>
        <v>R.Batagol</v>
      </c>
      <c r="M208" s="55" t="str">
        <f>'[3]Daily Roster'!$M208</f>
        <v>V.Mai</v>
      </c>
      <c r="N208" s="55" t="str">
        <f>'[3]Daily Roster'!$N208</f>
        <v>Erika</v>
      </c>
      <c r="O208" s="55" t="str">
        <f>'[3]Daily Roster'!$O208</f>
        <v>Huda</v>
      </c>
      <c r="P208" s="55" t="str">
        <f>'[3]Daily Roster'!$P208</f>
        <v>qq</v>
      </c>
      <c r="Q208" s="55" t="str">
        <f>'[3]Daily Roster'!$Q208</f>
        <v>Amelia</v>
      </c>
      <c r="R208" s="55" t="str">
        <f>'[3]Daily Roster'!$R208</f>
        <v>QQ</v>
      </c>
      <c r="S208" s="55" t="str">
        <f>'[3]Daily Roster'!$S208</f>
        <v>Shirley</v>
      </c>
      <c r="T208" s="55" t="str">
        <f>'[3]Daily Roster'!$T208</f>
        <v>S.Sturm</v>
      </c>
      <c r="U208" s="55" t="str">
        <f>'[3]Daily Roster'!$U208</f>
        <v>qq</v>
      </c>
      <c r="V208" s="55" t="str">
        <f>'[3]Daily Roster'!$V208</f>
        <v>A.Chong</v>
      </c>
      <c r="W208" s="55" t="str">
        <f>'[3]Daily Roster'!$W208</f>
        <v>Tess</v>
      </c>
      <c r="X208" s="55" t="str">
        <f>'[3]Daily Roster'!$X208</f>
        <v>Sue Kirsa</v>
      </c>
      <c r="Y208" s="55" t="str">
        <f>'[3]Daily Roster'!$Y208</f>
        <v>A.Chong</v>
      </c>
    </row>
    <row r="209" spans="1:25" x14ac:dyDescent="0.3">
      <c r="A209" s="7">
        <v>43390</v>
      </c>
      <c r="B209" s="1" t="s">
        <v>3</v>
      </c>
      <c r="C209" s="55" t="str">
        <f>'[3]Daily Roster'!$C209</f>
        <v>Linda</v>
      </c>
      <c r="D209" s="55" t="str">
        <f>'[3]Daily Roster'!$D209</f>
        <v>V.Hill</v>
      </c>
      <c r="E209" s="55" t="str">
        <f>'[3]Daily Roster'!$E209</f>
        <v>Wendy</v>
      </c>
      <c r="F209" s="55" t="str">
        <f>'[3]Daily Roster'!$F209</f>
        <v>Madonna</v>
      </c>
      <c r="G209" s="55" t="str">
        <f>'[3]Daily Roster'!$G209</f>
        <v>Marisa</v>
      </c>
      <c r="H209" s="55" t="str">
        <f>'[3]Daily Roster'!$H209</f>
        <v>Marisa</v>
      </c>
      <c r="I209" s="55" t="str">
        <f>'[3]Daily Roster'!$I209</f>
        <v>qq</v>
      </c>
      <c r="J209" s="55" t="str">
        <f>'[3]Daily Roster'!$J209</f>
        <v>Tom</v>
      </c>
      <c r="K209" s="55" t="str">
        <f>'[3]Daily Roster'!$K209</f>
        <v>Jane</v>
      </c>
      <c r="L209" s="55" t="str">
        <f>'[3]Daily Roster'!$L209</f>
        <v>qq</v>
      </c>
      <c r="M209" s="55" t="str">
        <f>'[3]Daily Roster'!$M209</f>
        <v>V.Mai</v>
      </c>
      <c r="N209" s="55" t="str">
        <f>'[3]Daily Roster'!$N209</f>
        <v>Erika</v>
      </c>
      <c r="O209" s="55" t="str">
        <f>'[3]Daily Roster'!$O209</f>
        <v>qq</v>
      </c>
      <c r="P209" s="55" t="str">
        <f>'[3]Daily Roster'!$P209</f>
        <v>qq</v>
      </c>
      <c r="Q209" s="55" t="str">
        <f>'[3]Daily Roster'!$Q209</f>
        <v>Noor</v>
      </c>
      <c r="R209" s="55" t="str">
        <f>'[3]Daily Roster'!$R209</f>
        <v>QQ</v>
      </c>
      <c r="S209" s="55" t="str">
        <f>'[3]Daily Roster'!$S209</f>
        <v>Shirley</v>
      </c>
      <c r="T209" s="55" t="str">
        <f>'[3]Daily Roster'!$T209</f>
        <v>qq</v>
      </c>
      <c r="U209" s="55" t="str">
        <f>'[3]Daily Roster'!$U209</f>
        <v>qq</v>
      </c>
      <c r="V209" s="55" t="str">
        <f>'[3]Daily Roster'!$V209</f>
        <v>A.Chong</v>
      </c>
      <c r="W209" s="55" t="str">
        <f>'[3]Daily Roster'!$W209</f>
        <v>Tess</v>
      </c>
      <c r="X209" s="55" t="str">
        <f>'[3]Daily Roster'!$X209</f>
        <v>Sue Kirsa</v>
      </c>
      <c r="Y209" s="55" t="str">
        <f>'[3]Daily Roster'!$Y209</f>
        <v>A.Chong</v>
      </c>
    </row>
    <row r="210" spans="1:25" x14ac:dyDescent="0.3">
      <c r="A210" s="7">
        <v>43391</v>
      </c>
      <c r="B210" s="1" t="s">
        <v>4</v>
      </c>
      <c r="C210" s="55" t="str">
        <f>'[3]Daily Roster'!$C210</f>
        <v>Linda</v>
      </c>
      <c r="D210" s="55" t="str">
        <f>'[3]Daily Roster'!$D210</f>
        <v>V.Hill</v>
      </c>
      <c r="E210" s="55" t="str">
        <f>'[3]Daily Roster'!$E210</f>
        <v>Wendy</v>
      </c>
      <c r="F210" s="55" t="str">
        <f>'[3]Daily Roster'!$F210</f>
        <v>Madonna</v>
      </c>
      <c r="G210" s="55" t="str">
        <f>'[3]Daily Roster'!$G210</f>
        <v>Marisa/Jeff(Intern roster)</v>
      </c>
      <c r="H210" s="55" t="str">
        <f>'[3]Daily Roster'!$H210</f>
        <v>Marisa/Jeff(Intern roster)</v>
      </c>
      <c r="I210" s="55" t="str">
        <f>'[3]Daily Roster'!$I210</f>
        <v>qq</v>
      </c>
      <c r="J210" s="55" t="str">
        <f>'[3]Daily Roster'!$J210</f>
        <v>qq</v>
      </c>
      <c r="K210" s="55" t="str">
        <f>'[3]Daily Roster'!$K210</f>
        <v>Jane</v>
      </c>
      <c r="L210" s="55" t="str">
        <f>'[3]Daily Roster'!$L210</f>
        <v>qq</v>
      </c>
      <c r="M210" s="55" t="str">
        <f>'[3]Daily Roster'!$M210</f>
        <v>QQ</v>
      </c>
      <c r="N210" s="55" t="str">
        <f>'[3]Daily Roster'!$N210</f>
        <v>qq</v>
      </c>
      <c r="O210" s="55" t="str">
        <f>'[3]Daily Roster'!$O210</f>
        <v>qq</v>
      </c>
      <c r="P210" s="55" t="str">
        <f>'[3]Daily Roster'!$P210</f>
        <v>Amy</v>
      </c>
      <c r="Q210" s="55" t="str">
        <f>'[3]Daily Roster'!$Q210</f>
        <v>Amelia</v>
      </c>
      <c r="R210" s="55" t="str">
        <f>'[3]Daily Roster'!$R210</f>
        <v>QQ</v>
      </c>
      <c r="S210" s="55" t="str">
        <f>'[3]Daily Roster'!$S210</f>
        <v>Shirley</v>
      </c>
      <c r="T210" s="55" t="str">
        <f>'[3]Daily Roster'!$T210</f>
        <v>S.Sturm</v>
      </c>
      <c r="U210" s="55" t="str">
        <f>'[3]Daily Roster'!$U210</f>
        <v>qq</v>
      </c>
      <c r="V210" s="55" t="str">
        <f>'[3]Daily Roster'!$V210</f>
        <v>A.Chong</v>
      </c>
      <c r="W210" s="55" t="str">
        <f>'[3]Daily Roster'!$W210</f>
        <v>Tess</v>
      </c>
      <c r="X210" s="55" t="str">
        <f>'[3]Daily Roster'!$X210</f>
        <v>Sue Kirsa</v>
      </c>
      <c r="Y210" s="55" t="str">
        <f>'[3]Daily Roster'!$Y210</f>
        <v>A.Chong</v>
      </c>
    </row>
    <row r="211" spans="1:25" x14ac:dyDescent="0.3">
      <c r="A211" s="7">
        <v>43392</v>
      </c>
      <c r="B211" s="1" t="s">
        <v>5</v>
      </c>
      <c r="C211" s="55" t="str">
        <f>'[3]Daily Roster'!$C211</f>
        <v>Linda</v>
      </c>
      <c r="D211" s="55" t="str">
        <f>'[3]Daily Roster'!$D211</f>
        <v>V.Hill</v>
      </c>
      <c r="E211" s="55" t="str">
        <f>'[3]Daily Roster'!$E211</f>
        <v>qq</v>
      </c>
      <c r="F211" s="55" t="str">
        <f>'[3]Daily Roster'!$F211</f>
        <v>Madonna</v>
      </c>
      <c r="G211" s="55" t="str">
        <f>'[3]Daily Roster'!$G211</f>
        <v>qq</v>
      </c>
      <c r="H211" s="55" t="str">
        <f>'[3]Daily Roster'!$H211</f>
        <v>qq</v>
      </c>
      <c r="I211" s="55" t="str">
        <f>'[3]Daily Roster'!$I211</f>
        <v>qq</v>
      </c>
      <c r="J211" s="55" t="str">
        <f>'[3]Daily Roster'!$J211</f>
        <v>Tom</v>
      </c>
      <c r="K211" s="55" t="str">
        <f>'[3]Daily Roster'!$K211</f>
        <v>Jane</v>
      </c>
      <c r="L211" s="55" t="str">
        <f>'[3]Daily Roster'!$L211</f>
        <v>qq</v>
      </c>
      <c r="M211" s="55" t="str">
        <f>'[3]Daily Roster'!$M211</f>
        <v>V.Mai</v>
      </c>
      <c r="N211" s="55" t="str">
        <f>'[3]Daily Roster'!$N211</f>
        <v>Erika</v>
      </c>
      <c r="O211" s="55" t="str">
        <f>'[3]Daily Roster'!$O211</f>
        <v>qq</v>
      </c>
      <c r="P211" s="55" t="str">
        <f>'[3]Daily Roster'!$P211</f>
        <v>Amy</v>
      </c>
      <c r="Q211" s="55" t="str">
        <f>'[3]Daily Roster'!$Q211</f>
        <v>Amelia</v>
      </c>
      <c r="R211" s="55" t="str">
        <f>'[3]Daily Roster'!$R211</f>
        <v>QQ</v>
      </c>
      <c r="S211" s="55" t="str">
        <f>'[3]Daily Roster'!$S211</f>
        <v>Shirley</v>
      </c>
      <c r="T211" s="55" t="str">
        <f>'[3]Daily Roster'!$T211</f>
        <v>S.Sturm</v>
      </c>
      <c r="U211" s="55" t="str">
        <f>'[3]Daily Roster'!$U211</f>
        <v>qq</v>
      </c>
      <c r="V211" s="55" t="str">
        <f>'[3]Daily Roster'!$V211</f>
        <v>A.Chong</v>
      </c>
      <c r="W211" s="55" t="str">
        <f>'[3]Daily Roster'!$W211</f>
        <v>qq</v>
      </c>
      <c r="X211" s="55" t="str">
        <f>'[3]Daily Roster'!$X211</f>
        <v>Sue Kirsa</v>
      </c>
      <c r="Y211" s="55" t="str">
        <f>'[3]Daily Roster'!$Y211</f>
        <v>A.Chong</v>
      </c>
    </row>
    <row r="212" spans="1:25" x14ac:dyDescent="0.3">
      <c r="A212" s="7">
        <v>43395</v>
      </c>
      <c r="B212" s="1" t="s">
        <v>1</v>
      </c>
      <c r="C212" s="55" t="str">
        <f>'[3]Daily Roster'!$C212</f>
        <v>Linda</v>
      </c>
      <c r="D212" s="55" t="str">
        <f>'[3]Daily Roster'!$D212</f>
        <v>V.Hill</v>
      </c>
      <c r="E212" s="55" t="str">
        <f>'[3]Daily Roster'!$E212</f>
        <v>Wendy</v>
      </c>
      <c r="F212" s="55" t="str">
        <f>'[3]Daily Roster'!$F212</f>
        <v>Madonna</v>
      </c>
      <c r="G212" s="55" t="str">
        <f>'[3]Daily Roster'!$G212</f>
        <v>qq</v>
      </c>
      <c r="H212" s="55" t="str">
        <f>'[3]Daily Roster'!$H212</f>
        <v>qq</v>
      </c>
      <c r="I212" s="55" t="str">
        <f>'[3]Daily Roster'!$I212</f>
        <v>Stav (ADR)</v>
      </c>
      <c r="J212" s="55" t="str">
        <f>'[3]Daily Roster'!$J212</f>
        <v>Winnie</v>
      </c>
      <c r="K212" s="55" t="str">
        <f>'[3]Daily Roster'!$K212</f>
        <v>Jane</v>
      </c>
      <c r="L212" s="55" t="str">
        <f>'[3]Daily Roster'!$L212</f>
        <v>R.Batagol</v>
      </c>
      <c r="M212" s="55" t="str">
        <f>'[3]Daily Roster'!$M212</f>
        <v>Golriz</v>
      </c>
      <c r="N212" s="55" t="str">
        <f>'[3]Daily Roster'!$N212</f>
        <v>Erika</v>
      </c>
      <c r="O212" s="55" t="str">
        <f>'[3]Daily Roster'!$O212</f>
        <v>Huda</v>
      </c>
      <c r="P212" s="55" t="str">
        <f>'[3]Daily Roster'!$P212</f>
        <v>qq</v>
      </c>
      <c r="Q212" s="55" t="str">
        <f>'[3]Daily Roster'!$Q212</f>
        <v>Amelia</v>
      </c>
      <c r="R212" s="55" t="str">
        <f>'[3]Daily Roster'!$R212</f>
        <v>QQ</v>
      </c>
      <c r="S212" s="55" t="str">
        <f>'[3]Daily Roster'!$S212</f>
        <v>qq</v>
      </c>
      <c r="T212" s="55" t="str">
        <f>'[3]Daily Roster'!$T212</f>
        <v>S.Sturm</v>
      </c>
      <c r="U212" s="55" t="str">
        <f>'[3]Daily Roster'!$U212</f>
        <v>qq</v>
      </c>
      <c r="V212" s="55" t="str">
        <f>'[3]Daily Roster'!$V212</f>
        <v>A.Chong</v>
      </c>
      <c r="W212" s="55" t="str">
        <f>'[3]Daily Roster'!$W212</f>
        <v>Tess</v>
      </c>
      <c r="X212" s="55" t="str">
        <f>'[3]Daily Roster'!$X212</f>
        <v>Sue Kirsa</v>
      </c>
      <c r="Y212" s="55" t="str">
        <f>'[3]Daily Roster'!$Y212</f>
        <v>A.Chong</v>
      </c>
    </row>
    <row r="213" spans="1:25" x14ac:dyDescent="0.3">
      <c r="A213" s="7">
        <v>43396</v>
      </c>
      <c r="B213" s="1" t="s">
        <v>2</v>
      </c>
      <c r="C213" s="55" t="str">
        <f>'[3]Daily Roster'!$C213</f>
        <v>Linda</v>
      </c>
      <c r="D213" s="55" t="str">
        <f>'[3]Daily Roster'!$D213</f>
        <v>V.Hill</v>
      </c>
      <c r="E213" s="55" t="str">
        <f>'[3]Daily Roster'!$E213</f>
        <v>qq</v>
      </c>
      <c r="F213" s="55" t="str">
        <f>'[3]Daily Roster'!$F213</f>
        <v>Madonna</v>
      </c>
      <c r="G213" s="55" t="str">
        <f>'[3]Daily Roster'!$G213</f>
        <v>Marisa</v>
      </c>
      <c r="H213" s="55" t="str">
        <f>'[3]Daily Roster'!$H213</f>
        <v>Marisa</v>
      </c>
      <c r="I213" s="55" t="str">
        <f>'[3]Daily Roster'!$I213</f>
        <v>qq</v>
      </c>
      <c r="J213" s="55" t="str">
        <f>'[3]Daily Roster'!$J213</f>
        <v>qq</v>
      </c>
      <c r="K213" s="55" t="str">
        <f>'[3]Daily Roster'!$K213</f>
        <v>Jane</v>
      </c>
      <c r="L213" s="55" t="str">
        <f>'[3]Daily Roster'!$L213</f>
        <v>R.Batagol</v>
      </c>
      <c r="M213" s="55" t="str">
        <f>'[3]Daily Roster'!$M213</f>
        <v>V.Mai</v>
      </c>
      <c r="N213" s="55" t="str">
        <f>'[3]Daily Roster'!$N213</f>
        <v>Erika</v>
      </c>
      <c r="O213" s="55" t="str">
        <f>'[3]Daily Roster'!$O213</f>
        <v>Huda</v>
      </c>
      <c r="P213" s="55" t="str">
        <f>'[3]Daily Roster'!$P213</f>
        <v>qq</v>
      </c>
      <c r="Q213" s="55" t="str">
        <f>'[3]Daily Roster'!$Q213</f>
        <v>Amelia</v>
      </c>
      <c r="R213" s="55" t="str">
        <f>'[3]Daily Roster'!$R213</f>
        <v>QQ</v>
      </c>
      <c r="S213" s="55" t="str">
        <f>'[3]Daily Roster'!$S213</f>
        <v>Shirley</v>
      </c>
      <c r="T213" s="55" t="str">
        <f>'[3]Daily Roster'!$T213</f>
        <v>S.Sturm</v>
      </c>
      <c r="U213" s="55" t="str">
        <f>'[3]Daily Roster'!$U213</f>
        <v>qq</v>
      </c>
      <c r="V213" s="55" t="str">
        <f>'[3]Daily Roster'!$V213</f>
        <v>A.Chong</v>
      </c>
      <c r="W213" s="55" t="str">
        <f>'[3]Daily Roster'!$W213</f>
        <v>Tess</v>
      </c>
      <c r="X213" s="55" t="str">
        <f>'[3]Daily Roster'!$X213</f>
        <v>Sue Kirsa</v>
      </c>
      <c r="Y213" s="55" t="str">
        <f>'[3]Daily Roster'!$Y213</f>
        <v>A.Chong</v>
      </c>
    </row>
    <row r="214" spans="1:25" x14ac:dyDescent="0.3">
      <c r="A214" s="7">
        <v>43397</v>
      </c>
      <c r="B214" s="1" t="s">
        <v>3</v>
      </c>
      <c r="C214" s="55" t="str">
        <f>'[3]Daily Roster'!$C214</f>
        <v>Linda</v>
      </c>
      <c r="D214" s="55" t="str">
        <f>'[3]Daily Roster'!$D214</f>
        <v>V.Hill</v>
      </c>
      <c r="E214" s="55" t="str">
        <f>'[3]Daily Roster'!$E214</f>
        <v>qq</v>
      </c>
      <c r="F214" s="55" t="str">
        <f>'[3]Daily Roster'!$F214</f>
        <v>Madonna</v>
      </c>
      <c r="G214" s="55" t="str">
        <f>'[3]Daily Roster'!$G214</f>
        <v>Marisa</v>
      </c>
      <c r="H214" s="55" t="str">
        <f>'[3]Daily Roster'!$H214</f>
        <v>Marisa</v>
      </c>
      <c r="I214" s="55" t="str">
        <f>'[3]Daily Roster'!$I214</f>
        <v>qq</v>
      </c>
      <c r="J214" s="55" t="str">
        <f>'[3]Daily Roster'!$J214</f>
        <v>Tom</v>
      </c>
      <c r="K214" s="55" t="str">
        <f>'[3]Daily Roster'!$K214</f>
        <v>Jane</v>
      </c>
      <c r="L214" s="55" t="str">
        <f>'[3]Daily Roster'!$L214</f>
        <v>qq</v>
      </c>
      <c r="M214" s="55" t="str">
        <f>'[3]Daily Roster'!$M214</f>
        <v>V.Mai</v>
      </c>
      <c r="N214" s="55" t="str">
        <f>'[3]Daily Roster'!$N214</f>
        <v>Erika</v>
      </c>
      <c r="O214" s="55" t="str">
        <f>'[3]Daily Roster'!$O214</f>
        <v>qq</v>
      </c>
      <c r="P214" s="55" t="str">
        <f>'[3]Daily Roster'!$P214</f>
        <v>qq</v>
      </c>
      <c r="Q214" s="55" t="str">
        <f>'[3]Daily Roster'!$Q214</f>
        <v>Noor</v>
      </c>
      <c r="R214" s="55" t="str">
        <f>'[3]Daily Roster'!$R214</f>
        <v>QQ</v>
      </c>
      <c r="S214" s="55" t="str">
        <f>'[3]Daily Roster'!$S214</f>
        <v>Shirley</v>
      </c>
      <c r="T214" s="55" t="str">
        <f>'[3]Daily Roster'!$T214</f>
        <v>S.Sturm</v>
      </c>
      <c r="U214" s="55" t="str">
        <f>'[3]Daily Roster'!$U214</f>
        <v>qq</v>
      </c>
      <c r="V214" s="55" t="str">
        <f>'[3]Daily Roster'!$V214</f>
        <v>A.Chong</v>
      </c>
      <c r="W214" s="55" t="str">
        <f>'[3]Daily Roster'!$W214</f>
        <v>Tess</v>
      </c>
      <c r="X214" s="55" t="str">
        <f>'[3]Daily Roster'!$X214</f>
        <v>Sue Kirsa</v>
      </c>
      <c r="Y214" s="55" t="str">
        <f>'[3]Daily Roster'!$Y214</f>
        <v>A.Chong</v>
      </c>
    </row>
    <row r="215" spans="1:25" x14ac:dyDescent="0.3">
      <c r="A215" s="7">
        <v>43398</v>
      </c>
      <c r="B215" s="1" t="s">
        <v>4</v>
      </c>
      <c r="C215" s="55" t="str">
        <f>'[3]Daily Roster'!$C215</f>
        <v>Linda</v>
      </c>
      <c r="D215" s="55" t="str">
        <f>'[3]Daily Roster'!$D215</f>
        <v>V.Hill</v>
      </c>
      <c r="E215" s="55" t="str">
        <f>'[3]Daily Roster'!$E215</f>
        <v>Wendy</v>
      </c>
      <c r="F215" s="55" t="str">
        <f>'[3]Daily Roster'!$F215</f>
        <v>Madonna</v>
      </c>
      <c r="G215" s="55" t="str">
        <f>'[3]Daily Roster'!$G215</f>
        <v>Marisa/Jeff(Intern roster)</v>
      </c>
      <c r="H215" s="55" t="str">
        <f>'[3]Daily Roster'!$H215</f>
        <v>Marisa/Jeff(Intern roster)</v>
      </c>
      <c r="I215" s="55" t="str">
        <f>'[3]Daily Roster'!$I215</f>
        <v>qq</v>
      </c>
      <c r="J215" s="55" t="str">
        <f>'[3]Daily Roster'!$J215</f>
        <v>qq</v>
      </c>
      <c r="K215" s="55" t="str">
        <f>'[3]Daily Roster'!$K215</f>
        <v>Jane</v>
      </c>
      <c r="L215" s="55" t="str">
        <f>'[3]Daily Roster'!$L215</f>
        <v>qq</v>
      </c>
      <c r="M215" s="55" t="str">
        <f>'[3]Daily Roster'!$M215</f>
        <v>QQ</v>
      </c>
      <c r="N215" s="55" t="str">
        <f>'[3]Daily Roster'!$N215</f>
        <v>qq</v>
      </c>
      <c r="O215" s="55" t="str">
        <f>'[3]Daily Roster'!$O215</f>
        <v>qq</v>
      </c>
      <c r="P215" s="55" t="str">
        <f>'[3]Daily Roster'!$P215</f>
        <v>Amy</v>
      </c>
      <c r="Q215" s="55" t="str">
        <f>'[3]Daily Roster'!$Q215</f>
        <v>Amelia</v>
      </c>
      <c r="R215" s="55" t="str">
        <f>'[3]Daily Roster'!$R215</f>
        <v>QQ</v>
      </c>
      <c r="S215" s="55" t="str">
        <f>'[3]Daily Roster'!$S215</f>
        <v>Shirley</v>
      </c>
      <c r="T215" s="55" t="str">
        <f>'[3]Daily Roster'!$T215</f>
        <v>S.Sturm</v>
      </c>
      <c r="U215" s="55" t="str">
        <f>'[3]Daily Roster'!$U215</f>
        <v>qq</v>
      </c>
      <c r="V215" s="55" t="str">
        <f>'[3]Daily Roster'!$V215</f>
        <v>A.Chong</v>
      </c>
      <c r="W215" s="55" t="str">
        <f>'[3]Daily Roster'!$W215</f>
        <v>Tess</v>
      </c>
      <c r="X215" s="55" t="str">
        <f>'[3]Daily Roster'!$X215</f>
        <v>Sue Kirsa</v>
      </c>
      <c r="Y215" s="55" t="str">
        <f>'[3]Daily Roster'!$Y215</f>
        <v>A.Chong</v>
      </c>
    </row>
    <row r="216" spans="1:25" x14ac:dyDescent="0.3">
      <c r="A216" s="7">
        <v>43399</v>
      </c>
      <c r="B216" s="1" t="s">
        <v>5</v>
      </c>
      <c r="C216" s="55" t="str">
        <f>'[3]Daily Roster'!$C216</f>
        <v>Linda</v>
      </c>
      <c r="D216" s="55" t="str">
        <f>'[3]Daily Roster'!$D216</f>
        <v>V.Hill</v>
      </c>
      <c r="E216" s="55" t="str">
        <f>'[3]Daily Roster'!$E216</f>
        <v>qq</v>
      </c>
      <c r="F216" s="55" t="str">
        <f>'[3]Daily Roster'!$F216</f>
        <v>Madonna</v>
      </c>
      <c r="G216" s="55" t="str">
        <f>'[3]Daily Roster'!$G216</f>
        <v>qq</v>
      </c>
      <c r="H216" s="55" t="str">
        <f>'[3]Daily Roster'!$H216</f>
        <v>qq</v>
      </c>
      <c r="I216" s="55" t="str">
        <f>'[3]Daily Roster'!$I216</f>
        <v>qq</v>
      </c>
      <c r="J216" s="55" t="str">
        <f>'[3]Daily Roster'!$J216</f>
        <v>Tom</v>
      </c>
      <c r="K216" s="55" t="str">
        <f>'[3]Daily Roster'!$K216</f>
        <v>Jane</v>
      </c>
      <c r="L216" s="55" t="str">
        <f>'[3]Daily Roster'!$L216</f>
        <v>qq</v>
      </c>
      <c r="M216" s="55" t="str">
        <f>'[3]Daily Roster'!$M216</f>
        <v>V.Mai</v>
      </c>
      <c r="N216" s="55" t="str">
        <f>'[3]Daily Roster'!$N216</f>
        <v>Erika</v>
      </c>
      <c r="O216" s="55" t="str">
        <f>'[3]Daily Roster'!$O216</f>
        <v>qq</v>
      </c>
      <c r="P216" s="55" t="str">
        <f>'[3]Daily Roster'!$P216</f>
        <v>Amy</v>
      </c>
      <c r="Q216" s="55" t="str">
        <f>'[3]Daily Roster'!$Q216</f>
        <v>Amelia</v>
      </c>
      <c r="R216" s="55" t="str">
        <f>'[3]Daily Roster'!$R216</f>
        <v>QQ</v>
      </c>
      <c r="S216" s="55" t="str">
        <f>'[3]Daily Roster'!$S216</f>
        <v>Shirley</v>
      </c>
      <c r="T216" s="55" t="str">
        <f>'[3]Daily Roster'!$T216</f>
        <v>S.Sturm</v>
      </c>
      <c r="U216" s="55" t="str">
        <f>'[3]Daily Roster'!$U216</f>
        <v>qq</v>
      </c>
      <c r="V216" s="55" t="str">
        <f>'[3]Daily Roster'!$V216</f>
        <v>A.Chong</v>
      </c>
      <c r="W216" s="55" t="str">
        <f>'[3]Daily Roster'!$W216</f>
        <v>qq</v>
      </c>
      <c r="X216" s="55" t="str">
        <f>'[3]Daily Roster'!$X216</f>
        <v>Sue Kirsa</v>
      </c>
      <c r="Y216" s="55" t="str">
        <f>'[3]Daily Roster'!$Y216</f>
        <v>A.Chong</v>
      </c>
    </row>
    <row r="217" spans="1:25" x14ac:dyDescent="0.3">
      <c r="A217" s="7">
        <v>43402</v>
      </c>
      <c r="B217" s="1" t="s">
        <v>1</v>
      </c>
      <c r="C217" s="55" t="str">
        <f>'[3]Daily Roster'!$C217</f>
        <v>Linda</v>
      </c>
      <c r="D217" s="55" t="str">
        <f>'[3]Daily Roster'!$D217</f>
        <v>V.Hill</v>
      </c>
      <c r="E217" s="55" t="str">
        <f>'[3]Daily Roster'!$E217</f>
        <v>qq</v>
      </c>
      <c r="F217" s="55" t="str">
        <f>'[3]Daily Roster'!$F217</f>
        <v>Madonna</v>
      </c>
      <c r="G217" s="55" t="str">
        <f>'[3]Daily Roster'!$G217</f>
        <v>qq</v>
      </c>
      <c r="H217" s="55" t="str">
        <f>'[3]Daily Roster'!$H217</f>
        <v>qq</v>
      </c>
      <c r="I217" s="55" t="str">
        <f>'[3]Daily Roster'!$I217</f>
        <v>Stav (ADR)</v>
      </c>
      <c r="J217" s="55" t="str">
        <f>'[3]Daily Roster'!$J217</f>
        <v>Winnie</v>
      </c>
      <c r="K217" s="55" t="str">
        <f>'[3]Daily Roster'!$K217</f>
        <v>Jane</v>
      </c>
      <c r="L217" s="55" t="str">
        <f>'[3]Daily Roster'!$L217</f>
        <v>R.Batagol</v>
      </c>
      <c r="M217" s="55" t="str">
        <f>'[3]Daily Roster'!$M217</f>
        <v>Golriz</v>
      </c>
      <c r="N217" s="55" t="str">
        <f>'[3]Daily Roster'!$N217</f>
        <v>Erika</v>
      </c>
      <c r="O217" s="55" t="str">
        <f>'[3]Daily Roster'!$O217</f>
        <v>qq</v>
      </c>
      <c r="P217" s="55" t="str">
        <f>'[3]Daily Roster'!$P217</f>
        <v>qq</v>
      </c>
      <c r="Q217" s="55" t="str">
        <f>'[3]Daily Roster'!$Q217</f>
        <v>Amelia</v>
      </c>
      <c r="R217" s="55" t="str">
        <f>'[3]Daily Roster'!$R217</f>
        <v>QQ</v>
      </c>
      <c r="S217" s="55" t="str">
        <f>'[3]Daily Roster'!$S217</f>
        <v>qq</v>
      </c>
      <c r="T217" s="55" t="str">
        <f>'[3]Daily Roster'!$T217</f>
        <v>S.Sturm/Janki/Mohammed</v>
      </c>
      <c r="U217" s="55" t="str">
        <f>'[3]Daily Roster'!$U217</f>
        <v>qq</v>
      </c>
      <c r="V217" s="55" t="str">
        <f>'[3]Daily Roster'!$V217</f>
        <v>A.Chong</v>
      </c>
      <c r="W217" s="55" t="str">
        <f>'[3]Daily Roster'!$W217</f>
        <v>Tess</v>
      </c>
      <c r="X217" s="55" t="str">
        <f>'[3]Daily Roster'!$X217</f>
        <v>Sue Kirsa</v>
      </c>
      <c r="Y217" s="55" t="str">
        <f>'[3]Daily Roster'!$Y217</f>
        <v>A.Chong</v>
      </c>
    </row>
    <row r="218" spans="1:25" x14ac:dyDescent="0.3">
      <c r="A218" s="7">
        <v>43403</v>
      </c>
      <c r="B218" s="1" t="s">
        <v>2</v>
      </c>
      <c r="C218" s="55" t="str">
        <f>'[3]Daily Roster'!$C218</f>
        <v>Linda</v>
      </c>
      <c r="D218" s="55" t="str">
        <f>'[3]Daily Roster'!$D218</f>
        <v>V.Hill</v>
      </c>
      <c r="E218" s="55" t="str">
        <f>'[3]Daily Roster'!$E218</f>
        <v>qq</v>
      </c>
      <c r="F218" s="55" t="str">
        <f>'[3]Daily Roster'!$F218</f>
        <v>Madonna</v>
      </c>
      <c r="G218" s="55" t="str">
        <f>'[3]Daily Roster'!$G218</f>
        <v>Marisa</v>
      </c>
      <c r="H218" s="55" t="str">
        <f>'[3]Daily Roster'!$H218</f>
        <v>Marisa</v>
      </c>
      <c r="I218" s="55" t="str">
        <f>'[3]Daily Roster'!$I218</f>
        <v>qq</v>
      </c>
      <c r="J218" s="55" t="str">
        <f>'[3]Daily Roster'!$J218</f>
        <v>qq</v>
      </c>
      <c r="K218" s="55" t="str">
        <f>'[3]Daily Roster'!$K218</f>
        <v>Jane</v>
      </c>
      <c r="L218" s="55" t="str">
        <f>'[3]Daily Roster'!$L218</f>
        <v>R.Batagol</v>
      </c>
      <c r="M218" s="55" t="str">
        <f>'[3]Daily Roster'!$M218</f>
        <v>blank</v>
      </c>
      <c r="N218" s="55" t="str">
        <f>'[3]Daily Roster'!$N218</f>
        <v>Erika</v>
      </c>
      <c r="O218" s="55" t="str">
        <f>'[3]Daily Roster'!$O218</f>
        <v>qq</v>
      </c>
      <c r="P218" s="55" t="str">
        <f>'[3]Daily Roster'!$P218</f>
        <v>qq</v>
      </c>
      <c r="Q218" s="55" t="str">
        <f>'[3]Daily Roster'!$Q218</f>
        <v>Amelia</v>
      </c>
      <c r="R218" s="55" t="str">
        <f>'[3]Daily Roster'!$R218</f>
        <v>QQ</v>
      </c>
      <c r="S218" s="55" t="str">
        <f>'[3]Daily Roster'!$S218</f>
        <v>Shirley</v>
      </c>
      <c r="T218" s="55" t="str">
        <f>'[3]Daily Roster'!$T218</f>
        <v>S.Sturm</v>
      </c>
      <c r="U218" s="55" t="str">
        <f>'[3]Daily Roster'!$U218</f>
        <v>qq</v>
      </c>
      <c r="V218" s="55" t="str">
        <f>'[3]Daily Roster'!$V218</f>
        <v>A.Chong</v>
      </c>
      <c r="W218" s="55" t="str">
        <f>'[3]Daily Roster'!$W218</f>
        <v>Tess</v>
      </c>
      <c r="X218" s="55" t="str">
        <f>'[3]Daily Roster'!$X218</f>
        <v>Sue Kirsa</v>
      </c>
      <c r="Y218" s="55" t="str">
        <f>'[3]Daily Roster'!$Y218</f>
        <v>A.Chong</v>
      </c>
    </row>
    <row r="219" spans="1:25" x14ac:dyDescent="0.3">
      <c r="A219" s="7">
        <v>43404</v>
      </c>
      <c r="B219" s="1" t="s">
        <v>3</v>
      </c>
      <c r="C219" s="55" t="str">
        <f>'[3]Daily Roster'!$C219</f>
        <v>Linda</v>
      </c>
      <c r="D219" s="55" t="str">
        <f>'[3]Daily Roster'!$D219</f>
        <v>V.Hill</v>
      </c>
      <c r="E219" s="55" t="str">
        <f>'[3]Daily Roster'!$E219</f>
        <v>qq</v>
      </c>
      <c r="F219" s="55" t="str">
        <f>'[3]Daily Roster'!$F219</f>
        <v>Madonna</v>
      </c>
      <c r="G219" s="55" t="str">
        <f>'[3]Daily Roster'!$G219</f>
        <v>Marisa</v>
      </c>
      <c r="H219" s="55" t="str">
        <f>'[3]Daily Roster'!$H219</f>
        <v>Marisa</v>
      </c>
      <c r="I219" s="55" t="str">
        <f>'[3]Daily Roster'!$I219</f>
        <v>qq</v>
      </c>
      <c r="J219" s="55" t="str">
        <f>'[3]Daily Roster'!$J219</f>
        <v>Tom</v>
      </c>
      <c r="K219" s="55" t="str">
        <f>'[3]Daily Roster'!$K219</f>
        <v>Jane</v>
      </c>
      <c r="L219" s="55" t="str">
        <f>'[3]Daily Roster'!$L219</f>
        <v>qq</v>
      </c>
      <c r="M219" s="55" t="str">
        <f>'[3]Daily Roster'!$M219</f>
        <v>blank</v>
      </c>
      <c r="N219" s="55" t="str">
        <f>'[3]Daily Roster'!$N219</f>
        <v>Erika</v>
      </c>
      <c r="O219" s="55" t="str">
        <f>'[3]Daily Roster'!$O219</f>
        <v>qq</v>
      </c>
      <c r="P219" s="55" t="str">
        <f>'[3]Daily Roster'!$P219</f>
        <v>qq</v>
      </c>
      <c r="Q219" s="55" t="str">
        <f>'[3]Daily Roster'!$Q219</f>
        <v>Noor</v>
      </c>
      <c r="R219" s="55" t="str">
        <f>'[3]Daily Roster'!$R219</f>
        <v>QQ</v>
      </c>
      <c r="S219" s="55" t="str">
        <f>'[3]Daily Roster'!$S219</f>
        <v>Shirley</v>
      </c>
      <c r="T219" s="55" t="str">
        <f>'[3]Daily Roster'!$T219</f>
        <v>qq</v>
      </c>
      <c r="U219" s="55" t="str">
        <f>'[3]Daily Roster'!$U219</f>
        <v>qq</v>
      </c>
      <c r="V219" s="55" t="str">
        <f>'[3]Daily Roster'!$V219</f>
        <v>A.Chong</v>
      </c>
      <c r="W219" s="55" t="str">
        <f>'[3]Daily Roster'!$W219</f>
        <v>Tess</v>
      </c>
      <c r="X219" s="55" t="str">
        <f>'[3]Daily Roster'!$X219</f>
        <v>Sue Kirsa</v>
      </c>
      <c r="Y219" s="55" t="str">
        <f>'[3]Daily Roster'!$Y219</f>
        <v>A.Chong</v>
      </c>
    </row>
    <row r="220" spans="1:25" x14ac:dyDescent="0.3">
      <c r="A220" s="7">
        <v>43405</v>
      </c>
      <c r="B220" s="1" t="s">
        <v>4</v>
      </c>
      <c r="C220" s="55" t="str">
        <f>'[3]Daily Roster'!$C220</f>
        <v>Linda</v>
      </c>
      <c r="D220" s="55" t="str">
        <f>'[3]Daily Roster'!$D220</f>
        <v>V.Hill</v>
      </c>
      <c r="E220" s="55" t="str">
        <f>'[3]Daily Roster'!$E220</f>
        <v>qq</v>
      </c>
      <c r="F220" s="55" t="str">
        <f>'[3]Daily Roster'!$F220</f>
        <v>Madonna</v>
      </c>
      <c r="G220" s="55" t="str">
        <f>'[3]Daily Roster'!$G220</f>
        <v>Marisa</v>
      </c>
      <c r="H220" s="55" t="str">
        <f>'[3]Daily Roster'!$H220</f>
        <v>Marisa</v>
      </c>
      <c r="I220" s="55" t="str">
        <f>'[3]Daily Roster'!$I220</f>
        <v>Jeff(intern roster)</v>
      </c>
      <c r="J220" s="55" t="str">
        <f>'[3]Daily Roster'!$J220</f>
        <v>qq</v>
      </c>
      <c r="K220" s="55" t="str">
        <f>'[3]Daily Roster'!$K220</f>
        <v>Jane</v>
      </c>
      <c r="L220" s="55" t="str">
        <f>'[3]Daily Roster'!$L220</f>
        <v>qq</v>
      </c>
      <c r="M220" s="55" t="str">
        <f>'[3]Daily Roster'!$M220</f>
        <v>QQ</v>
      </c>
      <c r="N220" s="55" t="str">
        <f>'[3]Daily Roster'!$N220</f>
        <v>qq</v>
      </c>
      <c r="O220" s="55" t="str">
        <f>'[3]Daily Roster'!$O220</f>
        <v>qq</v>
      </c>
      <c r="P220" s="55" t="str">
        <f>'[3]Daily Roster'!$P220</f>
        <v>Amy</v>
      </c>
      <c r="Q220" s="55" t="str">
        <f>'[3]Daily Roster'!$Q220</f>
        <v>Amelia</v>
      </c>
      <c r="R220" s="55" t="str">
        <f>'[3]Daily Roster'!$R220</f>
        <v>QQ</v>
      </c>
      <c r="S220" s="55" t="str">
        <f>'[3]Daily Roster'!$S220</f>
        <v>Shirley</v>
      </c>
      <c r="T220" s="55" t="str">
        <f>'[3]Daily Roster'!$T220</f>
        <v>S.Sturm</v>
      </c>
      <c r="U220" s="55" t="str">
        <f>'[3]Daily Roster'!$U220</f>
        <v>qq</v>
      </c>
      <c r="V220" s="55" t="str">
        <f>'[3]Daily Roster'!$V220</f>
        <v>A.Chong</v>
      </c>
      <c r="W220" s="55" t="str">
        <f>'[3]Daily Roster'!$W220</f>
        <v>Tess</v>
      </c>
      <c r="X220" s="55" t="str">
        <f>'[3]Daily Roster'!$X220</f>
        <v>Sue Kirsa</v>
      </c>
      <c r="Y220" s="55" t="str">
        <f>'[3]Daily Roster'!$Y220</f>
        <v>A.Chong</v>
      </c>
    </row>
    <row r="221" spans="1:25" x14ac:dyDescent="0.3">
      <c r="A221" s="7">
        <v>43406</v>
      </c>
      <c r="B221" s="1" t="s">
        <v>5</v>
      </c>
      <c r="C221" s="55" t="str">
        <f>'[3]Daily Roster'!$C221</f>
        <v>Linda</v>
      </c>
      <c r="D221" s="55" t="str">
        <f>'[3]Daily Roster'!$D221</f>
        <v>V.Hill</v>
      </c>
      <c r="E221" s="55" t="str">
        <f>'[3]Daily Roster'!$E221</f>
        <v>qq</v>
      </c>
      <c r="F221" s="55" t="str">
        <f>'[3]Daily Roster'!$F221</f>
        <v>Madonna</v>
      </c>
      <c r="G221" s="55" t="str">
        <f>'[3]Daily Roster'!$G221</f>
        <v>qq</v>
      </c>
      <c r="H221" s="55" t="str">
        <f>'[3]Daily Roster'!$H221</f>
        <v>qq</v>
      </c>
      <c r="I221" s="55" t="str">
        <f>'[3]Daily Roster'!$I221</f>
        <v>qq</v>
      </c>
      <c r="J221" s="55" t="str">
        <f>'[3]Daily Roster'!$J221</f>
        <v>Tom</v>
      </c>
      <c r="K221" s="55" t="str">
        <f>'[3]Daily Roster'!$K221</f>
        <v>Jane</v>
      </c>
      <c r="L221" s="55" t="str">
        <f>'[3]Daily Roster'!$L221</f>
        <v>qq</v>
      </c>
      <c r="M221" s="55" t="str">
        <f>'[3]Daily Roster'!$M221</f>
        <v>Golriz</v>
      </c>
      <c r="N221" s="55" t="str">
        <f>'[3]Daily Roster'!$N221</f>
        <v>Erika</v>
      </c>
      <c r="O221" s="55" t="str">
        <f>'[3]Daily Roster'!$O221</f>
        <v>qq</v>
      </c>
      <c r="P221" s="55" t="str">
        <f>'[3]Daily Roster'!$P221</f>
        <v>Amy</v>
      </c>
      <c r="Q221" s="55" t="str">
        <f>'[3]Daily Roster'!$Q221</f>
        <v>qq</v>
      </c>
      <c r="R221" s="55" t="str">
        <f>'[3]Daily Roster'!$R221</f>
        <v>QQ</v>
      </c>
      <c r="S221" s="55" t="str">
        <f>'[3]Daily Roster'!$S221</f>
        <v>Shirley</v>
      </c>
      <c r="T221" s="55" t="str">
        <f>'[3]Daily Roster'!$T221</f>
        <v>S.Sturm/Diana</v>
      </c>
      <c r="U221" s="55" t="str">
        <f>'[3]Daily Roster'!$U221</f>
        <v>qq</v>
      </c>
      <c r="V221" s="55" t="str">
        <f>'[3]Daily Roster'!$V221</f>
        <v>A.Chong</v>
      </c>
      <c r="W221" s="55" t="str">
        <f>'[3]Daily Roster'!$W221</f>
        <v>qq</v>
      </c>
      <c r="X221" s="55" t="str">
        <f>'[3]Daily Roster'!$X221</f>
        <v>Sue Kirsa</v>
      </c>
      <c r="Y221" s="55" t="str">
        <f>'[3]Daily Roster'!$Y221</f>
        <v>A.Chong</v>
      </c>
    </row>
    <row r="222" spans="1:25" x14ac:dyDescent="0.3">
      <c r="A222" s="7">
        <v>43409</v>
      </c>
      <c r="B222" s="1" t="s">
        <v>1</v>
      </c>
      <c r="C222" s="55" t="str">
        <f>'[3]Daily Roster'!$C222</f>
        <v>Linda</v>
      </c>
      <c r="D222" s="55" t="str">
        <f>'[3]Daily Roster'!$D222</f>
        <v>V.Hill</v>
      </c>
      <c r="E222" s="55" t="str">
        <f>'[3]Daily Roster'!$E222</f>
        <v>qq</v>
      </c>
      <c r="F222" s="55" t="str">
        <f>'[3]Daily Roster'!$F222</f>
        <v>Madonna</v>
      </c>
      <c r="G222" s="55" t="str">
        <f>'[3]Daily Roster'!$G222</f>
        <v>qq</v>
      </c>
      <c r="H222" s="55" t="str">
        <f>'[3]Daily Roster'!$H222</f>
        <v>qq</v>
      </c>
      <c r="I222" s="55" t="str">
        <f>'[3]Daily Roster'!$I222</f>
        <v>Stav (ADR)</v>
      </c>
      <c r="J222" s="55" t="str">
        <f>'[3]Daily Roster'!$J222</f>
        <v>Winnie</v>
      </c>
      <c r="K222" s="55" t="str">
        <f>'[3]Daily Roster'!$K222</f>
        <v>Jane</v>
      </c>
      <c r="L222" s="55" t="str">
        <f>'[3]Daily Roster'!$L222</f>
        <v>R.Batagol</v>
      </c>
      <c r="M222" s="55" t="str">
        <f>'[3]Daily Roster'!$M222</f>
        <v>C.McAvaney</v>
      </c>
      <c r="N222" s="55" t="str">
        <f>'[3]Daily Roster'!$N222</f>
        <v>Erika</v>
      </c>
      <c r="O222" s="55" t="str">
        <f>'[3]Daily Roster'!$O222</f>
        <v>Huda</v>
      </c>
      <c r="P222" s="55" t="str">
        <f>'[3]Daily Roster'!$P222</f>
        <v>Amy</v>
      </c>
      <c r="Q222" s="55" t="str">
        <f>'[3]Daily Roster'!$Q222</f>
        <v>Kaman</v>
      </c>
      <c r="R222" s="55" t="str">
        <f>'[3]Daily Roster'!$R222</f>
        <v>QQ</v>
      </c>
      <c r="S222" s="55" t="str">
        <f>'[3]Daily Roster'!$S222</f>
        <v>Shirley</v>
      </c>
      <c r="T222" s="55" t="str">
        <f>'[3]Daily Roster'!$T222</f>
        <v>S.Sturm</v>
      </c>
      <c r="U222" s="55" t="str">
        <f>'[3]Daily Roster'!$U222</f>
        <v>qq</v>
      </c>
      <c r="V222" s="55" t="str">
        <f>'[3]Daily Roster'!$V222</f>
        <v>qq</v>
      </c>
      <c r="W222" s="55" t="str">
        <f>'[3]Daily Roster'!$W222</f>
        <v>Tess</v>
      </c>
      <c r="X222" s="55" t="str">
        <f>'[3]Daily Roster'!$X222</f>
        <v>qq</v>
      </c>
      <c r="Y222" s="55" t="str">
        <f>'[3]Daily Roster'!$Y222</f>
        <v>A.Chong</v>
      </c>
    </row>
    <row r="223" spans="1:25" x14ac:dyDescent="0.3">
      <c r="A223" s="7">
        <v>43410</v>
      </c>
      <c r="B223" s="1" t="s">
        <v>2</v>
      </c>
      <c r="C223" s="55" t="str">
        <f>'[3]Daily Roster'!$C223</f>
        <v>Public Holiday</v>
      </c>
      <c r="D223" s="55" t="str">
        <f>'[3]Daily Roster'!$D223</f>
        <v>Public Holiday</v>
      </c>
      <c r="E223" s="55" t="str">
        <f>'[3]Daily Roster'!$E223</f>
        <v>Public Holiday</v>
      </c>
      <c r="F223" s="55" t="str">
        <f>'[3]Daily Roster'!$F223</f>
        <v>Public Holiday</v>
      </c>
      <c r="G223" s="55" t="str">
        <f>'[3]Daily Roster'!$G223</f>
        <v>Public Holiday</v>
      </c>
      <c r="H223" s="55" t="str">
        <f>'[3]Daily Roster'!$H223</f>
        <v>Public Holiday</v>
      </c>
      <c r="I223" s="55" t="str">
        <f>'[3]Daily Roster'!$I223</f>
        <v>Public Holiday</v>
      </c>
      <c r="J223" s="55" t="str">
        <f>'[3]Daily Roster'!$J223</f>
        <v>Public Holiday</v>
      </c>
      <c r="K223" s="55" t="str">
        <f>'[3]Daily Roster'!$K223</f>
        <v>Public Holiday</v>
      </c>
      <c r="L223" s="55" t="str">
        <f>'[3]Daily Roster'!$L223</f>
        <v>Public Holiday</v>
      </c>
      <c r="M223" s="55" t="str">
        <f>'[3]Daily Roster'!$M223</f>
        <v>Public Holiday</v>
      </c>
      <c r="N223" s="55" t="str">
        <f>'[3]Daily Roster'!$N223</f>
        <v>Public Holiday</v>
      </c>
      <c r="O223" s="55" t="str">
        <f>'[3]Daily Roster'!$O223</f>
        <v>Public Holiday</v>
      </c>
      <c r="P223" s="55" t="str">
        <f>'[3]Daily Roster'!$P223</f>
        <v>Public Holiday</v>
      </c>
      <c r="Q223" s="55" t="str">
        <f>'[3]Daily Roster'!$Q223</f>
        <v>Public Holiday</v>
      </c>
      <c r="R223" s="55" t="str">
        <f>'[3]Daily Roster'!$R223</f>
        <v>Public Holiday</v>
      </c>
      <c r="S223" s="55" t="str">
        <f>'[3]Daily Roster'!$S223</f>
        <v>Public Holiday</v>
      </c>
      <c r="T223" s="55" t="str">
        <f>'[3]Daily Roster'!$T223</f>
        <v>Public Holiday</v>
      </c>
      <c r="U223" s="55" t="str">
        <f>'[3]Daily Roster'!$U223</f>
        <v>Public Holiday</v>
      </c>
      <c r="V223" s="55" t="str">
        <f>'[3]Daily Roster'!$V223</f>
        <v>Public Holiday</v>
      </c>
      <c r="W223" s="55" t="str">
        <f>'[3]Daily Roster'!$W223</f>
        <v>Public Holiday</v>
      </c>
      <c r="X223" s="55" t="str">
        <f>'[3]Daily Roster'!$X223</f>
        <v>Public Holiday</v>
      </c>
      <c r="Y223" s="55" t="str">
        <f>'[3]Daily Roster'!$Y223</f>
        <v>Public Holiday</v>
      </c>
    </row>
    <row r="224" spans="1:25" x14ac:dyDescent="0.3">
      <c r="A224" s="7">
        <v>43411</v>
      </c>
      <c r="B224" s="1" t="s">
        <v>3</v>
      </c>
      <c r="C224" s="55" t="str">
        <f>'[3]Daily Roster'!$C224</f>
        <v>Linda</v>
      </c>
      <c r="D224" s="55" t="str">
        <f>'[3]Daily Roster'!$D224</f>
        <v>V.Hill</v>
      </c>
      <c r="E224" s="55" t="str">
        <f>'[3]Daily Roster'!$E224</f>
        <v>qq</v>
      </c>
      <c r="F224" s="55" t="str">
        <f>'[3]Daily Roster'!$F224</f>
        <v>Madonna</v>
      </c>
      <c r="G224" s="55" t="str">
        <f>'[3]Daily Roster'!$G224</f>
        <v>Marisa</v>
      </c>
      <c r="H224" s="55" t="str">
        <f>'[3]Daily Roster'!$H224</f>
        <v>Marisa</v>
      </c>
      <c r="I224" s="55" t="str">
        <f>'[3]Daily Roster'!$I224</f>
        <v>qq</v>
      </c>
      <c r="J224" s="55" t="str">
        <f>'[3]Daily Roster'!$J224</f>
        <v>Tom</v>
      </c>
      <c r="K224" s="55" t="str">
        <f>'[3]Daily Roster'!$K224</f>
        <v>Jane</v>
      </c>
      <c r="L224" s="55" t="str">
        <f>'[3]Daily Roster'!$L224</f>
        <v>qq</v>
      </c>
      <c r="M224" s="55" t="str">
        <f>'[3]Daily Roster'!$M224</f>
        <v>C.McAvaney</v>
      </c>
      <c r="N224" s="55" t="str">
        <f>'[3]Daily Roster'!$N224</f>
        <v>Erika</v>
      </c>
      <c r="O224" s="55" t="str">
        <f>'[3]Daily Roster'!$O224</f>
        <v>qq</v>
      </c>
      <c r="P224" s="55" t="str">
        <f>'[3]Daily Roster'!$P224</f>
        <v>qq</v>
      </c>
      <c r="Q224" s="55" t="str">
        <f>'[3]Daily Roster'!$Q224</f>
        <v>Noor</v>
      </c>
      <c r="R224" s="55" t="str">
        <f>'[3]Daily Roster'!$R224</f>
        <v>QQ</v>
      </c>
      <c r="S224" s="55" t="str">
        <f>'[3]Daily Roster'!$S224</f>
        <v>Shirley</v>
      </c>
      <c r="T224" s="55" t="str">
        <f>'[3]Daily Roster'!$T224</f>
        <v>S.Sturm</v>
      </c>
      <c r="U224" s="55" t="str">
        <f>'[3]Daily Roster'!$U224</f>
        <v>qq</v>
      </c>
      <c r="V224" s="55" t="str">
        <f>'[3]Daily Roster'!$V224</f>
        <v>qq</v>
      </c>
      <c r="W224" s="55" t="str">
        <f>'[3]Daily Roster'!$W224</f>
        <v>Tess</v>
      </c>
      <c r="X224" s="55" t="str">
        <f>'[3]Daily Roster'!$X224</f>
        <v>qq</v>
      </c>
      <c r="Y224" s="55" t="str">
        <f>'[3]Daily Roster'!$Y224</f>
        <v>A.Chong</v>
      </c>
    </row>
    <row r="225" spans="1:25" x14ac:dyDescent="0.3">
      <c r="A225" s="7">
        <v>43412</v>
      </c>
      <c r="B225" s="1" t="s">
        <v>4</v>
      </c>
      <c r="C225" s="55" t="str">
        <f>'[3]Daily Roster'!$C225</f>
        <v>Linda</v>
      </c>
      <c r="D225" s="55" t="str">
        <f>'[3]Daily Roster'!$D225</f>
        <v>V.Hill</v>
      </c>
      <c r="E225" s="55" t="str">
        <f>'[3]Daily Roster'!$E225</f>
        <v>qq</v>
      </c>
      <c r="F225" s="55" t="str">
        <f>'[3]Daily Roster'!$F225</f>
        <v>qq</v>
      </c>
      <c r="G225" s="55" t="str">
        <f>'[3]Daily Roster'!$G225</f>
        <v>Marisa</v>
      </c>
      <c r="H225" s="55" t="str">
        <f>'[3]Daily Roster'!$H225</f>
        <v>Marisa</v>
      </c>
      <c r="I225" s="55" t="str">
        <f>'[3]Daily Roster'!$I225</f>
        <v>qq</v>
      </c>
      <c r="J225" s="55" t="str">
        <f>'[3]Daily Roster'!$J225</f>
        <v>qq</v>
      </c>
      <c r="K225" s="55" t="str">
        <f>'[3]Daily Roster'!$K225</f>
        <v>Jane</v>
      </c>
      <c r="L225" s="55" t="str">
        <f>'[3]Daily Roster'!$L225</f>
        <v>qq</v>
      </c>
      <c r="M225" s="55" t="str">
        <f>'[3]Daily Roster'!$M225</f>
        <v>QQ</v>
      </c>
      <c r="N225" s="55" t="str">
        <f>'[3]Daily Roster'!$N225</f>
        <v>qq</v>
      </c>
      <c r="O225" s="55" t="str">
        <f>'[3]Daily Roster'!$O225</f>
        <v>qq</v>
      </c>
      <c r="P225" s="55" t="str">
        <f>'[3]Daily Roster'!$P225</f>
        <v>Amy</v>
      </c>
      <c r="Q225" s="55" t="str">
        <f>'[3]Daily Roster'!$Q225</f>
        <v>Amelia</v>
      </c>
      <c r="R225" s="55" t="str">
        <f>'[3]Daily Roster'!$R225</f>
        <v>QQ</v>
      </c>
      <c r="S225" s="55" t="str">
        <f>'[3]Daily Roster'!$S225</f>
        <v>Shirley</v>
      </c>
      <c r="T225" s="55" t="str">
        <f>'[3]Daily Roster'!$T225</f>
        <v>S.Sturm/Silvana</v>
      </c>
      <c r="U225" s="55" t="str">
        <f>'[3]Daily Roster'!$U225</f>
        <v>qq</v>
      </c>
      <c r="V225" s="55" t="str">
        <f>'[3]Daily Roster'!$V225</f>
        <v>qq</v>
      </c>
      <c r="W225" s="55" t="str">
        <f>'[3]Daily Roster'!$W225</f>
        <v>Tess</v>
      </c>
      <c r="X225" s="55" t="str">
        <f>'[3]Daily Roster'!$X225</f>
        <v>qq</v>
      </c>
      <c r="Y225" s="55" t="str">
        <f>'[3]Daily Roster'!$Y225</f>
        <v>A.Chong</v>
      </c>
    </row>
    <row r="226" spans="1:25" x14ac:dyDescent="0.3">
      <c r="A226" s="7">
        <v>43413</v>
      </c>
      <c r="B226" s="1" t="s">
        <v>5</v>
      </c>
      <c r="C226" s="55" t="str">
        <f>'[3]Daily Roster'!$C226</f>
        <v>Linda</v>
      </c>
      <c r="D226" s="55" t="str">
        <f>'[3]Daily Roster'!$D226</f>
        <v>V.Hill</v>
      </c>
      <c r="E226" s="55" t="str">
        <f>'[3]Daily Roster'!$E226</f>
        <v>qq</v>
      </c>
      <c r="F226" s="55" t="str">
        <f>'[3]Daily Roster'!$F226</f>
        <v>qq</v>
      </c>
      <c r="G226" s="55" t="str">
        <f>'[3]Daily Roster'!$G226</f>
        <v>qq</v>
      </c>
      <c r="H226" s="55" t="str">
        <f>'[3]Daily Roster'!$H226</f>
        <v>qq</v>
      </c>
      <c r="I226" s="55" t="str">
        <f>'[3]Daily Roster'!$I226</f>
        <v>qq</v>
      </c>
      <c r="J226" s="55" t="str">
        <f>'[3]Daily Roster'!$J226</f>
        <v>Tom</v>
      </c>
      <c r="K226" s="55" t="str">
        <f>'[3]Daily Roster'!$K226</f>
        <v>Jane</v>
      </c>
      <c r="L226" s="55" t="str">
        <f>'[3]Daily Roster'!$L226</f>
        <v>qq</v>
      </c>
      <c r="M226" s="55" t="str">
        <f>'[3]Daily Roster'!$M226</f>
        <v>C.McAvaney</v>
      </c>
      <c r="N226" s="55" t="str">
        <f>'[3]Daily Roster'!$N226</f>
        <v>Erika</v>
      </c>
      <c r="O226" s="55" t="str">
        <f>'[3]Daily Roster'!$O226</f>
        <v>qq</v>
      </c>
      <c r="P226" s="55" t="str">
        <f>'[3]Daily Roster'!$P226</f>
        <v>Amy</v>
      </c>
      <c r="Q226" s="55" t="str">
        <f>'[3]Daily Roster'!$Q226</f>
        <v>Amelia</v>
      </c>
      <c r="R226" s="55" t="str">
        <f>'[3]Daily Roster'!$R226</f>
        <v>QQ</v>
      </c>
      <c r="S226" s="55" t="str">
        <f>'[3]Daily Roster'!$S226</f>
        <v>Shirley</v>
      </c>
      <c r="T226" s="55" t="str">
        <f>'[3]Daily Roster'!$T226</f>
        <v>S.Sturm</v>
      </c>
      <c r="U226" s="55" t="str">
        <f>'[3]Daily Roster'!$U226</f>
        <v>qq</v>
      </c>
      <c r="V226" s="55" t="str">
        <f>'[3]Daily Roster'!$V226</f>
        <v>qq</v>
      </c>
      <c r="W226" s="55" t="str">
        <f>'[3]Daily Roster'!$W226</f>
        <v>qq</v>
      </c>
      <c r="X226" s="55" t="str">
        <f>'[3]Daily Roster'!$X226</f>
        <v>qq</v>
      </c>
      <c r="Y226" s="55" t="str">
        <f>'[3]Daily Roster'!$Y226</f>
        <v>A.Chong</v>
      </c>
    </row>
    <row r="227" spans="1:25" x14ac:dyDescent="0.3">
      <c r="A227" s="7">
        <v>43416</v>
      </c>
      <c r="B227" s="1" t="s">
        <v>1</v>
      </c>
      <c r="C227" s="55" t="str">
        <f>'[3]Daily Roster'!$C227</f>
        <v>Linda</v>
      </c>
      <c r="D227" s="55" t="str">
        <f>'[3]Daily Roster'!$D227</f>
        <v>V.Hill</v>
      </c>
      <c r="E227" s="55" t="str">
        <f>'[3]Daily Roster'!$E227</f>
        <v>Wendy</v>
      </c>
      <c r="F227" s="55" t="str">
        <f>'[3]Daily Roster'!$F227</f>
        <v>qq</v>
      </c>
      <c r="G227" s="55" t="str">
        <f>'[3]Daily Roster'!$G227</f>
        <v>qq</v>
      </c>
      <c r="H227" s="55" t="str">
        <f>'[3]Daily Roster'!$H227</f>
        <v>qq</v>
      </c>
      <c r="I227" s="55" t="str">
        <f>'[3]Daily Roster'!$I227</f>
        <v>Stav (ADR)</v>
      </c>
      <c r="J227" s="55" t="str">
        <f>'[3]Daily Roster'!$J227</f>
        <v>Winnie</v>
      </c>
      <c r="K227" s="55" t="str">
        <f>'[3]Daily Roster'!$K227</f>
        <v>Jane</v>
      </c>
      <c r="L227" s="55" t="str">
        <f>'[3]Daily Roster'!$L227</f>
        <v>R.Batagol</v>
      </c>
      <c r="M227" s="55" t="str">
        <f>'[3]Daily Roster'!$M227</f>
        <v>C.McAvaney</v>
      </c>
      <c r="N227" s="55" t="str">
        <f>'[3]Daily Roster'!$N227</f>
        <v>Erika</v>
      </c>
      <c r="O227" s="55" t="str">
        <f>'[3]Daily Roster'!$O227</f>
        <v>Huda</v>
      </c>
      <c r="P227" s="55" t="str">
        <f>'[3]Daily Roster'!$P227</f>
        <v>qq</v>
      </c>
      <c r="Q227" s="55" t="str">
        <f>'[3]Daily Roster'!$Q227</f>
        <v>Amelia</v>
      </c>
      <c r="R227" s="55" t="str">
        <f>'[3]Daily Roster'!$R227</f>
        <v>QQ</v>
      </c>
      <c r="S227" s="55" t="str">
        <f>'[3]Daily Roster'!$S227</f>
        <v>Shirley</v>
      </c>
      <c r="T227" s="55" t="str">
        <f>'[3]Daily Roster'!$T227</f>
        <v>S.Sturm</v>
      </c>
      <c r="U227" s="55" t="str">
        <f>'[3]Daily Roster'!$U227</f>
        <v>Eugene</v>
      </c>
      <c r="V227" s="55" t="str">
        <f>'[3]Daily Roster'!$V227</f>
        <v>A.Chong</v>
      </c>
      <c r="W227" s="55" t="str">
        <f>'[3]Daily Roster'!$W227</f>
        <v>Tess</v>
      </c>
      <c r="X227" s="55" t="str">
        <f>'[3]Daily Roster'!$X227</f>
        <v>Sue Kirsa</v>
      </c>
      <c r="Y227" s="55" t="str">
        <f>'[3]Daily Roster'!$Y227</f>
        <v>A.Chong</v>
      </c>
    </row>
    <row r="228" spans="1:25" x14ac:dyDescent="0.3">
      <c r="A228" s="7">
        <v>43417</v>
      </c>
      <c r="B228" s="1" t="s">
        <v>2</v>
      </c>
      <c r="C228" s="55" t="str">
        <f>'[3]Daily Roster'!$C228</f>
        <v>Linda</v>
      </c>
      <c r="D228" s="55" t="str">
        <f>'[3]Daily Roster'!$D228</f>
        <v>V.Hill</v>
      </c>
      <c r="E228" s="55" t="str">
        <f>'[3]Daily Roster'!$E228</f>
        <v>qq</v>
      </c>
      <c r="F228" s="55" t="str">
        <f>'[3]Daily Roster'!$F228</f>
        <v>qq</v>
      </c>
      <c r="G228" s="55" t="str">
        <f>'[3]Daily Roster'!$G228</f>
        <v>Marisa</v>
      </c>
      <c r="H228" s="55" t="str">
        <f>'[3]Daily Roster'!$H228</f>
        <v>Marisa</v>
      </c>
      <c r="I228" s="55" t="str">
        <f>'[3]Daily Roster'!$I228</f>
        <v>qq</v>
      </c>
      <c r="J228" s="55" t="str">
        <f>'[3]Daily Roster'!$J228</f>
        <v>qq</v>
      </c>
      <c r="K228" s="55" t="str">
        <f>'[3]Daily Roster'!$K228</f>
        <v>Jane</v>
      </c>
      <c r="L228" s="55" t="str">
        <f>'[3]Daily Roster'!$L228</f>
        <v>R.Batagol</v>
      </c>
      <c r="M228" s="55" t="str">
        <f>'[3]Daily Roster'!$M228</f>
        <v>C.McAvaney</v>
      </c>
      <c r="N228" s="55" t="str">
        <f>'[3]Daily Roster'!$N228</f>
        <v>Erika</v>
      </c>
      <c r="O228" s="55" t="str">
        <f>'[3]Daily Roster'!$O228</f>
        <v>Huda</v>
      </c>
      <c r="P228" s="55" t="str">
        <f>'[3]Daily Roster'!$P228</f>
        <v>qq</v>
      </c>
      <c r="Q228" s="55" t="str">
        <f>'[3]Daily Roster'!$Q228</f>
        <v>Amelia</v>
      </c>
      <c r="R228" s="55" t="str">
        <f>'[3]Daily Roster'!$R228</f>
        <v>QQ</v>
      </c>
      <c r="S228" s="55" t="str">
        <f>'[3]Daily Roster'!$S228</f>
        <v>qq</v>
      </c>
      <c r="T228" s="55" t="str">
        <f>'[3]Daily Roster'!$T228</f>
        <v>S.Sturm</v>
      </c>
      <c r="U228" s="55" t="str">
        <f>'[3]Daily Roster'!$U228</f>
        <v>qq</v>
      </c>
      <c r="V228" s="55" t="str">
        <f>'[3]Daily Roster'!$V228</f>
        <v>A.Chong</v>
      </c>
      <c r="W228" s="55" t="str">
        <f>'[3]Daily Roster'!$W228</f>
        <v>Tess</v>
      </c>
      <c r="X228" s="55" t="str">
        <f>'[3]Daily Roster'!$X228</f>
        <v>Sue Kirsa</v>
      </c>
      <c r="Y228" s="55" t="str">
        <f>'[3]Daily Roster'!$Y228</f>
        <v>A.Chong</v>
      </c>
    </row>
    <row r="229" spans="1:25" x14ac:dyDescent="0.3">
      <c r="A229" s="7">
        <v>43418</v>
      </c>
      <c r="B229" s="1" t="s">
        <v>3</v>
      </c>
      <c r="C229" s="55" t="str">
        <f>'[3]Daily Roster'!$C229</f>
        <v>Linda</v>
      </c>
      <c r="D229" s="55" t="str">
        <f>'[3]Daily Roster'!$D229</f>
        <v>V.Hill</v>
      </c>
      <c r="E229" s="55" t="str">
        <f>'[3]Daily Roster'!$E229</f>
        <v>Wendy</v>
      </c>
      <c r="F229" s="55" t="str">
        <f>'[3]Daily Roster'!$F229</f>
        <v>Madonna</v>
      </c>
      <c r="G229" s="55" t="str">
        <f>'[3]Daily Roster'!$G229</f>
        <v>Marisa</v>
      </c>
      <c r="H229" s="55" t="str">
        <f>'[3]Daily Roster'!$H229</f>
        <v>Marisa</v>
      </c>
      <c r="I229" s="55" t="str">
        <f>'[3]Daily Roster'!$I229</f>
        <v>qq</v>
      </c>
      <c r="J229" s="55" t="str">
        <f>'[3]Daily Roster'!$J229</f>
        <v>Tom</v>
      </c>
      <c r="K229" s="55" t="str">
        <f>'[3]Daily Roster'!$K229</f>
        <v>Jane</v>
      </c>
      <c r="L229" s="55" t="str">
        <f>'[3]Daily Roster'!$L229</f>
        <v>qq</v>
      </c>
      <c r="M229" s="55" t="str">
        <f>'[3]Daily Roster'!$M229</f>
        <v>C.McAvaney</v>
      </c>
      <c r="N229" s="55" t="str">
        <f>'[3]Daily Roster'!$N229</f>
        <v>Erika</v>
      </c>
      <c r="O229" s="55" t="str">
        <f>'[3]Daily Roster'!$O229</f>
        <v>qq</v>
      </c>
      <c r="P229" s="55" t="str">
        <f>'[3]Daily Roster'!$P229</f>
        <v>Kaman</v>
      </c>
      <c r="Q229" s="55" t="str">
        <f>'[3]Daily Roster'!$Q229</f>
        <v>Amelia</v>
      </c>
      <c r="R229" s="55" t="str">
        <f>'[3]Daily Roster'!$R229</f>
        <v>QQ</v>
      </c>
      <c r="S229" s="55" t="str">
        <f>'[3]Daily Roster'!$S229</f>
        <v>Shirley</v>
      </c>
      <c r="T229" s="55" t="str">
        <f>'[3]Daily Roster'!$T229</f>
        <v>S.Sturm</v>
      </c>
      <c r="U229" s="55" t="str">
        <f>'[3]Daily Roster'!$U229</f>
        <v>qq</v>
      </c>
      <c r="V229" s="55" t="str">
        <f>'[3]Daily Roster'!$V229</f>
        <v>A.Chong</v>
      </c>
      <c r="W229" s="55" t="str">
        <f>'[3]Daily Roster'!$W229</f>
        <v>Tess</v>
      </c>
      <c r="X229" s="55" t="str">
        <f>'[3]Daily Roster'!$X229</f>
        <v>Sue Kirsa</v>
      </c>
      <c r="Y229" s="55" t="str">
        <f>'[3]Daily Roster'!$Y229</f>
        <v>A.Chong</v>
      </c>
    </row>
    <row r="230" spans="1:25" x14ac:dyDescent="0.3">
      <c r="A230" s="7">
        <v>43419</v>
      </c>
      <c r="B230" s="1" t="s">
        <v>4</v>
      </c>
      <c r="C230" s="55" t="str">
        <f>'[3]Daily Roster'!$C230</f>
        <v>Linda</v>
      </c>
      <c r="D230" s="55" t="str">
        <f>'[3]Daily Roster'!$D230</f>
        <v>V.Hill</v>
      </c>
      <c r="E230" s="55" t="str">
        <f>'[3]Daily Roster'!$E230</f>
        <v>Wendy</v>
      </c>
      <c r="F230" s="55" t="str">
        <f>'[3]Daily Roster'!$F230</f>
        <v>Madonna</v>
      </c>
      <c r="G230" s="55" t="str">
        <f>'[3]Daily Roster'!$G230</f>
        <v>Marisa</v>
      </c>
      <c r="H230" s="55" t="str">
        <f>'[3]Daily Roster'!$H230</f>
        <v>Marisa</v>
      </c>
      <c r="I230" s="55" t="str">
        <f>'[3]Daily Roster'!$I230</f>
        <v>qq</v>
      </c>
      <c r="J230" s="55" t="str">
        <f>'[3]Daily Roster'!$J230</f>
        <v>qq</v>
      </c>
      <c r="K230" s="55" t="str">
        <f>'[3]Daily Roster'!$K230</f>
        <v>Jane</v>
      </c>
      <c r="L230" s="55" t="str">
        <f>'[3]Daily Roster'!$L230</f>
        <v>qq</v>
      </c>
      <c r="M230" s="55" t="str">
        <f>'[3]Daily Roster'!$M230</f>
        <v>QQ</v>
      </c>
      <c r="N230" s="55" t="str">
        <f>'[3]Daily Roster'!$N230</f>
        <v>qq</v>
      </c>
      <c r="O230" s="55" t="str">
        <f>'[3]Daily Roster'!$O230</f>
        <v>qq</v>
      </c>
      <c r="P230" s="55" t="str">
        <f>'[3]Daily Roster'!$P230</f>
        <v>Kaman</v>
      </c>
      <c r="Q230" s="55" t="str">
        <f>'[3]Daily Roster'!$Q230</f>
        <v>Amelia</v>
      </c>
      <c r="R230" s="55" t="str">
        <f>'[3]Daily Roster'!$R230</f>
        <v>QQ</v>
      </c>
      <c r="S230" s="55" t="str">
        <f>'[3]Daily Roster'!$S230</f>
        <v>Shirley</v>
      </c>
      <c r="T230" s="55" t="str">
        <f>'[3]Daily Roster'!$T230</f>
        <v>S.Sturm</v>
      </c>
      <c r="U230" s="55" t="str">
        <f>'[3]Daily Roster'!$U230</f>
        <v>qq</v>
      </c>
      <c r="V230" s="55" t="str">
        <f>'[3]Daily Roster'!$V230</f>
        <v>A.Chong</v>
      </c>
      <c r="W230" s="55" t="str">
        <f>'[3]Daily Roster'!$W230</f>
        <v>Tess</v>
      </c>
      <c r="X230" s="55" t="str">
        <f>'[3]Daily Roster'!$X230</f>
        <v>Sue Kirsa</v>
      </c>
      <c r="Y230" s="55" t="str">
        <f>'[3]Daily Roster'!$Y230</f>
        <v>A.Chong</v>
      </c>
    </row>
    <row r="231" spans="1:25" x14ac:dyDescent="0.3">
      <c r="A231" s="7">
        <v>43420</v>
      </c>
      <c r="B231" s="1" t="s">
        <v>5</v>
      </c>
      <c r="C231" s="55" t="str">
        <f>'[3]Daily Roster'!$C231</f>
        <v>Linda</v>
      </c>
      <c r="D231" s="55" t="str">
        <f>'[3]Daily Roster'!$D231</f>
        <v>V.Hill</v>
      </c>
      <c r="E231" s="55" t="str">
        <f>'[3]Daily Roster'!$E231</f>
        <v>Emma/Connie</v>
      </c>
      <c r="F231" s="55" t="str">
        <f>'[3]Daily Roster'!$F231</f>
        <v>Madonna</v>
      </c>
      <c r="G231" s="55" t="str">
        <f>'[3]Daily Roster'!$G231</f>
        <v>qq</v>
      </c>
      <c r="H231" s="55" t="str">
        <f>'[3]Daily Roster'!$H231</f>
        <v>qq</v>
      </c>
      <c r="I231" s="55" t="str">
        <f>'[3]Daily Roster'!$I231</f>
        <v>qq</v>
      </c>
      <c r="J231" s="55" t="str">
        <f>'[3]Daily Roster'!$J231</f>
        <v>Tom</v>
      </c>
      <c r="K231" s="55" t="str">
        <f>'[3]Daily Roster'!$K231</f>
        <v>Jane</v>
      </c>
      <c r="L231" s="55" t="str">
        <f>'[3]Daily Roster'!$L231</f>
        <v>qq</v>
      </c>
      <c r="M231" s="55" t="str">
        <f>'[3]Daily Roster'!$M231</f>
        <v>C.McAvaney</v>
      </c>
      <c r="N231" s="55" t="str">
        <f>'[3]Daily Roster'!$N231</f>
        <v>Erika</v>
      </c>
      <c r="O231" s="55" t="str">
        <f>'[3]Daily Roster'!$O231</f>
        <v>qq</v>
      </c>
      <c r="P231" s="55" t="str">
        <f>'[3]Daily Roster'!$P231</f>
        <v>qq</v>
      </c>
      <c r="Q231" s="55" t="str">
        <f>'[3]Daily Roster'!$Q231</f>
        <v>Amelia</v>
      </c>
      <c r="R231" s="55" t="str">
        <f>'[3]Daily Roster'!$R231</f>
        <v>QQ</v>
      </c>
      <c r="S231" s="55" t="str">
        <f>'[3]Daily Roster'!$S231</f>
        <v>Shirley</v>
      </c>
      <c r="T231" s="55" t="str">
        <f>'[3]Daily Roster'!$T231</f>
        <v>S.Sturm</v>
      </c>
      <c r="U231" s="55" t="str">
        <f>'[3]Daily Roster'!$U231</f>
        <v>Eugene</v>
      </c>
      <c r="V231" s="55" t="str">
        <f>'[3]Daily Roster'!$V231</f>
        <v>A.Chong</v>
      </c>
      <c r="W231" s="55" t="str">
        <f>'[3]Daily Roster'!$W231</f>
        <v>qq</v>
      </c>
      <c r="X231" s="55" t="str">
        <f>'[3]Daily Roster'!$X231</f>
        <v>Sue Kirsa</v>
      </c>
      <c r="Y231" s="55" t="str">
        <f>'[3]Daily Roster'!$Y231</f>
        <v>A.Chong</v>
      </c>
    </row>
    <row r="232" spans="1:25" x14ac:dyDescent="0.3">
      <c r="A232" s="7">
        <v>43423</v>
      </c>
      <c r="B232" s="1" t="s">
        <v>1</v>
      </c>
      <c r="C232" s="55" t="str">
        <f>'[3]Daily Roster'!$C232</f>
        <v>Linda</v>
      </c>
      <c r="D232" s="55" t="str">
        <f>'[3]Daily Roster'!$D232</f>
        <v>V.Hill</v>
      </c>
      <c r="E232" s="55" t="str">
        <f>'[3]Daily Roster'!$E232</f>
        <v>Wendy</v>
      </c>
      <c r="F232" s="55" t="str">
        <f>'[3]Daily Roster'!$F232</f>
        <v>Madonna</v>
      </c>
      <c r="G232" s="55" t="str">
        <f>'[3]Daily Roster'!$G232</f>
        <v>qq</v>
      </c>
      <c r="H232" s="55" t="str">
        <f>'[3]Daily Roster'!$H232</f>
        <v>qq</v>
      </c>
      <c r="I232" s="55" t="str">
        <f>'[3]Daily Roster'!$I232</f>
        <v>qq</v>
      </c>
      <c r="J232" s="55" t="str">
        <f>'[3]Daily Roster'!$J232</f>
        <v>Winnie</v>
      </c>
      <c r="K232" s="55" t="str">
        <f>'[3]Daily Roster'!$K232</f>
        <v>qq</v>
      </c>
      <c r="L232" s="55" t="str">
        <f>'[3]Daily Roster'!$L232</f>
        <v>R.Batagol</v>
      </c>
      <c r="M232" s="55" t="str">
        <f>'[3]Daily Roster'!$M232</f>
        <v>C.McAvaney</v>
      </c>
      <c r="N232" s="55" t="str">
        <f>'[3]Daily Roster'!$N232</f>
        <v>Erika</v>
      </c>
      <c r="O232" s="55" t="str">
        <f>'[3]Daily Roster'!$O232</f>
        <v>Huda</v>
      </c>
      <c r="P232" s="55" t="str">
        <f>'[3]Daily Roster'!$P232</f>
        <v>Kaman</v>
      </c>
      <c r="Q232" s="55" t="str">
        <f>'[3]Daily Roster'!$Q232</f>
        <v>Amelia</v>
      </c>
      <c r="R232" s="55" t="str">
        <f>'[3]Daily Roster'!$R232</f>
        <v>QQ</v>
      </c>
      <c r="S232" s="55" t="str">
        <f>'[3]Daily Roster'!$S232</f>
        <v>qq</v>
      </c>
      <c r="T232" s="55" t="str">
        <f>'[3]Daily Roster'!$T232</f>
        <v>S.Sturm</v>
      </c>
      <c r="U232" s="55" t="str">
        <f>'[3]Daily Roster'!$U232</f>
        <v>Eugene</v>
      </c>
      <c r="V232" s="55" t="str">
        <f>'[3]Daily Roster'!$V232</f>
        <v>A.Chong</v>
      </c>
      <c r="W232" s="55" t="str">
        <f>'[3]Daily Roster'!$W232</f>
        <v>Tess</v>
      </c>
      <c r="X232" s="55" t="str">
        <f>'[3]Daily Roster'!$X232</f>
        <v>Sue Kirsa</v>
      </c>
      <c r="Y232" s="55" t="str">
        <f>'[3]Daily Roster'!$Y232</f>
        <v>A.Chong</v>
      </c>
    </row>
    <row r="233" spans="1:25" x14ac:dyDescent="0.3">
      <c r="A233" s="7">
        <v>43424</v>
      </c>
      <c r="B233" s="1" t="s">
        <v>2</v>
      </c>
      <c r="C233" s="55" t="str">
        <f>'[3]Daily Roster'!$C233</f>
        <v>Linda</v>
      </c>
      <c r="D233" s="55" t="str">
        <f>'[3]Daily Roster'!$D233</f>
        <v>V.Hill</v>
      </c>
      <c r="E233" s="55" t="str">
        <f>'[3]Daily Roster'!$E233</f>
        <v>qq</v>
      </c>
      <c r="F233" s="55" t="str">
        <f>'[3]Daily Roster'!$F233</f>
        <v>Madonna</v>
      </c>
      <c r="G233" s="55" t="str">
        <f>'[3]Daily Roster'!$G233</f>
        <v>Marisa</v>
      </c>
      <c r="H233" s="55" t="str">
        <f>'[3]Daily Roster'!$H233</f>
        <v>Marisa</v>
      </c>
      <c r="I233" s="55" t="str">
        <f>'[3]Daily Roster'!$I233</f>
        <v>qq</v>
      </c>
      <c r="J233" s="55" t="str">
        <f>'[3]Daily Roster'!$J233</f>
        <v>qq</v>
      </c>
      <c r="K233" s="55" t="str">
        <f>'[3]Daily Roster'!$K233</f>
        <v>qq</v>
      </c>
      <c r="L233" s="55" t="str">
        <f>'[3]Daily Roster'!$L233</f>
        <v>R.Batagol</v>
      </c>
      <c r="M233" s="55" t="str">
        <f>'[3]Daily Roster'!$M233</f>
        <v>C.McAvaney</v>
      </c>
      <c r="N233" s="55" t="str">
        <f>'[3]Daily Roster'!$N233</f>
        <v>Erika</v>
      </c>
      <c r="O233" s="55" t="str">
        <f>'[3]Daily Roster'!$O233</f>
        <v>Huda</v>
      </c>
      <c r="P233" s="55" t="str">
        <f>'[3]Daily Roster'!$P233</f>
        <v>qq</v>
      </c>
      <c r="Q233" s="55" t="str">
        <f>'[3]Daily Roster'!$Q233</f>
        <v>Amelia</v>
      </c>
      <c r="R233" s="55" t="str">
        <f>'[3]Daily Roster'!$R233</f>
        <v>QQ</v>
      </c>
      <c r="S233" s="55" t="str">
        <f>'[3]Daily Roster'!$S233</f>
        <v>Shirley</v>
      </c>
      <c r="T233" s="55" t="str">
        <f>'[3]Daily Roster'!$T233</f>
        <v>S.Sturm</v>
      </c>
      <c r="U233" s="55" t="str">
        <f>'[3]Daily Roster'!$U233</f>
        <v>qq</v>
      </c>
      <c r="V233" s="55" t="str">
        <f>'[3]Daily Roster'!$V233</f>
        <v>A.Chong</v>
      </c>
      <c r="W233" s="55" t="str">
        <f>'[3]Daily Roster'!$W233</f>
        <v>Tess</v>
      </c>
      <c r="X233" s="55" t="str">
        <f>'[3]Daily Roster'!$X233</f>
        <v>Sue Kirsa</v>
      </c>
      <c r="Y233" s="55" t="str">
        <f>'[3]Daily Roster'!$Y233</f>
        <v>A.Chong</v>
      </c>
    </row>
    <row r="234" spans="1:25" x14ac:dyDescent="0.3">
      <c r="A234" s="7">
        <v>43425</v>
      </c>
      <c r="B234" s="1" t="s">
        <v>3</v>
      </c>
      <c r="C234" s="55" t="str">
        <f>'[3]Daily Roster'!$C234</f>
        <v>Linda</v>
      </c>
      <c r="D234" s="55" t="str">
        <f>'[3]Daily Roster'!$D234</f>
        <v>V.Hill</v>
      </c>
      <c r="E234" s="55" t="str">
        <f>'[3]Daily Roster'!$E234</f>
        <v>Hayley</v>
      </c>
      <c r="F234" s="55" t="str">
        <f>'[3]Daily Roster'!$F234</f>
        <v>Madonna</v>
      </c>
      <c r="G234" s="55" t="str">
        <f>'[3]Daily Roster'!$G234</f>
        <v>Marisa</v>
      </c>
      <c r="H234" s="55" t="str">
        <f>'[3]Daily Roster'!$H234</f>
        <v>Marisa</v>
      </c>
      <c r="I234" s="55" t="str">
        <f>'[3]Daily Roster'!$I234</f>
        <v>qq</v>
      </c>
      <c r="J234" s="55" t="str">
        <f>'[3]Daily Roster'!$J234</f>
        <v>Tom</v>
      </c>
      <c r="K234" s="55" t="str">
        <f>'[3]Daily Roster'!$K234</f>
        <v>qq</v>
      </c>
      <c r="L234" s="55" t="str">
        <f>'[3]Daily Roster'!$L234</f>
        <v>qq</v>
      </c>
      <c r="M234" s="55" t="str">
        <f>'[3]Daily Roster'!$M234</f>
        <v>C.McAvaney</v>
      </c>
      <c r="N234" s="55" t="str">
        <f>'[3]Daily Roster'!$N234</f>
        <v>Erika</v>
      </c>
      <c r="O234" s="55" t="str">
        <f>'[3]Daily Roster'!$O234</f>
        <v>qq</v>
      </c>
      <c r="P234" s="55" t="str">
        <f>'[3]Daily Roster'!$P234</f>
        <v>Kaman</v>
      </c>
      <c r="Q234" s="55" t="str">
        <f>'[3]Daily Roster'!$Q234</f>
        <v>Noor</v>
      </c>
      <c r="R234" s="55" t="str">
        <f>'[3]Daily Roster'!$R234</f>
        <v>QQ</v>
      </c>
      <c r="S234" s="55" t="str">
        <f>'[3]Daily Roster'!$S234</f>
        <v>Shirley</v>
      </c>
      <c r="T234" s="55" t="str">
        <f>'[3]Daily Roster'!$T234</f>
        <v>Kelly/Meng/Paree/L.Jedwab</v>
      </c>
      <c r="U234" s="55" t="str">
        <f>'[3]Daily Roster'!$U234</f>
        <v>qq</v>
      </c>
      <c r="V234" s="55" t="str">
        <f>'[3]Daily Roster'!$V234</f>
        <v>A.Chong</v>
      </c>
      <c r="W234" s="55" t="str">
        <f>'[3]Daily Roster'!$W234</f>
        <v>Tess</v>
      </c>
      <c r="X234" s="55" t="str">
        <f>'[3]Daily Roster'!$X234</f>
        <v>Sue Kirsa</v>
      </c>
      <c r="Y234" s="55" t="str">
        <f>'[3]Daily Roster'!$Y234</f>
        <v>A.Chong</v>
      </c>
    </row>
    <row r="235" spans="1:25" x14ac:dyDescent="0.3">
      <c r="A235" s="7">
        <v>43426</v>
      </c>
      <c r="B235" s="1" t="s">
        <v>4</v>
      </c>
      <c r="C235" s="55" t="str">
        <f>'[3]Daily Roster'!$C235</f>
        <v>Linda</v>
      </c>
      <c r="D235" s="55" t="str">
        <f>'[3]Daily Roster'!$D235</f>
        <v>V.Hill</v>
      </c>
      <c r="E235" s="55" t="str">
        <f>'[3]Daily Roster'!$E235</f>
        <v>Hayley</v>
      </c>
      <c r="F235" s="55" t="str">
        <f>'[3]Daily Roster'!$F235</f>
        <v>Madonna</v>
      </c>
      <c r="G235" s="55" t="str">
        <f>'[3]Daily Roster'!$G235</f>
        <v>Jeff</v>
      </c>
      <c r="H235" s="55" t="str">
        <f>'[3]Daily Roster'!$H235</f>
        <v>Jeff</v>
      </c>
      <c r="I235" s="55" t="str">
        <f>'[3]Daily Roster'!$I235</f>
        <v>qq</v>
      </c>
      <c r="J235" s="55" t="str">
        <f>'[3]Daily Roster'!$J235</f>
        <v>qq</v>
      </c>
      <c r="K235" s="55" t="str">
        <f>'[3]Daily Roster'!$K235</f>
        <v>qq</v>
      </c>
      <c r="L235" s="55" t="str">
        <f>'[3]Daily Roster'!$L235</f>
        <v>qq</v>
      </c>
      <c r="M235" s="55" t="str">
        <f>'[3]Daily Roster'!$M235</f>
        <v>QQ</v>
      </c>
      <c r="N235" s="55" t="str">
        <f>'[3]Daily Roster'!$N235</f>
        <v>qq</v>
      </c>
      <c r="O235" s="55" t="str">
        <f>'[3]Daily Roster'!$O235</f>
        <v>qq</v>
      </c>
      <c r="P235" s="55" t="str">
        <f>'[3]Daily Roster'!$P235</f>
        <v>Kaman</v>
      </c>
      <c r="Q235" s="55" t="str">
        <f>'[3]Daily Roster'!$Q235</f>
        <v>qq</v>
      </c>
      <c r="R235" s="55" t="str">
        <f>'[3]Daily Roster'!$R235</f>
        <v>QQ</v>
      </c>
      <c r="S235" s="55" t="str">
        <f>'[3]Daily Roster'!$S235</f>
        <v>Shirley</v>
      </c>
      <c r="T235" s="55" t="str">
        <f>'[3]Daily Roster'!$T235</f>
        <v>qq</v>
      </c>
      <c r="U235" s="55" t="str">
        <f>'[3]Daily Roster'!$U235</f>
        <v>qq</v>
      </c>
      <c r="V235" s="55" t="str">
        <f>'[3]Daily Roster'!$V235</f>
        <v>qq</v>
      </c>
      <c r="W235" s="55" t="str">
        <f>'[3]Daily Roster'!$W235</f>
        <v>Tess</v>
      </c>
      <c r="X235" s="55" t="str">
        <f>'[3]Daily Roster'!$X235</f>
        <v>Sue Kirsa</v>
      </c>
      <c r="Y235" s="55" t="str">
        <f>'[3]Daily Roster'!$Y235</f>
        <v>qq</v>
      </c>
    </row>
    <row r="236" spans="1:25" x14ac:dyDescent="0.3">
      <c r="A236" s="7">
        <v>43427</v>
      </c>
      <c r="B236" s="1" t="s">
        <v>5</v>
      </c>
      <c r="C236" s="55" t="str">
        <f>'[3]Daily Roster'!$C236</f>
        <v>Linda</v>
      </c>
      <c r="D236" s="55" t="str">
        <f>'[3]Daily Roster'!$D236</f>
        <v>V.Hill</v>
      </c>
      <c r="E236" s="55" t="str">
        <f>'[3]Daily Roster'!$E236</f>
        <v>qq</v>
      </c>
      <c r="F236" s="55" t="str">
        <f>'[3]Daily Roster'!$F236</f>
        <v>Madonna</v>
      </c>
      <c r="G236" s="55" t="str">
        <f>'[3]Daily Roster'!$G236</f>
        <v>qq</v>
      </c>
      <c r="H236" s="55" t="str">
        <f>'[3]Daily Roster'!$H236</f>
        <v>qq</v>
      </c>
      <c r="I236" s="55" t="str">
        <f>'[3]Daily Roster'!$I236</f>
        <v>qq</v>
      </c>
      <c r="J236" s="55" t="str">
        <f>'[3]Daily Roster'!$J236</f>
        <v>Tom</v>
      </c>
      <c r="K236" s="55" t="str">
        <f>'[3]Daily Roster'!$K236</f>
        <v>qq</v>
      </c>
      <c r="L236" s="55" t="str">
        <f>'[3]Daily Roster'!$L236</f>
        <v>qq</v>
      </c>
      <c r="M236" s="55" t="str">
        <f>'[3]Daily Roster'!$M236</f>
        <v>C.McAvaney</v>
      </c>
      <c r="N236" s="55" t="str">
        <f>'[3]Daily Roster'!$N236</f>
        <v>Erika</v>
      </c>
      <c r="O236" s="55" t="str">
        <f>'[3]Daily Roster'!$O236</f>
        <v>qq</v>
      </c>
      <c r="P236" s="55" t="str">
        <f>'[3]Daily Roster'!$P236</f>
        <v>qq</v>
      </c>
      <c r="Q236" s="55" t="str">
        <f>'[3]Daily Roster'!$Q236</f>
        <v>qq</v>
      </c>
      <c r="R236" s="55" t="str">
        <f>'[3]Daily Roster'!$R236</f>
        <v>QQ</v>
      </c>
      <c r="S236" s="55" t="str">
        <f>'[3]Daily Roster'!$S236</f>
        <v>Shirley</v>
      </c>
      <c r="T236" s="55" t="str">
        <f>'[3]Daily Roster'!$T236</f>
        <v>qq</v>
      </c>
      <c r="U236" s="55" t="str">
        <f>'[3]Daily Roster'!$U236</f>
        <v>qq</v>
      </c>
      <c r="V236" s="55" t="str">
        <f>'[3]Daily Roster'!$V236</f>
        <v>qq</v>
      </c>
      <c r="W236" s="55" t="str">
        <f>'[3]Daily Roster'!$W236</f>
        <v>qq</v>
      </c>
      <c r="X236" s="55" t="str">
        <f>'[3]Daily Roster'!$X236</f>
        <v>Sue Kirsa</v>
      </c>
      <c r="Y236" s="55" t="str">
        <f>'[3]Daily Roster'!$Y236</f>
        <v>qq</v>
      </c>
    </row>
    <row r="237" spans="1:25" x14ac:dyDescent="0.3">
      <c r="A237" s="7">
        <v>43430</v>
      </c>
      <c r="B237" s="1" t="s">
        <v>1</v>
      </c>
      <c r="C237" s="55" t="str">
        <f>'[3]Daily Roster'!$C237</f>
        <v>Linda</v>
      </c>
      <c r="D237" s="55" t="str">
        <f>'[3]Daily Roster'!$D237</f>
        <v>V.Hill</v>
      </c>
      <c r="E237" s="55" t="str">
        <f>'[3]Daily Roster'!$E237</f>
        <v>Wendy</v>
      </c>
      <c r="F237" s="55" t="str">
        <f>'[3]Daily Roster'!$F237</f>
        <v>Madonna</v>
      </c>
      <c r="G237" s="55" t="str">
        <f>'[3]Daily Roster'!$G237</f>
        <v>Emma</v>
      </c>
      <c r="H237" s="55" t="str">
        <f>'[3]Daily Roster'!$H237</f>
        <v>qq</v>
      </c>
      <c r="I237" s="55" t="str">
        <f>'[3]Daily Roster'!$I237</f>
        <v>Stav (ADR)</v>
      </c>
      <c r="J237" s="55" t="str">
        <f>'[3]Daily Roster'!$J237</f>
        <v>Winnie</v>
      </c>
      <c r="K237" s="55" t="str">
        <f>'[3]Daily Roster'!$K237</f>
        <v>qq</v>
      </c>
      <c r="L237" s="55" t="str">
        <f>'[3]Daily Roster'!$L237</f>
        <v>R.Batagol</v>
      </c>
      <c r="M237" s="55" t="str">
        <f>'[3]Daily Roster'!$M237</f>
        <v>C.McAvaney</v>
      </c>
      <c r="N237" s="55" t="str">
        <f>'[3]Daily Roster'!$N237</f>
        <v>Erika</v>
      </c>
      <c r="O237" s="55" t="str">
        <f>'[3]Daily Roster'!$O237</f>
        <v>Huda</v>
      </c>
      <c r="P237" s="55" t="str">
        <f>'[3]Daily Roster'!$P237</f>
        <v>qq</v>
      </c>
      <c r="Q237" s="55" t="str">
        <f>'[3]Daily Roster'!$Q237</f>
        <v>Amelia</v>
      </c>
      <c r="R237" s="55" t="str">
        <f>'[3]Daily Roster'!$R237</f>
        <v>QQ</v>
      </c>
      <c r="S237" s="55" t="str">
        <f>'[3]Daily Roster'!$S237</f>
        <v>qq</v>
      </c>
      <c r="T237" s="55" t="str">
        <f>'[3]Daily Roster'!$T237</f>
        <v>qq</v>
      </c>
      <c r="U237" s="55" t="str">
        <f>'[3]Daily Roster'!$U237</f>
        <v>Eugene</v>
      </c>
      <c r="V237" s="55">
        <f>'[3]Daily Roster'!$V237</f>
        <v>0</v>
      </c>
      <c r="W237" s="55" t="str">
        <f>'[3]Daily Roster'!$W237</f>
        <v>Tess</v>
      </c>
      <c r="X237" s="55" t="str">
        <f>'[3]Daily Roster'!$X237</f>
        <v>Sue Kirsa</v>
      </c>
      <c r="Y237" s="55" t="str">
        <f>'[3]Daily Roster'!$Y237</f>
        <v>A.Chong</v>
      </c>
    </row>
    <row r="238" spans="1:25" x14ac:dyDescent="0.3">
      <c r="A238" s="7">
        <v>43431</v>
      </c>
      <c r="B238" s="1" t="s">
        <v>2</v>
      </c>
      <c r="C238" s="55" t="str">
        <f>'[3]Daily Roster'!$C238</f>
        <v>Linda</v>
      </c>
      <c r="D238" s="55" t="str">
        <f>'[3]Daily Roster'!$D238</f>
        <v>V.Hill</v>
      </c>
      <c r="E238" s="55" t="str">
        <f>'[3]Daily Roster'!$E238</f>
        <v>qq</v>
      </c>
      <c r="F238" s="55" t="str">
        <f>'[3]Daily Roster'!$F238</f>
        <v>Madonna</v>
      </c>
      <c r="G238" s="55" t="str">
        <f>'[3]Daily Roster'!$G238</f>
        <v>Emma</v>
      </c>
      <c r="H238" s="55" t="str">
        <f>'[3]Daily Roster'!$H238</f>
        <v>Marisa</v>
      </c>
      <c r="I238" s="55" t="str">
        <f>'[3]Daily Roster'!$I238</f>
        <v>qq</v>
      </c>
      <c r="J238" s="55" t="str">
        <f>'[3]Daily Roster'!$J238</f>
        <v>qq</v>
      </c>
      <c r="K238" s="55" t="str">
        <f>'[3]Daily Roster'!$K238</f>
        <v>qq</v>
      </c>
      <c r="L238" s="55" t="str">
        <f>'[3]Daily Roster'!$L238</f>
        <v>R.Batagol</v>
      </c>
      <c r="M238" s="55" t="str">
        <f>'[3]Daily Roster'!$M238</f>
        <v>C.McAvaney</v>
      </c>
      <c r="N238" s="55" t="str">
        <f>'[3]Daily Roster'!$N238</f>
        <v>Erika</v>
      </c>
      <c r="O238" s="55" t="str">
        <f>'[3]Daily Roster'!$O238</f>
        <v>Huda</v>
      </c>
      <c r="P238" s="55" t="str">
        <f>'[3]Daily Roster'!$P238</f>
        <v>qq</v>
      </c>
      <c r="Q238" s="55" t="str">
        <f>'[3]Daily Roster'!$Q238</f>
        <v>Amelia</v>
      </c>
      <c r="R238" s="55" t="str">
        <f>'[3]Daily Roster'!$R238</f>
        <v>QQ</v>
      </c>
      <c r="S238" s="55" t="str">
        <f>'[3]Daily Roster'!$S238</f>
        <v>Shirley</v>
      </c>
      <c r="T238" s="55" t="str">
        <f>'[3]Daily Roster'!$T238</f>
        <v>qq</v>
      </c>
      <c r="U238" s="55" t="str">
        <f>'[3]Daily Roster'!$U238</f>
        <v>qq</v>
      </c>
      <c r="V238" s="55">
        <f>'[3]Daily Roster'!$V238</f>
        <v>0</v>
      </c>
      <c r="W238" s="55" t="str">
        <f>'[3]Daily Roster'!$W238</f>
        <v>Tess</v>
      </c>
      <c r="X238" s="55" t="str">
        <f>'[3]Daily Roster'!$X238</f>
        <v>Sue Kirsa</v>
      </c>
      <c r="Y238" s="55" t="str">
        <f>'[3]Daily Roster'!$Y238</f>
        <v>A.Chong</v>
      </c>
    </row>
    <row r="239" spans="1:25" x14ac:dyDescent="0.3">
      <c r="A239" s="7">
        <v>43432</v>
      </c>
      <c r="B239" s="1" t="s">
        <v>3</v>
      </c>
      <c r="C239" s="55" t="str">
        <f>'[3]Daily Roster'!$C239</f>
        <v>Linda</v>
      </c>
      <c r="D239" s="55" t="str">
        <f>'[3]Daily Roster'!$D239</f>
        <v>V.Hill</v>
      </c>
      <c r="E239" s="55" t="str">
        <f>'[3]Daily Roster'!$E239</f>
        <v>Wendy</v>
      </c>
      <c r="F239" s="55" t="str">
        <f>'[3]Daily Roster'!$F239</f>
        <v>Madonna</v>
      </c>
      <c r="G239" s="55" t="str">
        <f>'[3]Daily Roster'!$G239</f>
        <v>Connie / Emma</v>
      </c>
      <c r="H239" s="55" t="str">
        <f>'[3]Daily Roster'!$H239</f>
        <v>Marisa</v>
      </c>
      <c r="I239" s="55" t="str">
        <f>'[3]Daily Roster'!$I239</f>
        <v>Hayley</v>
      </c>
      <c r="J239" s="55" t="str">
        <f>'[3]Daily Roster'!$J239</f>
        <v>Tom</v>
      </c>
      <c r="K239" s="55" t="str">
        <f>'[3]Daily Roster'!$K239</f>
        <v>qq</v>
      </c>
      <c r="L239" s="55" t="str">
        <f>'[3]Daily Roster'!$L239</f>
        <v>qq</v>
      </c>
      <c r="M239" s="55" t="str">
        <f>'[3]Daily Roster'!$M239</f>
        <v>C.McAvaney</v>
      </c>
      <c r="N239" s="55" t="str">
        <f>'[3]Daily Roster'!$N239</f>
        <v>Erika</v>
      </c>
      <c r="O239" s="55" t="str">
        <f>'[3]Daily Roster'!$O239</f>
        <v>qq</v>
      </c>
      <c r="P239" s="55" t="str">
        <f>'[3]Daily Roster'!$P239</f>
        <v>Kaman</v>
      </c>
      <c r="Q239" s="55" t="str">
        <f>'[3]Daily Roster'!$Q239</f>
        <v>Noor</v>
      </c>
      <c r="R239" s="55" t="str">
        <f>'[3]Daily Roster'!$R239</f>
        <v>QQ</v>
      </c>
      <c r="S239" s="55" t="str">
        <f>'[3]Daily Roster'!$S239</f>
        <v>Shirley</v>
      </c>
      <c r="T239" s="55" t="str">
        <f>'[3]Daily Roster'!$T239</f>
        <v>S.Sturm</v>
      </c>
      <c r="U239" s="55" t="str">
        <f>'[3]Daily Roster'!$U239</f>
        <v>qq</v>
      </c>
      <c r="V239" s="55">
        <f>'[3]Daily Roster'!$V239</f>
        <v>0</v>
      </c>
      <c r="W239" s="55" t="str">
        <f>'[3]Daily Roster'!$W239</f>
        <v>Tess</v>
      </c>
      <c r="X239" s="55" t="str">
        <f>'[3]Daily Roster'!$X239</f>
        <v>Sue Kirsa</v>
      </c>
      <c r="Y239" s="55" t="str">
        <f>'[3]Daily Roster'!$Y239</f>
        <v>A.Chong</v>
      </c>
    </row>
    <row r="240" spans="1:25" x14ac:dyDescent="0.3">
      <c r="A240" s="7">
        <v>43433</v>
      </c>
      <c r="B240" s="1" t="s">
        <v>4</v>
      </c>
      <c r="C240" s="55" t="str">
        <f>'[3]Daily Roster'!$C240</f>
        <v>Linda</v>
      </c>
      <c r="D240" s="55" t="str">
        <f>'[3]Daily Roster'!$D240</f>
        <v>V.Hill</v>
      </c>
      <c r="E240" s="55" t="str">
        <f>'[3]Daily Roster'!$E240</f>
        <v>Wendy</v>
      </c>
      <c r="F240" s="55" t="str">
        <f>'[3]Daily Roster'!$F240</f>
        <v>Madonna</v>
      </c>
      <c r="G240" s="55" t="str">
        <f>'[3]Daily Roster'!$G240</f>
        <v>Connie / Emma</v>
      </c>
      <c r="H240" s="55" t="str">
        <f>'[3]Daily Roster'!$H240</f>
        <v>Marisa</v>
      </c>
      <c r="I240" s="55" t="str">
        <f>'[3]Daily Roster'!$I240</f>
        <v>Hayley</v>
      </c>
      <c r="J240" s="55" t="str">
        <f>'[3]Daily Roster'!$J240</f>
        <v>qq</v>
      </c>
      <c r="K240" s="55" t="str">
        <f>'[3]Daily Roster'!$K240</f>
        <v>qq</v>
      </c>
      <c r="L240" s="55" t="str">
        <f>'[3]Daily Roster'!$L240</f>
        <v>qq</v>
      </c>
      <c r="M240" s="55" t="str">
        <f>'[3]Daily Roster'!$M240</f>
        <v>QQ</v>
      </c>
      <c r="N240" s="55" t="str">
        <f>'[3]Daily Roster'!$N240</f>
        <v>qq</v>
      </c>
      <c r="O240" s="55" t="str">
        <f>'[3]Daily Roster'!$O240</f>
        <v>qq</v>
      </c>
      <c r="P240" s="55" t="str">
        <f>'[3]Daily Roster'!$P240</f>
        <v>Kaman</v>
      </c>
      <c r="Q240" s="55" t="str">
        <f>'[3]Daily Roster'!$Q240</f>
        <v>Amelia</v>
      </c>
      <c r="R240" s="55" t="str">
        <f>'[3]Daily Roster'!$R240</f>
        <v>QQ</v>
      </c>
      <c r="S240" s="55" t="str">
        <f>'[3]Daily Roster'!$S240</f>
        <v>Shirley</v>
      </c>
      <c r="T240" s="55" t="str">
        <f>'[3]Daily Roster'!$T240</f>
        <v>S.Sturm/Nicholas(am)</v>
      </c>
      <c r="U240" s="55" t="str">
        <f>'[3]Daily Roster'!$U240</f>
        <v>qq</v>
      </c>
      <c r="V240" s="55">
        <f>'[3]Daily Roster'!$V240</f>
        <v>0</v>
      </c>
      <c r="W240" s="55" t="str">
        <f>'[3]Daily Roster'!$W240</f>
        <v>Tess</v>
      </c>
      <c r="X240" s="55" t="str">
        <f>'[3]Daily Roster'!$X240</f>
        <v>Sue Kirsa</v>
      </c>
      <c r="Y240" s="55" t="str">
        <f>'[3]Daily Roster'!$Y240</f>
        <v>A.Chong</v>
      </c>
    </row>
    <row r="241" spans="1:25" x14ac:dyDescent="0.3">
      <c r="A241" s="7">
        <v>43434</v>
      </c>
      <c r="B241" s="1" t="s">
        <v>5</v>
      </c>
      <c r="C241" s="55" t="str">
        <f>'[3]Daily Roster'!$C241</f>
        <v>Linda</v>
      </c>
      <c r="D241" s="55" t="str">
        <f>'[3]Daily Roster'!$D241</f>
        <v>V.Hill</v>
      </c>
      <c r="E241" s="55" t="str">
        <f>'[3]Daily Roster'!$E241</f>
        <v>qq</v>
      </c>
      <c r="F241" s="55" t="str">
        <f>'[3]Daily Roster'!$F241</f>
        <v>Madonna</v>
      </c>
      <c r="G241" s="55" t="str">
        <f>'[3]Daily Roster'!$G241</f>
        <v>Connie / Emma</v>
      </c>
      <c r="H241" s="55" t="str">
        <f>'[3]Daily Roster'!$H241</f>
        <v>qq</v>
      </c>
      <c r="I241" s="55" t="str">
        <f>'[3]Daily Roster'!$I241</f>
        <v>qq</v>
      </c>
      <c r="J241" s="55" t="str">
        <f>'[3]Daily Roster'!$J241</f>
        <v>Tom</v>
      </c>
      <c r="K241" s="55" t="str">
        <f>'[3]Daily Roster'!$K241</f>
        <v>qq</v>
      </c>
      <c r="L241" s="55" t="str">
        <f>'[3]Daily Roster'!$L241</f>
        <v>qq</v>
      </c>
      <c r="M241" s="55" t="str">
        <f>'[3]Daily Roster'!$M241</f>
        <v>C.McAvaney</v>
      </c>
      <c r="N241" s="55" t="str">
        <f>'[3]Daily Roster'!$N241</f>
        <v>Erika</v>
      </c>
      <c r="O241" s="55" t="str">
        <f>'[3]Daily Roster'!$O241</f>
        <v>qq</v>
      </c>
      <c r="P241" s="55" t="str">
        <f>'[3]Daily Roster'!$P241</f>
        <v>qq</v>
      </c>
      <c r="Q241" s="55" t="str">
        <f>'[3]Daily Roster'!$Q241</f>
        <v>qq</v>
      </c>
      <c r="R241" s="55" t="str">
        <f>'[3]Daily Roster'!$R241</f>
        <v>QQ</v>
      </c>
      <c r="S241" s="55" t="str">
        <f>'[3]Daily Roster'!$S241</f>
        <v>Shirley</v>
      </c>
      <c r="T241" s="55" t="str">
        <f>'[3]Daily Roster'!$T241</f>
        <v>qq</v>
      </c>
      <c r="U241" s="55" t="str">
        <f>'[3]Daily Roster'!$U241</f>
        <v>Eugene</v>
      </c>
      <c r="V241" s="55">
        <f>'[3]Daily Roster'!$V241</f>
        <v>0</v>
      </c>
      <c r="W241" s="55" t="str">
        <f>'[3]Daily Roster'!$W241</f>
        <v>qq</v>
      </c>
      <c r="X241" s="55" t="str">
        <f>'[3]Daily Roster'!$X241</f>
        <v>Sue Kirsa</v>
      </c>
      <c r="Y241" s="55" t="str">
        <f>'[3]Daily Roster'!$Y241</f>
        <v>A.Chong</v>
      </c>
    </row>
    <row r="242" spans="1:25" x14ac:dyDescent="0.3">
      <c r="A242" s="7">
        <v>43437</v>
      </c>
      <c r="B242" s="1" t="s">
        <v>1</v>
      </c>
      <c r="C242" s="55" t="str">
        <f>'[3]Daily Roster'!$C242</f>
        <v>Linda</v>
      </c>
      <c r="D242" s="55" t="str">
        <f>'[3]Daily Roster'!$D242</f>
        <v>V.Hill</v>
      </c>
      <c r="E242" s="55" t="str">
        <f>'[3]Daily Roster'!$E242</f>
        <v>Wendy</v>
      </c>
      <c r="F242" s="55" t="str">
        <f>'[3]Daily Roster'!$F242</f>
        <v>Madonna (LS)</v>
      </c>
      <c r="G242" s="55" t="str">
        <f>'[3]Daily Roster'!$G242</f>
        <v>Emma</v>
      </c>
      <c r="H242" s="55" t="str">
        <f>'[3]Daily Roster'!$H242</f>
        <v>qq</v>
      </c>
      <c r="I242" s="55" t="str">
        <f>'[3]Daily Roster'!$I242</f>
        <v>Stav (ADR)</v>
      </c>
      <c r="J242" s="55" t="str">
        <f>'[3]Daily Roster'!$J242</f>
        <v>Winnie</v>
      </c>
      <c r="K242" s="55" t="str">
        <f>'[3]Daily Roster'!$K242</f>
        <v>qq</v>
      </c>
      <c r="L242" s="55" t="str">
        <f>'[3]Daily Roster'!$L242</f>
        <v>R.Batagol</v>
      </c>
      <c r="M242" s="55" t="str">
        <f>'[3]Daily Roster'!$M242</f>
        <v>C.McAvaney</v>
      </c>
      <c r="N242" s="55" t="str">
        <f>'[3]Daily Roster'!$N242</f>
        <v>Erika</v>
      </c>
      <c r="O242" s="55" t="str">
        <f>'[3]Daily Roster'!$O242</f>
        <v>Huda</v>
      </c>
      <c r="P242" s="55" t="str">
        <f>'[3]Daily Roster'!$P242</f>
        <v>Kaman</v>
      </c>
      <c r="Q242" s="55" t="str">
        <f>'[3]Daily Roster'!$Q242</f>
        <v>Amelia</v>
      </c>
      <c r="R242" s="55" t="str">
        <f>'[3]Daily Roster'!$R242</f>
        <v>QQ</v>
      </c>
      <c r="S242" s="55" t="str">
        <f>'[3]Daily Roster'!$S242</f>
        <v>Shirley</v>
      </c>
      <c r="T242" s="55" t="str">
        <f>'[3]Daily Roster'!$T242</f>
        <v>S.Sturm</v>
      </c>
      <c r="U242" s="55" t="str">
        <f>'[3]Daily Roster'!$U242</f>
        <v>Eugene</v>
      </c>
      <c r="V242" s="55" t="str">
        <f>'[3]Daily Roster'!$V242</f>
        <v>A.Chong</v>
      </c>
      <c r="W242" s="55" t="str">
        <f>'[3]Daily Roster'!$W242</f>
        <v>Tess</v>
      </c>
      <c r="X242" s="55" t="str">
        <f>'[3]Daily Roster'!$X242</f>
        <v>Sue Kirsa</v>
      </c>
      <c r="Y242" s="55" t="str">
        <f>'[3]Daily Roster'!$Y242</f>
        <v>N.Dirnbauer</v>
      </c>
    </row>
    <row r="243" spans="1:25" x14ac:dyDescent="0.3">
      <c r="A243" s="7">
        <v>43438</v>
      </c>
      <c r="B243" s="1" t="s">
        <v>2</v>
      </c>
      <c r="C243" s="55" t="str">
        <f>'[3]Daily Roster'!$C243</f>
        <v>Linda</v>
      </c>
      <c r="D243" s="55" t="str">
        <f>'[3]Daily Roster'!$D243</f>
        <v>V.Hill</v>
      </c>
      <c r="E243" s="55" t="str">
        <f>'[3]Daily Roster'!$E243</f>
        <v>qq</v>
      </c>
      <c r="F243" s="55" t="str">
        <f>'[3]Daily Roster'!$F243</f>
        <v>Madonna (LS)</v>
      </c>
      <c r="G243" s="55" t="str">
        <f>'[3]Daily Roster'!$G243</f>
        <v>Emma</v>
      </c>
      <c r="H243" s="55" t="str">
        <f>'[3]Daily Roster'!$H243</f>
        <v>qq</v>
      </c>
      <c r="I243" s="55" t="str">
        <f>'[3]Daily Roster'!$I243</f>
        <v>qq</v>
      </c>
      <c r="J243" s="55" t="str">
        <f>'[3]Daily Roster'!$J243</f>
        <v>qq</v>
      </c>
      <c r="K243" s="55" t="str">
        <f>'[3]Daily Roster'!$K243</f>
        <v>qq</v>
      </c>
      <c r="L243" s="55" t="str">
        <f>'[3]Daily Roster'!$L243</f>
        <v>R.Batagol</v>
      </c>
      <c r="M243" s="55" t="str">
        <f>'[3]Daily Roster'!$M243</f>
        <v>C.McAvaney</v>
      </c>
      <c r="N243" s="55" t="str">
        <f>'[3]Daily Roster'!$N243</f>
        <v>Erika</v>
      </c>
      <c r="O243" s="55" t="str">
        <f>'[3]Daily Roster'!$O243</f>
        <v>Huda</v>
      </c>
      <c r="P243" s="55" t="str">
        <f>'[3]Daily Roster'!$P243</f>
        <v>qq</v>
      </c>
      <c r="Q243" s="55" t="str">
        <f>'[3]Daily Roster'!$Q243</f>
        <v>Amelia</v>
      </c>
      <c r="R243" s="55" t="str">
        <f>'[3]Daily Roster'!$R243</f>
        <v>QQ</v>
      </c>
      <c r="S243" s="55" t="str">
        <f>'[3]Daily Roster'!$S243</f>
        <v>Shirley</v>
      </c>
      <c r="T243" s="55" t="str">
        <f>'[3]Daily Roster'!$T243</f>
        <v>S.Sturm</v>
      </c>
      <c r="U243" s="55" t="str">
        <f>'[3]Daily Roster'!$U243</f>
        <v>qq</v>
      </c>
      <c r="V243" s="55" t="str">
        <f>'[3]Daily Roster'!$V243</f>
        <v>qq</v>
      </c>
      <c r="W243" s="55" t="str">
        <f>'[3]Daily Roster'!$W243</f>
        <v>Tess</v>
      </c>
      <c r="X243" s="55" t="str">
        <f>'[3]Daily Roster'!$X243</f>
        <v>Sue Kirsa</v>
      </c>
      <c r="Y243" s="55" t="str">
        <f>'[3]Daily Roster'!$Y243</f>
        <v>N.Dirnbauer</v>
      </c>
    </row>
    <row r="244" spans="1:25" x14ac:dyDescent="0.3">
      <c r="A244" s="7">
        <v>43439</v>
      </c>
      <c r="B244" s="1" t="s">
        <v>3</v>
      </c>
      <c r="C244" s="55" t="str">
        <f>'[3]Daily Roster'!$C244</f>
        <v>Linda</v>
      </c>
      <c r="D244" s="55" t="str">
        <f>'[3]Daily Roster'!$D244</f>
        <v>V.Hill</v>
      </c>
      <c r="E244" s="55" t="str">
        <f>'[3]Daily Roster'!$E244</f>
        <v>qq</v>
      </c>
      <c r="F244" s="55" t="str">
        <f>'[3]Daily Roster'!$F244</f>
        <v>Madonna (LS)</v>
      </c>
      <c r="G244" s="55" t="str">
        <f>'[3]Daily Roster'!$G244</f>
        <v>Connie / Emma</v>
      </c>
      <c r="H244" s="55" t="str">
        <f>'[3]Daily Roster'!$H244</f>
        <v>qq</v>
      </c>
      <c r="I244" s="55" t="str">
        <f>'[3]Daily Roster'!$I244</f>
        <v>qq</v>
      </c>
      <c r="J244" s="55" t="str">
        <f>'[3]Daily Roster'!$J244</f>
        <v>Tom</v>
      </c>
      <c r="K244" s="55" t="str">
        <f>'[3]Daily Roster'!$K244</f>
        <v>Jane</v>
      </c>
      <c r="L244" s="55" t="str">
        <f>'[3]Daily Roster'!$L244</f>
        <v>qq</v>
      </c>
      <c r="M244" s="55" t="str">
        <f>'[3]Daily Roster'!$M244</f>
        <v>C.McAvaney</v>
      </c>
      <c r="N244" s="55" t="str">
        <f>'[3]Daily Roster'!$N244</f>
        <v>Erika</v>
      </c>
      <c r="O244" s="55" t="str">
        <f>'[3]Daily Roster'!$O244</f>
        <v>qq</v>
      </c>
      <c r="P244" s="55" t="str">
        <f>'[3]Daily Roster'!$P244</f>
        <v>Kaman</v>
      </c>
      <c r="Q244" s="55" t="str">
        <f>'[3]Daily Roster'!$Q244</f>
        <v>Noor</v>
      </c>
      <c r="R244" s="55" t="str">
        <f>'[3]Daily Roster'!$R244</f>
        <v>QQ</v>
      </c>
      <c r="S244" s="55" t="str">
        <f>'[3]Daily Roster'!$S244</f>
        <v>Shirley</v>
      </c>
      <c r="T244" s="55" t="str">
        <f>'[3]Daily Roster'!$T244</f>
        <v>S.Sturm</v>
      </c>
      <c r="U244" s="55" t="str">
        <f>'[3]Daily Roster'!$U244</f>
        <v>qq</v>
      </c>
      <c r="V244" s="55" t="str">
        <f>'[3]Daily Roster'!$V244</f>
        <v>A.Chong</v>
      </c>
      <c r="W244" s="55" t="str">
        <f>'[3]Daily Roster'!$W244</f>
        <v>Tess</v>
      </c>
      <c r="X244" s="55" t="str">
        <f>'[3]Daily Roster'!$X244</f>
        <v>Sue Kirsa</v>
      </c>
      <c r="Y244" s="55" t="str">
        <f>'[3]Daily Roster'!$Y244</f>
        <v>N.Dirnbauer</v>
      </c>
    </row>
    <row r="245" spans="1:25" x14ac:dyDescent="0.3">
      <c r="A245" s="7">
        <v>43440</v>
      </c>
      <c r="B245" s="1" t="s">
        <v>4</v>
      </c>
      <c r="C245" s="55" t="str">
        <f>'[3]Daily Roster'!$C245</f>
        <v>Linda</v>
      </c>
      <c r="D245" s="55" t="str">
        <f>'[3]Daily Roster'!$D245</f>
        <v>V.Hill</v>
      </c>
      <c r="E245" s="55" t="str">
        <f>'[3]Daily Roster'!$E245</f>
        <v>Wendy</v>
      </c>
      <c r="F245" s="55" t="str">
        <f>'[3]Daily Roster'!$F245</f>
        <v>Madonna (LS)</v>
      </c>
      <c r="G245" s="55" t="str">
        <f>'[3]Daily Roster'!$G245</f>
        <v>Connie / Emma</v>
      </c>
      <c r="H245" s="55" t="str">
        <f>'[3]Daily Roster'!$H245</f>
        <v>qq</v>
      </c>
      <c r="I245" s="55" t="str">
        <f>'[3]Daily Roster'!$I245</f>
        <v>qq</v>
      </c>
      <c r="J245" s="55" t="str">
        <f>'[3]Daily Roster'!$J245</f>
        <v>qq</v>
      </c>
      <c r="K245" s="55" t="str">
        <f>'[3]Daily Roster'!$K245</f>
        <v>Jane</v>
      </c>
      <c r="L245" s="55" t="str">
        <f>'[3]Daily Roster'!$L245</f>
        <v>qq</v>
      </c>
      <c r="M245" s="55" t="str">
        <f>'[3]Daily Roster'!$M245</f>
        <v>QQ</v>
      </c>
      <c r="N245" s="55" t="str">
        <f>'[3]Daily Roster'!$N245</f>
        <v>qq</v>
      </c>
      <c r="O245" s="55" t="str">
        <f>'[3]Daily Roster'!$O245</f>
        <v>Nadi</v>
      </c>
      <c r="P245" s="55" t="str">
        <f>'[3]Daily Roster'!$P245</f>
        <v>Kaman</v>
      </c>
      <c r="Q245" s="55" t="str">
        <f>'[3]Daily Roster'!$Q245</f>
        <v>Amelia</v>
      </c>
      <c r="R245" s="55" t="str">
        <f>'[3]Daily Roster'!$R245</f>
        <v>QQ</v>
      </c>
      <c r="S245" s="55" t="str">
        <f>'[3]Daily Roster'!$S245</f>
        <v>Shirley</v>
      </c>
      <c r="T245" s="55" t="str">
        <f>'[3]Daily Roster'!$T245</f>
        <v>S.Sturm/Silvana</v>
      </c>
      <c r="U245" s="55" t="str">
        <f>'[3]Daily Roster'!$U245</f>
        <v>Kelly/JenNguyen/Mohammed&gt;11.30</v>
      </c>
      <c r="V245" s="55" t="str">
        <f>'[3]Daily Roster'!$V245</f>
        <v>A.Chong</v>
      </c>
      <c r="W245" s="55" t="str">
        <f>'[3]Daily Roster'!$W245</f>
        <v>Tess</v>
      </c>
      <c r="X245" s="55" t="str">
        <f>'[3]Daily Roster'!$X245</f>
        <v>Sue Kirsa</v>
      </c>
      <c r="Y245" s="55" t="str">
        <f>'[3]Daily Roster'!$Y245</f>
        <v>N.Dirnbauer</v>
      </c>
    </row>
    <row r="246" spans="1:25" x14ac:dyDescent="0.3">
      <c r="A246" s="7">
        <v>43441</v>
      </c>
      <c r="B246" s="1" t="s">
        <v>5</v>
      </c>
      <c r="C246" s="55" t="str">
        <f>'[3]Daily Roster'!$C246</f>
        <v>Linda</v>
      </c>
      <c r="D246" s="55" t="str">
        <f>'[3]Daily Roster'!$D246</f>
        <v>V.Hill</v>
      </c>
      <c r="E246" s="55" t="str">
        <f>'[3]Daily Roster'!$E246</f>
        <v>qq</v>
      </c>
      <c r="F246" s="55" t="str">
        <f>'[3]Daily Roster'!$F246</f>
        <v>Madonna (LS)</v>
      </c>
      <c r="G246" s="55" t="str">
        <f>'[3]Daily Roster'!$G246</f>
        <v xml:space="preserve">Connie </v>
      </c>
      <c r="H246" s="55" t="str">
        <f>'[3]Daily Roster'!$H246</f>
        <v>qq</v>
      </c>
      <c r="I246" s="55" t="str">
        <f>'[3]Daily Roster'!$I246</f>
        <v>qq</v>
      </c>
      <c r="J246" s="55" t="str">
        <f>'[3]Daily Roster'!$J246</f>
        <v>Tom</v>
      </c>
      <c r="K246" s="55" t="str">
        <f>'[3]Daily Roster'!$K246</f>
        <v>Jane</v>
      </c>
      <c r="L246" s="55" t="str">
        <f>'[3]Daily Roster'!$L246</f>
        <v>qq</v>
      </c>
      <c r="M246" s="55" t="str">
        <f>'[3]Daily Roster'!$M246</f>
        <v>C.McAvaney</v>
      </c>
      <c r="N246" s="55" t="str">
        <f>'[3]Daily Roster'!$N246</f>
        <v>Erika</v>
      </c>
      <c r="O246" s="55" t="str">
        <f>'[3]Daily Roster'!$O246</f>
        <v>qq</v>
      </c>
      <c r="P246" s="55" t="str">
        <f>'[3]Daily Roster'!$P246</f>
        <v>qq</v>
      </c>
      <c r="Q246" s="55" t="str">
        <f>'[3]Daily Roster'!$Q246</f>
        <v>Amelia</v>
      </c>
      <c r="R246" s="55" t="str">
        <f>'[3]Daily Roster'!$R246</f>
        <v>QQ</v>
      </c>
      <c r="S246" s="55" t="str">
        <f>'[3]Daily Roster'!$S246</f>
        <v>Shirley</v>
      </c>
      <c r="T246" s="55" t="str">
        <f>'[3]Daily Roster'!$T246</f>
        <v>S.Sturm</v>
      </c>
      <c r="U246" s="55" t="str">
        <f>'[3]Daily Roster'!$U246</f>
        <v>Eugene</v>
      </c>
      <c r="V246" s="55" t="str">
        <f>'[3]Daily Roster'!$V246</f>
        <v>A.Chong</v>
      </c>
      <c r="W246" s="55" t="str">
        <f>'[3]Daily Roster'!$W246</f>
        <v>qq</v>
      </c>
      <c r="X246" s="55" t="str">
        <f>'[3]Daily Roster'!$X246</f>
        <v>Sue Kirsa</v>
      </c>
      <c r="Y246" s="55" t="str">
        <f>'[3]Daily Roster'!$Y246</f>
        <v>N.Dirnbauer</v>
      </c>
    </row>
    <row r="247" spans="1:25" x14ac:dyDescent="0.3">
      <c r="A247" s="7">
        <v>43444</v>
      </c>
      <c r="B247" s="1" t="s">
        <v>1</v>
      </c>
      <c r="C247" s="55" t="str">
        <f>'[3]Daily Roster'!$C247</f>
        <v>Linda</v>
      </c>
      <c r="D247" s="55" t="str">
        <f>'[3]Daily Roster'!$D247</f>
        <v>V.Hill</v>
      </c>
      <c r="E247" s="55" t="str">
        <f>'[3]Daily Roster'!$E247</f>
        <v>Wendy</v>
      </c>
      <c r="F247" s="55" t="str">
        <f>'[3]Daily Roster'!$F247</f>
        <v>Madonna</v>
      </c>
      <c r="G247" s="55" t="str">
        <f>'[3]Daily Roster'!$G247</f>
        <v>qq</v>
      </c>
      <c r="H247" s="55" t="str">
        <f>'[3]Daily Roster'!$H247</f>
        <v>qq</v>
      </c>
      <c r="I247" s="55" t="str">
        <f>'[3]Daily Roster'!$I247</f>
        <v>Stav (ADR)</v>
      </c>
      <c r="J247" s="55" t="str">
        <f>'[3]Daily Roster'!$J247</f>
        <v>Winnie</v>
      </c>
      <c r="K247" s="55" t="str">
        <f>'[3]Daily Roster'!$K247</f>
        <v>Jane</v>
      </c>
      <c r="L247" s="55" t="str">
        <f>'[3]Daily Roster'!$L247</f>
        <v>R.Batagol</v>
      </c>
      <c r="M247" s="55" t="str">
        <f>'[3]Daily Roster'!$M247</f>
        <v>C.McAvaney</v>
      </c>
      <c r="N247" s="55" t="str">
        <f>'[3]Daily Roster'!$N247</f>
        <v>Erika</v>
      </c>
      <c r="O247" s="55" t="str">
        <f>'[3]Daily Roster'!$O247</f>
        <v>Huda</v>
      </c>
      <c r="P247" s="55" t="str">
        <f>'[3]Daily Roster'!$P247</f>
        <v>qq</v>
      </c>
      <c r="Q247" s="55" t="str">
        <f>'[3]Daily Roster'!$Q247</f>
        <v>Amelia</v>
      </c>
      <c r="R247" s="55" t="str">
        <f>'[3]Daily Roster'!$R247</f>
        <v>QQ</v>
      </c>
      <c r="S247" s="55" t="str">
        <f>'[3]Daily Roster'!$S247</f>
        <v>qq</v>
      </c>
      <c r="T247" s="55" t="str">
        <f>'[3]Daily Roster'!$T247</f>
        <v>S.Sturm</v>
      </c>
      <c r="U247" s="55" t="str">
        <f>'[3]Daily Roster'!$U247</f>
        <v>qq</v>
      </c>
      <c r="V247" s="55" t="str">
        <f>'[3]Daily Roster'!$V247</f>
        <v>A.Chong</v>
      </c>
      <c r="W247" s="55" t="str">
        <f>'[3]Daily Roster'!$W247</f>
        <v>Tess</v>
      </c>
      <c r="X247" s="55" t="str">
        <f>'[3]Daily Roster'!$X247</f>
        <v>Sue Kirsa</v>
      </c>
      <c r="Y247" s="55" t="str">
        <f>'[3]Daily Roster'!$Y247</f>
        <v>N.Dirnbauer</v>
      </c>
    </row>
    <row r="248" spans="1:25" x14ac:dyDescent="0.3">
      <c r="A248" s="7">
        <v>43445</v>
      </c>
      <c r="B248" s="1" t="s">
        <v>2</v>
      </c>
      <c r="C248" s="55" t="str">
        <f>'[3]Daily Roster'!$C248</f>
        <v>Linda</v>
      </c>
      <c r="D248" s="55" t="str">
        <f>'[3]Daily Roster'!$D248</f>
        <v>V.Hill</v>
      </c>
      <c r="E248" s="55" t="str">
        <f>'[3]Daily Roster'!$E248</f>
        <v>qq</v>
      </c>
      <c r="F248" s="55" t="str">
        <f>'[3]Daily Roster'!$F248</f>
        <v>Madonna</v>
      </c>
      <c r="G248" s="55" t="str">
        <f>'[3]Daily Roster'!$G248</f>
        <v>qq</v>
      </c>
      <c r="H248" s="55" t="str">
        <f>'[3]Daily Roster'!$H248</f>
        <v>Marisa</v>
      </c>
      <c r="I248" s="55" t="str">
        <f>'[3]Daily Roster'!$I248</f>
        <v>qq</v>
      </c>
      <c r="J248" s="55" t="str">
        <f>'[3]Daily Roster'!$J248</f>
        <v>qq</v>
      </c>
      <c r="K248" s="55" t="str">
        <f>'[3]Daily Roster'!$K248</f>
        <v>Jane</v>
      </c>
      <c r="L248" s="55" t="str">
        <f>'[3]Daily Roster'!$L248</f>
        <v>R.Batagol</v>
      </c>
      <c r="M248" s="55" t="str">
        <f>'[3]Daily Roster'!$M248</f>
        <v>C.McAvaney</v>
      </c>
      <c r="N248" s="55" t="str">
        <f>'[3]Daily Roster'!$N248</f>
        <v>Erika</v>
      </c>
      <c r="O248" s="55" t="str">
        <f>'[3]Daily Roster'!$O248</f>
        <v>Huda</v>
      </c>
      <c r="P248" s="55" t="str">
        <f>'[3]Daily Roster'!$P248</f>
        <v>qq</v>
      </c>
      <c r="Q248" s="55" t="str">
        <f>'[3]Daily Roster'!$Q248</f>
        <v>Amelia</v>
      </c>
      <c r="R248" s="55" t="str">
        <f>'[3]Daily Roster'!$R248</f>
        <v>QQ</v>
      </c>
      <c r="S248" s="55" t="str">
        <f>'[3]Daily Roster'!$S248</f>
        <v>Shirley</v>
      </c>
      <c r="T248" s="55" t="str">
        <f>'[3]Daily Roster'!$T248</f>
        <v>S.Sturm</v>
      </c>
      <c r="U248" s="55" t="str">
        <f>'[3]Daily Roster'!$U248</f>
        <v>qq</v>
      </c>
      <c r="V248" s="55" t="str">
        <f>'[3]Daily Roster'!$V248</f>
        <v>A.Chong</v>
      </c>
      <c r="W248" s="55" t="str">
        <f>'[3]Daily Roster'!$W248</f>
        <v>Tess</v>
      </c>
      <c r="X248" s="55" t="str">
        <f>'[3]Daily Roster'!$X248</f>
        <v>Sue Kirsa</v>
      </c>
      <c r="Y248" s="55" t="str">
        <f>'[3]Daily Roster'!$Y248</f>
        <v>N.Dirnbauer</v>
      </c>
    </row>
    <row r="249" spans="1:25" x14ac:dyDescent="0.3">
      <c r="A249" s="7">
        <v>43446</v>
      </c>
      <c r="B249" s="1" t="s">
        <v>3</v>
      </c>
      <c r="C249" s="55" t="str">
        <f>'[3]Daily Roster'!$C249</f>
        <v>Linda</v>
      </c>
      <c r="D249" s="55" t="str">
        <f>'[3]Daily Roster'!$D249</f>
        <v>V.Hill</v>
      </c>
      <c r="E249" s="55" t="str">
        <f>'[3]Daily Roster'!$E249</f>
        <v>Wendy</v>
      </c>
      <c r="F249" s="55" t="str">
        <f>'[3]Daily Roster'!$F249</f>
        <v>Madonna</v>
      </c>
      <c r="G249" s="55" t="str">
        <f>'[3]Daily Roster'!$G249</f>
        <v>Connie</v>
      </c>
      <c r="H249" s="55" t="str">
        <f>'[3]Daily Roster'!$H249</f>
        <v>Marisa</v>
      </c>
      <c r="I249" s="55" t="str">
        <f>'[3]Daily Roster'!$I249</f>
        <v>qq</v>
      </c>
      <c r="J249" s="55" t="str">
        <f>'[3]Daily Roster'!$J249</f>
        <v>Tom</v>
      </c>
      <c r="K249" s="55" t="str">
        <f>'[3]Daily Roster'!$K249</f>
        <v>Jane</v>
      </c>
      <c r="L249" s="55" t="str">
        <f>'[3]Daily Roster'!$L249</f>
        <v>qq</v>
      </c>
      <c r="M249" s="55" t="str">
        <f>'[3]Daily Roster'!$M249</f>
        <v>C.McAvaney</v>
      </c>
      <c r="N249" s="55" t="str">
        <f>'[3]Daily Roster'!$N249</f>
        <v>Erika</v>
      </c>
      <c r="O249" s="55" t="str">
        <f>'[3]Daily Roster'!$O249</f>
        <v>qq</v>
      </c>
      <c r="P249" s="55" t="str">
        <f>'[3]Daily Roster'!$P249</f>
        <v>Kaman</v>
      </c>
      <c r="Q249" s="55" t="str">
        <f>'[3]Daily Roster'!$Q249</f>
        <v>Amelia</v>
      </c>
      <c r="R249" s="55" t="str">
        <f>'[3]Daily Roster'!$R249</f>
        <v>QQ</v>
      </c>
      <c r="S249" s="55" t="str">
        <f>'[3]Daily Roster'!$S249</f>
        <v>Shirley</v>
      </c>
      <c r="T249" s="55" t="str">
        <f>'[3]Daily Roster'!$T249</f>
        <v>S.Sturm</v>
      </c>
      <c r="U249" s="55" t="str">
        <f>'[3]Daily Roster'!$U249</f>
        <v>qq</v>
      </c>
      <c r="V249" s="55" t="str">
        <f>'[3]Daily Roster'!$V249</f>
        <v>A.Chong</v>
      </c>
      <c r="W249" s="55" t="str">
        <f>'[3]Daily Roster'!$W249</f>
        <v>Tess</v>
      </c>
      <c r="X249" s="55" t="str">
        <f>'[3]Daily Roster'!$X249</f>
        <v>Sue Kirsa</v>
      </c>
      <c r="Y249" s="55" t="str">
        <f>'[3]Daily Roster'!$Y249</f>
        <v>N.Dirnbauer</v>
      </c>
    </row>
    <row r="250" spans="1:25" x14ac:dyDescent="0.3">
      <c r="A250" s="7">
        <v>43447</v>
      </c>
      <c r="B250" s="1" t="s">
        <v>4</v>
      </c>
      <c r="C250" s="55" t="str">
        <f>'[3]Daily Roster'!$C250</f>
        <v>Linda</v>
      </c>
      <c r="D250" s="55" t="str">
        <f>'[3]Daily Roster'!$D250</f>
        <v>V.Hill</v>
      </c>
      <c r="E250" s="55" t="str">
        <f>'[3]Daily Roster'!$E250</f>
        <v>Wendy</v>
      </c>
      <c r="F250" s="55" t="str">
        <f>'[3]Daily Roster'!$F250</f>
        <v>Madonna</v>
      </c>
      <c r="G250" s="55" t="str">
        <f>'[3]Daily Roster'!$G250</f>
        <v>Connie</v>
      </c>
      <c r="H250" s="55" t="str">
        <f>'[3]Daily Roster'!$H250</f>
        <v>Marisa</v>
      </c>
      <c r="I250" s="55" t="str">
        <f>'[3]Daily Roster'!$I250</f>
        <v>qq</v>
      </c>
      <c r="J250" s="55" t="str">
        <f>'[3]Daily Roster'!$J250</f>
        <v>qq</v>
      </c>
      <c r="K250" s="55" t="str">
        <f>'[3]Daily Roster'!$K250</f>
        <v>Jane</v>
      </c>
      <c r="L250" s="55" t="str">
        <f>'[3]Daily Roster'!$L250</f>
        <v>qq</v>
      </c>
      <c r="M250" s="55" t="str">
        <f>'[3]Daily Roster'!$M250</f>
        <v>QQ</v>
      </c>
      <c r="N250" s="55" t="str">
        <f>'[3]Daily Roster'!$N250</f>
        <v>qq</v>
      </c>
      <c r="O250" s="55" t="str">
        <f>'[3]Daily Roster'!$O250</f>
        <v>qq</v>
      </c>
      <c r="P250" s="55" t="str">
        <f>'[3]Daily Roster'!$P250</f>
        <v>Kaman</v>
      </c>
      <c r="Q250" s="55" t="str">
        <f>'[3]Daily Roster'!$Q250</f>
        <v>Amelia</v>
      </c>
      <c r="R250" s="55" t="str">
        <f>'[3]Daily Roster'!$R250</f>
        <v>QQ</v>
      </c>
      <c r="S250" s="55" t="str">
        <f>'[3]Daily Roster'!$S250</f>
        <v>qq</v>
      </c>
      <c r="T250" s="55" t="str">
        <f>'[3]Daily Roster'!$T250</f>
        <v>S.Sturm/Silvana</v>
      </c>
      <c r="U250" s="55" t="str">
        <f>'[3]Daily Roster'!$U250</f>
        <v>qq</v>
      </c>
      <c r="V250" s="55" t="str">
        <f>'[3]Daily Roster'!$V250</f>
        <v>A.Chong</v>
      </c>
      <c r="W250" s="55" t="str">
        <f>'[3]Daily Roster'!$W250</f>
        <v>Tess</v>
      </c>
      <c r="X250" s="55" t="str">
        <f>'[3]Daily Roster'!$X250</f>
        <v>Sue Kirsa</v>
      </c>
      <c r="Y250" s="55" t="str">
        <f>'[3]Daily Roster'!$Y250</f>
        <v>N.Dirnbauer</v>
      </c>
    </row>
    <row r="251" spans="1:25" x14ac:dyDescent="0.3">
      <c r="A251" s="7">
        <v>43448</v>
      </c>
      <c r="B251" s="1" t="s">
        <v>5</v>
      </c>
      <c r="C251" s="55" t="str">
        <f>'[3]Daily Roster'!$C251</f>
        <v>Wendy</v>
      </c>
      <c r="D251" s="55" t="str">
        <f>'[3]Daily Roster'!$D251</f>
        <v>V.Hill</v>
      </c>
      <c r="E251" s="55" t="str">
        <f>'[3]Daily Roster'!$E251</f>
        <v>qq</v>
      </c>
      <c r="F251" s="55" t="str">
        <f>'[3]Daily Roster'!$F251</f>
        <v>Madonna</v>
      </c>
      <c r="G251" s="55" t="str">
        <f>'[3]Daily Roster'!$G251</f>
        <v>Connie</v>
      </c>
      <c r="H251" s="55" t="str">
        <f>'[3]Daily Roster'!$H251</f>
        <v>qq</v>
      </c>
      <c r="I251" s="55" t="str">
        <f>'[3]Daily Roster'!$I251</f>
        <v>qq</v>
      </c>
      <c r="J251" s="55" t="str">
        <f>'[3]Daily Roster'!$J251</f>
        <v>Tom</v>
      </c>
      <c r="K251" s="55" t="str">
        <f>'[3]Daily Roster'!$K251</f>
        <v>Jane</v>
      </c>
      <c r="L251" s="55" t="str">
        <f>'[3]Daily Roster'!$L251</f>
        <v>qq</v>
      </c>
      <c r="M251" s="55" t="str">
        <f>'[3]Daily Roster'!$M251</f>
        <v>C.McAvaney</v>
      </c>
      <c r="N251" s="55" t="str">
        <f>'[3]Daily Roster'!$N251</f>
        <v>Erika</v>
      </c>
      <c r="O251" s="55" t="str">
        <f>'[3]Daily Roster'!$O251</f>
        <v>qq</v>
      </c>
      <c r="P251" s="55" t="str">
        <f>'[3]Daily Roster'!$P251</f>
        <v>qq</v>
      </c>
      <c r="Q251" s="55" t="str">
        <f>'[3]Daily Roster'!$Q251</f>
        <v>Amelia</v>
      </c>
      <c r="R251" s="55" t="str">
        <f>'[3]Daily Roster'!$R251</f>
        <v>QQ</v>
      </c>
      <c r="S251" s="55" t="str">
        <f>'[3]Daily Roster'!$S251</f>
        <v>Shirley</v>
      </c>
      <c r="T251" s="55" t="str">
        <f>'[3]Daily Roster'!$T251</f>
        <v>S.Sturm</v>
      </c>
      <c r="U251" s="55" t="str">
        <f>'[3]Daily Roster'!$U251</f>
        <v>qq</v>
      </c>
      <c r="V251" s="55" t="str">
        <f>'[3]Daily Roster'!$V251</f>
        <v>A.Chong</v>
      </c>
      <c r="W251" s="55" t="str">
        <f>'[3]Daily Roster'!$W251</f>
        <v>qq</v>
      </c>
      <c r="X251" s="55" t="str">
        <f>'[3]Daily Roster'!$X251</f>
        <v>Sue Kirsa</v>
      </c>
      <c r="Y251" s="55" t="str">
        <f>'[3]Daily Roster'!$Y251</f>
        <v>N.Dirnbauer</v>
      </c>
    </row>
    <row r="252" spans="1:25" x14ac:dyDescent="0.3">
      <c r="A252" s="7">
        <v>43451</v>
      </c>
      <c r="B252" s="1" t="s">
        <v>1</v>
      </c>
      <c r="C252" s="55" t="str">
        <f>'[3]Daily Roster'!$C252</f>
        <v>Wendy</v>
      </c>
      <c r="D252" s="55" t="str">
        <f>'[3]Daily Roster'!$D252</f>
        <v>qq</v>
      </c>
      <c r="E252" s="55" t="str">
        <f>'[3]Daily Roster'!$E252</f>
        <v>V.Hill</v>
      </c>
      <c r="F252" s="55" t="str">
        <f>'[3]Daily Roster'!$F252</f>
        <v>Madonna</v>
      </c>
      <c r="G252" s="55" t="str">
        <f>'[3]Daily Roster'!$G252</f>
        <v>qq</v>
      </c>
      <c r="H252" s="55" t="str">
        <f>'[3]Daily Roster'!$H252</f>
        <v>qq</v>
      </c>
      <c r="I252" s="55" t="str">
        <f>'[3]Daily Roster'!$I252</f>
        <v>Stav (ADR)</v>
      </c>
      <c r="J252" s="55" t="str">
        <f>'[3]Daily Roster'!$J252</f>
        <v>Winnie</v>
      </c>
      <c r="K252" s="55" t="str">
        <f>'[3]Daily Roster'!$K252</f>
        <v>Jane</v>
      </c>
      <c r="L252" s="55" t="str">
        <f>'[3]Daily Roster'!$L252</f>
        <v>R.Batagol</v>
      </c>
      <c r="M252" s="55" t="str">
        <f>'[3]Daily Roster'!$M252</f>
        <v>C.McAvaney</v>
      </c>
      <c r="N252" s="55" t="str">
        <f>'[3]Daily Roster'!$N252</f>
        <v>Erika</v>
      </c>
      <c r="O252" s="55" t="str">
        <f>'[3]Daily Roster'!$O252</f>
        <v>Huda</v>
      </c>
      <c r="P252" s="55" t="str">
        <f>'[3]Daily Roster'!$P252</f>
        <v>Kaman</v>
      </c>
      <c r="Q252" s="55" t="str">
        <f>'[3]Daily Roster'!$Q252</f>
        <v>Amelia</v>
      </c>
      <c r="R252" s="55" t="str">
        <f>'[3]Daily Roster'!$R252</f>
        <v>QQ</v>
      </c>
      <c r="S252" s="55" t="str">
        <f>'[3]Daily Roster'!$S252</f>
        <v>qq</v>
      </c>
      <c r="T252" s="55" t="str">
        <f>'[3]Daily Roster'!$T252</f>
        <v>S.Sturm</v>
      </c>
      <c r="U252" s="55" t="str">
        <f>'[3]Daily Roster'!$U252</f>
        <v>Diana/T.Le&lt;12 (Resp)</v>
      </c>
      <c r="V252" s="55" t="str">
        <f>'[3]Daily Roster'!$V252</f>
        <v>A.Chong</v>
      </c>
      <c r="W252" s="55" t="str">
        <f>'[3]Daily Roster'!$W252</f>
        <v>qq</v>
      </c>
      <c r="X252" s="55" t="str">
        <f>'[3]Daily Roster'!$X252</f>
        <v>qq</v>
      </c>
      <c r="Y252" s="55" t="str">
        <f>'[3]Daily Roster'!$Y252</f>
        <v>N.Dirnbauer</v>
      </c>
    </row>
    <row r="253" spans="1:25" x14ac:dyDescent="0.3">
      <c r="A253" s="7">
        <v>43452</v>
      </c>
      <c r="B253" s="1" t="s">
        <v>2</v>
      </c>
      <c r="C253" s="55" t="str">
        <f>'[3]Daily Roster'!$C253</f>
        <v>Tom</v>
      </c>
      <c r="D253" s="55" t="str">
        <f>'[3]Daily Roster'!$D253</f>
        <v>qq</v>
      </c>
      <c r="E253" s="55" t="str">
        <f>'[3]Daily Roster'!$E253</f>
        <v>V.Hill</v>
      </c>
      <c r="F253" s="55" t="str">
        <f>'[3]Daily Roster'!$F253</f>
        <v>Madonna</v>
      </c>
      <c r="G253" s="55" t="str">
        <f>'[3]Daily Roster'!$G253</f>
        <v>qq</v>
      </c>
      <c r="H253" s="55" t="str">
        <f>'[3]Daily Roster'!$H253</f>
        <v>Marisa</v>
      </c>
      <c r="I253" s="55" t="str">
        <f>'[3]Daily Roster'!$I253</f>
        <v>qq</v>
      </c>
      <c r="J253" s="55" t="str">
        <f>'[3]Daily Roster'!$J253</f>
        <v>qq</v>
      </c>
      <c r="K253" s="55" t="str">
        <f>'[3]Daily Roster'!$K253</f>
        <v>Jane</v>
      </c>
      <c r="L253" s="55" t="str">
        <f>'[3]Daily Roster'!$L253</f>
        <v>R.Batagol</v>
      </c>
      <c r="M253" s="55" t="str">
        <f>'[3]Daily Roster'!$M253</f>
        <v>C.McAvaney</v>
      </c>
      <c r="N253" s="55" t="str">
        <f>'[3]Daily Roster'!$N253</f>
        <v>Erika</v>
      </c>
      <c r="O253" s="55" t="str">
        <f>'[3]Daily Roster'!$O253</f>
        <v>Huda</v>
      </c>
      <c r="P253" s="55" t="str">
        <f>'[3]Daily Roster'!$P253</f>
        <v>qq</v>
      </c>
      <c r="Q253" s="55" t="str">
        <f>'[3]Daily Roster'!$Q253</f>
        <v>Amelia</v>
      </c>
      <c r="R253" s="55" t="str">
        <f>'[3]Daily Roster'!$R253</f>
        <v>QQ</v>
      </c>
      <c r="S253" s="55" t="str">
        <f>'[3]Daily Roster'!$S253</f>
        <v>Shirley</v>
      </c>
      <c r="T253" s="55" t="str">
        <f>'[3]Daily Roster'!$T253</f>
        <v>S.Sturm</v>
      </c>
      <c r="U253" s="55" t="str">
        <f>'[3]Daily Roster'!$U253</f>
        <v>qq</v>
      </c>
      <c r="V253" s="55" t="str">
        <f>'[3]Daily Roster'!$V253</f>
        <v>A.Chong</v>
      </c>
      <c r="W253" s="55" t="str">
        <f>'[3]Daily Roster'!$W253</f>
        <v>Tess</v>
      </c>
      <c r="X253" s="55" t="str">
        <f>'[3]Daily Roster'!$X253</f>
        <v>qq</v>
      </c>
      <c r="Y253" s="55" t="str">
        <f>'[3]Daily Roster'!$Y253</f>
        <v>N.Dirnbauer</v>
      </c>
    </row>
    <row r="254" spans="1:25" x14ac:dyDescent="0.3">
      <c r="A254" s="7">
        <v>43453</v>
      </c>
      <c r="B254" s="1" t="s">
        <v>3</v>
      </c>
      <c r="C254" s="55" t="str">
        <f>'[3]Daily Roster'!$C254</f>
        <v>Wendy</v>
      </c>
      <c r="D254" s="55" t="str">
        <f>'[3]Daily Roster'!$D254</f>
        <v>Hayley</v>
      </c>
      <c r="E254" s="55" t="str">
        <f>'[3]Daily Roster'!$E254</f>
        <v>V.Hill</v>
      </c>
      <c r="F254" s="55" t="str">
        <f>'[3]Daily Roster'!$F254</f>
        <v>Madonna</v>
      </c>
      <c r="G254" s="55" t="str">
        <f>'[3]Daily Roster'!$G254</f>
        <v>Connie</v>
      </c>
      <c r="H254" s="55" t="str">
        <f>'[3]Daily Roster'!$H254</f>
        <v>Marisa</v>
      </c>
      <c r="I254" s="55" t="str">
        <f>'[3]Daily Roster'!$I254</f>
        <v>qq</v>
      </c>
      <c r="J254" s="55" t="str">
        <f>'[3]Daily Roster'!$J254</f>
        <v>Tom</v>
      </c>
      <c r="K254" s="55" t="str">
        <f>'[3]Daily Roster'!$K254</f>
        <v>Jane</v>
      </c>
      <c r="L254" s="55" t="str">
        <f>'[3]Daily Roster'!$L254</f>
        <v>qq</v>
      </c>
      <c r="M254" s="55" t="str">
        <f>'[3]Daily Roster'!$M254</f>
        <v>C.McAvaney</v>
      </c>
      <c r="N254" s="55" t="str">
        <f>'[3]Daily Roster'!$N254</f>
        <v>Erika</v>
      </c>
      <c r="O254" s="55" t="str">
        <f>'[3]Daily Roster'!$O254</f>
        <v>qq</v>
      </c>
      <c r="P254" s="55" t="str">
        <f>'[3]Daily Roster'!$P254</f>
        <v>Kaman</v>
      </c>
      <c r="Q254" s="55" t="str">
        <f>'[3]Daily Roster'!$Q254</f>
        <v>Amelia</v>
      </c>
      <c r="R254" s="55" t="str">
        <f>'[3]Daily Roster'!$R254</f>
        <v>QQ</v>
      </c>
      <c r="S254" s="55" t="str">
        <f>'[3]Daily Roster'!$S254</f>
        <v>Shirley</v>
      </c>
      <c r="T254" s="55" t="str">
        <f>'[3]Daily Roster'!$T254</f>
        <v>S.Sturm</v>
      </c>
      <c r="U254" s="55" t="str">
        <f>'[3]Daily Roster'!$U254</f>
        <v>qq</v>
      </c>
      <c r="V254" s="55" t="str">
        <f>'[3]Daily Roster'!$V254</f>
        <v>A.Chong</v>
      </c>
      <c r="W254" s="55" t="str">
        <f>'[3]Daily Roster'!$W254</f>
        <v>Tess</v>
      </c>
      <c r="X254" s="55" t="str">
        <f>'[3]Daily Roster'!$X254</f>
        <v>qq</v>
      </c>
      <c r="Y254" s="55" t="str">
        <f>'[3]Daily Roster'!$Y254</f>
        <v>N.Dirnbauer</v>
      </c>
    </row>
    <row r="255" spans="1:25" x14ac:dyDescent="0.3">
      <c r="A255" s="7">
        <v>43454</v>
      </c>
      <c r="B255" s="1" t="s">
        <v>4</v>
      </c>
      <c r="C255" s="55" t="str">
        <f>'[3]Daily Roster'!$C255</f>
        <v>Tom</v>
      </c>
      <c r="D255" s="55" t="str">
        <f>'[3]Daily Roster'!$D255</f>
        <v>Hayley</v>
      </c>
      <c r="E255" s="55" t="str">
        <f>'[3]Daily Roster'!$E255</f>
        <v>V.Hill</v>
      </c>
      <c r="F255" s="55" t="str">
        <f>'[3]Daily Roster'!$F255</f>
        <v>Madonna</v>
      </c>
      <c r="G255" s="55" t="str">
        <f>'[3]Daily Roster'!$G255</f>
        <v>Connie</v>
      </c>
      <c r="H255" s="55" t="str">
        <f>'[3]Daily Roster'!$H255</f>
        <v>Marisa</v>
      </c>
      <c r="I255" s="55" t="str">
        <f>'[3]Daily Roster'!$I255</f>
        <v>qq</v>
      </c>
      <c r="J255" s="55" t="str">
        <f>'[3]Daily Roster'!$J255</f>
        <v>qq</v>
      </c>
      <c r="K255" s="55" t="str">
        <f>'[3]Daily Roster'!$K255</f>
        <v>Jane</v>
      </c>
      <c r="L255" s="55" t="str">
        <f>'[3]Daily Roster'!$L255</f>
        <v>qq</v>
      </c>
      <c r="M255" s="55" t="str">
        <f>'[3]Daily Roster'!$M255</f>
        <v>QQ</v>
      </c>
      <c r="N255" s="55" t="str">
        <f>'[3]Daily Roster'!$N255</f>
        <v>qq</v>
      </c>
      <c r="O255" s="55" t="str">
        <f>'[3]Daily Roster'!$O255</f>
        <v>qq</v>
      </c>
      <c r="P255" s="55" t="str">
        <f>'[3]Daily Roster'!$P255</f>
        <v>Kaman</v>
      </c>
      <c r="Q255" s="55" t="str">
        <f>'[3]Daily Roster'!$Q255</f>
        <v>Amelia</v>
      </c>
      <c r="R255" s="55" t="str">
        <f>'[3]Daily Roster'!$R255</f>
        <v>QQ</v>
      </c>
      <c r="S255" s="55" t="str">
        <f>'[3]Daily Roster'!$S255</f>
        <v>Shirley</v>
      </c>
      <c r="T255" s="55" t="str">
        <f>'[3]Daily Roster'!$T255</f>
        <v>S.Sturm / Silvana / Nelson/Janki</v>
      </c>
      <c r="U255" s="55" t="str">
        <f>'[3]Daily Roster'!$U255</f>
        <v>qq</v>
      </c>
      <c r="V255" s="55" t="str">
        <f>'[3]Daily Roster'!$V255</f>
        <v>A.Chong</v>
      </c>
      <c r="W255" s="55" t="str">
        <f>'[3]Daily Roster'!$W255</f>
        <v>Tess</v>
      </c>
      <c r="X255" s="55" t="str">
        <f>'[3]Daily Roster'!$X255</f>
        <v>qq</v>
      </c>
      <c r="Y255" s="55" t="str">
        <f>'[3]Daily Roster'!$Y255</f>
        <v>N.Dirnbauer</v>
      </c>
    </row>
    <row r="256" spans="1:25" x14ac:dyDescent="0.3">
      <c r="A256" s="7">
        <v>43455</v>
      </c>
      <c r="B256" s="1" t="s">
        <v>5</v>
      </c>
      <c r="C256" s="55" t="str">
        <f>'[3]Daily Roster'!$C256</f>
        <v>Wendy</v>
      </c>
      <c r="D256" s="55" t="str">
        <f>'[3]Daily Roster'!$D256</f>
        <v>qq</v>
      </c>
      <c r="E256" s="55" t="str">
        <f>'[3]Daily Roster'!$E256</f>
        <v>V.Hill</v>
      </c>
      <c r="F256" s="55" t="str">
        <f>'[3]Daily Roster'!$F256</f>
        <v>Madonna</v>
      </c>
      <c r="G256" s="55" t="str">
        <f>'[3]Daily Roster'!$G256</f>
        <v>Connie</v>
      </c>
      <c r="H256" s="55" t="str">
        <f>'[3]Daily Roster'!$H256</f>
        <v>qq</v>
      </c>
      <c r="I256" s="55" t="str">
        <f>'[3]Daily Roster'!$I256</f>
        <v>qq</v>
      </c>
      <c r="J256" s="55" t="str">
        <f>'[3]Daily Roster'!$J256</f>
        <v>Tom</v>
      </c>
      <c r="K256" s="55" t="str">
        <f>'[3]Daily Roster'!$K256</f>
        <v>Jane</v>
      </c>
      <c r="L256" s="55" t="str">
        <f>'[3]Daily Roster'!$L256</f>
        <v>qq</v>
      </c>
      <c r="M256" s="55" t="str">
        <f>'[3]Daily Roster'!$M256</f>
        <v>C.McAvaney</v>
      </c>
      <c r="N256" s="55" t="str">
        <f>'[3]Daily Roster'!$N256</f>
        <v>Erika</v>
      </c>
      <c r="O256" s="55" t="str">
        <f>'[3]Daily Roster'!$O256</f>
        <v>qq</v>
      </c>
      <c r="P256" s="55" t="str">
        <f>'[3]Daily Roster'!$P256</f>
        <v>Kaman</v>
      </c>
      <c r="Q256" s="55" t="str">
        <f>'[3]Daily Roster'!$Q256</f>
        <v>Amelia</v>
      </c>
      <c r="R256" s="55" t="str">
        <f>'[3]Daily Roster'!$R256</f>
        <v>QQ</v>
      </c>
      <c r="S256" s="55" t="str">
        <f>'[3]Daily Roster'!$S256</f>
        <v>Shirley</v>
      </c>
      <c r="T256" s="55" t="str">
        <f>'[3]Daily Roster'!$T256</f>
        <v>S.Sturm</v>
      </c>
      <c r="U256" s="55" t="str">
        <f>'[3]Daily Roster'!$U256</f>
        <v>qq</v>
      </c>
      <c r="V256" s="55" t="str">
        <f>'[3]Daily Roster'!$V256</f>
        <v>A.Chong</v>
      </c>
      <c r="W256" s="55" t="str">
        <f>'[3]Daily Roster'!$W256</f>
        <v>qq</v>
      </c>
      <c r="X256" s="55" t="str">
        <f>'[3]Daily Roster'!$X256</f>
        <v>qq</v>
      </c>
      <c r="Y256" s="55" t="str">
        <f>'[3]Daily Roster'!$Y256</f>
        <v>N.Dirnbauer</v>
      </c>
    </row>
    <row r="257" spans="1:25" x14ac:dyDescent="0.3">
      <c r="A257" s="208">
        <v>43356</v>
      </c>
      <c r="Y257" s="55">
        <f>'[3]Daily Roster'!$Y269</f>
        <v>0</v>
      </c>
    </row>
    <row r="258" spans="1:25" x14ac:dyDescent="0.3">
      <c r="A258" s="208">
        <v>43357</v>
      </c>
      <c r="Y258" s="55">
        <f>'[3]Daily Roster'!$Y270</f>
        <v>0</v>
      </c>
    </row>
    <row r="259" spans="1:25" x14ac:dyDescent="0.3">
      <c r="A259" s="208">
        <v>43358</v>
      </c>
      <c r="Y259" s="55">
        <f>'[3]Daily Roster'!$Y271</f>
        <v>0</v>
      </c>
    </row>
    <row r="260" spans="1:25" x14ac:dyDescent="0.3">
      <c r="A260" s="208">
        <v>43359</v>
      </c>
      <c r="B260" s="61" t="s">
        <v>74</v>
      </c>
      <c r="Y260" s="55">
        <f>'[3]Daily Roster'!$Y272</f>
        <v>0</v>
      </c>
    </row>
    <row r="261" spans="1:25" x14ac:dyDescent="0.3">
      <c r="A261" s="208">
        <v>43360</v>
      </c>
      <c r="B261" s="61" t="s">
        <v>75</v>
      </c>
      <c r="Y261" s="55">
        <f>'[3]Daily Roster'!$Y273</f>
        <v>0</v>
      </c>
    </row>
    <row r="262" spans="1:25" x14ac:dyDescent="0.3">
      <c r="B262" s="61" t="s">
        <v>76</v>
      </c>
      <c r="Y262" s="55">
        <f>'[3]Daily Roster'!$Y274</f>
        <v>0</v>
      </c>
    </row>
    <row r="263" spans="1:25" x14ac:dyDescent="0.3">
      <c r="B263" s="61" t="s">
        <v>77</v>
      </c>
      <c r="Y263" s="55">
        <f>'[3]Daily Roster'!$Y275</f>
        <v>0</v>
      </c>
    </row>
    <row r="264" spans="1:25" x14ac:dyDescent="0.3">
      <c r="B264" s="61" t="s">
        <v>78</v>
      </c>
      <c r="Y264" s="55">
        <f>'[3]Daily Roster'!$Y276</f>
        <v>0</v>
      </c>
    </row>
    <row r="265" spans="1:25" x14ac:dyDescent="0.3">
      <c r="B265" s="61" t="s">
        <v>79</v>
      </c>
      <c r="Y265" s="55">
        <f>'[3]Daily Roster'!$Y277</f>
        <v>0</v>
      </c>
    </row>
    <row r="266" spans="1:25" x14ac:dyDescent="0.3">
      <c r="B266" s="61" t="s">
        <v>80</v>
      </c>
      <c r="Y266" s="55">
        <f>'[3]Daily Roster'!$Y278</f>
        <v>0</v>
      </c>
    </row>
    <row r="267" spans="1:25" x14ac:dyDescent="0.3">
      <c r="B267" s="61" t="s">
        <v>81</v>
      </c>
      <c r="Y267" s="55">
        <f>'[3]Daily Roster'!$Y279</f>
        <v>0</v>
      </c>
    </row>
    <row r="268" spans="1:25" x14ac:dyDescent="0.3">
      <c r="B268" s="61" t="s">
        <v>82</v>
      </c>
      <c r="Y268" s="55">
        <f>'[3]Daily Roster'!$Y280</f>
        <v>0</v>
      </c>
    </row>
    <row r="269" spans="1:25" x14ac:dyDescent="0.3">
      <c r="B269" s="61" t="s">
        <v>83</v>
      </c>
      <c r="Y269" s="55">
        <f>'[3]Daily Roster'!$Y281</f>
        <v>0</v>
      </c>
    </row>
    <row r="270" spans="1:25" x14ac:dyDescent="0.3">
      <c r="B270" s="61" t="s">
        <v>84</v>
      </c>
      <c r="Y270" s="55">
        <f>'[3]Daily Roster'!$Y282</f>
        <v>0</v>
      </c>
    </row>
  </sheetData>
  <conditionalFormatting sqref="C257:P1048576 R271:XFD1048576 R257:X270 Z1:XFD270">
    <cfRule type="containsText" dxfId="19" priority="64" operator="containsText" text="blank">
      <formula>NOT(ISERROR(SEARCH("blank",C1)))</formula>
    </cfRule>
  </conditionalFormatting>
  <conditionalFormatting sqref="Q257:Q1048576">
    <cfRule type="containsText" dxfId="18" priority="63" operator="containsText" text="blank">
      <formula>NOT(ISERROR(SEARCH("blank",Q257)))</formula>
    </cfRule>
  </conditionalFormatting>
  <conditionalFormatting sqref="C1:X256 Y1:Y270">
    <cfRule type="containsText" dxfId="17" priority="61" operator="containsText" text="blank">
      <formula>NOT(ISERROR(SEARCH("blank",C1)))</formula>
    </cfRule>
  </conditionalFormatting>
  <conditionalFormatting sqref="A1:B2 B3:B256 A3:A261">
    <cfRule type="containsText" dxfId="16" priority="1" operator="containsText" text="qq">
      <formula>NOT(ISERROR(SEARCH("qq",A1)))</formula>
    </cfRule>
    <cfRule type="containsText" dxfId="15" priority="2" operator="containsText" text="Public Holiday">
      <formula>NOT(ISERROR(SEARCH("Public Holiday",A1)))</formula>
    </cfRule>
    <cfRule type="containsText" dxfId="14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opLeftCell="A246" workbookViewId="0">
      <pane xSplit="1" topLeftCell="J1" activePane="topRight" state="frozen"/>
      <selection pane="topRight" activeCell="T250" sqref="T250:T268"/>
    </sheetView>
  </sheetViews>
  <sheetFormatPr defaultColWidth="12.25" defaultRowHeight="16.5" x14ac:dyDescent="0.3"/>
  <cols>
    <col min="1" max="1" width="9.375" style="8" bestFit="1" customWidth="1"/>
    <col min="2" max="2" width="12.625" customWidth="1"/>
    <col min="3" max="3" width="21.25" bestFit="1" customWidth="1"/>
    <col min="4" max="4" width="30.625" bestFit="1" customWidth="1"/>
    <col min="5" max="5" width="11.875" bestFit="1" customWidth="1"/>
    <col min="6" max="6" width="18.25" bestFit="1" customWidth="1"/>
    <col min="7" max="7" width="11.875" bestFit="1" customWidth="1"/>
    <col min="8" max="8" width="15.375" bestFit="1" customWidth="1"/>
    <col min="9" max="9" width="23.625" bestFit="1" customWidth="1"/>
    <col min="10" max="10" width="14.75" bestFit="1" customWidth="1"/>
    <col min="11" max="11" width="16.125" bestFit="1" customWidth="1"/>
    <col min="12" max="12" width="21.25" bestFit="1" customWidth="1"/>
    <col min="13" max="20" width="15.5" bestFit="1" customWidth="1"/>
  </cols>
  <sheetData>
    <row r="1" spans="1:20" s="114" customFormat="1" x14ac:dyDescent="0.3">
      <c r="A1" s="6"/>
      <c r="B1" s="2"/>
      <c r="C1" s="50" t="str">
        <f>'[5]Daily Roster'!$C1</f>
        <v>Nest MONASH NEWBORN</v>
      </c>
      <c r="D1" s="50" t="str">
        <f>'[5]Daily Roster'!$D1</f>
        <v>4A Canopy</v>
      </c>
      <c r="E1" s="50" t="str">
        <f>'[5]Daily Roster'!$E1</f>
        <v>3A Forest</v>
      </c>
      <c r="F1" s="50" t="str">
        <f>'[5]Daily Roster'!$F1</f>
        <v>4C Reef Cancer Centre</v>
      </c>
      <c r="G1" s="50" t="str">
        <f>'[5]Daily Roster'!$G1</f>
        <v xml:space="preserve">MN SUPPORT </v>
      </c>
      <c r="H1" s="50" t="str">
        <f>'[5]Daily Roster'!$H1</f>
        <v>PICU / AVIARY</v>
      </c>
      <c r="I1" s="50" t="str">
        <f>'[5]Daily Roster'!$I1</f>
        <v>INTERN 1</v>
      </c>
      <c r="J1" s="50" t="str">
        <f>'[5]Daily Roster'!$J1</f>
        <v>MCH DISPENSARY MANAGER</v>
      </c>
      <c r="K1" s="50" t="str">
        <f>'[5]Daily Roster'!$K1</f>
        <v>MCH DISPENSARY</v>
      </c>
      <c r="L1" s="50" t="str">
        <f>'[5]Daily Roster'!$L1</f>
        <v>MCH ASEPTIC SUITE</v>
      </c>
      <c r="M1" s="50" t="str">
        <f>'[5]Daily Roster'!$M1</f>
        <v>Associate Deputy Director</v>
      </c>
      <c r="N1" s="50" t="str">
        <f>'[5]Daily Roster'!$N1</f>
        <v>INTERN 2</v>
      </c>
      <c r="O1" s="50" t="str">
        <f>'[5]Daily Roster'!$O1</f>
        <v>INTERN 3</v>
      </c>
      <c r="P1" s="50" t="str">
        <f>'[5]Daily Roster'!$P1</f>
        <v>MCH DISPENSARY TRAINING</v>
      </c>
      <c r="Q1" s="50" t="str">
        <f>'[5]Daily Roster'!$Q1</f>
        <v>StEP Student</v>
      </c>
      <c r="R1" s="50" t="str">
        <f>'[5]Daily Roster'!$R1</f>
        <v>Masters Student</v>
      </c>
      <c r="S1" s="50" t="str">
        <f>'[5]Daily Roster'!$S1</f>
        <v>EMR meetings</v>
      </c>
      <c r="T1" s="50" t="str">
        <f>'[5]Daily Roster'!$T1</f>
        <v>French Student</v>
      </c>
    </row>
    <row r="2" spans="1:20" x14ac:dyDescent="0.3">
      <c r="A2" s="7">
        <v>43101</v>
      </c>
      <c r="B2" s="1" t="s">
        <v>1</v>
      </c>
      <c r="C2" s="55">
        <f>'[5]Daily Roster'!$C2</f>
        <v>0</v>
      </c>
      <c r="D2" s="55">
        <f>'[5]Daily Roster'!$D2</f>
        <v>0</v>
      </c>
      <c r="E2" s="55">
        <f>'[5]Daily Roster'!$E2</f>
        <v>0</v>
      </c>
      <c r="F2" s="55">
        <f>'[5]Daily Roster'!$F2</f>
        <v>0</v>
      </c>
      <c r="G2" s="55">
        <f>'[5]Daily Roster'!$G2</f>
        <v>0</v>
      </c>
      <c r="H2" s="55">
        <f>'[5]Daily Roster'!$H2</f>
        <v>0</v>
      </c>
      <c r="I2" s="55">
        <f>'[5]Daily Roster'!$I2</f>
        <v>0</v>
      </c>
      <c r="J2" s="55">
        <f>'[5]Daily Roster'!$J2</f>
        <v>0</v>
      </c>
      <c r="K2" s="55">
        <f>'[5]Daily Roster'!$K2</f>
        <v>0</v>
      </c>
      <c r="L2" s="55">
        <f>'[5]Daily Roster'!$L2</f>
        <v>0</v>
      </c>
      <c r="M2" s="55">
        <f>'[5]Daily Roster'!$M2</f>
        <v>0</v>
      </c>
      <c r="N2" s="55">
        <f>'[5]Daily Roster'!$N2</f>
        <v>0</v>
      </c>
      <c r="O2" s="55">
        <f>'[5]Daily Roster'!$O2</f>
        <v>0</v>
      </c>
      <c r="P2" s="55">
        <f>'[5]Daily Roster'!$P2</f>
        <v>0</v>
      </c>
      <c r="Q2" s="55">
        <f>'[5]Daily Roster'!$Q2</f>
        <v>0</v>
      </c>
      <c r="R2" s="55">
        <f>'[5]Daily Roster'!$R2</f>
        <v>0</v>
      </c>
      <c r="S2" s="55">
        <f>'[5]Daily Roster'!$S2</f>
        <v>0</v>
      </c>
      <c r="T2" s="55">
        <f>'[5]Daily Roster'!$T2</f>
        <v>0</v>
      </c>
    </row>
    <row r="3" spans="1:20" x14ac:dyDescent="0.3">
      <c r="A3" s="7">
        <v>43102</v>
      </c>
      <c r="B3" s="1" t="s">
        <v>2</v>
      </c>
      <c r="C3" s="55">
        <f>'[5]Daily Roster'!$C3</f>
        <v>0</v>
      </c>
      <c r="D3" s="55">
        <f>'[5]Daily Roster'!$D3</f>
        <v>0</v>
      </c>
      <c r="E3" s="55">
        <f>'[5]Daily Roster'!$E3</f>
        <v>0</v>
      </c>
      <c r="F3" s="55">
        <f>'[5]Daily Roster'!$F3</f>
        <v>0</v>
      </c>
      <c r="G3" s="55">
        <f>'[5]Daily Roster'!$G3</f>
        <v>0</v>
      </c>
      <c r="H3" s="55">
        <f>'[5]Daily Roster'!$H3</f>
        <v>0</v>
      </c>
      <c r="I3" s="55">
        <f>'[5]Daily Roster'!$I3</f>
        <v>0</v>
      </c>
      <c r="J3" s="55">
        <f>'[5]Daily Roster'!$J3</f>
        <v>0</v>
      </c>
      <c r="K3" s="55">
        <f>'[5]Daily Roster'!$K3</f>
        <v>0</v>
      </c>
      <c r="L3" s="55">
        <f>'[5]Daily Roster'!$L3</f>
        <v>0</v>
      </c>
      <c r="M3" s="55">
        <f>'[5]Daily Roster'!$M3</f>
        <v>0</v>
      </c>
      <c r="N3" s="55">
        <f>'[5]Daily Roster'!$N3</f>
        <v>0</v>
      </c>
      <c r="O3" s="55">
        <f>'[5]Daily Roster'!$O3</f>
        <v>0</v>
      </c>
      <c r="P3" s="55">
        <f>'[5]Daily Roster'!$P3</f>
        <v>0</v>
      </c>
      <c r="Q3" s="55">
        <f>'[5]Daily Roster'!$Q3</f>
        <v>0</v>
      </c>
      <c r="R3" s="55">
        <f>'[5]Daily Roster'!$R3</f>
        <v>0</v>
      </c>
      <c r="S3" s="55">
        <f>'[5]Daily Roster'!$S3</f>
        <v>0</v>
      </c>
      <c r="T3" s="55">
        <f>'[5]Daily Roster'!$T3</f>
        <v>0</v>
      </c>
    </row>
    <row r="4" spans="1:20" x14ac:dyDescent="0.3">
      <c r="A4" s="7">
        <v>43103</v>
      </c>
      <c r="B4" s="1" t="s">
        <v>3</v>
      </c>
      <c r="C4" s="55">
        <f>'[5]Daily Roster'!$C4</f>
        <v>0</v>
      </c>
      <c r="D4" s="55">
        <f>'[5]Daily Roster'!$D4</f>
        <v>0</v>
      </c>
      <c r="E4" s="55">
        <f>'[5]Daily Roster'!$E4</f>
        <v>0</v>
      </c>
      <c r="F4" s="55">
        <f>'[5]Daily Roster'!$F4</f>
        <v>0</v>
      </c>
      <c r="G4" s="55">
        <f>'[5]Daily Roster'!$G4</f>
        <v>0</v>
      </c>
      <c r="H4" s="55">
        <f>'[5]Daily Roster'!$H4</f>
        <v>0</v>
      </c>
      <c r="I4" s="55">
        <f>'[5]Daily Roster'!$I4</f>
        <v>0</v>
      </c>
      <c r="J4" s="55">
        <f>'[5]Daily Roster'!$J4</f>
        <v>0</v>
      </c>
      <c r="K4" s="55">
        <f>'[5]Daily Roster'!$K4</f>
        <v>0</v>
      </c>
      <c r="L4" s="55">
        <f>'[5]Daily Roster'!$L4</f>
        <v>0</v>
      </c>
      <c r="M4" s="55">
        <f>'[5]Daily Roster'!$M4</f>
        <v>0</v>
      </c>
      <c r="N4" s="55">
        <f>'[5]Daily Roster'!$N4</f>
        <v>0</v>
      </c>
      <c r="O4" s="55">
        <f>'[5]Daily Roster'!$O4</f>
        <v>0</v>
      </c>
      <c r="P4" s="55">
        <f>'[5]Daily Roster'!$P4</f>
        <v>0</v>
      </c>
      <c r="Q4" s="55">
        <f>'[5]Daily Roster'!$Q4</f>
        <v>0</v>
      </c>
      <c r="R4" s="55">
        <f>'[5]Daily Roster'!$R4</f>
        <v>0</v>
      </c>
      <c r="S4" s="55">
        <f>'[5]Daily Roster'!$S4</f>
        <v>0</v>
      </c>
      <c r="T4" s="55">
        <f>'[5]Daily Roster'!$T4</f>
        <v>0</v>
      </c>
    </row>
    <row r="5" spans="1:20" x14ac:dyDescent="0.3">
      <c r="A5" s="7">
        <v>43104</v>
      </c>
      <c r="B5" s="1" t="s">
        <v>4</v>
      </c>
      <c r="C5" s="55">
        <f>'[5]Daily Roster'!$C5</f>
        <v>0</v>
      </c>
      <c r="D5" s="55">
        <f>'[5]Daily Roster'!$D5</f>
        <v>0</v>
      </c>
      <c r="E5" s="55">
        <f>'[5]Daily Roster'!$E5</f>
        <v>0</v>
      </c>
      <c r="F5" s="55">
        <f>'[5]Daily Roster'!$F5</f>
        <v>0</v>
      </c>
      <c r="G5" s="55">
        <f>'[5]Daily Roster'!$G5</f>
        <v>0</v>
      </c>
      <c r="H5" s="55">
        <f>'[5]Daily Roster'!$H5</f>
        <v>0</v>
      </c>
      <c r="I5" s="55">
        <f>'[5]Daily Roster'!$I5</f>
        <v>0</v>
      </c>
      <c r="J5" s="55">
        <f>'[5]Daily Roster'!$J5</f>
        <v>0</v>
      </c>
      <c r="K5" s="55">
        <f>'[5]Daily Roster'!$K5</f>
        <v>0</v>
      </c>
      <c r="L5" s="55">
        <f>'[5]Daily Roster'!$L5</f>
        <v>0</v>
      </c>
      <c r="M5" s="55">
        <f>'[5]Daily Roster'!$M5</f>
        <v>0</v>
      </c>
      <c r="N5" s="55">
        <f>'[5]Daily Roster'!$N5</f>
        <v>0</v>
      </c>
      <c r="O5" s="55">
        <f>'[5]Daily Roster'!$O5</f>
        <v>0</v>
      </c>
      <c r="P5" s="55">
        <f>'[5]Daily Roster'!$P5</f>
        <v>0</v>
      </c>
      <c r="Q5" s="55">
        <f>'[5]Daily Roster'!$Q5</f>
        <v>0</v>
      </c>
      <c r="R5" s="55">
        <f>'[5]Daily Roster'!$R5</f>
        <v>0</v>
      </c>
      <c r="S5" s="55">
        <f>'[5]Daily Roster'!$S5</f>
        <v>0</v>
      </c>
      <c r="T5" s="55">
        <f>'[5]Daily Roster'!$T5</f>
        <v>0</v>
      </c>
    </row>
    <row r="6" spans="1:20" x14ac:dyDescent="0.3">
      <c r="A6" s="7">
        <v>43105</v>
      </c>
      <c r="B6" s="1" t="s">
        <v>5</v>
      </c>
      <c r="C6" s="55">
        <f>'[5]Daily Roster'!$C6</f>
        <v>0</v>
      </c>
      <c r="D6" s="55">
        <f>'[5]Daily Roster'!$D6</f>
        <v>0</v>
      </c>
      <c r="E6" s="55">
        <f>'[5]Daily Roster'!$E6</f>
        <v>0</v>
      </c>
      <c r="F6" s="55">
        <f>'[5]Daily Roster'!$F6</f>
        <v>0</v>
      </c>
      <c r="G6" s="55">
        <f>'[5]Daily Roster'!$G6</f>
        <v>0</v>
      </c>
      <c r="H6" s="55">
        <f>'[5]Daily Roster'!$H6</f>
        <v>0</v>
      </c>
      <c r="I6" s="55">
        <f>'[5]Daily Roster'!$I6</f>
        <v>0</v>
      </c>
      <c r="J6" s="55">
        <f>'[5]Daily Roster'!$J6</f>
        <v>0</v>
      </c>
      <c r="K6" s="55">
        <f>'[5]Daily Roster'!$K6</f>
        <v>0</v>
      </c>
      <c r="L6" s="55">
        <f>'[5]Daily Roster'!$L6</f>
        <v>0</v>
      </c>
      <c r="M6" s="55">
        <f>'[5]Daily Roster'!$M6</f>
        <v>0</v>
      </c>
      <c r="N6" s="55">
        <f>'[5]Daily Roster'!$N6</f>
        <v>0</v>
      </c>
      <c r="O6" s="55">
        <f>'[5]Daily Roster'!$O6</f>
        <v>0</v>
      </c>
      <c r="P6" s="55">
        <f>'[5]Daily Roster'!$P6</f>
        <v>0</v>
      </c>
      <c r="Q6" s="55">
        <f>'[5]Daily Roster'!$Q6</f>
        <v>0</v>
      </c>
      <c r="R6" s="55">
        <f>'[5]Daily Roster'!$R6</f>
        <v>0</v>
      </c>
      <c r="S6" s="55">
        <f>'[5]Daily Roster'!$S6</f>
        <v>0</v>
      </c>
      <c r="T6" s="55">
        <f>'[5]Daily Roster'!$T6</f>
        <v>0</v>
      </c>
    </row>
    <row r="7" spans="1:20" x14ac:dyDescent="0.3">
      <c r="A7" s="7">
        <v>43108</v>
      </c>
      <c r="B7" s="1" t="s">
        <v>1</v>
      </c>
      <c r="C7" s="55">
        <f>'[5]Daily Roster'!$C7</f>
        <v>0</v>
      </c>
      <c r="D7" s="55">
        <f>'[5]Daily Roster'!$D7</f>
        <v>0</v>
      </c>
      <c r="E7" s="55">
        <f>'[5]Daily Roster'!$E7</f>
        <v>0</v>
      </c>
      <c r="F7" s="55">
        <f>'[5]Daily Roster'!$F7</f>
        <v>0</v>
      </c>
      <c r="G7" s="55">
        <f>'[5]Daily Roster'!$G7</f>
        <v>0</v>
      </c>
      <c r="H7" s="55">
        <f>'[5]Daily Roster'!$H7</f>
        <v>0</v>
      </c>
      <c r="I7" s="55">
        <f>'[5]Daily Roster'!$I7</f>
        <v>0</v>
      </c>
      <c r="J7" s="55">
        <f>'[5]Daily Roster'!$J7</f>
        <v>0</v>
      </c>
      <c r="K7" s="55">
        <f>'[5]Daily Roster'!$K7</f>
        <v>0</v>
      </c>
      <c r="L7" s="55">
        <f>'[5]Daily Roster'!$L7</f>
        <v>0</v>
      </c>
      <c r="M7" s="55">
        <f>'[5]Daily Roster'!$M7</f>
        <v>0</v>
      </c>
      <c r="N7" s="55">
        <f>'[5]Daily Roster'!$N7</f>
        <v>0</v>
      </c>
      <c r="O7" s="55">
        <f>'[5]Daily Roster'!$O7</f>
        <v>0</v>
      </c>
      <c r="P7" s="55">
        <f>'[5]Daily Roster'!$P7</f>
        <v>0</v>
      </c>
      <c r="Q7" s="55">
        <f>'[5]Daily Roster'!$Q7</f>
        <v>0</v>
      </c>
      <c r="R7" s="55">
        <f>'[5]Daily Roster'!$R7</f>
        <v>0</v>
      </c>
      <c r="S7" s="55">
        <f>'[5]Daily Roster'!$S7</f>
        <v>0</v>
      </c>
      <c r="T7" s="55">
        <f>'[5]Daily Roster'!$T7</f>
        <v>0</v>
      </c>
    </row>
    <row r="8" spans="1:20" x14ac:dyDescent="0.3">
      <c r="A8" s="7">
        <v>43109</v>
      </c>
      <c r="B8" s="1" t="s">
        <v>2</v>
      </c>
      <c r="C8" s="55">
        <f>'[5]Daily Roster'!$C8</f>
        <v>0</v>
      </c>
      <c r="D8" s="55">
        <f>'[5]Daily Roster'!$D8</f>
        <v>0</v>
      </c>
      <c r="E8" s="55">
        <f>'[5]Daily Roster'!$E8</f>
        <v>0</v>
      </c>
      <c r="F8" s="55">
        <f>'[5]Daily Roster'!$F8</f>
        <v>0</v>
      </c>
      <c r="G8" s="55">
        <f>'[5]Daily Roster'!$G8</f>
        <v>0</v>
      </c>
      <c r="H8" s="55">
        <f>'[5]Daily Roster'!$H8</f>
        <v>0</v>
      </c>
      <c r="I8" s="55">
        <f>'[5]Daily Roster'!$I8</f>
        <v>0</v>
      </c>
      <c r="J8" s="55">
        <f>'[5]Daily Roster'!$J8</f>
        <v>0</v>
      </c>
      <c r="K8" s="55">
        <f>'[5]Daily Roster'!$K8</f>
        <v>0</v>
      </c>
      <c r="L8" s="55">
        <f>'[5]Daily Roster'!$L8</f>
        <v>0</v>
      </c>
      <c r="M8" s="55">
        <f>'[5]Daily Roster'!$M8</f>
        <v>0</v>
      </c>
      <c r="N8" s="55">
        <f>'[5]Daily Roster'!$N8</f>
        <v>0</v>
      </c>
      <c r="O8" s="55">
        <f>'[5]Daily Roster'!$O8</f>
        <v>0</v>
      </c>
      <c r="P8" s="55">
        <f>'[5]Daily Roster'!$P8</f>
        <v>0</v>
      </c>
      <c r="Q8" s="55">
        <f>'[5]Daily Roster'!$Q8</f>
        <v>0</v>
      </c>
      <c r="R8" s="55">
        <f>'[5]Daily Roster'!$R8</f>
        <v>0</v>
      </c>
      <c r="S8" s="55">
        <f>'[5]Daily Roster'!$S8</f>
        <v>0</v>
      </c>
      <c r="T8" s="55">
        <f>'[5]Daily Roster'!$T8</f>
        <v>0</v>
      </c>
    </row>
    <row r="9" spans="1:20" x14ac:dyDescent="0.3">
      <c r="A9" s="7">
        <v>43110</v>
      </c>
      <c r="B9" s="1" t="s">
        <v>3</v>
      </c>
      <c r="C9" s="55">
        <f>'[5]Daily Roster'!$C9</f>
        <v>0</v>
      </c>
      <c r="D9" s="55">
        <f>'[5]Daily Roster'!$D9</f>
        <v>0</v>
      </c>
      <c r="E9" s="55">
        <f>'[5]Daily Roster'!$E9</f>
        <v>0</v>
      </c>
      <c r="F9" s="55">
        <f>'[5]Daily Roster'!$F9</f>
        <v>0</v>
      </c>
      <c r="G9" s="55">
        <f>'[5]Daily Roster'!$G9</f>
        <v>0</v>
      </c>
      <c r="H9" s="55">
        <f>'[5]Daily Roster'!$H9</f>
        <v>0</v>
      </c>
      <c r="I9" s="55">
        <f>'[5]Daily Roster'!$I9</f>
        <v>0</v>
      </c>
      <c r="J9" s="55">
        <f>'[5]Daily Roster'!$J9</f>
        <v>0</v>
      </c>
      <c r="K9" s="55">
        <f>'[5]Daily Roster'!$K9</f>
        <v>0</v>
      </c>
      <c r="L9" s="55">
        <f>'[5]Daily Roster'!$L9</f>
        <v>0</v>
      </c>
      <c r="M9" s="55">
        <f>'[5]Daily Roster'!$M9</f>
        <v>0</v>
      </c>
      <c r="N9" s="55">
        <f>'[5]Daily Roster'!$N9</f>
        <v>0</v>
      </c>
      <c r="O9" s="55">
        <f>'[5]Daily Roster'!$O9</f>
        <v>0</v>
      </c>
      <c r="P9" s="55">
        <f>'[5]Daily Roster'!$P9</f>
        <v>0</v>
      </c>
      <c r="Q9" s="55">
        <f>'[5]Daily Roster'!$Q9</f>
        <v>0</v>
      </c>
      <c r="R9" s="55">
        <f>'[5]Daily Roster'!$R9</f>
        <v>0</v>
      </c>
      <c r="S9" s="55">
        <f>'[5]Daily Roster'!$S9</f>
        <v>0</v>
      </c>
      <c r="T9" s="55">
        <f>'[5]Daily Roster'!$T9</f>
        <v>0</v>
      </c>
    </row>
    <row r="10" spans="1:20" x14ac:dyDescent="0.3">
      <c r="A10" s="7">
        <v>43111</v>
      </c>
      <c r="B10" s="1" t="s">
        <v>4</v>
      </c>
      <c r="C10" s="55">
        <f>'[5]Daily Roster'!$C10</f>
        <v>0</v>
      </c>
      <c r="D10" s="55">
        <f>'[5]Daily Roster'!$D10</f>
        <v>0</v>
      </c>
      <c r="E10" s="55">
        <f>'[5]Daily Roster'!$E10</f>
        <v>0</v>
      </c>
      <c r="F10" s="55">
        <f>'[5]Daily Roster'!$F10</f>
        <v>0</v>
      </c>
      <c r="G10" s="55">
        <f>'[5]Daily Roster'!$G10</f>
        <v>0</v>
      </c>
      <c r="H10" s="55">
        <f>'[5]Daily Roster'!$H10</f>
        <v>0</v>
      </c>
      <c r="I10" s="55">
        <f>'[5]Daily Roster'!$I10</f>
        <v>0</v>
      </c>
      <c r="J10" s="55">
        <f>'[5]Daily Roster'!$J10</f>
        <v>0</v>
      </c>
      <c r="K10" s="55">
        <f>'[5]Daily Roster'!$K10</f>
        <v>0</v>
      </c>
      <c r="L10" s="55">
        <f>'[5]Daily Roster'!$L10</f>
        <v>0</v>
      </c>
      <c r="M10" s="55">
        <f>'[5]Daily Roster'!$M10</f>
        <v>0</v>
      </c>
      <c r="N10" s="55">
        <f>'[5]Daily Roster'!$N10</f>
        <v>0</v>
      </c>
      <c r="O10" s="55">
        <f>'[5]Daily Roster'!$O10</f>
        <v>0</v>
      </c>
      <c r="P10" s="55">
        <f>'[5]Daily Roster'!$P10</f>
        <v>0</v>
      </c>
      <c r="Q10" s="55">
        <f>'[5]Daily Roster'!$Q10</f>
        <v>0</v>
      </c>
      <c r="R10" s="55">
        <f>'[5]Daily Roster'!$R10</f>
        <v>0</v>
      </c>
      <c r="S10" s="55">
        <f>'[5]Daily Roster'!$S10</f>
        <v>0</v>
      </c>
      <c r="T10" s="55">
        <f>'[5]Daily Roster'!$T10</f>
        <v>0</v>
      </c>
    </row>
    <row r="11" spans="1:20" x14ac:dyDescent="0.3">
      <c r="A11" s="7">
        <v>43112</v>
      </c>
      <c r="B11" s="1" t="s">
        <v>5</v>
      </c>
      <c r="C11" s="55">
        <f>'[5]Daily Roster'!$C11</f>
        <v>0</v>
      </c>
      <c r="D11" s="55">
        <f>'[5]Daily Roster'!$D11</f>
        <v>0</v>
      </c>
      <c r="E11" s="55">
        <f>'[5]Daily Roster'!$E11</f>
        <v>0</v>
      </c>
      <c r="F11" s="55">
        <f>'[5]Daily Roster'!$F11</f>
        <v>0</v>
      </c>
      <c r="G11" s="55">
        <f>'[5]Daily Roster'!$G11</f>
        <v>0</v>
      </c>
      <c r="H11" s="55">
        <f>'[5]Daily Roster'!$H11</f>
        <v>0</v>
      </c>
      <c r="I11" s="55">
        <f>'[5]Daily Roster'!$I11</f>
        <v>0</v>
      </c>
      <c r="J11" s="55">
        <f>'[5]Daily Roster'!$J11</f>
        <v>0</v>
      </c>
      <c r="K11" s="55">
        <f>'[5]Daily Roster'!$K11</f>
        <v>0</v>
      </c>
      <c r="L11" s="55">
        <f>'[5]Daily Roster'!$L11</f>
        <v>0</v>
      </c>
      <c r="M11" s="55">
        <f>'[5]Daily Roster'!$M11</f>
        <v>0</v>
      </c>
      <c r="N11" s="55">
        <f>'[5]Daily Roster'!$N11</f>
        <v>0</v>
      </c>
      <c r="O11" s="55">
        <f>'[5]Daily Roster'!$O11</f>
        <v>0</v>
      </c>
      <c r="P11" s="55">
        <f>'[5]Daily Roster'!$P11</f>
        <v>0</v>
      </c>
      <c r="Q11" s="55">
        <f>'[5]Daily Roster'!$Q11</f>
        <v>0</v>
      </c>
      <c r="R11" s="55">
        <f>'[5]Daily Roster'!$R11</f>
        <v>0</v>
      </c>
      <c r="S11" s="55">
        <f>'[5]Daily Roster'!$S11</f>
        <v>0</v>
      </c>
      <c r="T11" s="55">
        <f>'[5]Daily Roster'!$T11</f>
        <v>0</v>
      </c>
    </row>
    <row r="12" spans="1:20" x14ac:dyDescent="0.3">
      <c r="A12" s="7">
        <v>43115</v>
      </c>
      <c r="B12" s="1" t="s">
        <v>1</v>
      </c>
      <c r="C12" s="55">
        <f>'[5]Daily Roster'!$C12</f>
        <v>0</v>
      </c>
      <c r="D12" s="55">
        <f>'[5]Daily Roster'!$D12</f>
        <v>0</v>
      </c>
      <c r="E12" s="55">
        <f>'[5]Daily Roster'!$E12</f>
        <v>0</v>
      </c>
      <c r="F12" s="55">
        <f>'[5]Daily Roster'!$F12</f>
        <v>0</v>
      </c>
      <c r="G12" s="55">
        <f>'[5]Daily Roster'!$G12</f>
        <v>0</v>
      </c>
      <c r="H12" s="55">
        <f>'[5]Daily Roster'!$H12</f>
        <v>0</v>
      </c>
      <c r="I12" s="55">
        <f>'[5]Daily Roster'!$I12</f>
        <v>0</v>
      </c>
      <c r="J12" s="55">
        <f>'[5]Daily Roster'!$J12</f>
        <v>0</v>
      </c>
      <c r="K12" s="55">
        <f>'[5]Daily Roster'!$K12</f>
        <v>0</v>
      </c>
      <c r="L12" s="55">
        <f>'[5]Daily Roster'!$L12</f>
        <v>0</v>
      </c>
      <c r="M12" s="55">
        <f>'[5]Daily Roster'!$M12</f>
        <v>0</v>
      </c>
      <c r="N12" s="55">
        <f>'[5]Daily Roster'!$N12</f>
        <v>0</v>
      </c>
      <c r="O12" s="55">
        <f>'[5]Daily Roster'!$O12</f>
        <v>0</v>
      </c>
      <c r="P12" s="55">
        <f>'[5]Daily Roster'!$P12</f>
        <v>0</v>
      </c>
      <c r="Q12" s="55">
        <f>'[5]Daily Roster'!$Q12</f>
        <v>0</v>
      </c>
      <c r="R12" s="55">
        <f>'[5]Daily Roster'!$R12</f>
        <v>0</v>
      </c>
      <c r="S12" s="55">
        <f>'[5]Daily Roster'!$S12</f>
        <v>0</v>
      </c>
      <c r="T12" s="55">
        <f>'[5]Daily Roster'!$T12</f>
        <v>0</v>
      </c>
    </row>
    <row r="13" spans="1:20" x14ac:dyDescent="0.3">
      <c r="A13" s="7">
        <v>43116</v>
      </c>
      <c r="B13" s="1" t="s">
        <v>2</v>
      </c>
      <c r="C13" s="55">
        <f>'[5]Daily Roster'!$C13</f>
        <v>0</v>
      </c>
      <c r="D13" s="55">
        <f>'[5]Daily Roster'!$D13</f>
        <v>0</v>
      </c>
      <c r="E13" s="55">
        <f>'[5]Daily Roster'!$E13</f>
        <v>0</v>
      </c>
      <c r="F13" s="55">
        <f>'[5]Daily Roster'!$F13</f>
        <v>0</v>
      </c>
      <c r="G13" s="55">
        <f>'[5]Daily Roster'!$G13</f>
        <v>0</v>
      </c>
      <c r="H13" s="55">
        <f>'[5]Daily Roster'!$H13</f>
        <v>0</v>
      </c>
      <c r="I13" s="55">
        <f>'[5]Daily Roster'!$I13</f>
        <v>0</v>
      </c>
      <c r="J13" s="55">
        <f>'[5]Daily Roster'!$J13</f>
        <v>0</v>
      </c>
      <c r="K13" s="55">
        <f>'[5]Daily Roster'!$K13</f>
        <v>0</v>
      </c>
      <c r="L13" s="55">
        <f>'[5]Daily Roster'!$L13</f>
        <v>0</v>
      </c>
      <c r="M13" s="55">
        <f>'[5]Daily Roster'!$M13</f>
        <v>0</v>
      </c>
      <c r="N13" s="55">
        <f>'[5]Daily Roster'!$N13</f>
        <v>0</v>
      </c>
      <c r="O13" s="55">
        <f>'[5]Daily Roster'!$O13</f>
        <v>0</v>
      </c>
      <c r="P13" s="55">
        <f>'[5]Daily Roster'!$P13</f>
        <v>0</v>
      </c>
      <c r="Q13" s="55">
        <f>'[5]Daily Roster'!$Q13</f>
        <v>0</v>
      </c>
      <c r="R13" s="55">
        <f>'[5]Daily Roster'!$R13</f>
        <v>0</v>
      </c>
      <c r="S13" s="55">
        <f>'[5]Daily Roster'!$S13</f>
        <v>0</v>
      </c>
      <c r="T13" s="55">
        <f>'[5]Daily Roster'!$T13</f>
        <v>0</v>
      </c>
    </row>
    <row r="14" spans="1:20" x14ac:dyDescent="0.3">
      <c r="A14" s="7">
        <v>43117</v>
      </c>
      <c r="B14" s="1" t="s">
        <v>3</v>
      </c>
      <c r="C14" s="55">
        <f>'[5]Daily Roster'!$C14</f>
        <v>0</v>
      </c>
      <c r="D14" s="55">
        <f>'[5]Daily Roster'!$D14</f>
        <v>0</v>
      </c>
      <c r="E14" s="55">
        <f>'[5]Daily Roster'!$E14</f>
        <v>0</v>
      </c>
      <c r="F14" s="55">
        <f>'[5]Daily Roster'!$F14</f>
        <v>0</v>
      </c>
      <c r="G14" s="55">
        <f>'[5]Daily Roster'!$G14</f>
        <v>0</v>
      </c>
      <c r="H14" s="55">
        <f>'[5]Daily Roster'!$H14</f>
        <v>0</v>
      </c>
      <c r="I14" s="55">
        <f>'[5]Daily Roster'!$I14</f>
        <v>0</v>
      </c>
      <c r="J14" s="55">
        <f>'[5]Daily Roster'!$J14</f>
        <v>0</v>
      </c>
      <c r="K14" s="55">
        <f>'[5]Daily Roster'!$K14</f>
        <v>0</v>
      </c>
      <c r="L14" s="55">
        <f>'[5]Daily Roster'!$L14</f>
        <v>0</v>
      </c>
      <c r="M14" s="55">
        <f>'[5]Daily Roster'!$M14</f>
        <v>0</v>
      </c>
      <c r="N14" s="55">
        <f>'[5]Daily Roster'!$N14</f>
        <v>0</v>
      </c>
      <c r="O14" s="55">
        <f>'[5]Daily Roster'!$O14</f>
        <v>0</v>
      </c>
      <c r="P14" s="55">
        <f>'[5]Daily Roster'!$P14</f>
        <v>0</v>
      </c>
      <c r="Q14" s="55">
        <f>'[5]Daily Roster'!$Q14</f>
        <v>0</v>
      </c>
      <c r="R14" s="55">
        <f>'[5]Daily Roster'!$R14</f>
        <v>0</v>
      </c>
      <c r="S14" s="55">
        <f>'[5]Daily Roster'!$S14</f>
        <v>0</v>
      </c>
      <c r="T14" s="55">
        <f>'[5]Daily Roster'!$T14</f>
        <v>0</v>
      </c>
    </row>
    <row r="15" spans="1:20" x14ac:dyDescent="0.3">
      <c r="A15" s="7">
        <v>43118</v>
      </c>
      <c r="B15" s="1" t="s">
        <v>4</v>
      </c>
      <c r="C15" s="55">
        <f>'[5]Daily Roster'!$C15</f>
        <v>0</v>
      </c>
      <c r="D15" s="55">
        <f>'[5]Daily Roster'!$D15</f>
        <v>0</v>
      </c>
      <c r="E15" s="55">
        <f>'[5]Daily Roster'!$E15</f>
        <v>0</v>
      </c>
      <c r="F15" s="55">
        <f>'[5]Daily Roster'!$F15</f>
        <v>0</v>
      </c>
      <c r="G15" s="55">
        <f>'[5]Daily Roster'!$G15</f>
        <v>0</v>
      </c>
      <c r="H15" s="55">
        <f>'[5]Daily Roster'!$H15</f>
        <v>0</v>
      </c>
      <c r="I15" s="55">
        <f>'[5]Daily Roster'!$I15</f>
        <v>0</v>
      </c>
      <c r="J15" s="55">
        <f>'[5]Daily Roster'!$J15</f>
        <v>0</v>
      </c>
      <c r="K15" s="55">
        <f>'[5]Daily Roster'!$K15</f>
        <v>0</v>
      </c>
      <c r="L15" s="55">
        <f>'[5]Daily Roster'!$L15</f>
        <v>0</v>
      </c>
      <c r="M15" s="55">
        <f>'[5]Daily Roster'!$M15</f>
        <v>0</v>
      </c>
      <c r="N15" s="55">
        <f>'[5]Daily Roster'!$N15</f>
        <v>0</v>
      </c>
      <c r="O15" s="55">
        <f>'[5]Daily Roster'!$O15</f>
        <v>0</v>
      </c>
      <c r="P15" s="55">
        <f>'[5]Daily Roster'!$P15</f>
        <v>0</v>
      </c>
      <c r="Q15" s="55">
        <f>'[5]Daily Roster'!$Q15</f>
        <v>0</v>
      </c>
      <c r="R15" s="55">
        <f>'[5]Daily Roster'!$R15</f>
        <v>0</v>
      </c>
      <c r="S15" s="55">
        <f>'[5]Daily Roster'!$S15</f>
        <v>0</v>
      </c>
      <c r="T15" s="55">
        <f>'[5]Daily Roster'!$T15</f>
        <v>0</v>
      </c>
    </row>
    <row r="16" spans="1:20" x14ac:dyDescent="0.3">
      <c r="A16" s="7">
        <v>43119</v>
      </c>
      <c r="B16" s="1" t="s">
        <v>5</v>
      </c>
      <c r="C16" s="55">
        <f>'[5]Daily Roster'!$C16</f>
        <v>0</v>
      </c>
      <c r="D16" s="55">
        <f>'[5]Daily Roster'!$D16</f>
        <v>0</v>
      </c>
      <c r="E16" s="55">
        <f>'[5]Daily Roster'!$E16</f>
        <v>0</v>
      </c>
      <c r="F16" s="55">
        <f>'[5]Daily Roster'!$F16</f>
        <v>0</v>
      </c>
      <c r="G16" s="55">
        <f>'[5]Daily Roster'!$G16</f>
        <v>0</v>
      </c>
      <c r="H16" s="55">
        <f>'[5]Daily Roster'!$H16</f>
        <v>0</v>
      </c>
      <c r="I16" s="55">
        <f>'[5]Daily Roster'!$I16</f>
        <v>0</v>
      </c>
      <c r="J16" s="55">
        <f>'[5]Daily Roster'!$J16</f>
        <v>0</v>
      </c>
      <c r="K16" s="55">
        <f>'[5]Daily Roster'!$K16</f>
        <v>0</v>
      </c>
      <c r="L16" s="55">
        <f>'[5]Daily Roster'!$L16</f>
        <v>0</v>
      </c>
      <c r="M16" s="55">
        <f>'[5]Daily Roster'!$M16</f>
        <v>0</v>
      </c>
      <c r="N16" s="55">
        <f>'[5]Daily Roster'!$N16</f>
        <v>0</v>
      </c>
      <c r="O16" s="55">
        <f>'[5]Daily Roster'!$O16</f>
        <v>0</v>
      </c>
      <c r="P16" s="55">
        <f>'[5]Daily Roster'!$P16</f>
        <v>0</v>
      </c>
      <c r="Q16" s="55">
        <f>'[5]Daily Roster'!$Q16</f>
        <v>0</v>
      </c>
      <c r="R16" s="55">
        <f>'[5]Daily Roster'!$R16</f>
        <v>0</v>
      </c>
      <c r="S16" s="55">
        <f>'[5]Daily Roster'!$S16</f>
        <v>0</v>
      </c>
      <c r="T16" s="55">
        <f>'[5]Daily Roster'!$T16</f>
        <v>0</v>
      </c>
    </row>
    <row r="17" spans="1:20" x14ac:dyDescent="0.3">
      <c r="A17" s="7">
        <v>43122</v>
      </c>
      <c r="B17" s="1" t="s">
        <v>1</v>
      </c>
      <c r="C17" s="55">
        <f>'[5]Daily Roster'!$C17</f>
        <v>0</v>
      </c>
      <c r="D17" s="55">
        <f>'[5]Daily Roster'!$D17</f>
        <v>0</v>
      </c>
      <c r="E17" s="55">
        <f>'[5]Daily Roster'!$E17</f>
        <v>0</v>
      </c>
      <c r="F17" s="55">
        <f>'[5]Daily Roster'!$F17</f>
        <v>0</v>
      </c>
      <c r="G17" s="55">
        <f>'[5]Daily Roster'!$G17</f>
        <v>0</v>
      </c>
      <c r="H17" s="55">
        <f>'[5]Daily Roster'!$H17</f>
        <v>0</v>
      </c>
      <c r="I17" s="55">
        <f>'[5]Daily Roster'!$I17</f>
        <v>0</v>
      </c>
      <c r="J17" s="55">
        <f>'[5]Daily Roster'!$J17</f>
        <v>0</v>
      </c>
      <c r="K17" s="55">
        <f>'[5]Daily Roster'!$K17</f>
        <v>0</v>
      </c>
      <c r="L17" s="55">
        <f>'[5]Daily Roster'!$L17</f>
        <v>0</v>
      </c>
      <c r="M17" s="55">
        <f>'[5]Daily Roster'!$M17</f>
        <v>0</v>
      </c>
      <c r="N17" s="55">
        <f>'[5]Daily Roster'!$N17</f>
        <v>0</v>
      </c>
      <c r="O17" s="55">
        <f>'[5]Daily Roster'!$O17</f>
        <v>0</v>
      </c>
      <c r="P17" s="55">
        <f>'[5]Daily Roster'!$P17</f>
        <v>0</v>
      </c>
      <c r="Q17" s="55">
        <f>'[5]Daily Roster'!$Q17</f>
        <v>0</v>
      </c>
      <c r="R17" s="55">
        <f>'[5]Daily Roster'!$R17</f>
        <v>0</v>
      </c>
      <c r="S17" s="55">
        <f>'[5]Daily Roster'!$S17</f>
        <v>0</v>
      </c>
      <c r="T17" s="55">
        <f>'[5]Daily Roster'!$T17</f>
        <v>0</v>
      </c>
    </row>
    <row r="18" spans="1:20" x14ac:dyDescent="0.3">
      <c r="A18" s="7">
        <v>43123</v>
      </c>
      <c r="B18" s="1" t="s">
        <v>2</v>
      </c>
      <c r="C18" s="55">
        <f>'[5]Daily Roster'!$C18</f>
        <v>0</v>
      </c>
      <c r="D18" s="55">
        <f>'[5]Daily Roster'!$D18</f>
        <v>0</v>
      </c>
      <c r="E18" s="55">
        <f>'[5]Daily Roster'!$E18</f>
        <v>0</v>
      </c>
      <c r="F18" s="55">
        <f>'[5]Daily Roster'!$F18</f>
        <v>0</v>
      </c>
      <c r="G18" s="55">
        <f>'[5]Daily Roster'!$G18</f>
        <v>0</v>
      </c>
      <c r="H18" s="55">
        <f>'[5]Daily Roster'!$H18</f>
        <v>0</v>
      </c>
      <c r="I18" s="55">
        <f>'[5]Daily Roster'!$I18</f>
        <v>0</v>
      </c>
      <c r="J18" s="55">
        <f>'[5]Daily Roster'!$J18</f>
        <v>0</v>
      </c>
      <c r="K18" s="55">
        <f>'[5]Daily Roster'!$K18</f>
        <v>0</v>
      </c>
      <c r="L18" s="55">
        <f>'[5]Daily Roster'!$L18</f>
        <v>0</v>
      </c>
      <c r="M18" s="55">
        <f>'[5]Daily Roster'!$M18</f>
        <v>0</v>
      </c>
      <c r="N18" s="55">
        <f>'[5]Daily Roster'!$N18</f>
        <v>0</v>
      </c>
      <c r="O18" s="55">
        <f>'[5]Daily Roster'!$O18</f>
        <v>0</v>
      </c>
      <c r="P18" s="55">
        <f>'[5]Daily Roster'!$P18</f>
        <v>0</v>
      </c>
      <c r="Q18" s="55">
        <f>'[5]Daily Roster'!$Q18</f>
        <v>0</v>
      </c>
      <c r="R18" s="55">
        <f>'[5]Daily Roster'!$R18</f>
        <v>0</v>
      </c>
      <c r="S18" s="55">
        <f>'[5]Daily Roster'!$S18</f>
        <v>0</v>
      </c>
      <c r="T18" s="55">
        <f>'[5]Daily Roster'!$T18</f>
        <v>0</v>
      </c>
    </row>
    <row r="19" spans="1:20" x14ac:dyDescent="0.3">
      <c r="A19" s="7">
        <v>43124</v>
      </c>
      <c r="B19" s="1" t="s">
        <v>3</v>
      </c>
      <c r="C19" s="55">
        <f>'[5]Daily Roster'!$C19</f>
        <v>0</v>
      </c>
      <c r="D19" s="55">
        <f>'[5]Daily Roster'!$D19</f>
        <v>0</v>
      </c>
      <c r="E19" s="55">
        <f>'[5]Daily Roster'!$E19</f>
        <v>0</v>
      </c>
      <c r="F19" s="55">
        <f>'[5]Daily Roster'!$F19</f>
        <v>0</v>
      </c>
      <c r="G19" s="55">
        <f>'[5]Daily Roster'!$G19</f>
        <v>0</v>
      </c>
      <c r="H19" s="55">
        <f>'[5]Daily Roster'!$H19</f>
        <v>0</v>
      </c>
      <c r="I19" s="55">
        <f>'[5]Daily Roster'!$I19</f>
        <v>0</v>
      </c>
      <c r="J19" s="55">
        <f>'[5]Daily Roster'!$J19</f>
        <v>0</v>
      </c>
      <c r="K19" s="55">
        <f>'[5]Daily Roster'!$K19</f>
        <v>0</v>
      </c>
      <c r="L19" s="55">
        <f>'[5]Daily Roster'!$L19</f>
        <v>0</v>
      </c>
      <c r="M19" s="55">
        <f>'[5]Daily Roster'!$M19</f>
        <v>0</v>
      </c>
      <c r="N19" s="55">
        <f>'[5]Daily Roster'!$N19</f>
        <v>0</v>
      </c>
      <c r="O19" s="55">
        <f>'[5]Daily Roster'!$O19</f>
        <v>0</v>
      </c>
      <c r="P19" s="55">
        <f>'[5]Daily Roster'!$P19</f>
        <v>0</v>
      </c>
      <c r="Q19" s="55">
        <f>'[5]Daily Roster'!$Q19</f>
        <v>0</v>
      </c>
      <c r="R19" s="55">
        <f>'[5]Daily Roster'!$R19</f>
        <v>0</v>
      </c>
      <c r="S19" s="55">
        <f>'[5]Daily Roster'!$S19</f>
        <v>0</v>
      </c>
      <c r="T19" s="55">
        <f>'[5]Daily Roster'!$T19</f>
        <v>0</v>
      </c>
    </row>
    <row r="20" spans="1:20" x14ac:dyDescent="0.3">
      <c r="A20" s="7">
        <v>43125</v>
      </c>
      <c r="B20" s="1" t="s">
        <v>4</v>
      </c>
      <c r="C20" s="55">
        <f>'[5]Daily Roster'!$C20</f>
        <v>0</v>
      </c>
      <c r="D20" s="55">
        <f>'[5]Daily Roster'!$D20</f>
        <v>0</v>
      </c>
      <c r="E20" s="55">
        <f>'[5]Daily Roster'!$E20</f>
        <v>0</v>
      </c>
      <c r="F20" s="55">
        <f>'[5]Daily Roster'!$F20</f>
        <v>0</v>
      </c>
      <c r="G20" s="55">
        <f>'[5]Daily Roster'!$G20</f>
        <v>0</v>
      </c>
      <c r="H20" s="55">
        <f>'[5]Daily Roster'!$H20</f>
        <v>0</v>
      </c>
      <c r="I20" s="55">
        <f>'[5]Daily Roster'!$I20</f>
        <v>0</v>
      </c>
      <c r="J20" s="55">
        <f>'[5]Daily Roster'!$J20</f>
        <v>0</v>
      </c>
      <c r="K20" s="55">
        <f>'[5]Daily Roster'!$K20</f>
        <v>0</v>
      </c>
      <c r="L20" s="55">
        <f>'[5]Daily Roster'!$L20</f>
        <v>0</v>
      </c>
      <c r="M20" s="55">
        <f>'[5]Daily Roster'!$M20</f>
        <v>0</v>
      </c>
      <c r="N20" s="55">
        <f>'[5]Daily Roster'!$N20</f>
        <v>0</v>
      </c>
      <c r="O20" s="55">
        <f>'[5]Daily Roster'!$O20</f>
        <v>0</v>
      </c>
      <c r="P20" s="55">
        <f>'[5]Daily Roster'!$P20</f>
        <v>0</v>
      </c>
      <c r="Q20" s="55">
        <f>'[5]Daily Roster'!$Q20</f>
        <v>0</v>
      </c>
      <c r="R20" s="55">
        <f>'[5]Daily Roster'!$R20</f>
        <v>0</v>
      </c>
      <c r="S20" s="55">
        <f>'[5]Daily Roster'!$S20</f>
        <v>0</v>
      </c>
      <c r="T20" s="55">
        <f>'[5]Daily Roster'!$T20</f>
        <v>0</v>
      </c>
    </row>
    <row r="21" spans="1:20" x14ac:dyDescent="0.3">
      <c r="A21" s="7">
        <v>43126</v>
      </c>
      <c r="B21" s="1" t="s">
        <v>5</v>
      </c>
      <c r="C21" s="55">
        <f>'[5]Daily Roster'!$C21</f>
        <v>0</v>
      </c>
      <c r="D21" s="55">
        <f>'[5]Daily Roster'!$D21</f>
        <v>0</v>
      </c>
      <c r="E21" s="55">
        <f>'[5]Daily Roster'!$E21</f>
        <v>0</v>
      </c>
      <c r="F21" s="55">
        <f>'[5]Daily Roster'!$F21</f>
        <v>0</v>
      </c>
      <c r="G21" s="55">
        <f>'[5]Daily Roster'!$G21</f>
        <v>0</v>
      </c>
      <c r="H21" s="55">
        <f>'[5]Daily Roster'!$H21</f>
        <v>0</v>
      </c>
      <c r="I21" s="55">
        <f>'[5]Daily Roster'!$I21</f>
        <v>0</v>
      </c>
      <c r="J21" s="55">
        <f>'[5]Daily Roster'!$J21</f>
        <v>0</v>
      </c>
      <c r="K21" s="55">
        <f>'[5]Daily Roster'!$K21</f>
        <v>0</v>
      </c>
      <c r="L21" s="55">
        <f>'[5]Daily Roster'!$L21</f>
        <v>0</v>
      </c>
      <c r="M21" s="55">
        <f>'[5]Daily Roster'!$M21</f>
        <v>0</v>
      </c>
      <c r="N21" s="55">
        <f>'[5]Daily Roster'!$N21</f>
        <v>0</v>
      </c>
      <c r="O21" s="55">
        <f>'[5]Daily Roster'!$O21</f>
        <v>0</v>
      </c>
      <c r="P21" s="55">
        <f>'[5]Daily Roster'!$P21</f>
        <v>0</v>
      </c>
      <c r="Q21" s="55">
        <f>'[5]Daily Roster'!$Q21</f>
        <v>0</v>
      </c>
      <c r="R21" s="55">
        <f>'[5]Daily Roster'!$R21</f>
        <v>0</v>
      </c>
      <c r="S21" s="55">
        <f>'[5]Daily Roster'!$S21</f>
        <v>0</v>
      </c>
      <c r="T21" s="55">
        <f>'[5]Daily Roster'!$T21</f>
        <v>0</v>
      </c>
    </row>
    <row r="22" spans="1:20" x14ac:dyDescent="0.3">
      <c r="A22" s="7">
        <v>43129</v>
      </c>
      <c r="B22" s="1" t="s">
        <v>1</v>
      </c>
      <c r="C22" s="55">
        <f>'[5]Daily Roster'!$C22</f>
        <v>0</v>
      </c>
      <c r="D22" s="55">
        <f>'[5]Daily Roster'!$D22</f>
        <v>0</v>
      </c>
      <c r="E22" s="55">
        <f>'[5]Daily Roster'!$E22</f>
        <v>0</v>
      </c>
      <c r="F22" s="55">
        <f>'[5]Daily Roster'!$F22</f>
        <v>0</v>
      </c>
      <c r="G22" s="55">
        <f>'[5]Daily Roster'!$G22</f>
        <v>0</v>
      </c>
      <c r="H22" s="55">
        <f>'[5]Daily Roster'!$H22</f>
        <v>0</v>
      </c>
      <c r="I22" s="55">
        <f>'[5]Daily Roster'!$I22</f>
        <v>0</v>
      </c>
      <c r="J22" s="55">
        <f>'[5]Daily Roster'!$J22</f>
        <v>0</v>
      </c>
      <c r="K22" s="55">
        <f>'[5]Daily Roster'!$K22</f>
        <v>0</v>
      </c>
      <c r="L22" s="55">
        <f>'[5]Daily Roster'!$L22</f>
        <v>0</v>
      </c>
      <c r="M22" s="55">
        <f>'[5]Daily Roster'!$M22</f>
        <v>0</v>
      </c>
      <c r="N22" s="55">
        <f>'[5]Daily Roster'!$N22</f>
        <v>0</v>
      </c>
      <c r="O22" s="55">
        <f>'[5]Daily Roster'!$O22</f>
        <v>0</v>
      </c>
      <c r="P22" s="55">
        <f>'[5]Daily Roster'!$P22</f>
        <v>0</v>
      </c>
      <c r="Q22" s="55">
        <f>'[5]Daily Roster'!$Q22</f>
        <v>0</v>
      </c>
      <c r="R22" s="55">
        <f>'[5]Daily Roster'!$R22</f>
        <v>0</v>
      </c>
      <c r="S22" s="55">
        <f>'[5]Daily Roster'!$S22</f>
        <v>0</v>
      </c>
      <c r="T22" s="55">
        <f>'[5]Daily Roster'!$T22</f>
        <v>0</v>
      </c>
    </row>
    <row r="23" spans="1:20" x14ac:dyDescent="0.3">
      <c r="A23" s="7">
        <v>43130</v>
      </c>
      <c r="B23" s="1" t="s">
        <v>2</v>
      </c>
      <c r="C23" s="55">
        <f>'[5]Daily Roster'!$C23</f>
        <v>0</v>
      </c>
      <c r="D23" s="55">
        <f>'[5]Daily Roster'!$D23</f>
        <v>0</v>
      </c>
      <c r="E23" s="55">
        <f>'[5]Daily Roster'!$E23</f>
        <v>0</v>
      </c>
      <c r="F23" s="55">
        <f>'[5]Daily Roster'!$F23</f>
        <v>0</v>
      </c>
      <c r="G23" s="55">
        <f>'[5]Daily Roster'!$G23</f>
        <v>0</v>
      </c>
      <c r="H23" s="55">
        <f>'[5]Daily Roster'!$H23</f>
        <v>0</v>
      </c>
      <c r="I23" s="55">
        <f>'[5]Daily Roster'!$I23</f>
        <v>0</v>
      </c>
      <c r="J23" s="55">
        <f>'[5]Daily Roster'!$J23</f>
        <v>0</v>
      </c>
      <c r="K23" s="55">
        <f>'[5]Daily Roster'!$K23</f>
        <v>0</v>
      </c>
      <c r="L23" s="55">
        <f>'[5]Daily Roster'!$L23</f>
        <v>0</v>
      </c>
      <c r="M23" s="55">
        <f>'[5]Daily Roster'!$M23</f>
        <v>0</v>
      </c>
      <c r="N23" s="55">
        <f>'[5]Daily Roster'!$N23</f>
        <v>0</v>
      </c>
      <c r="O23" s="55">
        <f>'[5]Daily Roster'!$O23</f>
        <v>0</v>
      </c>
      <c r="P23" s="55">
        <f>'[5]Daily Roster'!$P23</f>
        <v>0</v>
      </c>
      <c r="Q23" s="55">
        <f>'[5]Daily Roster'!$Q23</f>
        <v>0</v>
      </c>
      <c r="R23" s="55">
        <f>'[5]Daily Roster'!$R23</f>
        <v>0</v>
      </c>
      <c r="S23" s="55">
        <f>'[5]Daily Roster'!$S23</f>
        <v>0</v>
      </c>
      <c r="T23" s="55">
        <f>'[5]Daily Roster'!$T23</f>
        <v>0</v>
      </c>
    </row>
    <row r="24" spans="1:20" x14ac:dyDescent="0.3">
      <c r="A24" s="7">
        <v>43131</v>
      </c>
      <c r="B24" s="1" t="s">
        <v>3</v>
      </c>
      <c r="C24" s="55">
        <f>'[5]Daily Roster'!$C24</f>
        <v>0</v>
      </c>
      <c r="D24" s="55">
        <f>'[5]Daily Roster'!$D24</f>
        <v>0</v>
      </c>
      <c r="E24" s="55">
        <f>'[5]Daily Roster'!$E24</f>
        <v>0</v>
      </c>
      <c r="F24" s="55">
        <f>'[5]Daily Roster'!$F24</f>
        <v>0</v>
      </c>
      <c r="G24" s="55">
        <f>'[5]Daily Roster'!$G24</f>
        <v>0</v>
      </c>
      <c r="H24" s="55">
        <f>'[5]Daily Roster'!$H24</f>
        <v>0</v>
      </c>
      <c r="I24" s="55">
        <f>'[5]Daily Roster'!$I24</f>
        <v>0</v>
      </c>
      <c r="J24" s="55">
        <f>'[5]Daily Roster'!$J24</f>
        <v>0</v>
      </c>
      <c r="K24" s="55">
        <f>'[5]Daily Roster'!$K24</f>
        <v>0</v>
      </c>
      <c r="L24" s="55">
        <f>'[5]Daily Roster'!$L24</f>
        <v>0</v>
      </c>
      <c r="M24" s="55">
        <f>'[5]Daily Roster'!$M24</f>
        <v>0</v>
      </c>
      <c r="N24" s="55">
        <f>'[5]Daily Roster'!$N24</f>
        <v>0</v>
      </c>
      <c r="O24" s="55">
        <f>'[5]Daily Roster'!$O24</f>
        <v>0</v>
      </c>
      <c r="P24" s="55">
        <f>'[5]Daily Roster'!$P24</f>
        <v>0</v>
      </c>
      <c r="Q24" s="55">
        <f>'[5]Daily Roster'!$Q24</f>
        <v>0</v>
      </c>
      <c r="R24" s="55">
        <f>'[5]Daily Roster'!$R24</f>
        <v>0</v>
      </c>
      <c r="S24" s="55">
        <f>'[5]Daily Roster'!$S24</f>
        <v>0</v>
      </c>
      <c r="T24" s="55">
        <f>'[5]Daily Roster'!$T24</f>
        <v>0</v>
      </c>
    </row>
    <row r="25" spans="1:20" x14ac:dyDescent="0.3">
      <c r="A25" s="7">
        <v>43132</v>
      </c>
      <c r="B25" s="1" t="s">
        <v>4</v>
      </c>
      <c r="C25" s="55">
        <f>'[5]Daily Roster'!$C25</f>
        <v>0</v>
      </c>
      <c r="D25" s="55">
        <f>'[5]Daily Roster'!$D25</f>
        <v>0</v>
      </c>
      <c r="E25" s="55">
        <f>'[5]Daily Roster'!$E25</f>
        <v>0</v>
      </c>
      <c r="F25" s="55">
        <f>'[5]Daily Roster'!$F25</f>
        <v>0</v>
      </c>
      <c r="G25" s="55">
        <f>'[5]Daily Roster'!$G25</f>
        <v>0</v>
      </c>
      <c r="H25" s="55">
        <f>'[5]Daily Roster'!$H25</f>
        <v>0</v>
      </c>
      <c r="I25" s="55">
        <f>'[5]Daily Roster'!$I25</f>
        <v>0</v>
      </c>
      <c r="J25" s="55">
        <f>'[5]Daily Roster'!$J25</f>
        <v>0</v>
      </c>
      <c r="K25" s="55">
        <f>'[5]Daily Roster'!$K25</f>
        <v>0</v>
      </c>
      <c r="L25" s="55">
        <f>'[5]Daily Roster'!$L25</f>
        <v>0</v>
      </c>
      <c r="M25" s="55">
        <f>'[5]Daily Roster'!$M25</f>
        <v>0</v>
      </c>
      <c r="N25" s="55">
        <f>'[5]Daily Roster'!$N25</f>
        <v>0</v>
      </c>
      <c r="O25" s="55">
        <f>'[5]Daily Roster'!$O25</f>
        <v>0</v>
      </c>
      <c r="P25" s="55">
        <f>'[5]Daily Roster'!$P25</f>
        <v>0</v>
      </c>
      <c r="Q25" s="55">
        <f>'[5]Daily Roster'!$Q25</f>
        <v>0</v>
      </c>
      <c r="R25" s="55">
        <f>'[5]Daily Roster'!$R25</f>
        <v>0</v>
      </c>
      <c r="S25" s="55">
        <f>'[5]Daily Roster'!$S25</f>
        <v>0</v>
      </c>
      <c r="T25" s="55">
        <f>'[5]Daily Roster'!$T25</f>
        <v>0</v>
      </c>
    </row>
    <row r="26" spans="1:20" x14ac:dyDescent="0.3">
      <c r="A26" s="7">
        <v>43133</v>
      </c>
      <c r="B26" s="1" t="s">
        <v>5</v>
      </c>
      <c r="C26" s="55">
        <f>'[5]Daily Roster'!$C26</f>
        <v>0</v>
      </c>
      <c r="D26" s="55">
        <f>'[5]Daily Roster'!$D26</f>
        <v>0</v>
      </c>
      <c r="E26" s="55">
        <f>'[5]Daily Roster'!$E26</f>
        <v>0</v>
      </c>
      <c r="F26" s="55">
        <f>'[5]Daily Roster'!$F26</f>
        <v>0</v>
      </c>
      <c r="G26" s="55">
        <f>'[5]Daily Roster'!$G26</f>
        <v>0</v>
      </c>
      <c r="H26" s="55">
        <f>'[5]Daily Roster'!$H26</f>
        <v>0</v>
      </c>
      <c r="I26" s="55">
        <f>'[5]Daily Roster'!$I26</f>
        <v>0</v>
      </c>
      <c r="J26" s="55">
        <f>'[5]Daily Roster'!$J26</f>
        <v>0</v>
      </c>
      <c r="K26" s="55">
        <f>'[5]Daily Roster'!$K26</f>
        <v>0</v>
      </c>
      <c r="L26" s="55">
        <f>'[5]Daily Roster'!$L26</f>
        <v>0</v>
      </c>
      <c r="M26" s="55">
        <f>'[5]Daily Roster'!$M26</f>
        <v>0</v>
      </c>
      <c r="N26" s="55">
        <f>'[5]Daily Roster'!$N26</f>
        <v>0</v>
      </c>
      <c r="O26" s="55">
        <f>'[5]Daily Roster'!$O26</f>
        <v>0</v>
      </c>
      <c r="P26" s="55">
        <f>'[5]Daily Roster'!$P26</f>
        <v>0</v>
      </c>
      <c r="Q26" s="55">
        <f>'[5]Daily Roster'!$Q26</f>
        <v>0</v>
      </c>
      <c r="R26" s="55">
        <f>'[5]Daily Roster'!$R26</f>
        <v>0</v>
      </c>
      <c r="S26" s="55">
        <f>'[5]Daily Roster'!$S26</f>
        <v>0</v>
      </c>
      <c r="T26" s="55">
        <f>'[5]Daily Roster'!$T26</f>
        <v>0</v>
      </c>
    </row>
    <row r="27" spans="1:20" x14ac:dyDescent="0.3">
      <c r="A27" s="7">
        <v>43136</v>
      </c>
      <c r="B27" s="1" t="s">
        <v>1</v>
      </c>
      <c r="C27" s="55">
        <f>'[5]Daily Roster'!$C27</f>
        <v>0</v>
      </c>
      <c r="D27" s="55">
        <f>'[5]Daily Roster'!$D27</f>
        <v>0</v>
      </c>
      <c r="E27" s="55">
        <f>'[5]Daily Roster'!$E27</f>
        <v>0</v>
      </c>
      <c r="F27" s="55">
        <f>'[5]Daily Roster'!$F27</f>
        <v>0</v>
      </c>
      <c r="G27" s="55">
        <f>'[5]Daily Roster'!$G27</f>
        <v>0</v>
      </c>
      <c r="H27" s="55">
        <f>'[5]Daily Roster'!$H27</f>
        <v>0</v>
      </c>
      <c r="I27" s="55">
        <f>'[5]Daily Roster'!$I27</f>
        <v>0</v>
      </c>
      <c r="J27" s="55">
        <f>'[5]Daily Roster'!$J27</f>
        <v>0</v>
      </c>
      <c r="K27" s="55">
        <f>'[5]Daily Roster'!$K27</f>
        <v>0</v>
      </c>
      <c r="L27" s="55">
        <f>'[5]Daily Roster'!$L27</f>
        <v>0</v>
      </c>
      <c r="M27" s="55">
        <f>'[5]Daily Roster'!$M27</f>
        <v>0</v>
      </c>
      <c r="N27" s="55">
        <f>'[5]Daily Roster'!$N27</f>
        <v>0</v>
      </c>
      <c r="O27" s="55">
        <f>'[5]Daily Roster'!$O27</f>
        <v>0</v>
      </c>
      <c r="P27" s="55">
        <f>'[5]Daily Roster'!$P27</f>
        <v>0</v>
      </c>
      <c r="Q27" s="55">
        <f>'[5]Daily Roster'!$Q27</f>
        <v>0</v>
      </c>
      <c r="R27" s="55">
        <f>'[5]Daily Roster'!$R27</f>
        <v>0</v>
      </c>
      <c r="S27" s="55">
        <f>'[5]Daily Roster'!$S27</f>
        <v>0</v>
      </c>
      <c r="T27" s="55">
        <f>'[5]Daily Roster'!$T27</f>
        <v>0</v>
      </c>
    </row>
    <row r="28" spans="1:20" x14ac:dyDescent="0.3">
      <c r="A28" s="7">
        <v>43137</v>
      </c>
      <c r="B28" s="1" t="s">
        <v>2</v>
      </c>
      <c r="C28" s="55">
        <f>'[5]Daily Roster'!$C28</f>
        <v>0</v>
      </c>
      <c r="D28" s="55">
        <f>'[5]Daily Roster'!$D28</f>
        <v>0</v>
      </c>
      <c r="E28" s="55">
        <f>'[5]Daily Roster'!$E28</f>
        <v>0</v>
      </c>
      <c r="F28" s="55">
        <f>'[5]Daily Roster'!$F28</f>
        <v>0</v>
      </c>
      <c r="G28" s="55">
        <f>'[5]Daily Roster'!$G28</f>
        <v>0</v>
      </c>
      <c r="H28" s="55">
        <f>'[5]Daily Roster'!$H28</f>
        <v>0</v>
      </c>
      <c r="I28" s="55">
        <f>'[5]Daily Roster'!$I28</f>
        <v>0</v>
      </c>
      <c r="J28" s="55">
        <f>'[5]Daily Roster'!$J28</f>
        <v>0</v>
      </c>
      <c r="K28" s="55">
        <f>'[5]Daily Roster'!$K28</f>
        <v>0</v>
      </c>
      <c r="L28" s="55">
        <f>'[5]Daily Roster'!$L28</f>
        <v>0</v>
      </c>
      <c r="M28" s="55">
        <f>'[5]Daily Roster'!$M28</f>
        <v>0</v>
      </c>
      <c r="N28" s="55">
        <f>'[5]Daily Roster'!$N28</f>
        <v>0</v>
      </c>
      <c r="O28" s="55">
        <f>'[5]Daily Roster'!$O28</f>
        <v>0</v>
      </c>
      <c r="P28" s="55">
        <f>'[5]Daily Roster'!$P28</f>
        <v>0</v>
      </c>
      <c r="Q28" s="55">
        <f>'[5]Daily Roster'!$Q28</f>
        <v>0</v>
      </c>
      <c r="R28" s="55">
        <f>'[5]Daily Roster'!$R28</f>
        <v>0</v>
      </c>
      <c r="S28" s="55">
        <f>'[5]Daily Roster'!$S28</f>
        <v>0</v>
      </c>
      <c r="T28" s="55">
        <f>'[5]Daily Roster'!$T28</f>
        <v>0</v>
      </c>
    </row>
    <row r="29" spans="1:20" x14ac:dyDescent="0.3">
      <c r="A29" s="7">
        <v>43138</v>
      </c>
      <c r="B29" s="1" t="s">
        <v>3</v>
      </c>
      <c r="C29" s="55">
        <f>'[5]Daily Roster'!$C29</f>
        <v>0</v>
      </c>
      <c r="D29" s="55">
        <f>'[5]Daily Roster'!$D29</f>
        <v>0</v>
      </c>
      <c r="E29" s="55">
        <f>'[5]Daily Roster'!$E29</f>
        <v>0</v>
      </c>
      <c r="F29" s="55">
        <f>'[5]Daily Roster'!$F29</f>
        <v>0</v>
      </c>
      <c r="G29" s="55">
        <f>'[5]Daily Roster'!$G29</f>
        <v>0</v>
      </c>
      <c r="H29" s="55">
        <f>'[5]Daily Roster'!$H29</f>
        <v>0</v>
      </c>
      <c r="I29" s="55">
        <f>'[5]Daily Roster'!$I29</f>
        <v>0</v>
      </c>
      <c r="J29" s="55">
        <f>'[5]Daily Roster'!$J29</f>
        <v>0</v>
      </c>
      <c r="K29" s="55">
        <f>'[5]Daily Roster'!$K29</f>
        <v>0</v>
      </c>
      <c r="L29" s="55">
        <f>'[5]Daily Roster'!$L29</f>
        <v>0</v>
      </c>
      <c r="M29" s="55">
        <f>'[5]Daily Roster'!$M29</f>
        <v>0</v>
      </c>
      <c r="N29" s="55">
        <f>'[5]Daily Roster'!$N29</f>
        <v>0</v>
      </c>
      <c r="O29" s="55">
        <f>'[5]Daily Roster'!$O29</f>
        <v>0</v>
      </c>
      <c r="P29" s="55">
        <f>'[5]Daily Roster'!$P29</f>
        <v>0</v>
      </c>
      <c r="Q29" s="55">
        <f>'[5]Daily Roster'!$Q29</f>
        <v>0</v>
      </c>
      <c r="R29" s="55">
        <f>'[5]Daily Roster'!$R29</f>
        <v>0</v>
      </c>
      <c r="S29" s="55">
        <f>'[5]Daily Roster'!$S29</f>
        <v>0</v>
      </c>
      <c r="T29" s="55">
        <f>'[5]Daily Roster'!$T29</f>
        <v>0</v>
      </c>
    </row>
    <row r="30" spans="1:20" x14ac:dyDescent="0.3">
      <c r="A30" s="7">
        <v>43139</v>
      </c>
      <c r="B30" s="1" t="s">
        <v>4</v>
      </c>
      <c r="C30" s="55">
        <f>'[5]Daily Roster'!$C30</f>
        <v>0</v>
      </c>
      <c r="D30" s="55">
        <f>'[5]Daily Roster'!$D30</f>
        <v>0</v>
      </c>
      <c r="E30" s="55">
        <f>'[5]Daily Roster'!$E30</f>
        <v>0</v>
      </c>
      <c r="F30" s="55">
        <f>'[5]Daily Roster'!$F30</f>
        <v>0</v>
      </c>
      <c r="G30" s="55">
        <f>'[5]Daily Roster'!$G30</f>
        <v>0</v>
      </c>
      <c r="H30" s="55">
        <f>'[5]Daily Roster'!$H30</f>
        <v>0</v>
      </c>
      <c r="I30" s="55">
        <f>'[5]Daily Roster'!$I30</f>
        <v>0</v>
      </c>
      <c r="J30" s="55">
        <f>'[5]Daily Roster'!$J30</f>
        <v>0</v>
      </c>
      <c r="K30" s="55">
        <f>'[5]Daily Roster'!$K30</f>
        <v>0</v>
      </c>
      <c r="L30" s="55">
        <f>'[5]Daily Roster'!$L30</f>
        <v>0</v>
      </c>
      <c r="M30" s="55">
        <f>'[5]Daily Roster'!$M30</f>
        <v>0</v>
      </c>
      <c r="N30" s="55">
        <f>'[5]Daily Roster'!$N30</f>
        <v>0</v>
      </c>
      <c r="O30" s="55">
        <f>'[5]Daily Roster'!$O30</f>
        <v>0</v>
      </c>
      <c r="P30" s="55">
        <f>'[5]Daily Roster'!$P30</f>
        <v>0</v>
      </c>
      <c r="Q30" s="55">
        <f>'[5]Daily Roster'!$Q30</f>
        <v>0</v>
      </c>
      <c r="R30" s="55">
        <f>'[5]Daily Roster'!$R30</f>
        <v>0</v>
      </c>
      <c r="S30" s="55">
        <f>'[5]Daily Roster'!$S30</f>
        <v>0</v>
      </c>
      <c r="T30" s="55">
        <f>'[5]Daily Roster'!$T30</f>
        <v>0</v>
      </c>
    </row>
    <row r="31" spans="1:20" x14ac:dyDescent="0.3">
      <c r="A31" s="7">
        <v>43140</v>
      </c>
      <c r="B31" s="1" t="s">
        <v>5</v>
      </c>
      <c r="C31" s="55">
        <f>'[5]Daily Roster'!$C31</f>
        <v>0</v>
      </c>
      <c r="D31" s="55">
        <f>'[5]Daily Roster'!$D31</f>
        <v>0</v>
      </c>
      <c r="E31" s="55">
        <f>'[5]Daily Roster'!$E31</f>
        <v>0</v>
      </c>
      <c r="F31" s="55">
        <f>'[5]Daily Roster'!$F31</f>
        <v>0</v>
      </c>
      <c r="G31" s="55">
        <f>'[5]Daily Roster'!$G31</f>
        <v>0</v>
      </c>
      <c r="H31" s="55">
        <f>'[5]Daily Roster'!$H31</f>
        <v>0</v>
      </c>
      <c r="I31" s="55">
        <f>'[5]Daily Roster'!$I31</f>
        <v>0</v>
      </c>
      <c r="J31" s="55">
        <f>'[5]Daily Roster'!$J31</f>
        <v>0</v>
      </c>
      <c r="K31" s="55">
        <f>'[5]Daily Roster'!$K31</f>
        <v>0</v>
      </c>
      <c r="L31" s="55">
        <f>'[5]Daily Roster'!$L31</f>
        <v>0</v>
      </c>
      <c r="M31" s="55">
        <f>'[5]Daily Roster'!$M31</f>
        <v>0</v>
      </c>
      <c r="N31" s="55">
        <f>'[5]Daily Roster'!$N31</f>
        <v>0</v>
      </c>
      <c r="O31" s="55">
        <f>'[5]Daily Roster'!$O31</f>
        <v>0</v>
      </c>
      <c r="P31" s="55">
        <f>'[5]Daily Roster'!$P31</f>
        <v>0</v>
      </c>
      <c r="Q31" s="55">
        <f>'[5]Daily Roster'!$Q31</f>
        <v>0</v>
      </c>
      <c r="R31" s="55">
        <f>'[5]Daily Roster'!$R31</f>
        <v>0</v>
      </c>
      <c r="S31" s="55">
        <f>'[5]Daily Roster'!$S31</f>
        <v>0</v>
      </c>
      <c r="T31" s="55">
        <f>'[5]Daily Roster'!$T31</f>
        <v>0</v>
      </c>
    </row>
    <row r="32" spans="1:20" x14ac:dyDescent="0.3">
      <c r="A32" s="7">
        <v>43143</v>
      </c>
      <c r="B32" s="1" t="s">
        <v>1</v>
      </c>
      <c r="C32" s="55">
        <f>'[5]Daily Roster'!$C32</f>
        <v>0</v>
      </c>
      <c r="D32" s="55">
        <f>'[5]Daily Roster'!$D32</f>
        <v>0</v>
      </c>
      <c r="E32" s="55">
        <f>'[5]Daily Roster'!$E32</f>
        <v>0</v>
      </c>
      <c r="F32" s="55">
        <f>'[5]Daily Roster'!$F32</f>
        <v>0</v>
      </c>
      <c r="G32" s="55">
        <f>'[5]Daily Roster'!$G32</f>
        <v>0</v>
      </c>
      <c r="H32" s="55">
        <f>'[5]Daily Roster'!$H32</f>
        <v>0</v>
      </c>
      <c r="I32" s="55">
        <f>'[5]Daily Roster'!$I32</f>
        <v>0</v>
      </c>
      <c r="J32" s="55">
        <f>'[5]Daily Roster'!$J32</f>
        <v>0</v>
      </c>
      <c r="K32" s="55">
        <f>'[5]Daily Roster'!$K32</f>
        <v>0</v>
      </c>
      <c r="L32" s="55">
        <f>'[5]Daily Roster'!$L32</f>
        <v>0</v>
      </c>
      <c r="M32" s="55">
        <f>'[5]Daily Roster'!$M32</f>
        <v>0</v>
      </c>
      <c r="N32" s="55">
        <f>'[5]Daily Roster'!$N32</f>
        <v>0</v>
      </c>
      <c r="O32" s="55">
        <f>'[5]Daily Roster'!$O32</f>
        <v>0</v>
      </c>
      <c r="P32" s="55">
        <f>'[5]Daily Roster'!$P32</f>
        <v>0</v>
      </c>
      <c r="Q32" s="55">
        <f>'[5]Daily Roster'!$Q32</f>
        <v>0</v>
      </c>
      <c r="R32" s="55">
        <f>'[5]Daily Roster'!$R32</f>
        <v>0</v>
      </c>
      <c r="S32" s="55">
        <f>'[5]Daily Roster'!$S32</f>
        <v>0</v>
      </c>
      <c r="T32" s="55">
        <f>'[5]Daily Roster'!$T32</f>
        <v>0</v>
      </c>
    </row>
    <row r="33" spans="1:20" x14ac:dyDescent="0.3">
      <c r="A33" s="7">
        <v>43144</v>
      </c>
      <c r="B33" s="1" t="s">
        <v>2</v>
      </c>
      <c r="C33" s="55">
        <f>'[5]Daily Roster'!$C33</f>
        <v>0</v>
      </c>
      <c r="D33" s="55">
        <f>'[5]Daily Roster'!$D33</f>
        <v>0</v>
      </c>
      <c r="E33" s="55">
        <f>'[5]Daily Roster'!$E33</f>
        <v>0</v>
      </c>
      <c r="F33" s="55">
        <f>'[5]Daily Roster'!$F33</f>
        <v>0</v>
      </c>
      <c r="G33" s="55">
        <f>'[5]Daily Roster'!$G33</f>
        <v>0</v>
      </c>
      <c r="H33" s="55">
        <f>'[5]Daily Roster'!$H33</f>
        <v>0</v>
      </c>
      <c r="I33" s="55">
        <f>'[5]Daily Roster'!$I33</f>
        <v>0</v>
      </c>
      <c r="J33" s="55">
        <f>'[5]Daily Roster'!$J33</f>
        <v>0</v>
      </c>
      <c r="K33" s="55">
        <f>'[5]Daily Roster'!$K33</f>
        <v>0</v>
      </c>
      <c r="L33" s="55">
        <f>'[5]Daily Roster'!$L33</f>
        <v>0</v>
      </c>
      <c r="M33" s="55">
        <f>'[5]Daily Roster'!$M33</f>
        <v>0</v>
      </c>
      <c r="N33" s="55">
        <f>'[5]Daily Roster'!$N33</f>
        <v>0</v>
      </c>
      <c r="O33" s="55">
        <f>'[5]Daily Roster'!$O33</f>
        <v>0</v>
      </c>
      <c r="P33" s="55">
        <f>'[5]Daily Roster'!$P33</f>
        <v>0</v>
      </c>
      <c r="Q33" s="55">
        <f>'[5]Daily Roster'!$Q33</f>
        <v>0</v>
      </c>
      <c r="R33" s="55">
        <f>'[5]Daily Roster'!$R33</f>
        <v>0</v>
      </c>
      <c r="S33" s="55">
        <f>'[5]Daily Roster'!$S33</f>
        <v>0</v>
      </c>
      <c r="T33" s="55">
        <f>'[5]Daily Roster'!$T33</f>
        <v>0</v>
      </c>
    </row>
    <row r="34" spans="1:20" x14ac:dyDescent="0.3">
      <c r="A34" s="7">
        <v>43145</v>
      </c>
      <c r="B34" s="1" t="s">
        <v>3</v>
      </c>
      <c r="C34" s="55">
        <f>'[5]Daily Roster'!$C34</f>
        <v>0</v>
      </c>
      <c r="D34" s="55">
        <f>'[5]Daily Roster'!$D34</f>
        <v>0</v>
      </c>
      <c r="E34" s="55">
        <f>'[5]Daily Roster'!$E34</f>
        <v>0</v>
      </c>
      <c r="F34" s="55">
        <f>'[5]Daily Roster'!$F34</f>
        <v>0</v>
      </c>
      <c r="G34" s="55">
        <f>'[5]Daily Roster'!$G34</f>
        <v>0</v>
      </c>
      <c r="H34" s="55">
        <f>'[5]Daily Roster'!$H34</f>
        <v>0</v>
      </c>
      <c r="I34" s="55">
        <f>'[5]Daily Roster'!$I34</f>
        <v>0</v>
      </c>
      <c r="J34" s="55">
        <f>'[5]Daily Roster'!$J34</f>
        <v>0</v>
      </c>
      <c r="K34" s="55">
        <f>'[5]Daily Roster'!$K34</f>
        <v>0</v>
      </c>
      <c r="L34" s="55">
        <f>'[5]Daily Roster'!$L34</f>
        <v>0</v>
      </c>
      <c r="M34" s="55">
        <f>'[5]Daily Roster'!$M34</f>
        <v>0</v>
      </c>
      <c r="N34" s="55">
        <f>'[5]Daily Roster'!$N34</f>
        <v>0</v>
      </c>
      <c r="O34" s="55">
        <f>'[5]Daily Roster'!$O34</f>
        <v>0</v>
      </c>
      <c r="P34" s="55">
        <f>'[5]Daily Roster'!$P34</f>
        <v>0</v>
      </c>
      <c r="Q34" s="55">
        <f>'[5]Daily Roster'!$Q34</f>
        <v>0</v>
      </c>
      <c r="R34" s="55">
        <f>'[5]Daily Roster'!$R34</f>
        <v>0</v>
      </c>
      <c r="S34" s="55">
        <f>'[5]Daily Roster'!$S34</f>
        <v>0</v>
      </c>
      <c r="T34" s="55">
        <f>'[5]Daily Roster'!$T34</f>
        <v>0</v>
      </c>
    </row>
    <row r="35" spans="1:20" x14ac:dyDescent="0.3">
      <c r="A35" s="7">
        <v>43146</v>
      </c>
      <c r="B35" s="1" t="s">
        <v>4</v>
      </c>
      <c r="C35" s="55">
        <f>'[5]Daily Roster'!$C35</f>
        <v>0</v>
      </c>
      <c r="D35" s="55">
        <f>'[5]Daily Roster'!$D35</f>
        <v>0</v>
      </c>
      <c r="E35" s="55">
        <f>'[5]Daily Roster'!$E35</f>
        <v>0</v>
      </c>
      <c r="F35" s="55">
        <f>'[5]Daily Roster'!$F35</f>
        <v>0</v>
      </c>
      <c r="G35" s="55">
        <f>'[5]Daily Roster'!$G35</f>
        <v>0</v>
      </c>
      <c r="H35" s="55">
        <f>'[5]Daily Roster'!$H35</f>
        <v>0</v>
      </c>
      <c r="I35" s="55">
        <f>'[5]Daily Roster'!$I35</f>
        <v>0</v>
      </c>
      <c r="J35" s="55">
        <f>'[5]Daily Roster'!$J35</f>
        <v>0</v>
      </c>
      <c r="K35" s="55">
        <f>'[5]Daily Roster'!$K35</f>
        <v>0</v>
      </c>
      <c r="L35" s="55">
        <f>'[5]Daily Roster'!$L35</f>
        <v>0</v>
      </c>
      <c r="M35" s="55">
        <f>'[5]Daily Roster'!$M35</f>
        <v>0</v>
      </c>
      <c r="N35" s="55">
        <f>'[5]Daily Roster'!$N35</f>
        <v>0</v>
      </c>
      <c r="O35" s="55">
        <f>'[5]Daily Roster'!$O35</f>
        <v>0</v>
      </c>
      <c r="P35" s="55">
        <f>'[5]Daily Roster'!$P35</f>
        <v>0</v>
      </c>
      <c r="Q35" s="55">
        <f>'[5]Daily Roster'!$Q35</f>
        <v>0</v>
      </c>
      <c r="R35" s="55">
        <f>'[5]Daily Roster'!$R35</f>
        <v>0</v>
      </c>
      <c r="S35" s="55">
        <f>'[5]Daily Roster'!$S35</f>
        <v>0</v>
      </c>
      <c r="T35" s="55">
        <f>'[5]Daily Roster'!$T35</f>
        <v>0</v>
      </c>
    </row>
    <row r="36" spans="1:20" x14ac:dyDescent="0.3">
      <c r="A36" s="7">
        <v>43147</v>
      </c>
      <c r="B36" s="1" t="s">
        <v>5</v>
      </c>
      <c r="C36" s="55">
        <f>'[5]Daily Roster'!$C36</f>
        <v>0</v>
      </c>
      <c r="D36" s="55">
        <f>'[5]Daily Roster'!$D36</f>
        <v>0</v>
      </c>
      <c r="E36" s="55">
        <f>'[5]Daily Roster'!$E36</f>
        <v>0</v>
      </c>
      <c r="F36" s="55">
        <f>'[5]Daily Roster'!$F36</f>
        <v>0</v>
      </c>
      <c r="G36" s="55">
        <f>'[5]Daily Roster'!$G36</f>
        <v>0</v>
      </c>
      <c r="H36" s="55">
        <f>'[5]Daily Roster'!$H36</f>
        <v>0</v>
      </c>
      <c r="I36" s="55">
        <f>'[5]Daily Roster'!$I36</f>
        <v>0</v>
      </c>
      <c r="J36" s="55">
        <f>'[5]Daily Roster'!$J36</f>
        <v>0</v>
      </c>
      <c r="K36" s="55">
        <f>'[5]Daily Roster'!$K36</f>
        <v>0</v>
      </c>
      <c r="L36" s="55">
        <f>'[5]Daily Roster'!$L36</f>
        <v>0</v>
      </c>
      <c r="M36" s="55">
        <f>'[5]Daily Roster'!$M36</f>
        <v>0</v>
      </c>
      <c r="N36" s="55">
        <f>'[5]Daily Roster'!$N36</f>
        <v>0</v>
      </c>
      <c r="O36" s="55">
        <f>'[5]Daily Roster'!$O36</f>
        <v>0</v>
      </c>
      <c r="P36" s="55">
        <f>'[5]Daily Roster'!$P36</f>
        <v>0</v>
      </c>
      <c r="Q36" s="55">
        <f>'[5]Daily Roster'!$Q36</f>
        <v>0</v>
      </c>
      <c r="R36" s="55">
        <f>'[5]Daily Roster'!$R36</f>
        <v>0</v>
      </c>
      <c r="S36" s="55">
        <f>'[5]Daily Roster'!$S36</f>
        <v>0</v>
      </c>
      <c r="T36" s="55">
        <f>'[5]Daily Roster'!$T36</f>
        <v>0</v>
      </c>
    </row>
    <row r="37" spans="1:20" x14ac:dyDescent="0.3">
      <c r="A37" s="7">
        <v>43150</v>
      </c>
      <c r="B37" s="1" t="s">
        <v>1</v>
      </c>
      <c r="C37" s="55">
        <f>'[5]Daily Roster'!$C37</f>
        <v>0</v>
      </c>
      <c r="D37" s="55">
        <f>'[5]Daily Roster'!$D37</f>
        <v>0</v>
      </c>
      <c r="E37" s="55">
        <f>'[5]Daily Roster'!$E37</f>
        <v>0</v>
      </c>
      <c r="F37" s="55">
        <f>'[5]Daily Roster'!$F37</f>
        <v>0</v>
      </c>
      <c r="G37" s="55">
        <f>'[5]Daily Roster'!$G37</f>
        <v>0</v>
      </c>
      <c r="H37" s="55">
        <f>'[5]Daily Roster'!$H37</f>
        <v>0</v>
      </c>
      <c r="I37" s="55">
        <f>'[5]Daily Roster'!$I37</f>
        <v>0</v>
      </c>
      <c r="J37" s="55">
        <f>'[5]Daily Roster'!$J37</f>
        <v>0</v>
      </c>
      <c r="K37" s="55">
        <f>'[5]Daily Roster'!$K37</f>
        <v>0</v>
      </c>
      <c r="L37" s="55">
        <f>'[5]Daily Roster'!$L37</f>
        <v>0</v>
      </c>
      <c r="M37" s="55">
        <f>'[5]Daily Roster'!$M37</f>
        <v>0</v>
      </c>
      <c r="N37" s="55">
        <f>'[5]Daily Roster'!$N37</f>
        <v>0</v>
      </c>
      <c r="O37" s="55">
        <f>'[5]Daily Roster'!$O37</f>
        <v>0</v>
      </c>
      <c r="P37" s="55">
        <f>'[5]Daily Roster'!$P37</f>
        <v>0</v>
      </c>
      <c r="Q37" s="55">
        <f>'[5]Daily Roster'!$Q37</f>
        <v>0</v>
      </c>
      <c r="R37" s="55">
        <f>'[5]Daily Roster'!$R37</f>
        <v>0</v>
      </c>
      <c r="S37" s="55">
        <f>'[5]Daily Roster'!$S37</f>
        <v>0</v>
      </c>
      <c r="T37" s="55">
        <f>'[5]Daily Roster'!$T37</f>
        <v>0</v>
      </c>
    </row>
    <row r="38" spans="1:20" x14ac:dyDescent="0.3">
      <c r="A38" s="7">
        <v>43151</v>
      </c>
      <c r="B38" s="1" t="s">
        <v>2</v>
      </c>
      <c r="C38" s="55">
        <f>'[5]Daily Roster'!$C38</f>
        <v>0</v>
      </c>
      <c r="D38" s="55">
        <f>'[5]Daily Roster'!$D38</f>
        <v>0</v>
      </c>
      <c r="E38" s="55">
        <f>'[5]Daily Roster'!$E38</f>
        <v>0</v>
      </c>
      <c r="F38" s="55">
        <f>'[5]Daily Roster'!$F38</f>
        <v>0</v>
      </c>
      <c r="G38" s="55">
        <f>'[5]Daily Roster'!$G38</f>
        <v>0</v>
      </c>
      <c r="H38" s="55">
        <f>'[5]Daily Roster'!$H38</f>
        <v>0</v>
      </c>
      <c r="I38" s="55">
        <f>'[5]Daily Roster'!$I38</f>
        <v>0</v>
      </c>
      <c r="J38" s="55">
        <f>'[5]Daily Roster'!$J38</f>
        <v>0</v>
      </c>
      <c r="K38" s="55">
        <f>'[5]Daily Roster'!$K38</f>
        <v>0</v>
      </c>
      <c r="L38" s="55">
        <f>'[5]Daily Roster'!$L38</f>
        <v>0</v>
      </c>
      <c r="M38" s="55">
        <f>'[5]Daily Roster'!$M38</f>
        <v>0</v>
      </c>
      <c r="N38" s="55">
        <f>'[5]Daily Roster'!$N38</f>
        <v>0</v>
      </c>
      <c r="O38" s="55">
        <f>'[5]Daily Roster'!$O38</f>
        <v>0</v>
      </c>
      <c r="P38" s="55">
        <f>'[5]Daily Roster'!$P38</f>
        <v>0</v>
      </c>
      <c r="Q38" s="55">
        <f>'[5]Daily Roster'!$Q38</f>
        <v>0</v>
      </c>
      <c r="R38" s="55">
        <f>'[5]Daily Roster'!$R38</f>
        <v>0</v>
      </c>
      <c r="S38" s="55">
        <f>'[5]Daily Roster'!$S38</f>
        <v>0</v>
      </c>
      <c r="T38" s="55">
        <f>'[5]Daily Roster'!$T38</f>
        <v>0</v>
      </c>
    </row>
    <row r="39" spans="1:20" x14ac:dyDescent="0.3">
      <c r="A39" s="7">
        <v>43152</v>
      </c>
      <c r="B39" s="1" t="s">
        <v>3</v>
      </c>
      <c r="C39" s="55">
        <f>'[5]Daily Roster'!$C39</f>
        <v>0</v>
      </c>
      <c r="D39" s="55">
        <f>'[5]Daily Roster'!$D39</f>
        <v>0</v>
      </c>
      <c r="E39" s="55">
        <f>'[5]Daily Roster'!$E39</f>
        <v>0</v>
      </c>
      <c r="F39" s="55">
        <f>'[5]Daily Roster'!$F39</f>
        <v>0</v>
      </c>
      <c r="G39" s="55">
        <f>'[5]Daily Roster'!$G39</f>
        <v>0</v>
      </c>
      <c r="H39" s="55">
        <f>'[5]Daily Roster'!$H39</f>
        <v>0</v>
      </c>
      <c r="I39" s="55">
        <f>'[5]Daily Roster'!$I39</f>
        <v>0</v>
      </c>
      <c r="J39" s="55">
        <f>'[5]Daily Roster'!$J39</f>
        <v>0</v>
      </c>
      <c r="K39" s="55">
        <f>'[5]Daily Roster'!$K39</f>
        <v>0</v>
      </c>
      <c r="L39" s="55">
        <f>'[5]Daily Roster'!$L39</f>
        <v>0</v>
      </c>
      <c r="M39" s="55">
        <f>'[5]Daily Roster'!$M39</f>
        <v>0</v>
      </c>
      <c r="N39" s="55">
        <f>'[5]Daily Roster'!$N39</f>
        <v>0</v>
      </c>
      <c r="O39" s="55">
        <f>'[5]Daily Roster'!$O39</f>
        <v>0</v>
      </c>
      <c r="P39" s="55">
        <f>'[5]Daily Roster'!$P39</f>
        <v>0</v>
      </c>
      <c r="Q39" s="55">
        <f>'[5]Daily Roster'!$Q39</f>
        <v>0</v>
      </c>
      <c r="R39" s="55">
        <f>'[5]Daily Roster'!$R39</f>
        <v>0</v>
      </c>
      <c r="S39" s="55">
        <f>'[5]Daily Roster'!$S39</f>
        <v>0</v>
      </c>
      <c r="T39" s="55">
        <f>'[5]Daily Roster'!$T39</f>
        <v>0</v>
      </c>
    </row>
    <row r="40" spans="1:20" x14ac:dyDescent="0.3">
      <c r="A40" s="7">
        <v>43153</v>
      </c>
      <c r="B40" s="1" t="s">
        <v>4</v>
      </c>
      <c r="C40" s="55">
        <f>'[5]Daily Roster'!$C40</f>
        <v>0</v>
      </c>
      <c r="D40" s="55">
        <f>'[5]Daily Roster'!$D40</f>
        <v>0</v>
      </c>
      <c r="E40" s="55">
        <f>'[5]Daily Roster'!$E40</f>
        <v>0</v>
      </c>
      <c r="F40" s="55">
        <f>'[5]Daily Roster'!$F40</f>
        <v>0</v>
      </c>
      <c r="G40" s="55">
        <f>'[5]Daily Roster'!$G40</f>
        <v>0</v>
      </c>
      <c r="H40" s="55">
        <f>'[5]Daily Roster'!$H40</f>
        <v>0</v>
      </c>
      <c r="I40" s="55">
        <f>'[5]Daily Roster'!$I40</f>
        <v>0</v>
      </c>
      <c r="J40" s="55">
        <f>'[5]Daily Roster'!$J40</f>
        <v>0</v>
      </c>
      <c r="K40" s="55">
        <f>'[5]Daily Roster'!$K40</f>
        <v>0</v>
      </c>
      <c r="L40" s="55">
        <f>'[5]Daily Roster'!$L40</f>
        <v>0</v>
      </c>
      <c r="M40" s="55">
        <f>'[5]Daily Roster'!$M40</f>
        <v>0</v>
      </c>
      <c r="N40" s="55">
        <f>'[5]Daily Roster'!$N40</f>
        <v>0</v>
      </c>
      <c r="O40" s="55">
        <f>'[5]Daily Roster'!$O40</f>
        <v>0</v>
      </c>
      <c r="P40" s="55">
        <f>'[5]Daily Roster'!$P40</f>
        <v>0</v>
      </c>
      <c r="Q40" s="55">
        <f>'[5]Daily Roster'!$Q40</f>
        <v>0</v>
      </c>
      <c r="R40" s="55">
        <f>'[5]Daily Roster'!$R40</f>
        <v>0</v>
      </c>
      <c r="S40" s="55">
        <f>'[5]Daily Roster'!$S40</f>
        <v>0</v>
      </c>
      <c r="T40" s="55">
        <f>'[5]Daily Roster'!$T40</f>
        <v>0</v>
      </c>
    </row>
    <row r="41" spans="1:20" x14ac:dyDescent="0.3">
      <c r="A41" s="7">
        <v>43154</v>
      </c>
      <c r="B41" s="1" t="s">
        <v>5</v>
      </c>
      <c r="C41" s="55">
        <f>'[5]Daily Roster'!$C41</f>
        <v>0</v>
      </c>
      <c r="D41" s="55">
        <f>'[5]Daily Roster'!$D41</f>
        <v>0</v>
      </c>
      <c r="E41" s="55">
        <f>'[5]Daily Roster'!$E41</f>
        <v>0</v>
      </c>
      <c r="F41" s="55">
        <f>'[5]Daily Roster'!$F41</f>
        <v>0</v>
      </c>
      <c r="G41" s="55">
        <f>'[5]Daily Roster'!$G41</f>
        <v>0</v>
      </c>
      <c r="H41" s="55">
        <f>'[5]Daily Roster'!$H41</f>
        <v>0</v>
      </c>
      <c r="I41" s="55">
        <f>'[5]Daily Roster'!$I41</f>
        <v>0</v>
      </c>
      <c r="J41" s="55">
        <f>'[5]Daily Roster'!$J41</f>
        <v>0</v>
      </c>
      <c r="K41" s="55">
        <f>'[5]Daily Roster'!$K41</f>
        <v>0</v>
      </c>
      <c r="L41" s="55">
        <f>'[5]Daily Roster'!$L41</f>
        <v>0</v>
      </c>
      <c r="M41" s="55">
        <f>'[5]Daily Roster'!$M41</f>
        <v>0</v>
      </c>
      <c r="N41" s="55">
        <f>'[5]Daily Roster'!$N41</f>
        <v>0</v>
      </c>
      <c r="O41" s="55">
        <f>'[5]Daily Roster'!$O41</f>
        <v>0</v>
      </c>
      <c r="P41" s="55">
        <f>'[5]Daily Roster'!$P41</f>
        <v>0</v>
      </c>
      <c r="Q41" s="55">
        <f>'[5]Daily Roster'!$Q41</f>
        <v>0</v>
      </c>
      <c r="R41" s="55">
        <f>'[5]Daily Roster'!$R41</f>
        <v>0</v>
      </c>
      <c r="S41" s="55">
        <f>'[5]Daily Roster'!$S41</f>
        <v>0</v>
      </c>
      <c r="T41" s="55">
        <f>'[5]Daily Roster'!$T41</f>
        <v>0</v>
      </c>
    </row>
    <row r="42" spans="1:20" x14ac:dyDescent="0.3">
      <c r="A42" s="7">
        <v>43157</v>
      </c>
      <c r="B42" s="1" t="s">
        <v>1</v>
      </c>
      <c r="C42" s="55">
        <f>'[5]Daily Roster'!$C42</f>
        <v>0</v>
      </c>
      <c r="D42" s="55">
        <f>'[5]Daily Roster'!$D42</f>
        <v>0</v>
      </c>
      <c r="E42" s="55">
        <f>'[5]Daily Roster'!$E42</f>
        <v>0</v>
      </c>
      <c r="F42" s="55">
        <f>'[5]Daily Roster'!$F42</f>
        <v>0</v>
      </c>
      <c r="G42" s="55">
        <f>'[5]Daily Roster'!$G42</f>
        <v>0</v>
      </c>
      <c r="H42" s="55">
        <f>'[5]Daily Roster'!$H42</f>
        <v>0</v>
      </c>
      <c r="I42" s="55">
        <f>'[5]Daily Roster'!$I42</f>
        <v>0</v>
      </c>
      <c r="J42" s="55">
        <f>'[5]Daily Roster'!$J42</f>
        <v>0</v>
      </c>
      <c r="K42" s="55">
        <f>'[5]Daily Roster'!$K42</f>
        <v>0</v>
      </c>
      <c r="L42" s="55">
        <f>'[5]Daily Roster'!$L42</f>
        <v>0</v>
      </c>
      <c r="M42" s="55">
        <f>'[5]Daily Roster'!$M42</f>
        <v>0</v>
      </c>
      <c r="N42" s="55">
        <f>'[5]Daily Roster'!$N42</f>
        <v>0</v>
      </c>
      <c r="O42" s="55">
        <f>'[5]Daily Roster'!$O42</f>
        <v>0</v>
      </c>
      <c r="P42" s="55">
        <f>'[5]Daily Roster'!$P42</f>
        <v>0</v>
      </c>
      <c r="Q42" s="55">
        <f>'[5]Daily Roster'!$Q42</f>
        <v>0</v>
      </c>
      <c r="R42" s="55">
        <f>'[5]Daily Roster'!$R42</f>
        <v>0</v>
      </c>
      <c r="S42" s="55">
        <f>'[5]Daily Roster'!$S42</f>
        <v>0</v>
      </c>
      <c r="T42" s="55">
        <f>'[5]Daily Roster'!$T42</f>
        <v>0</v>
      </c>
    </row>
    <row r="43" spans="1:20" x14ac:dyDescent="0.3">
      <c r="A43" s="7">
        <v>43158</v>
      </c>
      <c r="B43" s="1" t="s">
        <v>2</v>
      </c>
      <c r="C43" s="55">
        <f>'[5]Daily Roster'!$C43</f>
        <v>0</v>
      </c>
      <c r="D43" s="55">
        <f>'[5]Daily Roster'!$D43</f>
        <v>0</v>
      </c>
      <c r="E43" s="55">
        <f>'[5]Daily Roster'!$E43</f>
        <v>0</v>
      </c>
      <c r="F43" s="55">
        <f>'[5]Daily Roster'!$F43</f>
        <v>0</v>
      </c>
      <c r="G43" s="55">
        <f>'[5]Daily Roster'!$G43</f>
        <v>0</v>
      </c>
      <c r="H43" s="55">
        <f>'[5]Daily Roster'!$H43</f>
        <v>0</v>
      </c>
      <c r="I43" s="55">
        <f>'[5]Daily Roster'!$I43</f>
        <v>0</v>
      </c>
      <c r="J43" s="55">
        <f>'[5]Daily Roster'!$J43</f>
        <v>0</v>
      </c>
      <c r="K43" s="55">
        <f>'[5]Daily Roster'!$K43</f>
        <v>0</v>
      </c>
      <c r="L43" s="55">
        <f>'[5]Daily Roster'!$L43</f>
        <v>0</v>
      </c>
      <c r="M43" s="55">
        <f>'[5]Daily Roster'!$M43</f>
        <v>0</v>
      </c>
      <c r="N43" s="55">
        <f>'[5]Daily Roster'!$N43</f>
        <v>0</v>
      </c>
      <c r="O43" s="55">
        <f>'[5]Daily Roster'!$O43</f>
        <v>0</v>
      </c>
      <c r="P43" s="55">
        <f>'[5]Daily Roster'!$P43</f>
        <v>0</v>
      </c>
      <c r="Q43" s="55">
        <f>'[5]Daily Roster'!$Q43</f>
        <v>0</v>
      </c>
      <c r="R43" s="55">
        <f>'[5]Daily Roster'!$R43</f>
        <v>0</v>
      </c>
      <c r="S43" s="55">
        <f>'[5]Daily Roster'!$S43</f>
        <v>0</v>
      </c>
      <c r="T43" s="55">
        <f>'[5]Daily Roster'!$T43</f>
        <v>0</v>
      </c>
    </row>
    <row r="44" spans="1:20" x14ac:dyDescent="0.3">
      <c r="A44" s="7">
        <v>43159</v>
      </c>
      <c r="B44" s="1" t="s">
        <v>3</v>
      </c>
      <c r="C44" s="55">
        <f>'[5]Daily Roster'!$C44</f>
        <v>0</v>
      </c>
      <c r="D44" s="55">
        <f>'[5]Daily Roster'!$D44</f>
        <v>0</v>
      </c>
      <c r="E44" s="55">
        <f>'[5]Daily Roster'!$E44</f>
        <v>0</v>
      </c>
      <c r="F44" s="55">
        <f>'[5]Daily Roster'!$F44</f>
        <v>0</v>
      </c>
      <c r="G44" s="55">
        <f>'[5]Daily Roster'!$G44</f>
        <v>0</v>
      </c>
      <c r="H44" s="55">
        <f>'[5]Daily Roster'!$H44</f>
        <v>0</v>
      </c>
      <c r="I44" s="55">
        <f>'[5]Daily Roster'!$I44</f>
        <v>0</v>
      </c>
      <c r="J44" s="55">
        <f>'[5]Daily Roster'!$J44</f>
        <v>0</v>
      </c>
      <c r="K44" s="55">
        <f>'[5]Daily Roster'!$K44</f>
        <v>0</v>
      </c>
      <c r="L44" s="55">
        <f>'[5]Daily Roster'!$L44</f>
        <v>0</v>
      </c>
      <c r="M44" s="55">
        <f>'[5]Daily Roster'!$M44</f>
        <v>0</v>
      </c>
      <c r="N44" s="55">
        <f>'[5]Daily Roster'!$N44</f>
        <v>0</v>
      </c>
      <c r="O44" s="55">
        <f>'[5]Daily Roster'!$O44</f>
        <v>0</v>
      </c>
      <c r="P44" s="55">
        <f>'[5]Daily Roster'!$P44</f>
        <v>0</v>
      </c>
      <c r="Q44" s="55">
        <f>'[5]Daily Roster'!$Q44</f>
        <v>0</v>
      </c>
      <c r="R44" s="55">
        <f>'[5]Daily Roster'!$R44</f>
        <v>0</v>
      </c>
      <c r="S44" s="55">
        <f>'[5]Daily Roster'!$S44</f>
        <v>0</v>
      </c>
      <c r="T44" s="55">
        <f>'[5]Daily Roster'!$T44</f>
        <v>0</v>
      </c>
    </row>
    <row r="45" spans="1:20" x14ac:dyDescent="0.3">
      <c r="A45" s="7">
        <v>43160</v>
      </c>
      <c r="B45" s="1" t="s">
        <v>4</v>
      </c>
      <c r="C45" s="55">
        <f>'[5]Daily Roster'!$C45</f>
        <v>0</v>
      </c>
      <c r="D45" s="55">
        <f>'[5]Daily Roster'!$D45</f>
        <v>0</v>
      </c>
      <c r="E45" s="55">
        <f>'[5]Daily Roster'!$E45</f>
        <v>0</v>
      </c>
      <c r="F45" s="55">
        <f>'[5]Daily Roster'!$F45</f>
        <v>0</v>
      </c>
      <c r="G45" s="55">
        <f>'[5]Daily Roster'!$G45</f>
        <v>0</v>
      </c>
      <c r="H45" s="55">
        <f>'[5]Daily Roster'!$H45</f>
        <v>0</v>
      </c>
      <c r="I45" s="55">
        <f>'[5]Daily Roster'!$I45</f>
        <v>0</v>
      </c>
      <c r="J45" s="55">
        <f>'[5]Daily Roster'!$J45</f>
        <v>0</v>
      </c>
      <c r="K45" s="55">
        <f>'[5]Daily Roster'!$K45</f>
        <v>0</v>
      </c>
      <c r="L45" s="55">
        <f>'[5]Daily Roster'!$L45</f>
        <v>0</v>
      </c>
      <c r="M45" s="55">
        <f>'[5]Daily Roster'!$M45</f>
        <v>0</v>
      </c>
      <c r="N45" s="55">
        <f>'[5]Daily Roster'!$N45</f>
        <v>0</v>
      </c>
      <c r="O45" s="55">
        <f>'[5]Daily Roster'!$O45</f>
        <v>0</v>
      </c>
      <c r="P45" s="55">
        <f>'[5]Daily Roster'!$P45</f>
        <v>0</v>
      </c>
      <c r="Q45" s="55">
        <f>'[5]Daily Roster'!$Q45</f>
        <v>0</v>
      </c>
      <c r="R45" s="55">
        <f>'[5]Daily Roster'!$R45</f>
        <v>0</v>
      </c>
      <c r="S45" s="55">
        <f>'[5]Daily Roster'!$S45</f>
        <v>0</v>
      </c>
      <c r="T45" s="55">
        <f>'[5]Daily Roster'!$T45</f>
        <v>0</v>
      </c>
    </row>
    <row r="46" spans="1:20" x14ac:dyDescent="0.3">
      <c r="A46" s="7">
        <v>43161</v>
      </c>
      <c r="B46" s="1" t="s">
        <v>5</v>
      </c>
      <c r="C46" s="55">
        <f>'[5]Daily Roster'!$C46</f>
        <v>0</v>
      </c>
      <c r="D46" s="55">
        <f>'[5]Daily Roster'!$D46</f>
        <v>0</v>
      </c>
      <c r="E46" s="55">
        <f>'[5]Daily Roster'!$E46</f>
        <v>0</v>
      </c>
      <c r="F46" s="55">
        <f>'[5]Daily Roster'!$F46</f>
        <v>0</v>
      </c>
      <c r="G46" s="55">
        <f>'[5]Daily Roster'!$G46</f>
        <v>0</v>
      </c>
      <c r="H46" s="55">
        <f>'[5]Daily Roster'!$H46</f>
        <v>0</v>
      </c>
      <c r="I46" s="55">
        <f>'[5]Daily Roster'!$I46</f>
        <v>0</v>
      </c>
      <c r="J46" s="55">
        <f>'[5]Daily Roster'!$J46</f>
        <v>0</v>
      </c>
      <c r="K46" s="55">
        <f>'[5]Daily Roster'!$K46</f>
        <v>0</v>
      </c>
      <c r="L46" s="55">
        <f>'[5]Daily Roster'!$L46</f>
        <v>0</v>
      </c>
      <c r="M46" s="55">
        <f>'[5]Daily Roster'!$M46</f>
        <v>0</v>
      </c>
      <c r="N46" s="55">
        <f>'[5]Daily Roster'!$N46</f>
        <v>0</v>
      </c>
      <c r="O46" s="55">
        <f>'[5]Daily Roster'!$O46</f>
        <v>0</v>
      </c>
      <c r="P46" s="55">
        <f>'[5]Daily Roster'!$P46</f>
        <v>0</v>
      </c>
      <c r="Q46" s="55">
        <f>'[5]Daily Roster'!$Q46</f>
        <v>0</v>
      </c>
      <c r="R46" s="55">
        <f>'[5]Daily Roster'!$R46</f>
        <v>0</v>
      </c>
      <c r="S46" s="55">
        <f>'[5]Daily Roster'!$S46</f>
        <v>0</v>
      </c>
      <c r="T46" s="55">
        <f>'[5]Daily Roster'!$T46</f>
        <v>0</v>
      </c>
    </row>
    <row r="47" spans="1:20" x14ac:dyDescent="0.3">
      <c r="A47" s="7">
        <v>43164</v>
      </c>
      <c r="B47" s="1" t="s">
        <v>1</v>
      </c>
      <c r="C47" s="55">
        <f>'[5]Daily Roster'!$C47</f>
        <v>0</v>
      </c>
      <c r="D47" s="55">
        <f>'[5]Daily Roster'!$D47</f>
        <v>0</v>
      </c>
      <c r="E47" s="55">
        <f>'[5]Daily Roster'!$E47</f>
        <v>0</v>
      </c>
      <c r="F47" s="55">
        <f>'[5]Daily Roster'!$F47</f>
        <v>0</v>
      </c>
      <c r="G47" s="55">
        <f>'[5]Daily Roster'!$G47</f>
        <v>0</v>
      </c>
      <c r="H47" s="55">
        <f>'[5]Daily Roster'!$H47</f>
        <v>0</v>
      </c>
      <c r="I47" s="55">
        <f>'[5]Daily Roster'!$I47</f>
        <v>0</v>
      </c>
      <c r="J47" s="55">
        <f>'[5]Daily Roster'!$J47</f>
        <v>0</v>
      </c>
      <c r="K47" s="55">
        <f>'[5]Daily Roster'!$K47</f>
        <v>0</v>
      </c>
      <c r="L47" s="55">
        <f>'[5]Daily Roster'!$L47</f>
        <v>0</v>
      </c>
      <c r="M47" s="55">
        <f>'[5]Daily Roster'!$M47</f>
        <v>0</v>
      </c>
      <c r="N47" s="55">
        <f>'[5]Daily Roster'!$N47</f>
        <v>0</v>
      </c>
      <c r="O47" s="55">
        <f>'[5]Daily Roster'!$O47</f>
        <v>0</v>
      </c>
      <c r="P47" s="55">
        <f>'[5]Daily Roster'!$P47</f>
        <v>0</v>
      </c>
      <c r="Q47" s="55">
        <f>'[5]Daily Roster'!$Q47</f>
        <v>0</v>
      </c>
      <c r="R47" s="55">
        <f>'[5]Daily Roster'!$R47</f>
        <v>0</v>
      </c>
      <c r="S47" s="55">
        <f>'[5]Daily Roster'!$S47</f>
        <v>0</v>
      </c>
      <c r="T47" s="55">
        <f>'[5]Daily Roster'!$T47</f>
        <v>0</v>
      </c>
    </row>
    <row r="48" spans="1:20" x14ac:dyDescent="0.3">
      <c r="A48" s="7">
        <v>43165</v>
      </c>
      <c r="B48" s="1" t="s">
        <v>2</v>
      </c>
      <c r="C48" s="55">
        <f>'[5]Daily Roster'!$C48</f>
        <v>0</v>
      </c>
      <c r="D48" s="55">
        <f>'[5]Daily Roster'!$D48</f>
        <v>0</v>
      </c>
      <c r="E48" s="55">
        <f>'[5]Daily Roster'!$E48</f>
        <v>0</v>
      </c>
      <c r="F48" s="55">
        <f>'[5]Daily Roster'!$F48</f>
        <v>0</v>
      </c>
      <c r="G48" s="55">
        <f>'[5]Daily Roster'!$G48</f>
        <v>0</v>
      </c>
      <c r="H48" s="55">
        <f>'[5]Daily Roster'!$H48</f>
        <v>0</v>
      </c>
      <c r="I48" s="55">
        <f>'[5]Daily Roster'!$I48</f>
        <v>0</v>
      </c>
      <c r="J48" s="55">
        <f>'[5]Daily Roster'!$J48</f>
        <v>0</v>
      </c>
      <c r="K48" s="55">
        <f>'[5]Daily Roster'!$K48</f>
        <v>0</v>
      </c>
      <c r="L48" s="55">
        <f>'[5]Daily Roster'!$L48</f>
        <v>0</v>
      </c>
      <c r="M48" s="55">
        <f>'[5]Daily Roster'!$M48</f>
        <v>0</v>
      </c>
      <c r="N48" s="55">
        <f>'[5]Daily Roster'!$N48</f>
        <v>0</v>
      </c>
      <c r="O48" s="55">
        <f>'[5]Daily Roster'!$O48</f>
        <v>0</v>
      </c>
      <c r="P48" s="55">
        <f>'[5]Daily Roster'!$P48</f>
        <v>0</v>
      </c>
      <c r="Q48" s="55">
        <f>'[5]Daily Roster'!$Q48</f>
        <v>0</v>
      </c>
      <c r="R48" s="55">
        <f>'[5]Daily Roster'!$R48</f>
        <v>0</v>
      </c>
      <c r="S48" s="55">
        <f>'[5]Daily Roster'!$S48</f>
        <v>0</v>
      </c>
      <c r="T48" s="55">
        <f>'[5]Daily Roster'!$T48</f>
        <v>0</v>
      </c>
    </row>
    <row r="49" spans="1:20" x14ac:dyDescent="0.3">
      <c r="A49" s="7">
        <v>43166</v>
      </c>
      <c r="B49" s="1" t="s">
        <v>3</v>
      </c>
      <c r="C49" s="55">
        <f>'[5]Daily Roster'!$C49</f>
        <v>0</v>
      </c>
      <c r="D49" s="55">
        <f>'[5]Daily Roster'!$D49</f>
        <v>0</v>
      </c>
      <c r="E49" s="55">
        <f>'[5]Daily Roster'!$E49</f>
        <v>0</v>
      </c>
      <c r="F49" s="55">
        <f>'[5]Daily Roster'!$F49</f>
        <v>0</v>
      </c>
      <c r="G49" s="55">
        <f>'[5]Daily Roster'!$G49</f>
        <v>0</v>
      </c>
      <c r="H49" s="55">
        <f>'[5]Daily Roster'!$H49</f>
        <v>0</v>
      </c>
      <c r="I49" s="55">
        <f>'[5]Daily Roster'!$I49</f>
        <v>0</v>
      </c>
      <c r="J49" s="55">
        <f>'[5]Daily Roster'!$J49</f>
        <v>0</v>
      </c>
      <c r="K49" s="55">
        <f>'[5]Daily Roster'!$K49</f>
        <v>0</v>
      </c>
      <c r="L49" s="55">
        <f>'[5]Daily Roster'!$L49</f>
        <v>0</v>
      </c>
      <c r="M49" s="55">
        <f>'[5]Daily Roster'!$M49</f>
        <v>0</v>
      </c>
      <c r="N49" s="55">
        <f>'[5]Daily Roster'!$N49</f>
        <v>0</v>
      </c>
      <c r="O49" s="55">
        <f>'[5]Daily Roster'!$O49</f>
        <v>0</v>
      </c>
      <c r="P49" s="55">
        <f>'[5]Daily Roster'!$P49</f>
        <v>0</v>
      </c>
      <c r="Q49" s="55">
        <f>'[5]Daily Roster'!$Q49</f>
        <v>0</v>
      </c>
      <c r="R49" s="55">
        <f>'[5]Daily Roster'!$R49</f>
        <v>0</v>
      </c>
      <c r="S49" s="55">
        <f>'[5]Daily Roster'!$S49</f>
        <v>0</v>
      </c>
      <c r="T49" s="55">
        <f>'[5]Daily Roster'!$T49</f>
        <v>0</v>
      </c>
    </row>
    <row r="50" spans="1:20" x14ac:dyDescent="0.3">
      <c r="A50" s="7">
        <v>43167</v>
      </c>
      <c r="B50" s="1" t="s">
        <v>4</v>
      </c>
      <c r="C50" s="55">
        <f>'[5]Daily Roster'!$C50</f>
        <v>0</v>
      </c>
      <c r="D50" s="55">
        <f>'[5]Daily Roster'!$D50</f>
        <v>0</v>
      </c>
      <c r="E50" s="55">
        <f>'[5]Daily Roster'!$E50</f>
        <v>0</v>
      </c>
      <c r="F50" s="55">
        <f>'[5]Daily Roster'!$F50</f>
        <v>0</v>
      </c>
      <c r="G50" s="55">
        <f>'[5]Daily Roster'!$G50</f>
        <v>0</v>
      </c>
      <c r="H50" s="55">
        <f>'[5]Daily Roster'!$H50</f>
        <v>0</v>
      </c>
      <c r="I50" s="55">
        <f>'[5]Daily Roster'!$I50</f>
        <v>0</v>
      </c>
      <c r="J50" s="55">
        <f>'[5]Daily Roster'!$J50</f>
        <v>0</v>
      </c>
      <c r="K50" s="55">
        <f>'[5]Daily Roster'!$K50</f>
        <v>0</v>
      </c>
      <c r="L50" s="55">
        <f>'[5]Daily Roster'!$L50</f>
        <v>0</v>
      </c>
      <c r="M50" s="55">
        <f>'[5]Daily Roster'!$M50</f>
        <v>0</v>
      </c>
      <c r="N50" s="55">
        <f>'[5]Daily Roster'!$N50</f>
        <v>0</v>
      </c>
      <c r="O50" s="55">
        <f>'[5]Daily Roster'!$O50</f>
        <v>0</v>
      </c>
      <c r="P50" s="55">
        <f>'[5]Daily Roster'!$P50</f>
        <v>0</v>
      </c>
      <c r="Q50" s="55">
        <f>'[5]Daily Roster'!$Q50</f>
        <v>0</v>
      </c>
      <c r="R50" s="55">
        <f>'[5]Daily Roster'!$R50</f>
        <v>0</v>
      </c>
      <c r="S50" s="55">
        <f>'[5]Daily Roster'!$S50</f>
        <v>0</v>
      </c>
      <c r="T50" s="55">
        <f>'[5]Daily Roster'!$T50</f>
        <v>0</v>
      </c>
    </row>
    <row r="51" spans="1:20" x14ac:dyDescent="0.3">
      <c r="A51" s="7">
        <v>43168</v>
      </c>
      <c r="B51" s="1" t="s">
        <v>5</v>
      </c>
      <c r="C51" s="55">
        <f>'[5]Daily Roster'!$C51</f>
        <v>0</v>
      </c>
      <c r="D51" s="55">
        <f>'[5]Daily Roster'!$D51</f>
        <v>0</v>
      </c>
      <c r="E51" s="55">
        <f>'[5]Daily Roster'!$E51</f>
        <v>0</v>
      </c>
      <c r="F51" s="55">
        <f>'[5]Daily Roster'!$F51</f>
        <v>0</v>
      </c>
      <c r="G51" s="55">
        <f>'[5]Daily Roster'!$G51</f>
        <v>0</v>
      </c>
      <c r="H51" s="55">
        <f>'[5]Daily Roster'!$H51</f>
        <v>0</v>
      </c>
      <c r="I51" s="55">
        <f>'[5]Daily Roster'!$I51</f>
        <v>0</v>
      </c>
      <c r="J51" s="55">
        <f>'[5]Daily Roster'!$J51</f>
        <v>0</v>
      </c>
      <c r="K51" s="55">
        <f>'[5]Daily Roster'!$K51</f>
        <v>0</v>
      </c>
      <c r="L51" s="55">
        <f>'[5]Daily Roster'!$L51</f>
        <v>0</v>
      </c>
      <c r="M51" s="55">
        <f>'[5]Daily Roster'!$M51</f>
        <v>0</v>
      </c>
      <c r="N51" s="55">
        <f>'[5]Daily Roster'!$N51</f>
        <v>0</v>
      </c>
      <c r="O51" s="55">
        <f>'[5]Daily Roster'!$O51</f>
        <v>0</v>
      </c>
      <c r="P51" s="55">
        <f>'[5]Daily Roster'!$P51</f>
        <v>0</v>
      </c>
      <c r="Q51" s="55">
        <f>'[5]Daily Roster'!$Q51</f>
        <v>0</v>
      </c>
      <c r="R51" s="55">
        <f>'[5]Daily Roster'!$R51</f>
        <v>0</v>
      </c>
      <c r="S51" s="55">
        <f>'[5]Daily Roster'!$S51</f>
        <v>0</v>
      </c>
      <c r="T51" s="55">
        <f>'[5]Daily Roster'!$T51</f>
        <v>0</v>
      </c>
    </row>
    <row r="52" spans="1:20" x14ac:dyDescent="0.3">
      <c r="A52" s="7">
        <v>43171</v>
      </c>
      <c r="B52" s="1" t="s">
        <v>1</v>
      </c>
      <c r="C52" s="55">
        <f>'[5]Daily Roster'!$C52</f>
        <v>0</v>
      </c>
      <c r="D52" s="55">
        <f>'[5]Daily Roster'!$D52</f>
        <v>0</v>
      </c>
      <c r="E52" s="55">
        <f>'[5]Daily Roster'!$E52</f>
        <v>0</v>
      </c>
      <c r="F52" s="55">
        <f>'[5]Daily Roster'!$F52</f>
        <v>0</v>
      </c>
      <c r="G52" s="55">
        <f>'[5]Daily Roster'!$G52</f>
        <v>0</v>
      </c>
      <c r="H52" s="55">
        <f>'[5]Daily Roster'!$H52</f>
        <v>0</v>
      </c>
      <c r="I52" s="55">
        <f>'[5]Daily Roster'!$I52</f>
        <v>0</v>
      </c>
      <c r="J52" s="55">
        <f>'[5]Daily Roster'!$J52</f>
        <v>0</v>
      </c>
      <c r="K52" s="55">
        <f>'[5]Daily Roster'!$K52</f>
        <v>0</v>
      </c>
      <c r="L52" s="55">
        <f>'[5]Daily Roster'!$L52</f>
        <v>0</v>
      </c>
      <c r="M52" s="55">
        <f>'[5]Daily Roster'!$M52</f>
        <v>0</v>
      </c>
      <c r="N52" s="55">
        <f>'[5]Daily Roster'!$N52</f>
        <v>0</v>
      </c>
      <c r="O52" s="55">
        <f>'[5]Daily Roster'!$O52</f>
        <v>0</v>
      </c>
      <c r="P52" s="55">
        <f>'[5]Daily Roster'!$P52</f>
        <v>0</v>
      </c>
      <c r="Q52" s="55">
        <f>'[5]Daily Roster'!$Q52</f>
        <v>0</v>
      </c>
      <c r="R52" s="55">
        <f>'[5]Daily Roster'!$R52</f>
        <v>0</v>
      </c>
      <c r="S52" s="55">
        <f>'[5]Daily Roster'!$S52</f>
        <v>0</v>
      </c>
      <c r="T52" s="55">
        <f>'[5]Daily Roster'!$T52</f>
        <v>0</v>
      </c>
    </row>
    <row r="53" spans="1:20" x14ac:dyDescent="0.3">
      <c r="A53" s="7">
        <v>43172</v>
      </c>
      <c r="B53" s="1" t="s">
        <v>2</v>
      </c>
      <c r="C53" s="55">
        <f>'[5]Daily Roster'!$C53</f>
        <v>0</v>
      </c>
      <c r="D53" s="55">
        <f>'[5]Daily Roster'!$D53</f>
        <v>0</v>
      </c>
      <c r="E53" s="55">
        <f>'[5]Daily Roster'!$E53</f>
        <v>0</v>
      </c>
      <c r="F53" s="55">
        <f>'[5]Daily Roster'!$F53</f>
        <v>0</v>
      </c>
      <c r="G53" s="55">
        <f>'[5]Daily Roster'!$G53</f>
        <v>0</v>
      </c>
      <c r="H53" s="55">
        <f>'[5]Daily Roster'!$H53</f>
        <v>0</v>
      </c>
      <c r="I53" s="55">
        <f>'[5]Daily Roster'!$I53</f>
        <v>0</v>
      </c>
      <c r="J53" s="55">
        <f>'[5]Daily Roster'!$J53</f>
        <v>0</v>
      </c>
      <c r="K53" s="55">
        <f>'[5]Daily Roster'!$K53</f>
        <v>0</v>
      </c>
      <c r="L53" s="55">
        <f>'[5]Daily Roster'!$L53</f>
        <v>0</v>
      </c>
      <c r="M53" s="55">
        <f>'[5]Daily Roster'!$M53</f>
        <v>0</v>
      </c>
      <c r="N53" s="55">
        <f>'[5]Daily Roster'!$N53</f>
        <v>0</v>
      </c>
      <c r="O53" s="55">
        <f>'[5]Daily Roster'!$O53</f>
        <v>0</v>
      </c>
      <c r="P53" s="55">
        <f>'[5]Daily Roster'!$P53</f>
        <v>0</v>
      </c>
      <c r="Q53" s="55">
        <f>'[5]Daily Roster'!$Q53</f>
        <v>0</v>
      </c>
      <c r="R53" s="55">
        <f>'[5]Daily Roster'!$R53</f>
        <v>0</v>
      </c>
      <c r="S53" s="55">
        <f>'[5]Daily Roster'!$S53</f>
        <v>0</v>
      </c>
      <c r="T53" s="55">
        <f>'[5]Daily Roster'!$T53</f>
        <v>0</v>
      </c>
    </row>
    <row r="54" spans="1:20" x14ac:dyDescent="0.3">
      <c r="A54" s="7">
        <v>43173</v>
      </c>
      <c r="B54" s="1" t="s">
        <v>3</v>
      </c>
      <c r="C54" s="55">
        <f>'[5]Daily Roster'!$C54</f>
        <v>0</v>
      </c>
      <c r="D54" s="55">
        <f>'[5]Daily Roster'!$D54</f>
        <v>0</v>
      </c>
      <c r="E54" s="55">
        <f>'[5]Daily Roster'!$E54</f>
        <v>0</v>
      </c>
      <c r="F54" s="55">
        <f>'[5]Daily Roster'!$F54</f>
        <v>0</v>
      </c>
      <c r="G54" s="55">
        <f>'[5]Daily Roster'!$G54</f>
        <v>0</v>
      </c>
      <c r="H54" s="55">
        <f>'[5]Daily Roster'!$H54</f>
        <v>0</v>
      </c>
      <c r="I54" s="55">
        <f>'[5]Daily Roster'!$I54</f>
        <v>0</v>
      </c>
      <c r="J54" s="55">
        <f>'[5]Daily Roster'!$J54</f>
        <v>0</v>
      </c>
      <c r="K54" s="55">
        <f>'[5]Daily Roster'!$K54</f>
        <v>0</v>
      </c>
      <c r="L54" s="55">
        <f>'[5]Daily Roster'!$L54</f>
        <v>0</v>
      </c>
      <c r="M54" s="55">
        <f>'[5]Daily Roster'!$M54</f>
        <v>0</v>
      </c>
      <c r="N54" s="55">
        <f>'[5]Daily Roster'!$N54</f>
        <v>0</v>
      </c>
      <c r="O54" s="55">
        <f>'[5]Daily Roster'!$O54</f>
        <v>0</v>
      </c>
      <c r="P54" s="55">
        <f>'[5]Daily Roster'!$P54</f>
        <v>0</v>
      </c>
      <c r="Q54" s="55">
        <f>'[5]Daily Roster'!$Q54</f>
        <v>0</v>
      </c>
      <c r="R54" s="55">
        <f>'[5]Daily Roster'!$R54</f>
        <v>0</v>
      </c>
      <c r="S54" s="55">
        <f>'[5]Daily Roster'!$S54</f>
        <v>0</v>
      </c>
      <c r="T54" s="55">
        <f>'[5]Daily Roster'!$T54</f>
        <v>0</v>
      </c>
    </row>
    <row r="55" spans="1:20" x14ac:dyDescent="0.3">
      <c r="A55" s="7">
        <v>43174</v>
      </c>
      <c r="B55" s="1" t="s">
        <v>4</v>
      </c>
      <c r="C55" s="55">
        <f>'[5]Daily Roster'!$C55</f>
        <v>0</v>
      </c>
      <c r="D55" s="55">
        <f>'[5]Daily Roster'!$D55</f>
        <v>0</v>
      </c>
      <c r="E55" s="55">
        <f>'[5]Daily Roster'!$E55</f>
        <v>0</v>
      </c>
      <c r="F55" s="55">
        <f>'[5]Daily Roster'!$F55</f>
        <v>0</v>
      </c>
      <c r="G55" s="55">
        <f>'[5]Daily Roster'!$G55</f>
        <v>0</v>
      </c>
      <c r="H55" s="55">
        <f>'[5]Daily Roster'!$H55</f>
        <v>0</v>
      </c>
      <c r="I55" s="55">
        <f>'[5]Daily Roster'!$I55</f>
        <v>0</v>
      </c>
      <c r="J55" s="55">
        <f>'[5]Daily Roster'!$J55</f>
        <v>0</v>
      </c>
      <c r="K55" s="55">
        <f>'[5]Daily Roster'!$K55</f>
        <v>0</v>
      </c>
      <c r="L55" s="55">
        <f>'[5]Daily Roster'!$L55</f>
        <v>0</v>
      </c>
      <c r="M55" s="55">
        <f>'[5]Daily Roster'!$M55</f>
        <v>0</v>
      </c>
      <c r="N55" s="55">
        <f>'[5]Daily Roster'!$N55</f>
        <v>0</v>
      </c>
      <c r="O55" s="55">
        <f>'[5]Daily Roster'!$O55</f>
        <v>0</v>
      </c>
      <c r="P55" s="55">
        <f>'[5]Daily Roster'!$P55</f>
        <v>0</v>
      </c>
      <c r="Q55" s="55">
        <f>'[5]Daily Roster'!$Q55</f>
        <v>0</v>
      </c>
      <c r="R55" s="55">
        <f>'[5]Daily Roster'!$R55</f>
        <v>0</v>
      </c>
      <c r="S55" s="55">
        <f>'[5]Daily Roster'!$S55</f>
        <v>0</v>
      </c>
      <c r="T55" s="55">
        <f>'[5]Daily Roster'!$T55</f>
        <v>0</v>
      </c>
    </row>
    <row r="56" spans="1:20" x14ac:dyDescent="0.3">
      <c r="A56" s="7">
        <v>43175</v>
      </c>
      <c r="B56" s="1" t="s">
        <v>5</v>
      </c>
      <c r="C56" s="55">
        <f>'[5]Daily Roster'!$C56</f>
        <v>0</v>
      </c>
      <c r="D56" s="55">
        <f>'[5]Daily Roster'!$D56</f>
        <v>0</v>
      </c>
      <c r="E56" s="55">
        <f>'[5]Daily Roster'!$E56</f>
        <v>0</v>
      </c>
      <c r="F56" s="55">
        <f>'[5]Daily Roster'!$F56</f>
        <v>0</v>
      </c>
      <c r="G56" s="55">
        <f>'[5]Daily Roster'!$G56</f>
        <v>0</v>
      </c>
      <c r="H56" s="55">
        <f>'[5]Daily Roster'!$H56</f>
        <v>0</v>
      </c>
      <c r="I56" s="55">
        <f>'[5]Daily Roster'!$I56</f>
        <v>0</v>
      </c>
      <c r="J56" s="55">
        <f>'[5]Daily Roster'!$J56</f>
        <v>0</v>
      </c>
      <c r="K56" s="55">
        <f>'[5]Daily Roster'!$K56</f>
        <v>0</v>
      </c>
      <c r="L56" s="55">
        <f>'[5]Daily Roster'!$L56</f>
        <v>0</v>
      </c>
      <c r="M56" s="55">
        <f>'[5]Daily Roster'!$M56</f>
        <v>0</v>
      </c>
      <c r="N56" s="55">
        <f>'[5]Daily Roster'!$N56</f>
        <v>0</v>
      </c>
      <c r="O56" s="55">
        <f>'[5]Daily Roster'!$O56</f>
        <v>0</v>
      </c>
      <c r="P56" s="55">
        <f>'[5]Daily Roster'!$P56</f>
        <v>0</v>
      </c>
      <c r="Q56" s="55">
        <f>'[5]Daily Roster'!$Q56</f>
        <v>0</v>
      </c>
      <c r="R56" s="55">
        <f>'[5]Daily Roster'!$R56</f>
        <v>0</v>
      </c>
      <c r="S56" s="55">
        <f>'[5]Daily Roster'!$S56</f>
        <v>0</v>
      </c>
      <c r="T56" s="55">
        <f>'[5]Daily Roster'!$T56</f>
        <v>0</v>
      </c>
    </row>
    <row r="57" spans="1:20" x14ac:dyDescent="0.3">
      <c r="A57" s="7">
        <v>43178</v>
      </c>
      <c r="B57" s="1" t="s">
        <v>1</v>
      </c>
      <c r="C57" s="55">
        <f>'[5]Daily Roster'!$C57</f>
        <v>0</v>
      </c>
      <c r="D57" s="55">
        <f>'[5]Daily Roster'!$D57</f>
        <v>0</v>
      </c>
      <c r="E57" s="55">
        <f>'[5]Daily Roster'!$E57</f>
        <v>0</v>
      </c>
      <c r="F57" s="55">
        <f>'[5]Daily Roster'!$F57</f>
        <v>0</v>
      </c>
      <c r="G57" s="55">
        <f>'[5]Daily Roster'!$G57</f>
        <v>0</v>
      </c>
      <c r="H57" s="55">
        <f>'[5]Daily Roster'!$H57</f>
        <v>0</v>
      </c>
      <c r="I57" s="55">
        <f>'[5]Daily Roster'!$I57</f>
        <v>0</v>
      </c>
      <c r="J57" s="55">
        <f>'[5]Daily Roster'!$J57</f>
        <v>0</v>
      </c>
      <c r="K57" s="55">
        <f>'[5]Daily Roster'!$K57</f>
        <v>0</v>
      </c>
      <c r="L57" s="55">
        <f>'[5]Daily Roster'!$L57</f>
        <v>0</v>
      </c>
      <c r="M57" s="55">
        <f>'[5]Daily Roster'!$M57</f>
        <v>0</v>
      </c>
      <c r="N57" s="55">
        <f>'[5]Daily Roster'!$N57</f>
        <v>0</v>
      </c>
      <c r="O57" s="55">
        <f>'[5]Daily Roster'!$O57</f>
        <v>0</v>
      </c>
      <c r="P57" s="55">
        <f>'[5]Daily Roster'!$P57</f>
        <v>0</v>
      </c>
      <c r="Q57" s="55">
        <f>'[5]Daily Roster'!$Q57</f>
        <v>0</v>
      </c>
      <c r="R57" s="55">
        <f>'[5]Daily Roster'!$R57</f>
        <v>0</v>
      </c>
      <c r="S57" s="55">
        <f>'[5]Daily Roster'!$S57</f>
        <v>0</v>
      </c>
      <c r="T57" s="55">
        <f>'[5]Daily Roster'!$T57</f>
        <v>0</v>
      </c>
    </row>
    <row r="58" spans="1:20" x14ac:dyDescent="0.3">
      <c r="A58" s="7">
        <v>43179</v>
      </c>
      <c r="B58" s="1" t="s">
        <v>2</v>
      </c>
      <c r="C58" s="55">
        <f>'[5]Daily Roster'!$C58</f>
        <v>0</v>
      </c>
      <c r="D58" s="55">
        <f>'[5]Daily Roster'!$D58</f>
        <v>0</v>
      </c>
      <c r="E58" s="55">
        <f>'[5]Daily Roster'!$E58</f>
        <v>0</v>
      </c>
      <c r="F58" s="55">
        <f>'[5]Daily Roster'!$F58</f>
        <v>0</v>
      </c>
      <c r="G58" s="55">
        <f>'[5]Daily Roster'!$G58</f>
        <v>0</v>
      </c>
      <c r="H58" s="55">
        <f>'[5]Daily Roster'!$H58</f>
        <v>0</v>
      </c>
      <c r="I58" s="55">
        <f>'[5]Daily Roster'!$I58</f>
        <v>0</v>
      </c>
      <c r="J58" s="55">
        <f>'[5]Daily Roster'!$J58</f>
        <v>0</v>
      </c>
      <c r="K58" s="55">
        <f>'[5]Daily Roster'!$K58</f>
        <v>0</v>
      </c>
      <c r="L58" s="55">
        <f>'[5]Daily Roster'!$L58</f>
        <v>0</v>
      </c>
      <c r="M58" s="55">
        <f>'[5]Daily Roster'!$M58</f>
        <v>0</v>
      </c>
      <c r="N58" s="55">
        <f>'[5]Daily Roster'!$N58</f>
        <v>0</v>
      </c>
      <c r="O58" s="55">
        <f>'[5]Daily Roster'!$O58</f>
        <v>0</v>
      </c>
      <c r="P58" s="55">
        <f>'[5]Daily Roster'!$P58</f>
        <v>0</v>
      </c>
      <c r="Q58" s="55">
        <f>'[5]Daily Roster'!$Q58</f>
        <v>0</v>
      </c>
      <c r="R58" s="55">
        <f>'[5]Daily Roster'!$R58</f>
        <v>0</v>
      </c>
      <c r="S58" s="55">
        <f>'[5]Daily Roster'!$S58</f>
        <v>0</v>
      </c>
      <c r="T58" s="55">
        <f>'[5]Daily Roster'!$T58</f>
        <v>0</v>
      </c>
    </row>
    <row r="59" spans="1:20" x14ac:dyDescent="0.3">
      <c r="A59" s="7">
        <v>43180</v>
      </c>
      <c r="B59" s="1" t="s">
        <v>3</v>
      </c>
      <c r="C59" s="55">
        <f>'[5]Daily Roster'!$C59</f>
        <v>0</v>
      </c>
      <c r="D59" s="55">
        <f>'[5]Daily Roster'!$D59</f>
        <v>0</v>
      </c>
      <c r="E59" s="55">
        <f>'[5]Daily Roster'!$E59</f>
        <v>0</v>
      </c>
      <c r="F59" s="55">
        <f>'[5]Daily Roster'!$F59</f>
        <v>0</v>
      </c>
      <c r="G59" s="55">
        <f>'[5]Daily Roster'!$G59</f>
        <v>0</v>
      </c>
      <c r="H59" s="55">
        <f>'[5]Daily Roster'!$H59</f>
        <v>0</v>
      </c>
      <c r="I59" s="55">
        <f>'[5]Daily Roster'!$I59</f>
        <v>0</v>
      </c>
      <c r="J59" s="55">
        <f>'[5]Daily Roster'!$J59</f>
        <v>0</v>
      </c>
      <c r="K59" s="55">
        <f>'[5]Daily Roster'!$K59</f>
        <v>0</v>
      </c>
      <c r="L59" s="55">
        <f>'[5]Daily Roster'!$L59</f>
        <v>0</v>
      </c>
      <c r="M59" s="55">
        <f>'[5]Daily Roster'!$M59</f>
        <v>0</v>
      </c>
      <c r="N59" s="55">
        <f>'[5]Daily Roster'!$N59</f>
        <v>0</v>
      </c>
      <c r="O59" s="55">
        <f>'[5]Daily Roster'!$O59</f>
        <v>0</v>
      </c>
      <c r="P59" s="55">
        <f>'[5]Daily Roster'!$P59</f>
        <v>0</v>
      </c>
      <c r="Q59" s="55">
        <f>'[5]Daily Roster'!$Q59</f>
        <v>0</v>
      </c>
      <c r="R59" s="55">
        <f>'[5]Daily Roster'!$R59</f>
        <v>0</v>
      </c>
      <c r="S59" s="55">
        <f>'[5]Daily Roster'!$S59</f>
        <v>0</v>
      </c>
      <c r="T59" s="55">
        <f>'[5]Daily Roster'!$T59</f>
        <v>0</v>
      </c>
    </row>
    <row r="60" spans="1:20" x14ac:dyDescent="0.3">
      <c r="A60" s="7">
        <v>43181</v>
      </c>
      <c r="B60" s="1" t="s">
        <v>4</v>
      </c>
      <c r="C60" s="55">
        <f>'[5]Daily Roster'!$C60</f>
        <v>0</v>
      </c>
      <c r="D60" s="55">
        <f>'[5]Daily Roster'!$D60</f>
        <v>0</v>
      </c>
      <c r="E60" s="55">
        <f>'[5]Daily Roster'!$E60</f>
        <v>0</v>
      </c>
      <c r="F60" s="55">
        <f>'[5]Daily Roster'!$F60</f>
        <v>0</v>
      </c>
      <c r="G60" s="55">
        <f>'[5]Daily Roster'!$G60</f>
        <v>0</v>
      </c>
      <c r="H60" s="55">
        <f>'[5]Daily Roster'!$H60</f>
        <v>0</v>
      </c>
      <c r="I60" s="55">
        <f>'[5]Daily Roster'!$I60</f>
        <v>0</v>
      </c>
      <c r="J60" s="55">
        <f>'[5]Daily Roster'!$J60</f>
        <v>0</v>
      </c>
      <c r="K60" s="55">
        <f>'[5]Daily Roster'!$K60</f>
        <v>0</v>
      </c>
      <c r="L60" s="55">
        <f>'[5]Daily Roster'!$L60</f>
        <v>0</v>
      </c>
      <c r="M60" s="55">
        <f>'[5]Daily Roster'!$M60</f>
        <v>0</v>
      </c>
      <c r="N60" s="55">
        <f>'[5]Daily Roster'!$N60</f>
        <v>0</v>
      </c>
      <c r="O60" s="55">
        <f>'[5]Daily Roster'!$O60</f>
        <v>0</v>
      </c>
      <c r="P60" s="55">
        <f>'[5]Daily Roster'!$P60</f>
        <v>0</v>
      </c>
      <c r="Q60" s="55">
        <f>'[5]Daily Roster'!$Q60</f>
        <v>0</v>
      </c>
      <c r="R60" s="55">
        <f>'[5]Daily Roster'!$R60</f>
        <v>0</v>
      </c>
      <c r="S60" s="55">
        <f>'[5]Daily Roster'!$S60</f>
        <v>0</v>
      </c>
      <c r="T60" s="55">
        <f>'[5]Daily Roster'!$T60</f>
        <v>0</v>
      </c>
    </row>
    <row r="61" spans="1:20" x14ac:dyDescent="0.3">
      <c r="A61" s="7">
        <v>43182</v>
      </c>
      <c r="B61" s="1" t="s">
        <v>5</v>
      </c>
      <c r="C61" s="55">
        <f>'[5]Daily Roster'!$C61</f>
        <v>0</v>
      </c>
      <c r="D61" s="55">
        <f>'[5]Daily Roster'!$D61</f>
        <v>0</v>
      </c>
      <c r="E61" s="55">
        <f>'[5]Daily Roster'!$E61</f>
        <v>0</v>
      </c>
      <c r="F61" s="55">
        <f>'[5]Daily Roster'!$F61</f>
        <v>0</v>
      </c>
      <c r="G61" s="55">
        <f>'[5]Daily Roster'!$G61</f>
        <v>0</v>
      </c>
      <c r="H61" s="55">
        <f>'[5]Daily Roster'!$H61</f>
        <v>0</v>
      </c>
      <c r="I61" s="55">
        <f>'[5]Daily Roster'!$I61</f>
        <v>0</v>
      </c>
      <c r="J61" s="55">
        <f>'[5]Daily Roster'!$J61</f>
        <v>0</v>
      </c>
      <c r="K61" s="55">
        <f>'[5]Daily Roster'!$K61</f>
        <v>0</v>
      </c>
      <c r="L61" s="55">
        <f>'[5]Daily Roster'!$L61</f>
        <v>0</v>
      </c>
      <c r="M61" s="55">
        <f>'[5]Daily Roster'!$M61</f>
        <v>0</v>
      </c>
      <c r="N61" s="55">
        <f>'[5]Daily Roster'!$N61</f>
        <v>0</v>
      </c>
      <c r="O61" s="55">
        <f>'[5]Daily Roster'!$O61</f>
        <v>0</v>
      </c>
      <c r="P61" s="55">
        <f>'[5]Daily Roster'!$P61</f>
        <v>0</v>
      </c>
      <c r="Q61" s="55">
        <f>'[5]Daily Roster'!$Q61</f>
        <v>0</v>
      </c>
      <c r="R61" s="55">
        <f>'[5]Daily Roster'!$R61</f>
        <v>0</v>
      </c>
      <c r="S61" s="55">
        <f>'[5]Daily Roster'!$S61</f>
        <v>0</v>
      </c>
      <c r="T61" s="55">
        <f>'[5]Daily Roster'!$T61</f>
        <v>0</v>
      </c>
    </row>
    <row r="62" spans="1:20" x14ac:dyDescent="0.3">
      <c r="A62" s="7">
        <v>43185</v>
      </c>
      <c r="B62" s="1" t="s">
        <v>1</v>
      </c>
      <c r="C62" s="55">
        <f>'[5]Daily Roster'!$C62</f>
        <v>0</v>
      </c>
      <c r="D62" s="55">
        <f>'[5]Daily Roster'!$D62</f>
        <v>0</v>
      </c>
      <c r="E62" s="55">
        <f>'[5]Daily Roster'!$E62</f>
        <v>0</v>
      </c>
      <c r="F62" s="55">
        <f>'[5]Daily Roster'!$F62</f>
        <v>0</v>
      </c>
      <c r="G62" s="55">
        <f>'[5]Daily Roster'!$G62</f>
        <v>0</v>
      </c>
      <c r="H62" s="55">
        <f>'[5]Daily Roster'!$H62</f>
        <v>0</v>
      </c>
      <c r="I62" s="55">
        <f>'[5]Daily Roster'!$I62</f>
        <v>0</v>
      </c>
      <c r="J62" s="55">
        <f>'[5]Daily Roster'!$J62</f>
        <v>0</v>
      </c>
      <c r="K62" s="55">
        <f>'[5]Daily Roster'!$K62</f>
        <v>0</v>
      </c>
      <c r="L62" s="55">
        <f>'[5]Daily Roster'!$L62</f>
        <v>0</v>
      </c>
      <c r="M62" s="55">
        <f>'[5]Daily Roster'!$M62</f>
        <v>0</v>
      </c>
      <c r="N62" s="55">
        <f>'[5]Daily Roster'!$N62</f>
        <v>0</v>
      </c>
      <c r="O62" s="55">
        <f>'[5]Daily Roster'!$O62</f>
        <v>0</v>
      </c>
      <c r="P62" s="55">
        <f>'[5]Daily Roster'!$P62</f>
        <v>0</v>
      </c>
      <c r="Q62" s="55">
        <f>'[5]Daily Roster'!$Q62</f>
        <v>0</v>
      </c>
      <c r="R62" s="55">
        <f>'[5]Daily Roster'!$R62</f>
        <v>0</v>
      </c>
      <c r="S62" s="55">
        <f>'[5]Daily Roster'!$S62</f>
        <v>0</v>
      </c>
      <c r="T62" s="55">
        <f>'[5]Daily Roster'!$T62</f>
        <v>0</v>
      </c>
    </row>
    <row r="63" spans="1:20" x14ac:dyDescent="0.3">
      <c r="A63" s="7">
        <v>43186</v>
      </c>
      <c r="B63" s="1" t="s">
        <v>2</v>
      </c>
      <c r="C63" s="55">
        <f>'[5]Daily Roster'!$C63</f>
        <v>0</v>
      </c>
      <c r="D63" s="55">
        <f>'[5]Daily Roster'!$D63</f>
        <v>0</v>
      </c>
      <c r="E63" s="55">
        <f>'[5]Daily Roster'!$E63</f>
        <v>0</v>
      </c>
      <c r="F63" s="55">
        <f>'[5]Daily Roster'!$F63</f>
        <v>0</v>
      </c>
      <c r="G63" s="55">
        <f>'[5]Daily Roster'!$G63</f>
        <v>0</v>
      </c>
      <c r="H63" s="55">
        <f>'[5]Daily Roster'!$H63</f>
        <v>0</v>
      </c>
      <c r="I63" s="55">
        <f>'[5]Daily Roster'!$I63</f>
        <v>0</v>
      </c>
      <c r="J63" s="55">
        <f>'[5]Daily Roster'!$J63</f>
        <v>0</v>
      </c>
      <c r="K63" s="55">
        <f>'[5]Daily Roster'!$K63</f>
        <v>0</v>
      </c>
      <c r="L63" s="55">
        <f>'[5]Daily Roster'!$L63</f>
        <v>0</v>
      </c>
      <c r="M63" s="55">
        <f>'[5]Daily Roster'!$M63</f>
        <v>0</v>
      </c>
      <c r="N63" s="55">
        <f>'[5]Daily Roster'!$N63</f>
        <v>0</v>
      </c>
      <c r="O63" s="55">
        <f>'[5]Daily Roster'!$O63</f>
        <v>0</v>
      </c>
      <c r="P63" s="55">
        <f>'[5]Daily Roster'!$P63</f>
        <v>0</v>
      </c>
      <c r="Q63" s="55">
        <f>'[5]Daily Roster'!$Q63</f>
        <v>0</v>
      </c>
      <c r="R63" s="55">
        <f>'[5]Daily Roster'!$R63</f>
        <v>0</v>
      </c>
      <c r="S63" s="55">
        <f>'[5]Daily Roster'!$S63</f>
        <v>0</v>
      </c>
      <c r="T63" s="55">
        <f>'[5]Daily Roster'!$T63</f>
        <v>0</v>
      </c>
    </row>
    <row r="64" spans="1:20" x14ac:dyDescent="0.3">
      <c r="A64" s="7">
        <v>43187</v>
      </c>
      <c r="B64" s="1" t="s">
        <v>3</v>
      </c>
      <c r="C64" s="55">
        <f>'[5]Daily Roster'!$C64</f>
        <v>0</v>
      </c>
      <c r="D64" s="55">
        <f>'[5]Daily Roster'!$D64</f>
        <v>0</v>
      </c>
      <c r="E64" s="55">
        <f>'[5]Daily Roster'!$E64</f>
        <v>0</v>
      </c>
      <c r="F64" s="55">
        <f>'[5]Daily Roster'!$F64</f>
        <v>0</v>
      </c>
      <c r="G64" s="55">
        <f>'[5]Daily Roster'!$G64</f>
        <v>0</v>
      </c>
      <c r="H64" s="55">
        <f>'[5]Daily Roster'!$H64</f>
        <v>0</v>
      </c>
      <c r="I64" s="55">
        <f>'[5]Daily Roster'!$I64</f>
        <v>0</v>
      </c>
      <c r="J64" s="55">
        <f>'[5]Daily Roster'!$J64</f>
        <v>0</v>
      </c>
      <c r="K64" s="55">
        <f>'[5]Daily Roster'!$K64</f>
        <v>0</v>
      </c>
      <c r="L64" s="55">
        <f>'[5]Daily Roster'!$L64</f>
        <v>0</v>
      </c>
      <c r="M64" s="55">
        <f>'[5]Daily Roster'!$M64</f>
        <v>0</v>
      </c>
      <c r="N64" s="55">
        <f>'[5]Daily Roster'!$N64</f>
        <v>0</v>
      </c>
      <c r="O64" s="55">
        <f>'[5]Daily Roster'!$O64</f>
        <v>0</v>
      </c>
      <c r="P64" s="55">
        <f>'[5]Daily Roster'!$P64</f>
        <v>0</v>
      </c>
      <c r="Q64" s="55">
        <f>'[5]Daily Roster'!$Q64</f>
        <v>0</v>
      </c>
      <c r="R64" s="55">
        <f>'[5]Daily Roster'!$R64</f>
        <v>0</v>
      </c>
      <c r="S64" s="55">
        <f>'[5]Daily Roster'!$S64</f>
        <v>0</v>
      </c>
      <c r="T64" s="55">
        <f>'[5]Daily Roster'!$T64</f>
        <v>0</v>
      </c>
    </row>
    <row r="65" spans="1:20" x14ac:dyDescent="0.3">
      <c r="A65" s="7">
        <v>43188</v>
      </c>
      <c r="B65" s="1" t="s">
        <v>4</v>
      </c>
      <c r="C65" s="55">
        <f>'[5]Daily Roster'!$C65</f>
        <v>0</v>
      </c>
      <c r="D65" s="55">
        <f>'[5]Daily Roster'!$D65</f>
        <v>0</v>
      </c>
      <c r="E65" s="55">
        <f>'[5]Daily Roster'!$E65</f>
        <v>0</v>
      </c>
      <c r="F65" s="55">
        <f>'[5]Daily Roster'!$F65</f>
        <v>0</v>
      </c>
      <c r="G65" s="55">
        <f>'[5]Daily Roster'!$G65</f>
        <v>0</v>
      </c>
      <c r="H65" s="55">
        <f>'[5]Daily Roster'!$H65</f>
        <v>0</v>
      </c>
      <c r="I65" s="55">
        <f>'[5]Daily Roster'!$I65</f>
        <v>0</v>
      </c>
      <c r="J65" s="55">
        <f>'[5]Daily Roster'!$J65</f>
        <v>0</v>
      </c>
      <c r="K65" s="55">
        <f>'[5]Daily Roster'!$K65</f>
        <v>0</v>
      </c>
      <c r="L65" s="55">
        <f>'[5]Daily Roster'!$L65</f>
        <v>0</v>
      </c>
      <c r="M65" s="55">
        <f>'[5]Daily Roster'!$M65</f>
        <v>0</v>
      </c>
      <c r="N65" s="55">
        <f>'[5]Daily Roster'!$N65</f>
        <v>0</v>
      </c>
      <c r="O65" s="55">
        <f>'[5]Daily Roster'!$O65</f>
        <v>0</v>
      </c>
      <c r="P65" s="55">
        <f>'[5]Daily Roster'!$P65</f>
        <v>0</v>
      </c>
      <c r="Q65" s="55">
        <f>'[5]Daily Roster'!$Q65</f>
        <v>0</v>
      </c>
      <c r="R65" s="55">
        <f>'[5]Daily Roster'!$R65</f>
        <v>0</v>
      </c>
      <c r="S65" s="55">
        <f>'[5]Daily Roster'!$S65</f>
        <v>0</v>
      </c>
      <c r="T65" s="55">
        <f>'[5]Daily Roster'!$T65</f>
        <v>0</v>
      </c>
    </row>
    <row r="66" spans="1:20" x14ac:dyDescent="0.3">
      <c r="A66" s="7">
        <v>43189</v>
      </c>
      <c r="B66" s="1" t="s">
        <v>5</v>
      </c>
      <c r="C66" s="55">
        <f>'[5]Daily Roster'!$C66</f>
        <v>0</v>
      </c>
      <c r="D66" s="55">
        <f>'[5]Daily Roster'!$D66</f>
        <v>0</v>
      </c>
      <c r="E66" s="55">
        <f>'[5]Daily Roster'!$E66</f>
        <v>0</v>
      </c>
      <c r="F66" s="55">
        <f>'[5]Daily Roster'!$F66</f>
        <v>0</v>
      </c>
      <c r="G66" s="55">
        <f>'[5]Daily Roster'!$G66</f>
        <v>0</v>
      </c>
      <c r="H66" s="55">
        <f>'[5]Daily Roster'!$H66</f>
        <v>0</v>
      </c>
      <c r="I66" s="55">
        <f>'[5]Daily Roster'!$I66</f>
        <v>0</v>
      </c>
      <c r="J66" s="55">
        <f>'[5]Daily Roster'!$J66</f>
        <v>0</v>
      </c>
      <c r="K66" s="55">
        <f>'[5]Daily Roster'!$K66</f>
        <v>0</v>
      </c>
      <c r="L66" s="55">
        <f>'[5]Daily Roster'!$L66</f>
        <v>0</v>
      </c>
      <c r="M66" s="55">
        <f>'[5]Daily Roster'!$M66</f>
        <v>0</v>
      </c>
      <c r="N66" s="55">
        <f>'[5]Daily Roster'!$N66</f>
        <v>0</v>
      </c>
      <c r="O66" s="55">
        <f>'[5]Daily Roster'!$O66</f>
        <v>0</v>
      </c>
      <c r="P66" s="55">
        <f>'[5]Daily Roster'!$P66</f>
        <v>0</v>
      </c>
      <c r="Q66" s="55">
        <f>'[5]Daily Roster'!$Q66</f>
        <v>0</v>
      </c>
      <c r="R66" s="55">
        <f>'[5]Daily Roster'!$R66</f>
        <v>0</v>
      </c>
      <c r="S66" s="55">
        <f>'[5]Daily Roster'!$S66</f>
        <v>0</v>
      </c>
      <c r="T66" s="55">
        <f>'[5]Daily Roster'!$T66</f>
        <v>0</v>
      </c>
    </row>
    <row r="67" spans="1:20" x14ac:dyDescent="0.3">
      <c r="A67" s="7">
        <v>43192</v>
      </c>
      <c r="B67" s="1" t="s">
        <v>1</v>
      </c>
      <c r="C67" s="55">
        <f>'[5]Daily Roster'!$C67</f>
        <v>0</v>
      </c>
      <c r="D67" s="55">
        <f>'[5]Daily Roster'!$D67</f>
        <v>0</v>
      </c>
      <c r="E67" s="55">
        <f>'[5]Daily Roster'!$E67</f>
        <v>0</v>
      </c>
      <c r="F67" s="55">
        <f>'[5]Daily Roster'!$F67</f>
        <v>0</v>
      </c>
      <c r="G67" s="55">
        <f>'[5]Daily Roster'!$G67</f>
        <v>0</v>
      </c>
      <c r="H67" s="55">
        <f>'[5]Daily Roster'!$H67</f>
        <v>0</v>
      </c>
      <c r="I67" s="55">
        <f>'[5]Daily Roster'!$I67</f>
        <v>0</v>
      </c>
      <c r="J67" s="55">
        <f>'[5]Daily Roster'!$J67</f>
        <v>0</v>
      </c>
      <c r="K67" s="55">
        <f>'[5]Daily Roster'!$K67</f>
        <v>0</v>
      </c>
      <c r="L67" s="55">
        <f>'[5]Daily Roster'!$L67</f>
        <v>0</v>
      </c>
      <c r="M67" s="55">
        <f>'[5]Daily Roster'!$M67</f>
        <v>0</v>
      </c>
      <c r="N67" s="55">
        <f>'[5]Daily Roster'!$N67</f>
        <v>0</v>
      </c>
      <c r="O67" s="55">
        <f>'[5]Daily Roster'!$O67</f>
        <v>0</v>
      </c>
      <c r="P67" s="55">
        <f>'[5]Daily Roster'!$P67</f>
        <v>0</v>
      </c>
      <c r="Q67" s="55">
        <f>'[5]Daily Roster'!$Q67</f>
        <v>0</v>
      </c>
      <c r="R67" s="55">
        <f>'[5]Daily Roster'!$R67</f>
        <v>0</v>
      </c>
      <c r="S67" s="55">
        <f>'[5]Daily Roster'!$S67</f>
        <v>0</v>
      </c>
      <c r="T67" s="55">
        <f>'[5]Daily Roster'!$T67</f>
        <v>0</v>
      </c>
    </row>
    <row r="68" spans="1:20" x14ac:dyDescent="0.3">
      <c r="A68" s="7">
        <v>43193</v>
      </c>
      <c r="B68" s="1" t="s">
        <v>2</v>
      </c>
      <c r="C68" s="55">
        <f>'[5]Daily Roster'!$C68</f>
        <v>0</v>
      </c>
      <c r="D68" s="55">
        <f>'[5]Daily Roster'!$D68</f>
        <v>0</v>
      </c>
      <c r="E68" s="55">
        <f>'[5]Daily Roster'!$E68</f>
        <v>0</v>
      </c>
      <c r="F68" s="55">
        <f>'[5]Daily Roster'!$F68</f>
        <v>0</v>
      </c>
      <c r="G68" s="55">
        <f>'[5]Daily Roster'!$G68</f>
        <v>0</v>
      </c>
      <c r="H68" s="55">
        <f>'[5]Daily Roster'!$H68</f>
        <v>0</v>
      </c>
      <c r="I68" s="55">
        <f>'[5]Daily Roster'!$I68</f>
        <v>0</v>
      </c>
      <c r="J68" s="55">
        <f>'[5]Daily Roster'!$J68</f>
        <v>0</v>
      </c>
      <c r="K68" s="55">
        <f>'[5]Daily Roster'!$K68</f>
        <v>0</v>
      </c>
      <c r="L68" s="55">
        <f>'[5]Daily Roster'!$L68</f>
        <v>0</v>
      </c>
      <c r="M68" s="55">
        <f>'[5]Daily Roster'!$M68</f>
        <v>0</v>
      </c>
      <c r="N68" s="55">
        <f>'[5]Daily Roster'!$N68</f>
        <v>0</v>
      </c>
      <c r="O68" s="55">
        <f>'[5]Daily Roster'!$O68</f>
        <v>0</v>
      </c>
      <c r="P68" s="55">
        <f>'[5]Daily Roster'!$P68</f>
        <v>0</v>
      </c>
      <c r="Q68" s="55">
        <f>'[5]Daily Roster'!$Q68</f>
        <v>0</v>
      </c>
      <c r="R68" s="55">
        <f>'[5]Daily Roster'!$R68</f>
        <v>0</v>
      </c>
      <c r="S68" s="55">
        <f>'[5]Daily Roster'!$S68</f>
        <v>0</v>
      </c>
      <c r="T68" s="55">
        <f>'[5]Daily Roster'!$T68</f>
        <v>0</v>
      </c>
    </row>
    <row r="69" spans="1:20" x14ac:dyDescent="0.3">
      <c r="A69" s="7">
        <v>43194</v>
      </c>
      <c r="B69" s="1" t="s">
        <v>3</v>
      </c>
      <c r="C69" s="55">
        <f>'[5]Daily Roster'!$C69</f>
        <v>0</v>
      </c>
      <c r="D69" s="55">
        <f>'[5]Daily Roster'!$D69</f>
        <v>0</v>
      </c>
      <c r="E69" s="55">
        <f>'[5]Daily Roster'!$E69</f>
        <v>0</v>
      </c>
      <c r="F69" s="55">
        <f>'[5]Daily Roster'!$F69</f>
        <v>0</v>
      </c>
      <c r="G69" s="55">
        <f>'[5]Daily Roster'!$G69</f>
        <v>0</v>
      </c>
      <c r="H69" s="55">
        <f>'[5]Daily Roster'!$H69</f>
        <v>0</v>
      </c>
      <c r="I69" s="55">
        <f>'[5]Daily Roster'!$I69</f>
        <v>0</v>
      </c>
      <c r="J69" s="55">
        <f>'[5]Daily Roster'!$J69</f>
        <v>0</v>
      </c>
      <c r="K69" s="55">
        <f>'[5]Daily Roster'!$K69</f>
        <v>0</v>
      </c>
      <c r="L69" s="55">
        <f>'[5]Daily Roster'!$L69</f>
        <v>0</v>
      </c>
      <c r="M69" s="55">
        <f>'[5]Daily Roster'!$M69</f>
        <v>0</v>
      </c>
      <c r="N69" s="55">
        <f>'[5]Daily Roster'!$N69</f>
        <v>0</v>
      </c>
      <c r="O69" s="55">
        <f>'[5]Daily Roster'!$O69</f>
        <v>0</v>
      </c>
      <c r="P69" s="55">
        <f>'[5]Daily Roster'!$P69</f>
        <v>0</v>
      </c>
      <c r="Q69" s="55">
        <f>'[5]Daily Roster'!$Q69</f>
        <v>0</v>
      </c>
      <c r="R69" s="55">
        <f>'[5]Daily Roster'!$R69</f>
        <v>0</v>
      </c>
      <c r="S69" s="55">
        <f>'[5]Daily Roster'!$S69</f>
        <v>0</v>
      </c>
      <c r="T69" s="55">
        <f>'[5]Daily Roster'!$T69</f>
        <v>0</v>
      </c>
    </row>
    <row r="70" spans="1:20" x14ac:dyDescent="0.3">
      <c r="A70" s="7">
        <v>43195</v>
      </c>
      <c r="B70" s="1" t="s">
        <v>4</v>
      </c>
      <c r="C70" s="55">
        <f>'[5]Daily Roster'!$C70</f>
        <v>0</v>
      </c>
      <c r="D70" s="55">
        <f>'[5]Daily Roster'!$D70</f>
        <v>0</v>
      </c>
      <c r="E70" s="55">
        <f>'[5]Daily Roster'!$E70</f>
        <v>0</v>
      </c>
      <c r="F70" s="55">
        <f>'[5]Daily Roster'!$F70</f>
        <v>0</v>
      </c>
      <c r="G70" s="55">
        <f>'[5]Daily Roster'!$G70</f>
        <v>0</v>
      </c>
      <c r="H70" s="55">
        <f>'[5]Daily Roster'!$H70</f>
        <v>0</v>
      </c>
      <c r="I70" s="55">
        <f>'[5]Daily Roster'!$I70</f>
        <v>0</v>
      </c>
      <c r="J70" s="55">
        <f>'[5]Daily Roster'!$J70</f>
        <v>0</v>
      </c>
      <c r="K70" s="55">
        <f>'[5]Daily Roster'!$K70</f>
        <v>0</v>
      </c>
      <c r="L70" s="55">
        <f>'[5]Daily Roster'!$L70</f>
        <v>0</v>
      </c>
      <c r="M70" s="55">
        <f>'[5]Daily Roster'!$M70</f>
        <v>0</v>
      </c>
      <c r="N70" s="55">
        <f>'[5]Daily Roster'!$N70</f>
        <v>0</v>
      </c>
      <c r="O70" s="55">
        <f>'[5]Daily Roster'!$O70</f>
        <v>0</v>
      </c>
      <c r="P70" s="55">
        <f>'[5]Daily Roster'!$P70</f>
        <v>0</v>
      </c>
      <c r="Q70" s="55">
        <f>'[5]Daily Roster'!$Q70</f>
        <v>0</v>
      </c>
      <c r="R70" s="55">
        <f>'[5]Daily Roster'!$R70</f>
        <v>0</v>
      </c>
      <c r="S70" s="55">
        <f>'[5]Daily Roster'!$S70</f>
        <v>0</v>
      </c>
      <c r="T70" s="55">
        <f>'[5]Daily Roster'!$T70</f>
        <v>0</v>
      </c>
    </row>
    <row r="71" spans="1:20" x14ac:dyDescent="0.3">
      <c r="A71" s="7">
        <v>43196</v>
      </c>
      <c r="B71" s="1" t="s">
        <v>5</v>
      </c>
      <c r="C71" s="55">
        <f>'[5]Daily Roster'!$C71</f>
        <v>0</v>
      </c>
      <c r="D71" s="55">
        <f>'[5]Daily Roster'!$D71</f>
        <v>0</v>
      </c>
      <c r="E71" s="55">
        <f>'[5]Daily Roster'!$E71</f>
        <v>0</v>
      </c>
      <c r="F71" s="55">
        <f>'[5]Daily Roster'!$F71</f>
        <v>0</v>
      </c>
      <c r="G71" s="55">
        <f>'[5]Daily Roster'!$G71</f>
        <v>0</v>
      </c>
      <c r="H71" s="55">
        <f>'[5]Daily Roster'!$H71</f>
        <v>0</v>
      </c>
      <c r="I71" s="55">
        <f>'[5]Daily Roster'!$I71</f>
        <v>0</v>
      </c>
      <c r="J71" s="55">
        <f>'[5]Daily Roster'!$J71</f>
        <v>0</v>
      </c>
      <c r="K71" s="55">
        <f>'[5]Daily Roster'!$K71</f>
        <v>0</v>
      </c>
      <c r="L71" s="55">
        <f>'[5]Daily Roster'!$L71</f>
        <v>0</v>
      </c>
      <c r="M71" s="55">
        <f>'[5]Daily Roster'!$M71</f>
        <v>0</v>
      </c>
      <c r="N71" s="55">
        <f>'[5]Daily Roster'!$N71</f>
        <v>0</v>
      </c>
      <c r="O71" s="55">
        <f>'[5]Daily Roster'!$O71</f>
        <v>0</v>
      </c>
      <c r="P71" s="55">
        <f>'[5]Daily Roster'!$P71</f>
        <v>0</v>
      </c>
      <c r="Q71" s="55">
        <f>'[5]Daily Roster'!$Q71</f>
        <v>0</v>
      </c>
      <c r="R71" s="55">
        <f>'[5]Daily Roster'!$R71</f>
        <v>0</v>
      </c>
      <c r="S71" s="55">
        <f>'[5]Daily Roster'!$S71</f>
        <v>0</v>
      </c>
      <c r="T71" s="55">
        <f>'[5]Daily Roster'!$T71</f>
        <v>0</v>
      </c>
    </row>
    <row r="72" spans="1:20" x14ac:dyDescent="0.3">
      <c r="A72" s="7">
        <v>43199</v>
      </c>
      <c r="B72" s="1" t="s">
        <v>1</v>
      </c>
      <c r="C72" s="55">
        <f>'[5]Daily Roster'!$C72</f>
        <v>0</v>
      </c>
      <c r="D72" s="55">
        <f>'[5]Daily Roster'!$D72</f>
        <v>0</v>
      </c>
      <c r="E72" s="55">
        <f>'[5]Daily Roster'!$E72</f>
        <v>0</v>
      </c>
      <c r="F72" s="55">
        <f>'[5]Daily Roster'!$F72</f>
        <v>0</v>
      </c>
      <c r="G72" s="55">
        <f>'[5]Daily Roster'!$G72</f>
        <v>0</v>
      </c>
      <c r="H72" s="55">
        <f>'[5]Daily Roster'!$H72</f>
        <v>0</v>
      </c>
      <c r="I72" s="55">
        <f>'[5]Daily Roster'!$I72</f>
        <v>0</v>
      </c>
      <c r="J72" s="55">
        <f>'[5]Daily Roster'!$J72</f>
        <v>0</v>
      </c>
      <c r="K72" s="55">
        <f>'[5]Daily Roster'!$K72</f>
        <v>0</v>
      </c>
      <c r="L72" s="55">
        <f>'[5]Daily Roster'!$L72</f>
        <v>0</v>
      </c>
      <c r="M72" s="55">
        <f>'[5]Daily Roster'!$M72</f>
        <v>0</v>
      </c>
      <c r="N72" s="55">
        <f>'[5]Daily Roster'!$N72</f>
        <v>0</v>
      </c>
      <c r="O72" s="55">
        <f>'[5]Daily Roster'!$O72</f>
        <v>0</v>
      </c>
      <c r="P72" s="55">
        <f>'[5]Daily Roster'!$P72</f>
        <v>0</v>
      </c>
      <c r="Q72" s="55">
        <f>'[5]Daily Roster'!$Q72</f>
        <v>0</v>
      </c>
      <c r="R72" s="55">
        <f>'[5]Daily Roster'!$R72</f>
        <v>0</v>
      </c>
      <c r="S72" s="55">
        <f>'[5]Daily Roster'!$S72</f>
        <v>0</v>
      </c>
      <c r="T72" s="55">
        <f>'[5]Daily Roster'!$T72</f>
        <v>0</v>
      </c>
    </row>
    <row r="73" spans="1:20" x14ac:dyDescent="0.3">
      <c r="A73" s="7">
        <v>43200</v>
      </c>
      <c r="B73" s="1" t="s">
        <v>2</v>
      </c>
      <c r="C73" s="55">
        <f>'[5]Daily Roster'!$C73</f>
        <v>0</v>
      </c>
      <c r="D73" s="55">
        <f>'[5]Daily Roster'!$D73</f>
        <v>0</v>
      </c>
      <c r="E73" s="55">
        <f>'[5]Daily Roster'!$E73</f>
        <v>0</v>
      </c>
      <c r="F73" s="55">
        <f>'[5]Daily Roster'!$F73</f>
        <v>0</v>
      </c>
      <c r="G73" s="55">
        <f>'[5]Daily Roster'!$G73</f>
        <v>0</v>
      </c>
      <c r="H73" s="55">
        <f>'[5]Daily Roster'!$H73</f>
        <v>0</v>
      </c>
      <c r="I73" s="55">
        <f>'[5]Daily Roster'!$I73</f>
        <v>0</v>
      </c>
      <c r="J73" s="55">
        <f>'[5]Daily Roster'!$J73</f>
        <v>0</v>
      </c>
      <c r="K73" s="55">
        <f>'[5]Daily Roster'!$K73</f>
        <v>0</v>
      </c>
      <c r="L73" s="55">
        <f>'[5]Daily Roster'!$L73</f>
        <v>0</v>
      </c>
      <c r="M73" s="55">
        <f>'[5]Daily Roster'!$M73</f>
        <v>0</v>
      </c>
      <c r="N73" s="55">
        <f>'[5]Daily Roster'!$N73</f>
        <v>0</v>
      </c>
      <c r="O73" s="55">
        <f>'[5]Daily Roster'!$O73</f>
        <v>0</v>
      </c>
      <c r="P73" s="55">
        <f>'[5]Daily Roster'!$P73</f>
        <v>0</v>
      </c>
      <c r="Q73" s="55">
        <f>'[5]Daily Roster'!$Q73</f>
        <v>0</v>
      </c>
      <c r="R73" s="55">
        <f>'[5]Daily Roster'!$R73</f>
        <v>0</v>
      </c>
      <c r="S73" s="55">
        <f>'[5]Daily Roster'!$S73</f>
        <v>0</v>
      </c>
      <c r="T73" s="55">
        <f>'[5]Daily Roster'!$T73</f>
        <v>0</v>
      </c>
    </row>
    <row r="74" spans="1:20" x14ac:dyDescent="0.3">
      <c r="A74" s="7">
        <v>43201</v>
      </c>
      <c r="B74" s="1" t="s">
        <v>3</v>
      </c>
      <c r="C74" s="55">
        <f>'[5]Daily Roster'!$C74</f>
        <v>0</v>
      </c>
      <c r="D74" s="55">
        <f>'[5]Daily Roster'!$D74</f>
        <v>0</v>
      </c>
      <c r="E74" s="55">
        <f>'[5]Daily Roster'!$E74</f>
        <v>0</v>
      </c>
      <c r="F74" s="55">
        <f>'[5]Daily Roster'!$F74</f>
        <v>0</v>
      </c>
      <c r="G74" s="55">
        <f>'[5]Daily Roster'!$G74</f>
        <v>0</v>
      </c>
      <c r="H74" s="55">
        <f>'[5]Daily Roster'!$H74</f>
        <v>0</v>
      </c>
      <c r="I74" s="55">
        <f>'[5]Daily Roster'!$I74</f>
        <v>0</v>
      </c>
      <c r="J74" s="55">
        <f>'[5]Daily Roster'!$J74</f>
        <v>0</v>
      </c>
      <c r="K74" s="55">
        <f>'[5]Daily Roster'!$K74</f>
        <v>0</v>
      </c>
      <c r="L74" s="55">
        <f>'[5]Daily Roster'!$L74</f>
        <v>0</v>
      </c>
      <c r="M74" s="55">
        <f>'[5]Daily Roster'!$M74</f>
        <v>0</v>
      </c>
      <c r="N74" s="55">
        <f>'[5]Daily Roster'!$N74</f>
        <v>0</v>
      </c>
      <c r="O74" s="55">
        <f>'[5]Daily Roster'!$O74</f>
        <v>0</v>
      </c>
      <c r="P74" s="55">
        <f>'[5]Daily Roster'!$P74</f>
        <v>0</v>
      </c>
      <c r="Q74" s="55">
        <f>'[5]Daily Roster'!$Q74</f>
        <v>0</v>
      </c>
      <c r="R74" s="55">
        <f>'[5]Daily Roster'!$R74</f>
        <v>0</v>
      </c>
      <c r="S74" s="55">
        <f>'[5]Daily Roster'!$S74</f>
        <v>0</v>
      </c>
      <c r="T74" s="55">
        <f>'[5]Daily Roster'!$T74</f>
        <v>0</v>
      </c>
    </row>
    <row r="75" spans="1:20" x14ac:dyDescent="0.3">
      <c r="A75" s="7">
        <v>43202</v>
      </c>
      <c r="B75" s="1" t="s">
        <v>4</v>
      </c>
      <c r="C75" s="55">
        <f>'[5]Daily Roster'!$C75</f>
        <v>0</v>
      </c>
      <c r="D75" s="55">
        <f>'[5]Daily Roster'!$D75</f>
        <v>0</v>
      </c>
      <c r="E75" s="55">
        <f>'[5]Daily Roster'!$E75</f>
        <v>0</v>
      </c>
      <c r="F75" s="55">
        <f>'[5]Daily Roster'!$F75</f>
        <v>0</v>
      </c>
      <c r="G75" s="55">
        <f>'[5]Daily Roster'!$G75</f>
        <v>0</v>
      </c>
      <c r="H75" s="55">
        <f>'[5]Daily Roster'!$H75</f>
        <v>0</v>
      </c>
      <c r="I75" s="55">
        <f>'[5]Daily Roster'!$I75</f>
        <v>0</v>
      </c>
      <c r="J75" s="55">
        <f>'[5]Daily Roster'!$J75</f>
        <v>0</v>
      </c>
      <c r="K75" s="55">
        <f>'[5]Daily Roster'!$K75</f>
        <v>0</v>
      </c>
      <c r="L75" s="55">
        <f>'[5]Daily Roster'!$L75</f>
        <v>0</v>
      </c>
      <c r="M75" s="55">
        <f>'[5]Daily Roster'!$M75</f>
        <v>0</v>
      </c>
      <c r="N75" s="55">
        <f>'[5]Daily Roster'!$N75</f>
        <v>0</v>
      </c>
      <c r="O75" s="55">
        <f>'[5]Daily Roster'!$O75</f>
        <v>0</v>
      </c>
      <c r="P75" s="55">
        <f>'[5]Daily Roster'!$P75</f>
        <v>0</v>
      </c>
      <c r="Q75" s="55">
        <f>'[5]Daily Roster'!$Q75</f>
        <v>0</v>
      </c>
      <c r="R75" s="55">
        <f>'[5]Daily Roster'!$R75</f>
        <v>0</v>
      </c>
      <c r="S75" s="55">
        <f>'[5]Daily Roster'!$S75</f>
        <v>0</v>
      </c>
      <c r="T75" s="55">
        <f>'[5]Daily Roster'!$T75</f>
        <v>0</v>
      </c>
    </row>
    <row r="76" spans="1:20" x14ac:dyDescent="0.3">
      <c r="A76" s="7">
        <v>43203</v>
      </c>
      <c r="B76" s="1" t="s">
        <v>5</v>
      </c>
      <c r="C76" s="55">
        <f>'[5]Daily Roster'!$C76</f>
        <v>0</v>
      </c>
      <c r="D76" s="55">
        <f>'[5]Daily Roster'!$D76</f>
        <v>0</v>
      </c>
      <c r="E76" s="55">
        <f>'[5]Daily Roster'!$E76</f>
        <v>0</v>
      </c>
      <c r="F76" s="55">
        <f>'[5]Daily Roster'!$F76</f>
        <v>0</v>
      </c>
      <c r="G76" s="55">
        <f>'[5]Daily Roster'!$G76</f>
        <v>0</v>
      </c>
      <c r="H76" s="55">
        <f>'[5]Daily Roster'!$H76</f>
        <v>0</v>
      </c>
      <c r="I76" s="55">
        <f>'[5]Daily Roster'!$I76</f>
        <v>0</v>
      </c>
      <c r="J76" s="55">
        <f>'[5]Daily Roster'!$J76</f>
        <v>0</v>
      </c>
      <c r="K76" s="55">
        <f>'[5]Daily Roster'!$K76</f>
        <v>0</v>
      </c>
      <c r="L76" s="55">
        <f>'[5]Daily Roster'!$L76</f>
        <v>0</v>
      </c>
      <c r="M76" s="55">
        <f>'[5]Daily Roster'!$M76</f>
        <v>0</v>
      </c>
      <c r="N76" s="55">
        <f>'[5]Daily Roster'!$N76</f>
        <v>0</v>
      </c>
      <c r="O76" s="55">
        <f>'[5]Daily Roster'!$O76</f>
        <v>0</v>
      </c>
      <c r="P76" s="55">
        <f>'[5]Daily Roster'!$P76</f>
        <v>0</v>
      </c>
      <c r="Q76" s="55">
        <f>'[5]Daily Roster'!$Q76</f>
        <v>0</v>
      </c>
      <c r="R76" s="55">
        <f>'[5]Daily Roster'!$R76</f>
        <v>0</v>
      </c>
      <c r="S76" s="55">
        <f>'[5]Daily Roster'!$S76</f>
        <v>0</v>
      </c>
      <c r="T76" s="55">
        <f>'[5]Daily Roster'!$T76</f>
        <v>0</v>
      </c>
    </row>
    <row r="77" spans="1:20" x14ac:dyDescent="0.3">
      <c r="A77" s="7">
        <v>43206</v>
      </c>
      <c r="B77" s="1" t="s">
        <v>1</v>
      </c>
      <c r="C77" s="55">
        <f>'[5]Daily Roster'!$C77</f>
        <v>0</v>
      </c>
      <c r="D77" s="55">
        <f>'[5]Daily Roster'!$D77</f>
        <v>0</v>
      </c>
      <c r="E77" s="55">
        <f>'[5]Daily Roster'!$E77</f>
        <v>0</v>
      </c>
      <c r="F77" s="55">
        <f>'[5]Daily Roster'!$F77</f>
        <v>0</v>
      </c>
      <c r="G77" s="55">
        <f>'[5]Daily Roster'!$G77</f>
        <v>0</v>
      </c>
      <c r="H77" s="55">
        <f>'[5]Daily Roster'!$H77</f>
        <v>0</v>
      </c>
      <c r="I77" s="55">
        <f>'[5]Daily Roster'!$I77</f>
        <v>0</v>
      </c>
      <c r="J77" s="55">
        <f>'[5]Daily Roster'!$J77</f>
        <v>0</v>
      </c>
      <c r="K77" s="55">
        <f>'[5]Daily Roster'!$K77</f>
        <v>0</v>
      </c>
      <c r="L77" s="55">
        <f>'[5]Daily Roster'!$L77</f>
        <v>0</v>
      </c>
      <c r="M77" s="55">
        <f>'[5]Daily Roster'!$M77</f>
        <v>0</v>
      </c>
      <c r="N77" s="55">
        <f>'[5]Daily Roster'!$N77</f>
        <v>0</v>
      </c>
      <c r="O77" s="55">
        <f>'[5]Daily Roster'!$O77</f>
        <v>0</v>
      </c>
      <c r="P77" s="55">
        <f>'[5]Daily Roster'!$P77</f>
        <v>0</v>
      </c>
      <c r="Q77" s="55">
        <f>'[5]Daily Roster'!$Q77</f>
        <v>0</v>
      </c>
      <c r="R77" s="55">
        <f>'[5]Daily Roster'!$R77</f>
        <v>0</v>
      </c>
      <c r="S77" s="55">
        <f>'[5]Daily Roster'!$S77</f>
        <v>0</v>
      </c>
      <c r="T77" s="55">
        <f>'[5]Daily Roster'!$T77</f>
        <v>0</v>
      </c>
    </row>
    <row r="78" spans="1:20" x14ac:dyDescent="0.3">
      <c r="A78" s="7">
        <v>43207</v>
      </c>
      <c r="B78" s="1" t="s">
        <v>2</v>
      </c>
      <c r="C78" s="55">
        <f>'[5]Daily Roster'!$C78</f>
        <v>0</v>
      </c>
      <c r="D78" s="55">
        <f>'[5]Daily Roster'!$D78</f>
        <v>0</v>
      </c>
      <c r="E78" s="55">
        <f>'[5]Daily Roster'!$E78</f>
        <v>0</v>
      </c>
      <c r="F78" s="55">
        <f>'[5]Daily Roster'!$F78</f>
        <v>0</v>
      </c>
      <c r="G78" s="55">
        <f>'[5]Daily Roster'!$G78</f>
        <v>0</v>
      </c>
      <c r="H78" s="55">
        <f>'[5]Daily Roster'!$H78</f>
        <v>0</v>
      </c>
      <c r="I78" s="55">
        <f>'[5]Daily Roster'!$I78</f>
        <v>0</v>
      </c>
      <c r="J78" s="55">
        <f>'[5]Daily Roster'!$J78</f>
        <v>0</v>
      </c>
      <c r="K78" s="55">
        <f>'[5]Daily Roster'!$K78</f>
        <v>0</v>
      </c>
      <c r="L78" s="55">
        <f>'[5]Daily Roster'!$L78</f>
        <v>0</v>
      </c>
      <c r="M78" s="55">
        <f>'[5]Daily Roster'!$M78</f>
        <v>0</v>
      </c>
      <c r="N78" s="55">
        <f>'[5]Daily Roster'!$N78</f>
        <v>0</v>
      </c>
      <c r="O78" s="55">
        <f>'[5]Daily Roster'!$O78</f>
        <v>0</v>
      </c>
      <c r="P78" s="55">
        <f>'[5]Daily Roster'!$P78</f>
        <v>0</v>
      </c>
      <c r="Q78" s="55">
        <f>'[5]Daily Roster'!$Q78</f>
        <v>0</v>
      </c>
      <c r="R78" s="55">
        <f>'[5]Daily Roster'!$R78</f>
        <v>0</v>
      </c>
      <c r="S78" s="55">
        <f>'[5]Daily Roster'!$S78</f>
        <v>0</v>
      </c>
      <c r="T78" s="55">
        <f>'[5]Daily Roster'!$T78</f>
        <v>0</v>
      </c>
    </row>
    <row r="79" spans="1:20" x14ac:dyDescent="0.3">
      <c r="A79" s="7">
        <v>43208</v>
      </c>
      <c r="B79" s="1" t="s">
        <v>3</v>
      </c>
      <c r="C79" s="55">
        <f>'[5]Daily Roster'!$C79</f>
        <v>0</v>
      </c>
      <c r="D79" s="55">
        <f>'[5]Daily Roster'!$D79</f>
        <v>0</v>
      </c>
      <c r="E79" s="55">
        <f>'[5]Daily Roster'!$E79</f>
        <v>0</v>
      </c>
      <c r="F79" s="55">
        <f>'[5]Daily Roster'!$F79</f>
        <v>0</v>
      </c>
      <c r="G79" s="55">
        <f>'[5]Daily Roster'!$G79</f>
        <v>0</v>
      </c>
      <c r="H79" s="55">
        <f>'[5]Daily Roster'!$H79</f>
        <v>0</v>
      </c>
      <c r="I79" s="55">
        <f>'[5]Daily Roster'!$I79</f>
        <v>0</v>
      </c>
      <c r="J79" s="55">
        <f>'[5]Daily Roster'!$J79</f>
        <v>0</v>
      </c>
      <c r="K79" s="55">
        <f>'[5]Daily Roster'!$K79</f>
        <v>0</v>
      </c>
      <c r="L79" s="55">
        <f>'[5]Daily Roster'!$L79</f>
        <v>0</v>
      </c>
      <c r="M79" s="55">
        <f>'[5]Daily Roster'!$M79</f>
        <v>0</v>
      </c>
      <c r="N79" s="55">
        <f>'[5]Daily Roster'!$N79</f>
        <v>0</v>
      </c>
      <c r="O79" s="55">
        <f>'[5]Daily Roster'!$O79</f>
        <v>0</v>
      </c>
      <c r="P79" s="55">
        <f>'[5]Daily Roster'!$P79</f>
        <v>0</v>
      </c>
      <c r="Q79" s="55">
        <f>'[5]Daily Roster'!$Q79</f>
        <v>0</v>
      </c>
      <c r="R79" s="55">
        <f>'[5]Daily Roster'!$R79</f>
        <v>0</v>
      </c>
      <c r="S79" s="55">
        <f>'[5]Daily Roster'!$S79</f>
        <v>0</v>
      </c>
      <c r="T79" s="55">
        <f>'[5]Daily Roster'!$T79</f>
        <v>0</v>
      </c>
    </row>
    <row r="80" spans="1:20" x14ac:dyDescent="0.3">
      <c r="A80" s="7">
        <v>43209</v>
      </c>
      <c r="B80" s="1" t="s">
        <v>4</v>
      </c>
      <c r="C80" s="55">
        <f>'[5]Daily Roster'!$C80</f>
        <v>0</v>
      </c>
      <c r="D80" s="55">
        <f>'[5]Daily Roster'!$D80</f>
        <v>0</v>
      </c>
      <c r="E80" s="55">
        <f>'[5]Daily Roster'!$E80</f>
        <v>0</v>
      </c>
      <c r="F80" s="55">
        <f>'[5]Daily Roster'!$F80</f>
        <v>0</v>
      </c>
      <c r="G80" s="55">
        <f>'[5]Daily Roster'!$G80</f>
        <v>0</v>
      </c>
      <c r="H80" s="55">
        <f>'[5]Daily Roster'!$H80</f>
        <v>0</v>
      </c>
      <c r="I80" s="55">
        <f>'[5]Daily Roster'!$I80</f>
        <v>0</v>
      </c>
      <c r="J80" s="55">
        <f>'[5]Daily Roster'!$J80</f>
        <v>0</v>
      </c>
      <c r="K80" s="55">
        <f>'[5]Daily Roster'!$K80</f>
        <v>0</v>
      </c>
      <c r="L80" s="55">
        <f>'[5]Daily Roster'!$L80</f>
        <v>0</v>
      </c>
      <c r="M80" s="55">
        <f>'[5]Daily Roster'!$M80</f>
        <v>0</v>
      </c>
      <c r="N80" s="55">
        <f>'[5]Daily Roster'!$N80</f>
        <v>0</v>
      </c>
      <c r="O80" s="55">
        <f>'[5]Daily Roster'!$O80</f>
        <v>0</v>
      </c>
      <c r="P80" s="55">
        <f>'[5]Daily Roster'!$P80</f>
        <v>0</v>
      </c>
      <c r="Q80" s="55">
        <f>'[5]Daily Roster'!$Q80</f>
        <v>0</v>
      </c>
      <c r="R80" s="55">
        <f>'[5]Daily Roster'!$R80</f>
        <v>0</v>
      </c>
      <c r="S80" s="55">
        <f>'[5]Daily Roster'!$S80</f>
        <v>0</v>
      </c>
      <c r="T80" s="55">
        <f>'[5]Daily Roster'!$T80</f>
        <v>0</v>
      </c>
    </row>
    <row r="81" spans="1:20" x14ac:dyDescent="0.3">
      <c r="A81" s="7">
        <v>43210</v>
      </c>
      <c r="B81" s="1" t="s">
        <v>5</v>
      </c>
      <c r="C81" s="55">
        <f>'[5]Daily Roster'!$C81</f>
        <v>0</v>
      </c>
      <c r="D81" s="55">
        <f>'[5]Daily Roster'!$D81</f>
        <v>0</v>
      </c>
      <c r="E81" s="55">
        <f>'[5]Daily Roster'!$E81</f>
        <v>0</v>
      </c>
      <c r="F81" s="55">
        <f>'[5]Daily Roster'!$F81</f>
        <v>0</v>
      </c>
      <c r="G81" s="55">
        <f>'[5]Daily Roster'!$G81</f>
        <v>0</v>
      </c>
      <c r="H81" s="55">
        <f>'[5]Daily Roster'!$H81</f>
        <v>0</v>
      </c>
      <c r="I81" s="55">
        <f>'[5]Daily Roster'!$I81</f>
        <v>0</v>
      </c>
      <c r="J81" s="55">
        <f>'[5]Daily Roster'!$J81</f>
        <v>0</v>
      </c>
      <c r="K81" s="55">
        <f>'[5]Daily Roster'!$K81</f>
        <v>0</v>
      </c>
      <c r="L81" s="55">
        <f>'[5]Daily Roster'!$L81</f>
        <v>0</v>
      </c>
      <c r="M81" s="55">
        <f>'[5]Daily Roster'!$M81</f>
        <v>0</v>
      </c>
      <c r="N81" s="55">
        <f>'[5]Daily Roster'!$N81</f>
        <v>0</v>
      </c>
      <c r="O81" s="55">
        <f>'[5]Daily Roster'!$O81</f>
        <v>0</v>
      </c>
      <c r="P81" s="55">
        <f>'[5]Daily Roster'!$P81</f>
        <v>0</v>
      </c>
      <c r="Q81" s="55">
        <f>'[5]Daily Roster'!$Q81</f>
        <v>0</v>
      </c>
      <c r="R81" s="55">
        <f>'[5]Daily Roster'!$R81</f>
        <v>0</v>
      </c>
      <c r="S81" s="55">
        <f>'[5]Daily Roster'!$S81</f>
        <v>0</v>
      </c>
      <c r="T81" s="55">
        <f>'[5]Daily Roster'!$T81</f>
        <v>0</v>
      </c>
    </row>
    <row r="82" spans="1:20" x14ac:dyDescent="0.3">
      <c r="A82" s="7">
        <v>43213</v>
      </c>
      <c r="B82" s="1" t="s">
        <v>1</v>
      </c>
      <c r="C82" s="55">
        <f>'[5]Daily Roster'!$C82</f>
        <v>0</v>
      </c>
      <c r="D82" s="55">
        <f>'[5]Daily Roster'!$D82</f>
        <v>0</v>
      </c>
      <c r="E82" s="55">
        <f>'[5]Daily Roster'!$E82</f>
        <v>0</v>
      </c>
      <c r="F82" s="55">
        <f>'[5]Daily Roster'!$F82</f>
        <v>0</v>
      </c>
      <c r="G82" s="55">
        <f>'[5]Daily Roster'!$G82</f>
        <v>0</v>
      </c>
      <c r="H82" s="55">
        <f>'[5]Daily Roster'!$H82</f>
        <v>0</v>
      </c>
      <c r="I82" s="55">
        <f>'[5]Daily Roster'!$I82</f>
        <v>0</v>
      </c>
      <c r="J82" s="55">
        <f>'[5]Daily Roster'!$J82</f>
        <v>0</v>
      </c>
      <c r="K82" s="55">
        <f>'[5]Daily Roster'!$K82</f>
        <v>0</v>
      </c>
      <c r="L82" s="55">
        <f>'[5]Daily Roster'!$L82</f>
        <v>0</v>
      </c>
      <c r="M82" s="55">
        <f>'[5]Daily Roster'!$M82</f>
        <v>0</v>
      </c>
      <c r="N82" s="55">
        <f>'[5]Daily Roster'!$N82</f>
        <v>0</v>
      </c>
      <c r="O82" s="55">
        <f>'[5]Daily Roster'!$O82</f>
        <v>0</v>
      </c>
      <c r="P82" s="55">
        <f>'[5]Daily Roster'!$P82</f>
        <v>0</v>
      </c>
      <c r="Q82" s="55">
        <f>'[5]Daily Roster'!$Q82</f>
        <v>0</v>
      </c>
      <c r="R82" s="55">
        <f>'[5]Daily Roster'!$R82</f>
        <v>0</v>
      </c>
      <c r="S82" s="55">
        <f>'[5]Daily Roster'!$S82</f>
        <v>0</v>
      </c>
      <c r="T82" s="55">
        <f>'[5]Daily Roster'!$T82</f>
        <v>0</v>
      </c>
    </row>
    <row r="83" spans="1:20" x14ac:dyDescent="0.3">
      <c r="A83" s="7">
        <v>43214</v>
      </c>
      <c r="B83" s="1" t="s">
        <v>2</v>
      </c>
      <c r="C83" s="55">
        <f>'[5]Daily Roster'!$C83</f>
        <v>0</v>
      </c>
      <c r="D83" s="55">
        <f>'[5]Daily Roster'!$D83</f>
        <v>0</v>
      </c>
      <c r="E83" s="55">
        <f>'[5]Daily Roster'!$E83</f>
        <v>0</v>
      </c>
      <c r="F83" s="55">
        <f>'[5]Daily Roster'!$F83</f>
        <v>0</v>
      </c>
      <c r="G83" s="55">
        <f>'[5]Daily Roster'!$G83</f>
        <v>0</v>
      </c>
      <c r="H83" s="55">
        <f>'[5]Daily Roster'!$H83</f>
        <v>0</v>
      </c>
      <c r="I83" s="55">
        <f>'[5]Daily Roster'!$I83</f>
        <v>0</v>
      </c>
      <c r="J83" s="55">
        <f>'[5]Daily Roster'!$J83</f>
        <v>0</v>
      </c>
      <c r="K83" s="55">
        <f>'[5]Daily Roster'!$K83</f>
        <v>0</v>
      </c>
      <c r="L83" s="55">
        <f>'[5]Daily Roster'!$L83</f>
        <v>0</v>
      </c>
      <c r="M83" s="55">
        <f>'[5]Daily Roster'!$M83</f>
        <v>0</v>
      </c>
      <c r="N83" s="55">
        <f>'[5]Daily Roster'!$N83</f>
        <v>0</v>
      </c>
      <c r="O83" s="55">
        <f>'[5]Daily Roster'!$O83</f>
        <v>0</v>
      </c>
      <c r="P83" s="55">
        <f>'[5]Daily Roster'!$P83</f>
        <v>0</v>
      </c>
      <c r="Q83" s="55">
        <f>'[5]Daily Roster'!$Q83</f>
        <v>0</v>
      </c>
      <c r="R83" s="55">
        <f>'[5]Daily Roster'!$R83</f>
        <v>0</v>
      </c>
      <c r="S83" s="55">
        <f>'[5]Daily Roster'!$S83</f>
        <v>0</v>
      </c>
      <c r="T83" s="55">
        <f>'[5]Daily Roster'!$T83</f>
        <v>0</v>
      </c>
    </row>
    <row r="84" spans="1:20" x14ac:dyDescent="0.3">
      <c r="A84" s="7">
        <v>43215</v>
      </c>
      <c r="B84" s="1" t="s">
        <v>3</v>
      </c>
      <c r="C84" s="55">
        <f>'[5]Daily Roster'!$C84</f>
        <v>0</v>
      </c>
      <c r="D84" s="55">
        <f>'[5]Daily Roster'!$D84</f>
        <v>0</v>
      </c>
      <c r="E84" s="55">
        <f>'[5]Daily Roster'!$E84</f>
        <v>0</v>
      </c>
      <c r="F84" s="55">
        <f>'[5]Daily Roster'!$F84</f>
        <v>0</v>
      </c>
      <c r="G84" s="55">
        <f>'[5]Daily Roster'!$G84</f>
        <v>0</v>
      </c>
      <c r="H84" s="55">
        <f>'[5]Daily Roster'!$H84</f>
        <v>0</v>
      </c>
      <c r="I84" s="55">
        <f>'[5]Daily Roster'!$I84</f>
        <v>0</v>
      </c>
      <c r="J84" s="55">
        <f>'[5]Daily Roster'!$J84</f>
        <v>0</v>
      </c>
      <c r="K84" s="55">
        <f>'[5]Daily Roster'!$K84</f>
        <v>0</v>
      </c>
      <c r="L84" s="55">
        <f>'[5]Daily Roster'!$L84</f>
        <v>0</v>
      </c>
      <c r="M84" s="55">
        <f>'[5]Daily Roster'!$M84</f>
        <v>0</v>
      </c>
      <c r="N84" s="55">
        <f>'[5]Daily Roster'!$N84</f>
        <v>0</v>
      </c>
      <c r="O84" s="55">
        <f>'[5]Daily Roster'!$O84</f>
        <v>0</v>
      </c>
      <c r="P84" s="55">
        <f>'[5]Daily Roster'!$P84</f>
        <v>0</v>
      </c>
      <c r="Q84" s="55">
        <f>'[5]Daily Roster'!$Q84</f>
        <v>0</v>
      </c>
      <c r="R84" s="55">
        <f>'[5]Daily Roster'!$R84</f>
        <v>0</v>
      </c>
      <c r="S84" s="55">
        <f>'[5]Daily Roster'!$S84</f>
        <v>0</v>
      </c>
      <c r="T84" s="55">
        <f>'[5]Daily Roster'!$T84</f>
        <v>0</v>
      </c>
    </row>
    <row r="85" spans="1:20" x14ac:dyDescent="0.3">
      <c r="A85" s="7">
        <v>43216</v>
      </c>
      <c r="B85" s="1" t="s">
        <v>4</v>
      </c>
      <c r="C85" s="55">
        <f>'[5]Daily Roster'!$C85</f>
        <v>0</v>
      </c>
      <c r="D85" s="55">
        <f>'[5]Daily Roster'!$D85</f>
        <v>0</v>
      </c>
      <c r="E85" s="55">
        <f>'[5]Daily Roster'!$E85</f>
        <v>0</v>
      </c>
      <c r="F85" s="55">
        <f>'[5]Daily Roster'!$F85</f>
        <v>0</v>
      </c>
      <c r="G85" s="55">
        <f>'[5]Daily Roster'!$G85</f>
        <v>0</v>
      </c>
      <c r="H85" s="55">
        <f>'[5]Daily Roster'!$H85</f>
        <v>0</v>
      </c>
      <c r="I85" s="55">
        <f>'[5]Daily Roster'!$I85</f>
        <v>0</v>
      </c>
      <c r="J85" s="55">
        <f>'[5]Daily Roster'!$J85</f>
        <v>0</v>
      </c>
      <c r="K85" s="55">
        <f>'[5]Daily Roster'!$K85</f>
        <v>0</v>
      </c>
      <c r="L85" s="55">
        <f>'[5]Daily Roster'!$L85</f>
        <v>0</v>
      </c>
      <c r="M85" s="55">
        <f>'[5]Daily Roster'!$M85</f>
        <v>0</v>
      </c>
      <c r="N85" s="55">
        <f>'[5]Daily Roster'!$N85</f>
        <v>0</v>
      </c>
      <c r="O85" s="55">
        <f>'[5]Daily Roster'!$O85</f>
        <v>0</v>
      </c>
      <c r="P85" s="55">
        <f>'[5]Daily Roster'!$P85</f>
        <v>0</v>
      </c>
      <c r="Q85" s="55">
        <f>'[5]Daily Roster'!$Q85</f>
        <v>0</v>
      </c>
      <c r="R85" s="55">
        <f>'[5]Daily Roster'!$R85</f>
        <v>0</v>
      </c>
      <c r="S85" s="55">
        <f>'[5]Daily Roster'!$S85</f>
        <v>0</v>
      </c>
      <c r="T85" s="55">
        <f>'[5]Daily Roster'!$T85</f>
        <v>0</v>
      </c>
    </row>
    <row r="86" spans="1:20" x14ac:dyDescent="0.3">
      <c r="A86" s="7">
        <v>43217</v>
      </c>
      <c r="B86" s="1" t="s">
        <v>5</v>
      </c>
      <c r="C86" s="55">
        <f>'[5]Daily Roster'!$C86</f>
        <v>0</v>
      </c>
      <c r="D86" s="55">
        <f>'[5]Daily Roster'!$D86</f>
        <v>0</v>
      </c>
      <c r="E86" s="55">
        <f>'[5]Daily Roster'!$E86</f>
        <v>0</v>
      </c>
      <c r="F86" s="55">
        <f>'[5]Daily Roster'!$F86</f>
        <v>0</v>
      </c>
      <c r="G86" s="55">
        <f>'[5]Daily Roster'!$G86</f>
        <v>0</v>
      </c>
      <c r="H86" s="55">
        <f>'[5]Daily Roster'!$H86</f>
        <v>0</v>
      </c>
      <c r="I86" s="55">
        <f>'[5]Daily Roster'!$I86</f>
        <v>0</v>
      </c>
      <c r="J86" s="55">
        <f>'[5]Daily Roster'!$J86</f>
        <v>0</v>
      </c>
      <c r="K86" s="55">
        <f>'[5]Daily Roster'!$K86</f>
        <v>0</v>
      </c>
      <c r="L86" s="55">
        <f>'[5]Daily Roster'!$L86</f>
        <v>0</v>
      </c>
      <c r="M86" s="55">
        <f>'[5]Daily Roster'!$M86</f>
        <v>0</v>
      </c>
      <c r="N86" s="55">
        <f>'[5]Daily Roster'!$N86</f>
        <v>0</v>
      </c>
      <c r="O86" s="55">
        <f>'[5]Daily Roster'!$O86</f>
        <v>0</v>
      </c>
      <c r="P86" s="55">
        <f>'[5]Daily Roster'!$P86</f>
        <v>0</v>
      </c>
      <c r="Q86" s="55">
        <f>'[5]Daily Roster'!$Q86</f>
        <v>0</v>
      </c>
      <c r="R86" s="55">
        <f>'[5]Daily Roster'!$R86</f>
        <v>0</v>
      </c>
      <c r="S86" s="55">
        <f>'[5]Daily Roster'!$S86</f>
        <v>0</v>
      </c>
      <c r="T86" s="55">
        <f>'[5]Daily Roster'!$T86</f>
        <v>0</v>
      </c>
    </row>
    <row r="87" spans="1:20" x14ac:dyDescent="0.3">
      <c r="A87" s="7">
        <v>43220</v>
      </c>
      <c r="B87" s="1" t="s">
        <v>1</v>
      </c>
      <c r="C87" s="55">
        <f>'[5]Daily Roster'!$C87</f>
        <v>0</v>
      </c>
      <c r="D87" s="55">
        <f>'[5]Daily Roster'!$D87</f>
        <v>0</v>
      </c>
      <c r="E87" s="55">
        <f>'[5]Daily Roster'!$E87</f>
        <v>0</v>
      </c>
      <c r="F87" s="55">
        <f>'[5]Daily Roster'!$F87</f>
        <v>0</v>
      </c>
      <c r="G87" s="55">
        <f>'[5]Daily Roster'!$G87</f>
        <v>0</v>
      </c>
      <c r="H87" s="55">
        <f>'[5]Daily Roster'!$H87</f>
        <v>0</v>
      </c>
      <c r="I87" s="55">
        <f>'[5]Daily Roster'!$I87</f>
        <v>0</v>
      </c>
      <c r="J87" s="55">
        <f>'[5]Daily Roster'!$J87</f>
        <v>0</v>
      </c>
      <c r="K87" s="55">
        <f>'[5]Daily Roster'!$K87</f>
        <v>0</v>
      </c>
      <c r="L87" s="55">
        <f>'[5]Daily Roster'!$L87</f>
        <v>0</v>
      </c>
      <c r="M87" s="55">
        <f>'[5]Daily Roster'!$M87</f>
        <v>0</v>
      </c>
      <c r="N87" s="55">
        <f>'[5]Daily Roster'!$N87</f>
        <v>0</v>
      </c>
      <c r="O87" s="55">
        <f>'[5]Daily Roster'!$O87</f>
        <v>0</v>
      </c>
      <c r="P87" s="55">
        <f>'[5]Daily Roster'!$P87</f>
        <v>0</v>
      </c>
      <c r="Q87" s="55">
        <f>'[5]Daily Roster'!$Q87</f>
        <v>0</v>
      </c>
      <c r="R87" s="55">
        <f>'[5]Daily Roster'!$R87</f>
        <v>0</v>
      </c>
      <c r="S87" s="55">
        <f>'[5]Daily Roster'!$S87</f>
        <v>0</v>
      </c>
      <c r="T87" s="55">
        <f>'[5]Daily Roster'!$T87</f>
        <v>0</v>
      </c>
    </row>
    <row r="88" spans="1:20" x14ac:dyDescent="0.3">
      <c r="A88" s="7">
        <v>43221</v>
      </c>
      <c r="B88" s="1" t="s">
        <v>2</v>
      </c>
      <c r="C88" s="55">
        <f>'[5]Daily Roster'!$C88</f>
        <v>0</v>
      </c>
      <c r="D88" s="55">
        <f>'[5]Daily Roster'!$D88</f>
        <v>0</v>
      </c>
      <c r="E88" s="55">
        <f>'[5]Daily Roster'!$E88</f>
        <v>0</v>
      </c>
      <c r="F88" s="55">
        <f>'[5]Daily Roster'!$F88</f>
        <v>0</v>
      </c>
      <c r="G88" s="55">
        <f>'[5]Daily Roster'!$G88</f>
        <v>0</v>
      </c>
      <c r="H88" s="55">
        <f>'[5]Daily Roster'!$H88</f>
        <v>0</v>
      </c>
      <c r="I88" s="55">
        <f>'[5]Daily Roster'!$I88</f>
        <v>0</v>
      </c>
      <c r="J88" s="55">
        <f>'[5]Daily Roster'!$J88</f>
        <v>0</v>
      </c>
      <c r="K88" s="55">
        <f>'[5]Daily Roster'!$K88</f>
        <v>0</v>
      </c>
      <c r="L88" s="55">
        <f>'[5]Daily Roster'!$L88</f>
        <v>0</v>
      </c>
      <c r="M88" s="55">
        <f>'[5]Daily Roster'!$M88</f>
        <v>0</v>
      </c>
      <c r="N88" s="55">
        <f>'[5]Daily Roster'!$N88</f>
        <v>0</v>
      </c>
      <c r="O88" s="55">
        <f>'[5]Daily Roster'!$O88</f>
        <v>0</v>
      </c>
      <c r="P88" s="55">
        <f>'[5]Daily Roster'!$P88</f>
        <v>0</v>
      </c>
      <c r="Q88" s="55">
        <f>'[5]Daily Roster'!$Q88</f>
        <v>0</v>
      </c>
      <c r="R88" s="55">
        <f>'[5]Daily Roster'!$R88</f>
        <v>0</v>
      </c>
      <c r="S88" s="55">
        <f>'[5]Daily Roster'!$S88</f>
        <v>0</v>
      </c>
      <c r="T88" s="55">
        <f>'[5]Daily Roster'!$T88</f>
        <v>0</v>
      </c>
    </row>
    <row r="89" spans="1:20" x14ac:dyDescent="0.3">
      <c r="A89" s="7">
        <v>43222</v>
      </c>
      <c r="B89" s="1" t="s">
        <v>3</v>
      </c>
      <c r="C89" s="55">
        <f>'[5]Daily Roster'!$C89</f>
        <v>0</v>
      </c>
      <c r="D89" s="55">
        <f>'[5]Daily Roster'!$D89</f>
        <v>0</v>
      </c>
      <c r="E89" s="55">
        <f>'[5]Daily Roster'!$E89</f>
        <v>0</v>
      </c>
      <c r="F89" s="55">
        <f>'[5]Daily Roster'!$F89</f>
        <v>0</v>
      </c>
      <c r="G89" s="55">
        <f>'[5]Daily Roster'!$G89</f>
        <v>0</v>
      </c>
      <c r="H89" s="55">
        <f>'[5]Daily Roster'!$H89</f>
        <v>0</v>
      </c>
      <c r="I89" s="55">
        <f>'[5]Daily Roster'!$I89</f>
        <v>0</v>
      </c>
      <c r="J89" s="55">
        <f>'[5]Daily Roster'!$J89</f>
        <v>0</v>
      </c>
      <c r="K89" s="55">
        <f>'[5]Daily Roster'!$K89</f>
        <v>0</v>
      </c>
      <c r="L89" s="55">
        <f>'[5]Daily Roster'!$L89</f>
        <v>0</v>
      </c>
      <c r="M89" s="55">
        <f>'[5]Daily Roster'!$M89</f>
        <v>0</v>
      </c>
      <c r="N89" s="55">
        <f>'[5]Daily Roster'!$N89</f>
        <v>0</v>
      </c>
      <c r="O89" s="55">
        <f>'[5]Daily Roster'!$O89</f>
        <v>0</v>
      </c>
      <c r="P89" s="55">
        <f>'[5]Daily Roster'!$P89</f>
        <v>0</v>
      </c>
      <c r="Q89" s="55">
        <f>'[5]Daily Roster'!$Q89</f>
        <v>0</v>
      </c>
      <c r="R89" s="55">
        <f>'[5]Daily Roster'!$R89</f>
        <v>0</v>
      </c>
      <c r="S89" s="55">
        <f>'[5]Daily Roster'!$S89</f>
        <v>0</v>
      </c>
      <c r="T89" s="55">
        <f>'[5]Daily Roster'!$T89</f>
        <v>0</v>
      </c>
    </row>
    <row r="90" spans="1:20" x14ac:dyDescent="0.3">
      <c r="A90" s="7">
        <v>43223</v>
      </c>
      <c r="B90" s="1" t="s">
        <v>4</v>
      </c>
      <c r="C90" s="55">
        <f>'[5]Daily Roster'!$C90</f>
        <v>0</v>
      </c>
      <c r="D90" s="55">
        <f>'[5]Daily Roster'!$D90</f>
        <v>0</v>
      </c>
      <c r="E90" s="55">
        <f>'[5]Daily Roster'!$E90</f>
        <v>0</v>
      </c>
      <c r="F90" s="55">
        <f>'[5]Daily Roster'!$F90</f>
        <v>0</v>
      </c>
      <c r="G90" s="55">
        <f>'[5]Daily Roster'!$G90</f>
        <v>0</v>
      </c>
      <c r="H90" s="55">
        <f>'[5]Daily Roster'!$H90</f>
        <v>0</v>
      </c>
      <c r="I90" s="55">
        <f>'[5]Daily Roster'!$I90</f>
        <v>0</v>
      </c>
      <c r="J90" s="55">
        <f>'[5]Daily Roster'!$J90</f>
        <v>0</v>
      </c>
      <c r="K90" s="55">
        <f>'[5]Daily Roster'!$K90</f>
        <v>0</v>
      </c>
      <c r="L90" s="55">
        <f>'[5]Daily Roster'!$L90</f>
        <v>0</v>
      </c>
      <c r="M90" s="55">
        <f>'[5]Daily Roster'!$M90</f>
        <v>0</v>
      </c>
      <c r="N90" s="55">
        <f>'[5]Daily Roster'!$N90</f>
        <v>0</v>
      </c>
      <c r="O90" s="55">
        <f>'[5]Daily Roster'!$O90</f>
        <v>0</v>
      </c>
      <c r="P90" s="55">
        <f>'[5]Daily Roster'!$P90</f>
        <v>0</v>
      </c>
      <c r="Q90" s="55">
        <f>'[5]Daily Roster'!$Q90</f>
        <v>0</v>
      </c>
      <c r="R90" s="55">
        <f>'[5]Daily Roster'!$R90</f>
        <v>0</v>
      </c>
      <c r="S90" s="55">
        <f>'[5]Daily Roster'!$S90</f>
        <v>0</v>
      </c>
      <c r="T90" s="55">
        <f>'[5]Daily Roster'!$T90</f>
        <v>0</v>
      </c>
    </row>
    <row r="91" spans="1:20" x14ac:dyDescent="0.3">
      <c r="A91" s="7">
        <v>43224</v>
      </c>
      <c r="B91" s="1" t="s">
        <v>5</v>
      </c>
      <c r="C91" s="55">
        <f>'[5]Daily Roster'!$C91</f>
        <v>0</v>
      </c>
      <c r="D91" s="55">
        <f>'[5]Daily Roster'!$D91</f>
        <v>0</v>
      </c>
      <c r="E91" s="55">
        <f>'[5]Daily Roster'!$E91</f>
        <v>0</v>
      </c>
      <c r="F91" s="55">
        <f>'[5]Daily Roster'!$F91</f>
        <v>0</v>
      </c>
      <c r="G91" s="55">
        <f>'[5]Daily Roster'!$G91</f>
        <v>0</v>
      </c>
      <c r="H91" s="55">
        <f>'[5]Daily Roster'!$H91</f>
        <v>0</v>
      </c>
      <c r="I91" s="55">
        <f>'[5]Daily Roster'!$I91</f>
        <v>0</v>
      </c>
      <c r="J91" s="55">
        <f>'[5]Daily Roster'!$J91</f>
        <v>0</v>
      </c>
      <c r="K91" s="55">
        <f>'[5]Daily Roster'!$K91</f>
        <v>0</v>
      </c>
      <c r="L91" s="55">
        <f>'[5]Daily Roster'!$L91</f>
        <v>0</v>
      </c>
      <c r="M91" s="55">
        <f>'[5]Daily Roster'!$M91</f>
        <v>0</v>
      </c>
      <c r="N91" s="55">
        <f>'[5]Daily Roster'!$N91</f>
        <v>0</v>
      </c>
      <c r="O91" s="55">
        <f>'[5]Daily Roster'!$O91</f>
        <v>0</v>
      </c>
      <c r="P91" s="55">
        <f>'[5]Daily Roster'!$P91</f>
        <v>0</v>
      </c>
      <c r="Q91" s="55">
        <f>'[5]Daily Roster'!$Q91</f>
        <v>0</v>
      </c>
      <c r="R91" s="55">
        <f>'[5]Daily Roster'!$R91</f>
        <v>0</v>
      </c>
      <c r="S91" s="55">
        <f>'[5]Daily Roster'!$S91</f>
        <v>0</v>
      </c>
      <c r="T91" s="55">
        <f>'[5]Daily Roster'!$T91</f>
        <v>0</v>
      </c>
    </row>
    <row r="92" spans="1:20" x14ac:dyDescent="0.3">
      <c r="A92" s="7">
        <v>43227</v>
      </c>
      <c r="B92" s="1" t="s">
        <v>1</v>
      </c>
      <c r="C92" s="55">
        <f>'[5]Daily Roster'!$C92</f>
        <v>0</v>
      </c>
      <c r="D92" s="55">
        <f>'[5]Daily Roster'!$D92</f>
        <v>0</v>
      </c>
      <c r="E92" s="55">
        <f>'[5]Daily Roster'!$E92</f>
        <v>0</v>
      </c>
      <c r="F92" s="55">
        <f>'[5]Daily Roster'!$F92</f>
        <v>0</v>
      </c>
      <c r="G92" s="55">
        <f>'[5]Daily Roster'!$G92</f>
        <v>0</v>
      </c>
      <c r="H92" s="55">
        <f>'[5]Daily Roster'!$H92</f>
        <v>0</v>
      </c>
      <c r="I92" s="55">
        <f>'[5]Daily Roster'!$I92</f>
        <v>0</v>
      </c>
      <c r="J92" s="55">
        <f>'[5]Daily Roster'!$J92</f>
        <v>0</v>
      </c>
      <c r="K92" s="55">
        <f>'[5]Daily Roster'!$K92</f>
        <v>0</v>
      </c>
      <c r="L92" s="55">
        <f>'[5]Daily Roster'!$L92</f>
        <v>0</v>
      </c>
      <c r="M92" s="55">
        <f>'[5]Daily Roster'!$M92</f>
        <v>0</v>
      </c>
      <c r="N92" s="55">
        <f>'[5]Daily Roster'!$N92</f>
        <v>0</v>
      </c>
      <c r="O92" s="55">
        <f>'[5]Daily Roster'!$O92</f>
        <v>0</v>
      </c>
      <c r="P92" s="55">
        <f>'[5]Daily Roster'!$P92</f>
        <v>0</v>
      </c>
      <c r="Q92" s="55">
        <f>'[5]Daily Roster'!$Q92</f>
        <v>0</v>
      </c>
      <c r="R92" s="55">
        <f>'[5]Daily Roster'!$R92</f>
        <v>0</v>
      </c>
      <c r="S92" s="55">
        <f>'[5]Daily Roster'!$S92</f>
        <v>0</v>
      </c>
      <c r="T92" s="55">
        <f>'[5]Daily Roster'!$T92</f>
        <v>0</v>
      </c>
    </row>
    <row r="93" spans="1:20" x14ac:dyDescent="0.3">
      <c r="A93" s="7">
        <v>43228</v>
      </c>
      <c r="B93" s="1" t="s">
        <v>2</v>
      </c>
      <c r="C93" s="55">
        <f>'[5]Daily Roster'!$C93</f>
        <v>0</v>
      </c>
      <c r="D93" s="55">
        <f>'[5]Daily Roster'!$D93</f>
        <v>0</v>
      </c>
      <c r="E93" s="55">
        <f>'[5]Daily Roster'!$E93</f>
        <v>0</v>
      </c>
      <c r="F93" s="55">
        <f>'[5]Daily Roster'!$F93</f>
        <v>0</v>
      </c>
      <c r="G93" s="55">
        <f>'[5]Daily Roster'!$G93</f>
        <v>0</v>
      </c>
      <c r="H93" s="55">
        <f>'[5]Daily Roster'!$H93</f>
        <v>0</v>
      </c>
      <c r="I93" s="55">
        <f>'[5]Daily Roster'!$I93</f>
        <v>0</v>
      </c>
      <c r="J93" s="55">
        <f>'[5]Daily Roster'!$J93</f>
        <v>0</v>
      </c>
      <c r="K93" s="55">
        <f>'[5]Daily Roster'!$K93</f>
        <v>0</v>
      </c>
      <c r="L93" s="55">
        <f>'[5]Daily Roster'!$L93</f>
        <v>0</v>
      </c>
      <c r="M93" s="55">
        <f>'[5]Daily Roster'!$M93</f>
        <v>0</v>
      </c>
      <c r="N93" s="55">
        <f>'[5]Daily Roster'!$N93</f>
        <v>0</v>
      </c>
      <c r="O93" s="55">
        <f>'[5]Daily Roster'!$O93</f>
        <v>0</v>
      </c>
      <c r="P93" s="55">
        <f>'[5]Daily Roster'!$P93</f>
        <v>0</v>
      </c>
      <c r="Q93" s="55">
        <f>'[5]Daily Roster'!$Q93</f>
        <v>0</v>
      </c>
      <c r="R93" s="55">
        <f>'[5]Daily Roster'!$R93</f>
        <v>0</v>
      </c>
      <c r="S93" s="55">
        <f>'[5]Daily Roster'!$S93</f>
        <v>0</v>
      </c>
      <c r="T93" s="55">
        <f>'[5]Daily Roster'!$T93</f>
        <v>0</v>
      </c>
    </row>
    <row r="94" spans="1:20" x14ac:dyDescent="0.3">
      <c r="A94" s="7">
        <v>43229</v>
      </c>
      <c r="B94" s="1" t="s">
        <v>3</v>
      </c>
      <c r="C94" s="55">
        <f>'[5]Daily Roster'!$C94</f>
        <v>0</v>
      </c>
      <c r="D94" s="55">
        <f>'[5]Daily Roster'!$D94</f>
        <v>0</v>
      </c>
      <c r="E94" s="55">
        <f>'[5]Daily Roster'!$E94</f>
        <v>0</v>
      </c>
      <c r="F94" s="55">
        <f>'[5]Daily Roster'!$F94</f>
        <v>0</v>
      </c>
      <c r="G94" s="55">
        <f>'[5]Daily Roster'!$G94</f>
        <v>0</v>
      </c>
      <c r="H94" s="55">
        <f>'[5]Daily Roster'!$H94</f>
        <v>0</v>
      </c>
      <c r="I94" s="55">
        <f>'[5]Daily Roster'!$I94</f>
        <v>0</v>
      </c>
      <c r="J94" s="55">
        <f>'[5]Daily Roster'!$J94</f>
        <v>0</v>
      </c>
      <c r="K94" s="55">
        <f>'[5]Daily Roster'!$K94</f>
        <v>0</v>
      </c>
      <c r="L94" s="55">
        <f>'[5]Daily Roster'!$L94</f>
        <v>0</v>
      </c>
      <c r="M94" s="55">
        <f>'[5]Daily Roster'!$M94</f>
        <v>0</v>
      </c>
      <c r="N94" s="55">
        <f>'[5]Daily Roster'!$N94</f>
        <v>0</v>
      </c>
      <c r="O94" s="55">
        <f>'[5]Daily Roster'!$O94</f>
        <v>0</v>
      </c>
      <c r="P94" s="55">
        <f>'[5]Daily Roster'!$P94</f>
        <v>0</v>
      </c>
      <c r="Q94" s="55">
        <f>'[5]Daily Roster'!$Q94</f>
        <v>0</v>
      </c>
      <c r="R94" s="55">
        <f>'[5]Daily Roster'!$R94</f>
        <v>0</v>
      </c>
      <c r="S94" s="55">
        <f>'[5]Daily Roster'!$S94</f>
        <v>0</v>
      </c>
      <c r="T94" s="55">
        <f>'[5]Daily Roster'!$T94</f>
        <v>0</v>
      </c>
    </row>
    <row r="95" spans="1:20" x14ac:dyDescent="0.3">
      <c r="A95" s="7">
        <v>43230</v>
      </c>
      <c r="B95" s="1" t="s">
        <v>4</v>
      </c>
      <c r="C95" s="55">
        <f>'[5]Daily Roster'!$C95</f>
        <v>0</v>
      </c>
      <c r="D95" s="55">
        <f>'[5]Daily Roster'!$D95</f>
        <v>0</v>
      </c>
      <c r="E95" s="55">
        <f>'[5]Daily Roster'!$E95</f>
        <v>0</v>
      </c>
      <c r="F95" s="55">
        <f>'[5]Daily Roster'!$F95</f>
        <v>0</v>
      </c>
      <c r="G95" s="55">
        <f>'[5]Daily Roster'!$G95</f>
        <v>0</v>
      </c>
      <c r="H95" s="55">
        <f>'[5]Daily Roster'!$H95</f>
        <v>0</v>
      </c>
      <c r="I95" s="55">
        <f>'[5]Daily Roster'!$I95</f>
        <v>0</v>
      </c>
      <c r="J95" s="55">
        <f>'[5]Daily Roster'!$J95</f>
        <v>0</v>
      </c>
      <c r="K95" s="55">
        <f>'[5]Daily Roster'!$K95</f>
        <v>0</v>
      </c>
      <c r="L95" s="55">
        <f>'[5]Daily Roster'!$L95</f>
        <v>0</v>
      </c>
      <c r="M95" s="55">
        <f>'[5]Daily Roster'!$M95</f>
        <v>0</v>
      </c>
      <c r="N95" s="55">
        <f>'[5]Daily Roster'!$N95</f>
        <v>0</v>
      </c>
      <c r="O95" s="55">
        <f>'[5]Daily Roster'!$O95</f>
        <v>0</v>
      </c>
      <c r="P95" s="55">
        <f>'[5]Daily Roster'!$P95</f>
        <v>0</v>
      </c>
      <c r="Q95" s="55">
        <f>'[5]Daily Roster'!$Q95</f>
        <v>0</v>
      </c>
      <c r="R95" s="55">
        <f>'[5]Daily Roster'!$R95</f>
        <v>0</v>
      </c>
      <c r="S95" s="55">
        <f>'[5]Daily Roster'!$S95</f>
        <v>0</v>
      </c>
      <c r="T95" s="55">
        <f>'[5]Daily Roster'!$T95</f>
        <v>0</v>
      </c>
    </row>
    <row r="96" spans="1:20" x14ac:dyDescent="0.3">
      <c r="A96" s="7">
        <v>43231</v>
      </c>
      <c r="B96" s="1" t="s">
        <v>5</v>
      </c>
      <c r="C96" s="55">
        <f>'[5]Daily Roster'!$C96</f>
        <v>0</v>
      </c>
      <c r="D96" s="55">
        <f>'[5]Daily Roster'!$D96</f>
        <v>0</v>
      </c>
      <c r="E96" s="55">
        <f>'[5]Daily Roster'!$E96</f>
        <v>0</v>
      </c>
      <c r="F96" s="55">
        <f>'[5]Daily Roster'!$F96</f>
        <v>0</v>
      </c>
      <c r="G96" s="55">
        <f>'[5]Daily Roster'!$G96</f>
        <v>0</v>
      </c>
      <c r="H96" s="55">
        <f>'[5]Daily Roster'!$H96</f>
        <v>0</v>
      </c>
      <c r="I96" s="55">
        <f>'[5]Daily Roster'!$I96</f>
        <v>0</v>
      </c>
      <c r="J96" s="55">
        <f>'[5]Daily Roster'!$J96</f>
        <v>0</v>
      </c>
      <c r="K96" s="55">
        <f>'[5]Daily Roster'!$K96</f>
        <v>0</v>
      </c>
      <c r="L96" s="55">
        <f>'[5]Daily Roster'!$L96</f>
        <v>0</v>
      </c>
      <c r="M96" s="55">
        <f>'[5]Daily Roster'!$M96</f>
        <v>0</v>
      </c>
      <c r="N96" s="55">
        <f>'[5]Daily Roster'!$N96</f>
        <v>0</v>
      </c>
      <c r="O96" s="55">
        <f>'[5]Daily Roster'!$O96</f>
        <v>0</v>
      </c>
      <c r="P96" s="55">
        <f>'[5]Daily Roster'!$P96</f>
        <v>0</v>
      </c>
      <c r="Q96" s="55">
        <f>'[5]Daily Roster'!$Q96</f>
        <v>0</v>
      </c>
      <c r="R96" s="55">
        <f>'[5]Daily Roster'!$R96</f>
        <v>0</v>
      </c>
      <c r="S96" s="55">
        <f>'[5]Daily Roster'!$S96</f>
        <v>0</v>
      </c>
      <c r="T96" s="55">
        <f>'[5]Daily Roster'!$T96</f>
        <v>0</v>
      </c>
    </row>
    <row r="97" spans="1:20" x14ac:dyDescent="0.3">
      <c r="A97" s="7">
        <v>43234</v>
      </c>
      <c r="B97" s="1" t="s">
        <v>1</v>
      </c>
      <c r="C97" s="55">
        <f>'[5]Daily Roster'!$C97</f>
        <v>0</v>
      </c>
      <c r="D97" s="55">
        <f>'[5]Daily Roster'!$D97</f>
        <v>0</v>
      </c>
      <c r="E97" s="55">
        <f>'[5]Daily Roster'!$E97</f>
        <v>0</v>
      </c>
      <c r="F97" s="55">
        <f>'[5]Daily Roster'!$F97</f>
        <v>0</v>
      </c>
      <c r="G97" s="55">
        <f>'[5]Daily Roster'!$G97</f>
        <v>0</v>
      </c>
      <c r="H97" s="55">
        <f>'[5]Daily Roster'!$H97</f>
        <v>0</v>
      </c>
      <c r="I97" s="55">
        <f>'[5]Daily Roster'!$I97</f>
        <v>0</v>
      </c>
      <c r="J97" s="55">
        <f>'[5]Daily Roster'!$J97</f>
        <v>0</v>
      </c>
      <c r="K97" s="55">
        <f>'[5]Daily Roster'!$K97</f>
        <v>0</v>
      </c>
      <c r="L97" s="55">
        <f>'[5]Daily Roster'!$L97</f>
        <v>0</v>
      </c>
      <c r="M97" s="55">
        <f>'[5]Daily Roster'!$M97</f>
        <v>0</v>
      </c>
      <c r="N97" s="55">
        <f>'[5]Daily Roster'!$N97</f>
        <v>0</v>
      </c>
      <c r="O97" s="55">
        <f>'[5]Daily Roster'!$O97</f>
        <v>0</v>
      </c>
      <c r="P97" s="55">
        <f>'[5]Daily Roster'!$P97</f>
        <v>0</v>
      </c>
      <c r="Q97" s="55">
        <f>'[5]Daily Roster'!$Q97</f>
        <v>0</v>
      </c>
      <c r="R97" s="55">
        <f>'[5]Daily Roster'!$R97</f>
        <v>0</v>
      </c>
      <c r="S97" s="55">
        <f>'[5]Daily Roster'!$S97</f>
        <v>0</v>
      </c>
      <c r="T97" s="55">
        <f>'[5]Daily Roster'!$T97</f>
        <v>0</v>
      </c>
    </row>
    <row r="98" spans="1:20" x14ac:dyDescent="0.3">
      <c r="A98" s="7">
        <v>43235</v>
      </c>
      <c r="B98" s="1" t="s">
        <v>2</v>
      </c>
      <c r="C98" s="55">
        <f>'[5]Daily Roster'!$C98</f>
        <v>0</v>
      </c>
      <c r="D98" s="55">
        <f>'[5]Daily Roster'!$D98</f>
        <v>0</v>
      </c>
      <c r="E98" s="55">
        <f>'[5]Daily Roster'!$E98</f>
        <v>0</v>
      </c>
      <c r="F98" s="55">
        <f>'[5]Daily Roster'!$F98</f>
        <v>0</v>
      </c>
      <c r="G98" s="55">
        <f>'[5]Daily Roster'!$G98</f>
        <v>0</v>
      </c>
      <c r="H98" s="55">
        <f>'[5]Daily Roster'!$H98</f>
        <v>0</v>
      </c>
      <c r="I98" s="55">
        <f>'[5]Daily Roster'!$I98</f>
        <v>0</v>
      </c>
      <c r="J98" s="55">
        <f>'[5]Daily Roster'!$J98</f>
        <v>0</v>
      </c>
      <c r="K98" s="55">
        <f>'[5]Daily Roster'!$K98</f>
        <v>0</v>
      </c>
      <c r="L98" s="55">
        <f>'[5]Daily Roster'!$L98</f>
        <v>0</v>
      </c>
      <c r="M98" s="55">
        <f>'[5]Daily Roster'!$M98</f>
        <v>0</v>
      </c>
      <c r="N98" s="55">
        <f>'[5]Daily Roster'!$N98</f>
        <v>0</v>
      </c>
      <c r="O98" s="55">
        <f>'[5]Daily Roster'!$O98</f>
        <v>0</v>
      </c>
      <c r="P98" s="55">
        <f>'[5]Daily Roster'!$P98</f>
        <v>0</v>
      </c>
      <c r="Q98" s="55">
        <f>'[5]Daily Roster'!$Q98</f>
        <v>0</v>
      </c>
      <c r="R98" s="55">
        <f>'[5]Daily Roster'!$R98</f>
        <v>0</v>
      </c>
      <c r="S98" s="55">
        <f>'[5]Daily Roster'!$S98</f>
        <v>0</v>
      </c>
      <c r="T98" s="55">
        <f>'[5]Daily Roster'!$T98</f>
        <v>0</v>
      </c>
    </row>
    <row r="99" spans="1:20" x14ac:dyDescent="0.3">
      <c r="A99" s="7">
        <v>43236</v>
      </c>
      <c r="B99" s="1" t="s">
        <v>3</v>
      </c>
      <c r="C99" s="55">
        <f>'[5]Daily Roster'!$C99</f>
        <v>0</v>
      </c>
      <c r="D99" s="55">
        <f>'[5]Daily Roster'!$D99</f>
        <v>0</v>
      </c>
      <c r="E99" s="55">
        <f>'[5]Daily Roster'!$E99</f>
        <v>0</v>
      </c>
      <c r="F99" s="55">
        <f>'[5]Daily Roster'!$F99</f>
        <v>0</v>
      </c>
      <c r="G99" s="55">
        <f>'[5]Daily Roster'!$G99</f>
        <v>0</v>
      </c>
      <c r="H99" s="55">
        <f>'[5]Daily Roster'!$H99</f>
        <v>0</v>
      </c>
      <c r="I99" s="55">
        <f>'[5]Daily Roster'!$I99</f>
        <v>0</v>
      </c>
      <c r="J99" s="55">
        <f>'[5]Daily Roster'!$J99</f>
        <v>0</v>
      </c>
      <c r="K99" s="55">
        <f>'[5]Daily Roster'!$K99</f>
        <v>0</v>
      </c>
      <c r="L99" s="55">
        <f>'[5]Daily Roster'!$L99</f>
        <v>0</v>
      </c>
      <c r="M99" s="55">
        <f>'[5]Daily Roster'!$M99</f>
        <v>0</v>
      </c>
      <c r="N99" s="55">
        <f>'[5]Daily Roster'!$N99</f>
        <v>0</v>
      </c>
      <c r="O99" s="55">
        <f>'[5]Daily Roster'!$O99</f>
        <v>0</v>
      </c>
      <c r="P99" s="55">
        <f>'[5]Daily Roster'!$P99</f>
        <v>0</v>
      </c>
      <c r="Q99" s="55">
        <f>'[5]Daily Roster'!$Q99</f>
        <v>0</v>
      </c>
      <c r="R99" s="55">
        <f>'[5]Daily Roster'!$R99</f>
        <v>0</v>
      </c>
      <c r="S99" s="55">
        <f>'[5]Daily Roster'!$S99</f>
        <v>0</v>
      </c>
      <c r="T99" s="55">
        <f>'[5]Daily Roster'!$T99</f>
        <v>0</v>
      </c>
    </row>
    <row r="100" spans="1:20" x14ac:dyDescent="0.3">
      <c r="A100" s="7">
        <v>43237</v>
      </c>
      <c r="B100" s="1" t="s">
        <v>4</v>
      </c>
      <c r="C100" s="55">
        <f>'[5]Daily Roster'!$C100</f>
        <v>0</v>
      </c>
      <c r="D100" s="55">
        <f>'[5]Daily Roster'!$D100</f>
        <v>0</v>
      </c>
      <c r="E100" s="55">
        <f>'[5]Daily Roster'!$E100</f>
        <v>0</v>
      </c>
      <c r="F100" s="55">
        <f>'[5]Daily Roster'!$F100</f>
        <v>0</v>
      </c>
      <c r="G100" s="55">
        <f>'[5]Daily Roster'!$G100</f>
        <v>0</v>
      </c>
      <c r="H100" s="55">
        <f>'[5]Daily Roster'!$H100</f>
        <v>0</v>
      </c>
      <c r="I100" s="55">
        <f>'[5]Daily Roster'!$I100</f>
        <v>0</v>
      </c>
      <c r="J100" s="55">
        <f>'[5]Daily Roster'!$J100</f>
        <v>0</v>
      </c>
      <c r="K100" s="55">
        <f>'[5]Daily Roster'!$K100</f>
        <v>0</v>
      </c>
      <c r="L100" s="55">
        <f>'[5]Daily Roster'!$L100</f>
        <v>0</v>
      </c>
      <c r="M100" s="55">
        <f>'[5]Daily Roster'!$M100</f>
        <v>0</v>
      </c>
      <c r="N100" s="55">
        <f>'[5]Daily Roster'!$N100</f>
        <v>0</v>
      </c>
      <c r="O100" s="55">
        <f>'[5]Daily Roster'!$O100</f>
        <v>0</v>
      </c>
      <c r="P100" s="55">
        <f>'[5]Daily Roster'!$P100</f>
        <v>0</v>
      </c>
      <c r="Q100" s="55">
        <f>'[5]Daily Roster'!$Q100</f>
        <v>0</v>
      </c>
      <c r="R100" s="55">
        <f>'[5]Daily Roster'!$R100</f>
        <v>0</v>
      </c>
      <c r="S100" s="55">
        <f>'[5]Daily Roster'!$S100</f>
        <v>0</v>
      </c>
      <c r="T100" s="55">
        <f>'[5]Daily Roster'!$T100</f>
        <v>0</v>
      </c>
    </row>
    <row r="101" spans="1:20" x14ac:dyDescent="0.3">
      <c r="A101" s="7">
        <v>43238</v>
      </c>
      <c r="B101" s="1" t="s">
        <v>5</v>
      </c>
      <c r="C101" s="55">
        <f>'[5]Daily Roster'!$C101</f>
        <v>0</v>
      </c>
      <c r="D101" s="55">
        <f>'[5]Daily Roster'!$D101</f>
        <v>0</v>
      </c>
      <c r="E101" s="55">
        <f>'[5]Daily Roster'!$E101</f>
        <v>0</v>
      </c>
      <c r="F101" s="55">
        <f>'[5]Daily Roster'!$F101</f>
        <v>0</v>
      </c>
      <c r="G101" s="55">
        <f>'[5]Daily Roster'!$G101</f>
        <v>0</v>
      </c>
      <c r="H101" s="55">
        <f>'[5]Daily Roster'!$H101</f>
        <v>0</v>
      </c>
      <c r="I101" s="55">
        <f>'[5]Daily Roster'!$I101</f>
        <v>0</v>
      </c>
      <c r="J101" s="55">
        <f>'[5]Daily Roster'!$J101</f>
        <v>0</v>
      </c>
      <c r="K101" s="55">
        <f>'[5]Daily Roster'!$K101</f>
        <v>0</v>
      </c>
      <c r="L101" s="55">
        <f>'[5]Daily Roster'!$L101</f>
        <v>0</v>
      </c>
      <c r="M101" s="55">
        <f>'[5]Daily Roster'!$M101</f>
        <v>0</v>
      </c>
      <c r="N101" s="55">
        <f>'[5]Daily Roster'!$N101</f>
        <v>0</v>
      </c>
      <c r="O101" s="55">
        <f>'[5]Daily Roster'!$O101</f>
        <v>0</v>
      </c>
      <c r="P101" s="55">
        <f>'[5]Daily Roster'!$P101</f>
        <v>0</v>
      </c>
      <c r="Q101" s="55">
        <f>'[5]Daily Roster'!$Q101</f>
        <v>0</v>
      </c>
      <c r="R101" s="55">
        <f>'[5]Daily Roster'!$R101</f>
        <v>0</v>
      </c>
      <c r="S101" s="55">
        <f>'[5]Daily Roster'!$S101</f>
        <v>0</v>
      </c>
      <c r="T101" s="55">
        <f>'[5]Daily Roster'!$T101</f>
        <v>0</v>
      </c>
    </row>
    <row r="102" spans="1:20" x14ac:dyDescent="0.3">
      <c r="A102" s="7">
        <v>43241</v>
      </c>
      <c r="B102" s="1" t="s">
        <v>1</v>
      </c>
      <c r="C102" s="55">
        <f>'[5]Daily Roster'!$C102</f>
        <v>0</v>
      </c>
      <c r="D102" s="55">
        <f>'[5]Daily Roster'!$D102</f>
        <v>0</v>
      </c>
      <c r="E102" s="55">
        <f>'[5]Daily Roster'!$E102</f>
        <v>0</v>
      </c>
      <c r="F102" s="55">
        <f>'[5]Daily Roster'!$F102</f>
        <v>0</v>
      </c>
      <c r="G102" s="55">
        <f>'[5]Daily Roster'!$G102</f>
        <v>0</v>
      </c>
      <c r="H102" s="55">
        <f>'[5]Daily Roster'!$H102</f>
        <v>0</v>
      </c>
      <c r="I102" s="55">
        <f>'[5]Daily Roster'!$I102</f>
        <v>0</v>
      </c>
      <c r="J102" s="55">
        <f>'[5]Daily Roster'!$J102</f>
        <v>0</v>
      </c>
      <c r="K102" s="55">
        <f>'[5]Daily Roster'!$K102</f>
        <v>0</v>
      </c>
      <c r="L102" s="55">
        <f>'[5]Daily Roster'!$L102</f>
        <v>0</v>
      </c>
      <c r="M102" s="55">
        <f>'[5]Daily Roster'!$M102</f>
        <v>0</v>
      </c>
      <c r="N102" s="55">
        <f>'[5]Daily Roster'!$N102</f>
        <v>0</v>
      </c>
      <c r="O102" s="55">
        <f>'[5]Daily Roster'!$O102</f>
        <v>0</v>
      </c>
      <c r="P102" s="55">
        <f>'[5]Daily Roster'!$P102</f>
        <v>0</v>
      </c>
      <c r="Q102" s="55">
        <f>'[5]Daily Roster'!$Q102</f>
        <v>0</v>
      </c>
      <c r="R102" s="55">
        <f>'[5]Daily Roster'!$R102</f>
        <v>0</v>
      </c>
      <c r="S102" s="55">
        <f>'[5]Daily Roster'!$S102</f>
        <v>0</v>
      </c>
      <c r="T102" s="55">
        <f>'[5]Daily Roster'!$T102</f>
        <v>0</v>
      </c>
    </row>
    <row r="103" spans="1:20" x14ac:dyDescent="0.3">
      <c r="A103" s="7">
        <v>43242</v>
      </c>
      <c r="B103" s="1" t="s">
        <v>2</v>
      </c>
      <c r="C103" s="55">
        <f>'[5]Daily Roster'!$C103</f>
        <v>0</v>
      </c>
      <c r="D103" s="55">
        <f>'[5]Daily Roster'!$D103</f>
        <v>0</v>
      </c>
      <c r="E103" s="55">
        <f>'[5]Daily Roster'!$E103</f>
        <v>0</v>
      </c>
      <c r="F103" s="55">
        <f>'[5]Daily Roster'!$F103</f>
        <v>0</v>
      </c>
      <c r="G103" s="55">
        <f>'[5]Daily Roster'!$G103</f>
        <v>0</v>
      </c>
      <c r="H103" s="55">
        <f>'[5]Daily Roster'!$H103</f>
        <v>0</v>
      </c>
      <c r="I103" s="55">
        <f>'[5]Daily Roster'!$I103</f>
        <v>0</v>
      </c>
      <c r="J103" s="55">
        <f>'[5]Daily Roster'!$J103</f>
        <v>0</v>
      </c>
      <c r="K103" s="55">
        <f>'[5]Daily Roster'!$K103</f>
        <v>0</v>
      </c>
      <c r="L103" s="55">
        <f>'[5]Daily Roster'!$L103</f>
        <v>0</v>
      </c>
      <c r="M103" s="55">
        <f>'[5]Daily Roster'!$M103</f>
        <v>0</v>
      </c>
      <c r="N103" s="55">
        <f>'[5]Daily Roster'!$N103</f>
        <v>0</v>
      </c>
      <c r="O103" s="55">
        <f>'[5]Daily Roster'!$O103</f>
        <v>0</v>
      </c>
      <c r="P103" s="55">
        <f>'[5]Daily Roster'!$P103</f>
        <v>0</v>
      </c>
      <c r="Q103" s="55">
        <f>'[5]Daily Roster'!$Q103</f>
        <v>0</v>
      </c>
      <c r="R103" s="55">
        <f>'[5]Daily Roster'!$R103</f>
        <v>0</v>
      </c>
      <c r="S103" s="55">
        <f>'[5]Daily Roster'!$S103</f>
        <v>0</v>
      </c>
      <c r="T103" s="55">
        <f>'[5]Daily Roster'!$T103</f>
        <v>0</v>
      </c>
    </row>
    <row r="104" spans="1:20" x14ac:dyDescent="0.3">
      <c r="A104" s="7">
        <v>43243</v>
      </c>
      <c r="B104" s="1" t="s">
        <v>3</v>
      </c>
      <c r="C104" s="55">
        <f>'[5]Daily Roster'!$C104</f>
        <v>0</v>
      </c>
      <c r="D104" s="55">
        <f>'[5]Daily Roster'!$D104</f>
        <v>0</v>
      </c>
      <c r="E104" s="55">
        <f>'[5]Daily Roster'!$E104</f>
        <v>0</v>
      </c>
      <c r="F104" s="55">
        <f>'[5]Daily Roster'!$F104</f>
        <v>0</v>
      </c>
      <c r="G104" s="55">
        <f>'[5]Daily Roster'!$G104</f>
        <v>0</v>
      </c>
      <c r="H104" s="55">
        <f>'[5]Daily Roster'!$H104</f>
        <v>0</v>
      </c>
      <c r="I104" s="55">
        <f>'[5]Daily Roster'!$I104</f>
        <v>0</v>
      </c>
      <c r="J104" s="55">
        <f>'[5]Daily Roster'!$J104</f>
        <v>0</v>
      </c>
      <c r="K104" s="55">
        <f>'[5]Daily Roster'!$K104</f>
        <v>0</v>
      </c>
      <c r="L104" s="55">
        <f>'[5]Daily Roster'!$L104</f>
        <v>0</v>
      </c>
      <c r="M104" s="55">
        <f>'[5]Daily Roster'!$M104</f>
        <v>0</v>
      </c>
      <c r="N104" s="55">
        <f>'[5]Daily Roster'!$N104</f>
        <v>0</v>
      </c>
      <c r="O104" s="55">
        <f>'[5]Daily Roster'!$O104</f>
        <v>0</v>
      </c>
      <c r="P104" s="55">
        <f>'[5]Daily Roster'!$P104</f>
        <v>0</v>
      </c>
      <c r="Q104" s="55">
        <f>'[5]Daily Roster'!$Q104</f>
        <v>0</v>
      </c>
      <c r="R104" s="55">
        <f>'[5]Daily Roster'!$R104</f>
        <v>0</v>
      </c>
      <c r="S104" s="55">
        <f>'[5]Daily Roster'!$S104</f>
        <v>0</v>
      </c>
      <c r="T104" s="55">
        <f>'[5]Daily Roster'!$T104</f>
        <v>0</v>
      </c>
    </row>
    <row r="105" spans="1:20" x14ac:dyDescent="0.3">
      <c r="A105" s="7">
        <v>43244</v>
      </c>
      <c r="B105" s="1" t="s">
        <v>4</v>
      </c>
      <c r="C105" s="55">
        <f>'[5]Daily Roster'!$C105</f>
        <v>0</v>
      </c>
      <c r="D105" s="55">
        <f>'[5]Daily Roster'!$D105</f>
        <v>0</v>
      </c>
      <c r="E105" s="55">
        <f>'[5]Daily Roster'!$E105</f>
        <v>0</v>
      </c>
      <c r="F105" s="55">
        <f>'[5]Daily Roster'!$F105</f>
        <v>0</v>
      </c>
      <c r="G105" s="55">
        <f>'[5]Daily Roster'!$G105</f>
        <v>0</v>
      </c>
      <c r="H105" s="55">
        <f>'[5]Daily Roster'!$H105</f>
        <v>0</v>
      </c>
      <c r="I105" s="55">
        <f>'[5]Daily Roster'!$I105</f>
        <v>0</v>
      </c>
      <c r="J105" s="55">
        <f>'[5]Daily Roster'!$J105</f>
        <v>0</v>
      </c>
      <c r="K105" s="55">
        <f>'[5]Daily Roster'!$K105</f>
        <v>0</v>
      </c>
      <c r="L105" s="55">
        <f>'[5]Daily Roster'!$L105</f>
        <v>0</v>
      </c>
      <c r="M105" s="55">
        <f>'[5]Daily Roster'!$M105</f>
        <v>0</v>
      </c>
      <c r="N105" s="55">
        <f>'[5]Daily Roster'!$N105</f>
        <v>0</v>
      </c>
      <c r="O105" s="55">
        <f>'[5]Daily Roster'!$O105</f>
        <v>0</v>
      </c>
      <c r="P105" s="55">
        <f>'[5]Daily Roster'!$P105</f>
        <v>0</v>
      </c>
      <c r="Q105" s="55">
        <f>'[5]Daily Roster'!$Q105</f>
        <v>0</v>
      </c>
      <c r="R105" s="55">
        <f>'[5]Daily Roster'!$R105</f>
        <v>0</v>
      </c>
      <c r="S105" s="55">
        <f>'[5]Daily Roster'!$S105</f>
        <v>0</v>
      </c>
      <c r="T105" s="55">
        <f>'[5]Daily Roster'!$T105</f>
        <v>0</v>
      </c>
    </row>
    <row r="106" spans="1:20" x14ac:dyDescent="0.3">
      <c r="A106" s="7">
        <v>43245</v>
      </c>
      <c r="B106" s="1" t="s">
        <v>5</v>
      </c>
      <c r="C106" s="55">
        <f>'[5]Daily Roster'!$C106</f>
        <v>0</v>
      </c>
      <c r="D106" s="55">
        <f>'[5]Daily Roster'!$D106</f>
        <v>0</v>
      </c>
      <c r="E106" s="55">
        <f>'[5]Daily Roster'!$E106</f>
        <v>0</v>
      </c>
      <c r="F106" s="55">
        <f>'[5]Daily Roster'!$F106</f>
        <v>0</v>
      </c>
      <c r="G106" s="55">
        <f>'[5]Daily Roster'!$G106</f>
        <v>0</v>
      </c>
      <c r="H106" s="55">
        <f>'[5]Daily Roster'!$H106</f>
        <v>0</v>
      </c>
      <c r="I106" s="55">
        <f>'[5]Daily Roster'!$I106</f>
        <v>0</v>
      </c>
      <c r="J106" s="55">
        <f>'[5]Daily Roster'!$J106</f>
        <v>0</v>
      </c>
      <c r="K106" s="55">
        <f>'[5]Daily Roster'!$K106</f>
        <v>0</v>
      </c>
      <c r="L106" s="55">
        <f>'[5]Daily Roster'!$L106</f>
        <v>0</v>
      </c>
      <c r="M106" s="55">
        <f>'[5]Daily Roster'!$M106</f>
        <v>0</v>
      </c>
      <c r="N106" s="55">
        <f>'[5]Daily Roster'!$N106</f>
        <v>0</v>
      </c>
      <c r="O106" s="55">
        <f>'[5]Daily Roster'!$O106</f>
        <v>0</v>
      </c>
      <c r="P106" s="55">
        <f>'[5]Daily Roster'!$P106</f>
        <v>0</v>
      </c>
      <c r="Q106" s="55">
        <f>'[5]Daily Roster'!$Q106</f>
        <v>0</v>
      </c>
      <c r="R106" s="55">
        <f>'[5]Daily Roster'!$R106</f>
        <v>0</v>
      </c>
      <c r="S106" s="55">
        <f>'[5]Daily Roster'!$S106</f>
        <v>0</v>
      </c>
      <c r="T106" s="55">
        <f>'[5]Daily Roster'!$T106</f>
        <v>0</v>
      </c>
    </row>
    <row r="107" spans="1:20" x14ac:dyDescent="0.3">
      <c r="A107" s="7">
        <v>43248</v>
      </c>
      <c r="B107" s="1" t="s">
        <v>1</v>
      </c>
      <c r="C107" s="55">
        <f>'[5]Daily Roster'!$C107</f>
        <v>0</v>
      </c>
      <c r="D107" s="55">
        <f>'[5]Daily Roster'!$D107</f>
        <v>0</v>
      </c>
      <c r="E107" s="55">
        <f>'[5]Daily Roster'!$E107</f>
        <v>0</v>
      </c>
      <c r="F107" s="55">
        <f>'[5]Daily Roster'!$F107</f>
        <v>0</v>
      </c>
      <c r="G107" s="55">
        <f>'[5]Daily Roster'!$G107</f>
        <v>0</v>
      </c>
      <c r="H107" s="55">
        <f>'[5]Daily Roster'!$H107</f>
        <v>0</v>
      </c>
      <c r="I107" s="55">
        <f>'[5]Daily Roster'!$I107</f>
        <v>0</v>
      </c>
      <c r="J107" s="55">
        <f>'[5]Daily Roster'!$J107</f>
        <v>0</v>
      </c>
      <c r="K107" s="55">
        <f>'[5]Daily Roster'!$K107</f>
        <v>0</v>
      </c>
      <c r="L107" s="55">
        <f>'[5]Daily Roster'!$L107</f>
        <v>0</v>
      </c>
      <c r="M107" s="55">
        <f>'[5]Daily Roster'!$M107</f>
        <v>0</v>
      </c>
      <c r="N107" s="55">
        <f>'[5]Daily Roster'!$N107</f>
        <v>0</v>
      </c>
      <c r="O107" s="55">
        <f>'[5]Daily Roster'!$O107</f>
        <v>0</v>
      </c>
      <c r="P107" s="55">
        <f>'[5]Daily Roster'!$P107</f>
        <v>0</v>
      </c>
      <c r="Q107" s="55">
        <f>'[5]Daily Roster'!$Q107</f>
        <v>0</v>
      </c>
      <c r="R107" s="55">
        <f>'[5]Daily Roster'!$R107</f>
        <v>0</v>
      </c>
      <c r="S107" s="55">
        <f>'[5]Daily Roster'!$S107</f>
        <v>0</v>
      </c>
      <c r="T107" s="55">
        <f>'[5]Daily Roster'!$T107</f>
        <v>0</v>
      </c>
    </row>
    <row r="108" spans="1:20" x14ac:dyDescent="0.3">
      <c r="A108" s="7">
        <v>43249</v>
      </c>
      <c r="B108" s="1" t="s">
        <v>2</v>
      </c>
      <c r="C108" s="55">
        <f>'[5]Daily Roster'!$C108</f>
        <v>0</v>
      </c>
      <c r="D108" s="55">
        <f>'[5]Daily Roster'!$D108</f>
        <v>0</v>
      </c>
      <c r="E108" s="55">
        <f>'[5]Daily Roster'!$E108</f>
        <v>0</v>
      </c>
      <c r="F108" s="55">
        <f>'[5]Daily Roster'!$F108</f>
        <v>0</v>
      </c>
      <c r="G108" s="55">
        <f>'[5]Daily Roster'!$G108</f>
        <v>0</v>
      </c>
      <c r="H108" s="55">
        <f>'[5]Daily Roster'!$H108</f>
        <v>0</v>
      </c>
      <c r="I108" s="55">
        <f>'[5]Daily Roster'!$I108</f>
        <v>0</v>
      </c>
      <c r="J108" s="55">
        <f>'[5]Daily Roster'!$J108</f>
        <v>0</v>
      </c>
      <c r="K108" s="55">
        <f>'[5]Daily Roster'!$K108</f>
        <v>0</v>
      </c>
      <c r="L108" s="55">
        <f>'[5]Daily Roster'!$L108</f>
        <v>0</v>
      </c>
      <c r="M108" s="55">
        <f>'[5]Daily Roster'!$M108</f>
        <v>0</v>
      </c>
      <c r="N108" s="55">
        <f>'[5]Daily Roster'!$N108</f>
        <v>0</v>
      </c>
      <c r="O108" s="55">
        <f>'[5]Daily Roster'!$O108</f>
        <v>0</v>
      </c>
      <c r="P108" s="55">
        <f>'[5]Daily Roster'!$P108</f>
        <v>0</v>
      </c>
      <c r="Q108" s="55">
        <f>'[5]Daily Roster'!$Q108</f>
        <v>0</v>
      </c>
      <c r="R108" s="55">
        <f>'[5]Daily Roster'!$R108</f>
        <v>0</v>
      </c>
      <c r="S108" s="55">
        <f>'[5]Daily Roster'!$S108</f>
        <v>0</v>
      </c>
      <c r="T108" s="55">
        <f>'[5]Daily Roster'!$T108</f>
        <v>0</v>
      </c>
    </row>
    <row r="109" spans="1:20" x14ac:dyDescent="0.3">
      <c r="A109" s="7">
        <v>43250</v>
      </c>
      <c r="B109" s="1" t="s">
        <v>3</v>
      </c>
      <c r="C109" s="55">
        <f>'[5]Daily Roster'!$C109</f>
        <v>0</v>
      </c>
      <c r="D109" s="55">
        <f>'[5]Daily Roster'!$D109</f>
        <v>0</v>
      </c>
      <c r="E109" s="55">
        <f>'[5]Daily Roster'!$E109</f>
        <v>0</v>
      </c>
      <c r="F109" s="55">
        <f>'[5]Daily Roster'!$F109</f>
        <v>0</v>
      </c>
      <c r="G109" s="55">
        <f>'[5]Daily Roster'!$G109</f>
        <v>0</v>
      </c>
      <c r="H109" s="55">
        <f>'[5]Daily Roster'!$H109</f>
        <v>0</v>
      </c>
      <c r="I109" s="55">
        <f>'[5]Daily Roster'!$I109</f>
        <v>0</v>
      </c>
      <c r="J109" s="55">
        <f>'[5]Daily Roster'!$J109</f>
        <v>0</v>
      </c>
      <c r="K109" s="55">
        <f>'[5]Daily Roster'!$K109</f>
        <v>0</v>
      </c>
      <c r="L109" s="55">
        <f>'[5]Daily Roster'!$L109</f>
        <v>0</v>
      </c>
      <c r="M109" s="55">
        <f>'[5]Daily Roster'!$M109</f>
        <v>0</v>
      </c>
      <c r="N109" s="55">
        <f>'[5]Daily Roster'!$N109</f>
        <v>0</v>
      </c>
      <c r="O109" s="55">
        <f>'[5]Daily Roster'!$O109</f>
        <v>0</v>
      </c>
      <c r="P109" s="55">
        <f>'[5]Daily Roster'!$P109</f>
        <v>0</v>
      </c>
      <c r="Q109" s="55">
        <f>'[5]Daily Roster'!$Q109</f>
        <v>0</v>
      </c>
      <c r="R109" s="55">
        <f>'[5]Daily Roster'!$R109</f>
        <v>0</v>
      </c>
      <c r="S109" s="55">
        <f>'[5]Daily Roster'!$S109</f>
        <v>0</v>
      </c>
      <c r="T109" s="55">
        <f>'[5]Daily Roster'!$T109</f>
        <v>0</v>
      </c>
    </row>
    <row r="110" spans="1:20" x14ac:dyDescent="0.3">
      <c r="A110" s="7">
        <v>43251</v>
      </c>
      <c r="B110" s="1" t="s">
        <v>4</v>
      </c>
      <c r="C110" s="55">
        <f>'[5]Daily Roster'!$C110</f>
        <v>0</v>
      </c>
      <c r="D110" s="55">
        <f>'[5]Daily Roster'!$D110</f>
        <v>0</v>
      </c>
      <c r="E110" s="55">
        <f>'[5]Daily Roster'!$E110</f>
        <v>0</v>
      </c>
      <c r="F110" s="55">
        <f>'[5]Daily Roster'!$F110</f>
        <v>0</v>
      </c>
      <c r="G110" s="55">
        <f>'[5]Daily Roster'!$G110</f>
        <v>0</v>
      </c>
      <c r="H110" s="55">
        <f>'[5]Daily Roster'!$H110</f>
        <v>0</v>
      </c>
      <c r="I110" s="55">
        <f>'[5]Daily Roster'!$I110</f>
        <v>0</v>
      </c>
      <c r="J110" s="55">
        <f>'[5]Daily Roster'!$J110</f>
        <v>0</v>
      </c>
      <c r="K110" s="55">
        <f>'[5]Daily Roster'!$K110</f>
        <v>0</v>
      </c>
      <c r="L110" s="55">
        <f>'[5]Daily Roster'!$L110</f>
        <v>0</v>
      </c>
      <c r="M110" s="55">
        <f>'[5]Daily Roster'!$M110</f>
        <v>0</v>
      </c>
      <c r="N110" s="55">
        <f>'[5]Daily Roster'!$N110</f>
        <v>0</v>
      </c>
      <c r="O110" s="55">
        <f>'[5]Daily Roster'!$O110</f>
        <v>0</v>
      </c>
      <c r="P110" s="55">
        <f>'[5]Daily Roster'!$P110</f>
        <v>0</v>
      </c>
      <c r="Q110" s="55">
        <f>'[5]Daily Roster'!$Q110</f>
        <v>0</v>
      </c>
      <c r="R110" s="55">
        <f>'[5]Daily Roster'!$R110</f>
        <v>0</v>
      </c>
      <c r="S110" s="55">
        <f>'[5]Daily Roster'!$S110</f>
        <v>0</v>
      </c>
      <c r="T110" s="55">
        <f>'[5]Daily Roster'!$T110</f>
        <v>0</v>
      </c>
    </row>
    <row r="111" spans="1:20" x14ac:dyDescent="0.3">
      <c r="A111" s="7">
        <v>43252</v>
      </c>
      <c r="B111" s="1" t="s">
        <v>5</v>
      </c>
      <c r="C111" s="55">
        <f>'[5]Daily Roster'!$C111</f>
        <v>0</v>
      </c>
      <c r="D111" s="55">
        <f>'[5]Daily Roster'!$D111</f>
        <v>0</v>
      </c>
      <c r="E111" s="55">
        <f>'[5]Daily Roster'!$E111</f>
        <v>0</v>
      </c>
      <c r="F111" s="55">
        <f>'[5]Daily Roster'!$F111</f>
        <v>0</v>
      </c>
      <c r="G111" s="55">
        <f>'[5]Daily Roster'!$G111</f>
        <v>0</v>
      </c>
      <c r="H111" s="55">
        <f>'[5]Daily Roster'!$H111</f>
        <v>0</v>
      </c>
      <c r="I111" s="55">
        <f>'[5]Daily Roster'!$I111</f>
        <v>0</v>
      </c>
      <c r="J111" s="55">
        <f>'[5]Daily Roster'!$J111</f>
        <v>0</v>
      </c>
      <c r="K111" s="55">
        <f>'[5]Daily Roster'!$K111</f>
        <v>0</v>
      </c>
      <c r="L111" s="55">
        <f>'[5]Daily Roster'!$L111</f>
        <v>0</v>
      </c>
      <c r="M111" s="55">
        <f>'[5]Daily Roster'!$M111</f>
        <v>0</v>
      </c>
      <c r="N111" s="55">
        <f>'[5]Daily Roster'!$N111</f>
        <v>0</v>
      </c>
      <c r="O111" s="55">
        <f>'[5]Daily Roster'!$O111</f>
        <v>0</v>
      </c>
      <c r="P111" s="55">
        <f>'[5]Daily Roster'!$P111</f>
        <v>0</v>
      </c>
      <c r="Q111" s="55">
        <f>'[5]Daily Roster'!$Q111</f>
        <v>0</v>
      </c>
      <c r="R111" s="55">
        <f>'[5]Daily Roster'!$R111</f>
        <v>0</v>
      </c>
      <c r="S111" s="55">
        <f>'[5]Daily Roster'!$S111</f>
        <v>0</v>
      </c>
      <c r="T111" s="55">
        <f>'[5]Daily Roster'!$T111</f>
        <v>0</v>
      </c>
    </row>
    <row r="112" spans="1:20" x14ac:dyDescent="0.3">
      <c r="A112" s="7">
        <v>43255</v>
      </c>
      <c r="B112" s="1" t="s">
        <v>1</v>
      </c>
      <c r="C112" s="55">
        <f>'[5]Daily Roster'!$C112</f>
        <v>0</v>
      </c>
      <c r="D112" s="55">
        <f>'[5]Daily Roster'!$D112</f>
        <v>0</v>
      </c>
      <c r="E112" s="55">
        <f>'[5]Daily Roster'!$E112</f>
        <v>0</v>
      </c>
      <c r="F112" s="55">
        <f>'[5]Daily Roster'!$F112</f>
        <v>0</v>
      </c>
      <c r="G112" s="55">
        <f>'[5]Daily Roster'!$G112</f>
        <v>0</v>
      </c>
      <c r="H112" s="55">
        <f>'[5]Daily Roster'!$H112</f>
        <v>0</v>
      </c>
      <c r="I112" s="55">
        <f>'[5]Daily Roster'!$I112</f>
        <v>0</v>
      </c>
      <c r="J112" s="55">
        <f>'[5]Daily Roster'!$J112</f>
        <v>0</v>
      </c>
      <c r="K112" s="55">
        <f>'[5]Daily Roster'!$K112</f>
        <v>0</v>
      </c>
      <c r="L112" s="55">
        <f>'[5]Daily Roster'!$L112</f>
        <v>0</v>
      </c>
      <c r="M112" s="55">
        <f>'[5]Daily Roster'!$M112</f>
        <v>0</v>
      </c>
      <c r="N112" s="55">
        <f>'[5]Daily Roster'!$N112</f>
        <v>0</v>
      </c>
      <c r="O112" s="55">
        <f>'[5]Daily Roster'!$O112</f>
        <v>0</v>
      </c>
      <c r="P112" s="55">
        <f>'[5]Daily Roster'!$P112</f>
        <v>0</v>
      </c>
      <c r="Q112" s="55">
        <f>'[5]Daily Roster'!$Q112</f>
        <v>0</v>
      </c>
      <c r="R112" s="55">
        <f>'[5]Daily Roster'!$R112</f>
        <v>0</v>
      </c>
      <c r="S112" s="55">
        <f>'[5]Daily Roster'!$S112</f>
        <v>0</v>
      </c>
      <c r="T112" s="55">
        <f>'[5]Daily Roster'!$T112</f>
        <v>0</v>
      </c>
    </row>
    <row r="113" spans="1:20" x14ac:dyDescent="0.3">
      <c r="A113" s="7">
        <v>43256</v>
      </c>
      <c r="B113" s="1" t="s">
        <v>2</v>
      </c>
      <c r="C113" s="55">
        <f>'[5]Daily Roster'!$C113</f>
        <v>0</v>
      </c>
      <c r="D113" s="55">
        <f>'[5]Daily Roster'!$D113</f>
        <v>0</v>
      </c>
      <c r="E113" s="55">
        <f>'[5]Daily Roster'!$E113</f>
        <v>0</v>
      </c>
      <c r="F113" s="55">
        <f>'[5]Daily Roster'!$F113</f>
        <v>0</v>
      </c>
      <c r="G113" s="55">
        <f>'[5]Daily Roster'!$G113</f>
        <v>0</v>
      </c>
      <c r="H113" s="55">
        <f>'[5]Daily Roster'!$H113</f>
        <v>0</v>
      </c>
      <c r="I113" s="55">
        <f>'[5]Daily Roster'!$I113</f>
        <v>0</v>
      </c>
      <c r="J113" s="55">
        <f>'[5]Daily Roster'!$J113</f>
        <v>0</v>
      </c>
      <c r="K113" s="55">
        <f>'[5]Daily Roster'!$K113</f>
        <v>0</v>
      </c>
      <c r="L113" s="55">
        <f>'[5]Daily Roster'!$L113</f>
        <v>0</v>
      </c>
      <c r="M113" s="55">
        <f>'[5]Daily Roster'!$M113</f>
        <v>0</v>
      </c>
      <c r="N113" s="55">
        <f>'[5]Daily Roster'!$N113</f>
        <v>0</v>
      </c>
      <c r="O113" s="55">
        <f>'[5]Daily Roster'!$O113</f>
        <v>0</v>
      </c>
      <c r="P113" s="55">
        <f>'[5]Daily Roster'!$P113</f>
        <v>0</v>
      </c>
      <c r="Q113" s="55">
        <f>'[5]Daily Roster'!$Q113</f>
        <v>0</v>
      </c>
      <c r="R113" s="55">
        <f>'[5]Daily Roster'!$R113</f>
        <v>0</v>
      </c>
      <c r="S113" s="55">
        <f>'[5]Daily Roster'!$S113</f>
        <v>0</v>
      </c>
      <c r="T113" s="55">
        <f>'[5]Daily Roster'!$T113</f>
        <v>0</v>
      </c>
    </row>
    <row r="114" spans="1:20" x14ac:dyDescent="0.3">
      <c r="A114" s="7">
        <v>43257</v>
      </c>
      <c r="B114" s="1" t="s">
        <v>3</v>
      </c>
      <c r="C114" s="55">
        <f>'[5]Daily Roster'!$C114</f>
        <v>0</v>
      </c>
      <c r="D114" s="55">
        <f>'[5]Daily Roster'!$D114</f>
        <v>0</v>
      </c>
      <c r="E114" s="55">
        <f>'[5]Daily Roster'!$E114</f>
        <v>0</v>
      </c>
      <c r="F114" s="55">
        <f>'[5]Daily Roster'!$F114</f>
        <v>0</v>
      </c>
      <c r="G114" s="55">
        <f>'[5]Daily Roster'!$G114</f>
        <v>0</v>
      </c>
      <c r="H114" s="55">
        <f>'[5]Daily Roster'!$H114</f>
        <v>0</v>
      </c>
      <c r="I114" s="55">
        <f>'[5]Daily Roster'!$I114</f>
        <v>0</v>
      </c>
      <c r="J114" s="55">
        <f>'[5]Daily Roster'!$J114</f>
        <v>0</v>
      </c>
      <c r="K114" s="55">
        <f>'[5]Daily Roster'!$K114</f>
        <v>0</v>
      </c>
      <c r="L114" s="55">
        <f>'[5]Daily Roster'!$L114</f>
        <v>0</v>
      </c>
      <c r="M114" s="55">
        <f>'[5]Daily Roster'!$M114</f>
        <v>0</v>
      </c>
      <c r="N114" s="55">
        <f>'[5]Daily Roster'!$N114</f>
        <v>0</v>
      </c>
      <c r="O114" s="55">
        <f>'[5]Daily Roster'!$O114</f>
        <v>0</v>
      </c>
      <c r="P114" s="55">
        <f>'[5]Daily Roster'!$P114</f>
        <v>0</v>
      </c>
      <c r="Q114" s="55">
        <f>'[5]Daily Roster'!$Q114</f>
        <v>0</v>
      </c>
      <c r="R114" s="55">
        <f>'[5]Daily Roster'!$R114</f>
        <v>0</v>
      </c>
      <c r="S114" s="55">
        <f>'[5]Daily Roster'!$S114</f>
        <v>0</v>
      </c>
      <c r="T114" s="55">
        <f>'[5]Daily Roster'!$T114</f>
        <v>0</v>
      </c>
    </row>
    <row r="115" spans="1:20" x14ac:dyDescent="0.3">
      <c r="A115" s="7">
        <v>43258</v>
      </c>
      <c r="B115" s="1" t="s">
        <v>4</v>
      </c>
      <c r="C115" s="55">
        <f>'[5]Daily Roster'!$C115</f>
        <v>0</v>
      </c>
      <c r="D115" s="55">
        <f>'[5]Daily Roster'!$D115</f>
        <v>0</v>
      </c>
      <c r="E115" s="55">
        <f>'[5]Daily Roster'!$E115</f>
        <v>0</v>
      </c>
      <c r="F115" s="55">
        <f>'[5]Daily Roster'!$F115</f>
        <v>0</v>
      </c>
      <c r="G115" s="55">
        <f>'[5]Daily Roster'!$G115</f>
        <v>0</v>
      </c>
      <c r="H115" s="55">
        <f>'[5]Daily Roster'!$H115</f>
        <v>0</v>
      </c>
      <c r="I115" s="55">
        <f>'[5]Daily Roster'!$I115</f>
        <v>0</v>
      </c>
      <c r="J115" s="55">
        <f>'[5]Daily Roster'!$J115</f>
        <v>0</v>
      </c>
      <c r="K115" s="55">
        <f>'[5]Daily Roster'!$K115</f>
        <v>0</v>
      </c>
      <c r="L115" s="55">
        <f>'[5]Daily Roster'!$L115</f>
        <v>0</v>
      </c>
      <c r="M115" s="55">
        <f>'[5]Daily Roster'!$M115</f>
        <v>0</v>
      </c>
      <c r="N115" s="55">
        <f>'[5]Daily Roster'!$N115</f>
        <v>0</v>
      </c>
      <c r="O115" s="55">
        <f>'[5]Daily Roster'!$O115</f>
        <v>0</v>
      </c>
      <c r="P115" s="55">
        <f>'[5]Daily Roster'!$P115</f>
        <v>0</v>
      </c>
      <c r="Q115" s="55">
        <f>'[5]Daily Roster'!$Q115</f>
        <v>0</v>
      </c>
      <c r="R115" s="55">
        <f>'[5]Daily Roster'!$R115</f>
        <v>0</v>
      </c>
      <c r="S115" s="55">
        <f>'[5]Daily Roster'!$S115</f>
        <v>0</v>
      </c>
      <c r="T115" s="55">
        <f>'[5]Daily Roster'!$T115</f>
        <v>0</v>
      </c>
    </row>
    <row r="116" spans="1:20" x14ac:dyDescent="0.3">
      <c r="A116" s="7">
        <v>43259</v>
      </c>
      <c r="B116" s="1" t="s">
        <v>5</v>
      </c>
      <c r="C116" s="55">
        <f>'[5]Daily Roster'!$C116</f>
        <v>0</v>
      </c>
      <c r="D116" s="55">
        <f>'[5]Daily Roster'!$D116</f>
        <v>0</v>
      </c>
      <c r="E116" s="55">
        <f>'[5]Daily Roster'!$E116</f>
        <v>0</v>
      </c>
      <c r="F116" s="55">
        <f>'[5]Daily Roster'!$F116</f>
        <v>0</v>
      </c>
      <c r="G116" s="55">
        <f>'[5]Daily Roster'!$G116</f>
        <v>0</v>
      </c>
      <c r="H116" s="55">
        <f>'[5]Daily Roster'!$H116</f>
        <v>0</v>
      </c>
      <c r="I116" s="55">
        <f>'[5]Daily Roster'!$I116</f>
        <v>0</v>
      </c>
      <c r="J116" s="55">
        <f>'[5]Daily Roster'!$J116</f>
        <v>0</v>
      </c>
      <c r="K116" s="55">
        <f>'[5]Daily Roster'!$K116</f>
        <v>0</v>
      </c>
      <c r="L116" s="55">
        <f>'[5]Daily Roster'!$L116</f>
        <v>0</v>
      </c>
      <c r="M116" s="55">
        <f>'[5]Daily Roster'!$M116</f>
        <v>0</v>
      </c>
      <c r="N116" s="55">
        <f>'[5]Daily Roster'!$N116</f>
        <v>0</v>
      </c>
      <c r="O116" s="55">
        <f>'[5]Daily Roster'!$O116</f>
        <v>0</v>
      </c>
      <c r="P116" s="55">
        <f>'[5]Daily Roster'!$P116</f>
        <v>0</v>
      </c>
      <c r="Q116" s="55">
        <f>'[5]Daily Roster'!$Q116</f>
        <v>0</v>
      </c>
      <c r="R116" s="55">
        <f>'[5]Daily Roster'!$R116</f>
        <v>0</v>
      </c>
      <c r="S116" s="55">
        <f>'[5]Daily Roster'!$S116</f>
        <v>0</v>
      </c>
      <c r="T116" s="55">
        <f>'[5]Daily Roster'!$T116</f>
        <v>0</v>
      </c>
    </row>
    <row r="117" spans="1:20" x14ac:dyDescent="0.3">
      <c r="A117" s="7">
        <v>43262</v>
      </c>
      <c r="B117" s="1" t="s">
        <v>1</v>
      </c>
      <c r="C117" s="55">
        <f>'[5]Daily Roster'!$C117</f>
        <v>0</v>
      </c>
      <c r="D117" s="55">
        <f>'[5]Daily Roster'!$D117</f>
        <v>0</v>
      </c>
      <c r="E117" s="55">
        <f>'[5]Daily Roster'!$E117</f>
        <v>0</v>
      </c>
      <c r="F117" s="55">
        <f>'[5]Daily Roster'!$F117</f>
        <v>0</v>
      </c>
      <c r="G117" s="55">
        <f>'[5]Daily Roster'!$G117</f>
        <v>0</v>
      </c>
      <c r="H117" s="55">
        <f>'[5]Daily Roster'!$H117</f>
        <v>0</v>
      </c>
      <c r="I117" s="55">
        <f>'[5]Daily Roster'!$I117</f>
        <v>0</v>
      </c>
      <c r="J117" s="55">
        <f>'[5]Daily Roster'!$J117</f>
        <v>0</v>
      </c>
      <c r="K117" s="55">
        <f>'[5]Daily Roster'!$K117</f>
        <v>0</v>
      </c>
      <c r="L117" s="55">
        <f>'[5]Daily Roster'!$L117</f>
        <v>0</v>
      </c>
      <c r="M117" s="55">
        <f>'[5]Daily Roster'!$M117</f>
        <v>0</v>
      </c>
      <c r="N117" s="55">
        <f>'[5]Daily Roster'!$N117</f>
        <v>0</v>
      </c>
      <c r="O117" s="55">
        <f>'[5]Daily Roster'!$O117</f>
        <v>0</v>
      </c>
      <c r="P117" s="55">
        <f>'[5]Daily Roster'!$P117</f>
        <v>0</v>
      </c>
      <c r="Q117" s="55">
        <f>'[5]Daily Roster'!$Q117</f>
        <v>0</v>
      </c>
      <c r="R117" s="55">
        <f>'[5]Daily Roster'!$R117</f>
        <v>0</v>
      </c>
      <c r="S117" s="55">
        <f>'[5]Daily Roster'!$S117</f>
        <v>0</v>
      </c>
      <c r="T117" s="55">
        <f>'[5]Daily Roster'!$T117</f>
        <v>0</v>
      </c>
    </row>
    <row r="118" spans="1:20" x14ac:dyDescent="0.3">
      <c r="A118" s="7">
        <v>43263</v>
      </c>
      <c r="B118" s="1" t="s">
        <v>2</v>
      </c>
      <c r="C118" s="55">
        <f>'[5]Daily Roster'!$C118</f>
        <v>0</v>
      </c>
      <c r="D118" s="55">
        <f>'[5]Daily Roster'!$D118</f>
        <v>0</v>
      </c>
      <c r="E118" s="55">
        <f>'[5]Daily Roster'!$E118</f>
        <v>0</v>
      </c>
      <c r="F118" s="55">
        <f>'[5]Daily Roster'!$F118</f>
        <v>0</v>
      </c>
      <c r="G118" s="55">
        <f>'[5]Daily Roster'!$G118</f>
        <v>0</v>
      </c>
      <c r="H118" s="55">
        <f>'[5]Daily Roster'!$H118</f>
        <v>0</v>
      </c>
      <c r="I118" s="55">
        <f>'[5]Daily Roster'!$I118</f>
        <v>0</v>
      </c>
      <c r="J118" s="55">
        <f>'[5]Daily Roster'!$J118</f>
        <v>0</v>
      </c>
      <c r="K118" s="55">
        <f>'[5]Daily Roster'!$K118</f>
        <v>0</v>
      </c>
      <c r="L118" s="55">
        <f>'[5]Daily Roster'!$L118</f>
        <v>0</v>
      </c>
      <c r="M118" s="55">
        <f>'[5]Daily Roster'!$M118</f>
        <v>0</v>
      </c>
      <c r="N118" s="55">
        <f>'[5]Daily Roster'!$N118</f>
        <v>0</v>
      </c>
      <c r="O118" s="55">
        <f>'[5]Daily Roster'!$O118</f>
        <v>0</v>
      </c>
      <c r="P118" s="55">
        <f>'[5]Daily Roster'!$P118</f>
        <v>0</v>
      </c>
      <c r="Q118" s="55">
        <f>'[5]Daily Roster'!$Q118</f>
        <v>0</v>
      </c>
      <c r="R118" s="55">
        <f>'[5]Daily Roster'!$R118</f>
        <v>0</v>
      </c>
      <c r="S118" s="55">
        <f>'[5]Daily Roster'!$S118</f>
        <v>0</v>
      </c>
      <c r="T118" s="55">
        <f>'[5]Daily Roster'!$T118</f>
        <v>0</v>
      </c>
    </row>
    <row r="119" spans="1:20" x14ac:dyDescent="0.3">
      <c r="A119" s="7">
        <v>43264</v>
      </c>
      <c r="B119" s="1" t="s">
        <v>3</v>
      </c>
      <c r="C119" s="55">
        <f>'[5]Daily Roster'!$C119</f>
        <v>0</v>
      </c>
      <c r="D119" s="55">
        <f>'[5]Daily Roster'!$D119</f>
        <v>0</v>
      </c>
      <c r="E119" s="55">
        <f>'[5]Daily Roster'!$E119</f>
        <v>0</v>
      </c>
      <c r="F119" s="55">
        <f>'[5]Daily Roster'!$F119</f>
        <v>0</v>
      </c>
      <c r="G119" s="55">
        <f>'[5]Daily Roster'!$G119</f>
        <v>0</v>
      </c>
      <c r="H119" s="55">
        <f>'[5]Daily Roster'!$H119</f>
        <v>0</v>
      </c>
      <c r="I119" s="55">
        <f>'[5]Daily Roster'!$I119</f>
        <v>0</v>
      </c>
      <c r="J119" s="55">
        <f>'[5]Daily Roster'!$J119</f>
        <v>0</v>
      </c>
      <c r="K119" s="55">
        <f>'[5]Daily Roster'!$K119</f>
        <v>0</v>
      </c>
      <c r="L119" s="55">
        <f>'[5]Daily Roster'!$L119</f>
        <v>0</v>
      </c>
      <c r="M119" s="55">
        <f>'[5]Daily Roster'!$M119</f>
        <v>0</v>
      </c>
      <c r="N119" s="55">
        <f>'[5]Daily Roster'!$N119</f>
        <v>0</v>
      </c>
      <c r="O119" s="55">
        <f>'[5]Daily Roster'!$O119</f>
        <v>0</v>
      </c>
      <c r="P119" s="55">
        <f>'[5]Daily Roster'!$P119</f>
        <v>0</v>
      </c>
      <c r="Q119" s="55">
        <f>'[5]Daily Roster'!$Q119</f>
        <v>0</v>
      </c>
      <c r="R119" s="55">
        <f>'[5]Daily Roster'!$R119</f>
        <v>0</v>
      </c>
      <c r="S119" s="55">
        <f>'[5]Daily Roster'!$S119</f>
        <v>0</v>
      </c>
      <c r="T119" s="55">
        <f>'[5]Daily Roster'!$T119</f>
        <v>0</v>
      </c>
    </row>
    <row r="120" spans="1:20" x14ac:dyDescent="0.3">
      <c r="A120" s="7">
        <v>43265</v>
      </c>
      <c r="B120" s="1" t="s">
        <v>4</v>
      </c>
      <c r="C120" s="55">
        <f>'[5]Daily Roster'!$C120</f>
        <v>0</v>
      </c>
      <c r="D120" s="55">
        <f>'[5]Daily Roster'!$D120</f>
        <v>0</v>
      </c>
      <c r="E120" s="55">
        <f>'[5]Daily Roster'!$E120</f>
        <v>0</v>
      </c>
      <c r="F120" s="55">
        <f>'[5]Daily Roster'!$F120</f>
        <v>0</v>
      </c>
      <c r="G120" s="55">
        <f>'[5]Daily Roster'!$G120</f>
        <v>0</v>
      </c>
      <c r="H120" s="55">
        <f>'[5]Daily Roster'!$H120</f>
        <v>0</v>
      </c>
      <c r="I120" s="55">
        <f>'[5]Daily Roster'!$I120</f>
        <v>0</v>
      </c>
      <c r="J120" s="55">
        <f>'[5]Daily Roster'!$J120</f>
        <v>0</v>
      </c>
      <c r="K120" s="55">
        <f>'[5]Daily Roster'!$K120</f>
        <v>0</v>
      </c>
      <c r="L120" s="55">
        <f>'[5]Daily Roster'!$L120</f>
        <v>0</v>
      </c>
      <c r="M120" s="55">
        <f>'[5]Daily Roster'!$M120</f>
        <v>0</v>
      </c>
      <c r="N120" s="55">
        <f>'[5]Daily Roster'!$N120</f>
        <v>0</v>
      </c>
      <c r="O120" s="55">
        <f>'[5]Daily Roster'!$O120</f>
        <v>0</v>
      </c>
      <c r="P120" s="55">
        <f>'[5]Daily Roster'!$P120</f>
        <v>0</v>
      </c>
      <c r="Q120" s="55">
        <f>'[5]Daily Roster'!$Q120</f>
        <v>0</v>
      </c>
      <c r="R120" s="55">
        <f>'[5]Daily Roster'!$R120</f>
        <v>0</v>
      </c>
      <c r="S120" s="55">
        <f>'[5]Daily Roster'!$S120</f>
        <v>0</v>
      </c>
      <c r="T120" s="55">
        <f>'[5]Daily Roster'!$T120</f>
        <v>0</v>
      </c>
    </row>
    <row r="121" spans="1:20" x14ac:dyDescent="0.3">
      <c r="A121" s="7">
        <v>43266</v>
      </c>
      <c r="B121" s="1" t="s">
        <v>5</v>
      </c>
      <c r="C121" s="55">
        <f>'[5]Daily Roster'!$C121</f>
        <v>0</v>
      </c>
      <c r="D121" s="55">
        <f>'[5]Daily Roster'!$D121</f>
        <v>0</v>
      </c>
      <c r="E121" s="55">
        <f>'[5]Daily Roster'!$E121</f>
        <v>0</v>
      </c>
      <c r="F121" s="55">
        <f>'[5]Daily Roster'!$F121</f>
        <v>0</v>
      </c>
      <c r="G121" s="55">
        <f>'[5]Daily Roster'!$G121</f>
        <v>0</v>
      </c>
      <c r="H121" s="55">
        <f>'[5]Daily Roster'!$H121</f>
        <v>0</v>
      </c>
      <c r="I121" s="55">
        <f>'[5]Daily Roster'!$I121</f>
        <v>0</v>
      </c>
      <c r="J121" s="55">
        <f>'[5]Daily Roster'!$J121</f>
        <v>0</v>
      </c>
      <c r="K121" s="55">
        <f>'[5]Daily Roster'!$K121</f>
        <v>0</v>
      </c>
      <c r="L121" s="55">
        <f>'[5]Daily Roster'!$L121</f>
        <v>0</v>
      </c>
      <c r="M121" s="55">
        <f>'[5]Daily Roster'!$M121</f>
        <v>0</v>
      </c>
      <c r="N121" s="55">
        <f>'[5]Daily Roster'!$N121</f>
        <v>0</v>
      </c>
      <c r="O121" s="55">
        <f>'[5]Daily Roster'!$O121</f>
        <v>0</v>
      </c>
      <c r="P121" s="55">
        <f>'[5]Daily Roster'!$P121</f>
        <v>0</v>
      </c>
      <c r="Q121" s="55">
        <f>'[5]Daily Roster'!$Q121</f>
        <v>0</v>
      </c>
      <c r="R121" s="55">
        <f>'[5]Daily Roster'!$R121</f>
        <v>0</v>
      </c>
      <c r="S121" s="55">
        <f>'[5]Daily Roster'!$S121</f>
        <v>0</v>
      </c>
      <c r="T121" s="55">
        <f>'[5]Daily Roster'!$T121</f>
        <v>0</v>
      </c>
    </row>
    <row r="122" spans="1:20" x14ac:dyDescent="0.3">
      <c r="A122" s="7">
        <v>43269</v>
      </c>
      <c r="B122" s="1" t="s">
        <v>1</v>
      </c>
      <c r="C122" s="55">
        <f>'[5]Daily Roster'!$C122</f>
        <v>0</v>
      </c>
      <c r="D122" s="55">
        <f>'[5]Daily Roster'!$D122</f>
        <v>0</v>
      </c>
      <c r="E122" s="55">
        <f>'[5]Daily Roster'!$E122</f>
        <v>0</v>
      </c>
      <c r="F122" s="55">
        <f>'[5]Daily Roster'!$F122</f>
        <v>0</v>
      </c>
      <c r="G122" s="55">
        <f>'[5]Daily Roster'!$G122</f>
        <v>0</v>
      </c>
      <c r="H122" s="55">
        <f>'[5]Daily Roster'!$H122</f>
        <v>0</v>
      </c>
      <c r="I122" s="55">
        <f>'[5]Daily Roster'!$I122</f>
        <v>0</v>
      </c>
      <c r="J122" s="55">
        <f>'[5]Daily Roster'!$J122</f>
        <v>0</v>
      </c>
      <c r="K122" s="55">
        <f>'[5]Daily Roster'!$K122</f>
        <v>0</v>
      </c>
      <c r="L122" s="55">
        <f>'[5]Daily Roster'!$L122</f>
        <v>0</v>
      </c>
      <c r="M122" s="55">
        <f>'[5]Daily Roster'!$M122</f>
        <v>0</v>
      </c>
      <c r="N122" s="55">
        <f>'[5]Daily Roster'!$N122</f>
        <v>0</v>
      </c>
      <c r="O122" s="55">
        <f>'[5]Daily Roster'!$O122</f>
        <v>0</v>
      </c>
      <c r="P122" s="55">
        <f>'[5]Daily Roster'!$P122</f>
        <v>0</v>
      </c>
      <c r="Q122" s="55">
        <f>'[5]Daily Roster'!$Q122</f>
        <v>0</v>
      </c>
      <c r="R122" s="55">
        <f>'[5]Daily Roster'!$R122</f>
        <v>0</v>
      </c>
      <c r="S122" s="55">
        <f>'[5]Daily Roster'!$S122</f>
        <v>0</v>
      </c>
      <c r="T122" s="55">
        <f>'[5]Daily Roster'!$T122</f>
        <v>0</v>
      </c>
    </row>
    <row r="123" spans="1:20" x14ac:dyDescent="0.3">
      <c r="A123" s="7">
        <v>43270</v>
      </c>
      <c r="B123" s="1" t="s">
        <v>2</v>
      </c>
      <c r="C123" s="55">
        <f>'[5]Daily Roster'!$C123</f>
        <v>0</v>
      </c>
      <c r="D123" s="55">
        <f>'[5]Daily Roster'!$D123</f>
        <v>0</v>
      </c>
      <c r="E123" s="55">
        <f>'[5]Daily Roster'!$E123</f>
        <v>0</v>
      </c>
      <c r="F123" s="55">
        <f>'[5]Daily Roster'!$F123</f>
        <v>0</v>
      </c>
      <c r="G123" s="55">
        <f>'[5]Daily Roster'!$G123</f>
        <v>0</v>
      </c>
      <c r="H123" s="55">
        <f>'[5]Daily Roster'!$H123</f>
        <v>0</v>
      </c>
      <c r="I123" s="55">
        <f>'[5]Daily Roster'!$I123</f>
        <v>0</v>
      </c>
      <c r="J123" s="55">
        <f>'[5]Daily Roster'!$J123</f>
        <v>0</v>
      </c>
      <c r="K123" s="55">
        <f>'[5]Daily Roster'!$K123</f>
        <v>0</v>
      </c>
      <c r="L123" s="55">
        <f>'[5]Daily Roster'!$L123</f>
        <v>0</v>
      </c>
      <c r="M123" s="55">
        <f>'[5]Daily Roster'!$M123</f>
        <v>0</v>
      </c>
      <c r="N123" s="55">
        <f>'[5]Daily Roster'!$N123</f>
        <v>0</v>
      </c>
      <c r="O123" s="55">
        <f>'[5]Daily Roster'!$O123</f>
        <v>0</v>
      </c>
      <c r="P123" s="55">
        <f>'[5]Daily Roster'!$P123</f>
        <v>0</v>
      </c>
      <c r="Q123" s="55">
        <f>'[5]Daily Roster'!$Q123</f>
        <v>0</v>
      </c>
      <c r="R123" s="55">
        <f>'[5]Daily Roster'!$R123</f>
        <v>0</v>
      </c>
      <c r="S123" s="55">
        <f>'[5]Daily Roster'!$S123</f>
        <v>0</v>
      </c>
      <c r="T123" s="55">
        <f>'[5]Daily Roster'!$T123</f>
        <v>0</v>
      </c>
    </row>
    <row r="124" spans="1:20" x14ac:dyDescent="0.3">
      <c r="A124" s="7">
        <v>43271</v>
      </c>
      <c r="B124" s="1" t="s">
        <v>3</v>
      </c>
      <c r="C124" s="55">
        <f>'[5]Daily Roster'!$C124</f>
        <v>0</v>
      </c>
      <c r="D124" s="55">
        <f>'[5]Daily Roster'!$D124</f>
        <v>0</v>
      </c>
      <c r="E124" s="55">
        <f>'[5]Daily Roster'!$E124</f>
        <v>0</v>
      </c>
      <c r="F124" s="55">
        <f>'[5]Daily Roster'!$F124</f>
        <v>0</v>
      </c>
      <c r="G124" s="55">
        <f>'[5]Daily Roster'!$G124</f>
        <v>0</v>
      </c>
      <c r="H124" s="55">
        <f>'[5]Daily Roster'!$H124</f>
        <v>0</v>
      </c>
      <c r="I124" s="55">
        <f>'[5]Daily Roster'!$I124</f>
        <v>0</v>
      </c>
      <c r="J124" s="55">
        <f>'[5]Daily Roster'!$J124</f>
        <v>0</v>
      </c>
      <c r="K124" s="55">
        <f>'[5]Daily Roster'!$K124</f>
        <v>0</v>
      </c>
      <c r="L124" s="55">
        <f>'[5]Daily Roster'!$L124</f>
        <v>0</v>
      </c>
      <c r="M124" s="55">
        <f>'[5]Daily Roster'!$M124</f>
        <v>0</v>
      </c>
      <c r="N124" s="55">
        <f>'[5]Daily Roster'!$N124</f>
        <v>0</v>
      </c>
      <c r="O124" s="55">
        <f>'[5]Daily Roster'!$O124</f>
        <v>0</v>
      </c>
      <c r="P124" s="55">
        <f>'[5]Daily Roster'!$P124</f>
        <v>0</v>
      </c>
      <c r="Q124" s="55">
        <f>'[5]Daily Roster'!$Q124</f>
        <v>0</v>
      </c>
      <c r="R124" s="55">
        <f>'[5]Daily Roster'!$R124</f>
        <v>0</v>
      </c>
      <c r="S124" s="55">
        <f>'[5]Daily Roster'!$S124</f>
        <v>0</v>
      </c>
      <c r="T124" s="55">
        <f>'[5]Daily Roster'!$T124</f>
        <v>0</v>
      </c>
    </row>
    <row r="125" spans="1:20" x14ac:dyDescent="0.3">
      <c r="A125" s="7">
        <v>43272</v>
      </c>
      <c r="B125" s="1" t="s">
        <v>4</v>
      </c>
      <c r="C125" s="55">
        <f>'[5]Daily Roster'!$C125</f>
        <v>0</v>
      </c>
      <c r="D125" s="55">
        <f>'[5]Daily Roster'!$D125</f>
        <v>0</v>
      </c>
      <c r="E125" s="55">
        <f>'[5]Daily Roster'!$E125</f>
        <v>0</v>
      </c>
      <c r="F125" s="55">
        <f>'[5]Daily Roster'!$F125</f>
        <v>0</v>
      </c>
      <c r="G125" s="55">
        <f>'[5]Daily Roster'!$G125</f>
        <v>0</v>
      </c>
      <c r="H125" s="55">
        <f>'[5]Daily Roster'!$H125</f>
        <v>0</v>
      </c>
      <c r="I125" s="55">
        <f>'[5]Daily Roster'!$I125</f>
        <v>0</v>
      </c>
      <c r="J125" s="55">
        <f>'[5]Daily Roster'!$J125</f>
        <v>0</v>
      </c>
      <c r="K125" s="55">
        <f>'[5]Daily Roster'!$K125</f>
        <v>0</v>
      </c>
      <c r="L125" s="55">
        <f>'[5]Daily Roster'!$L125</f>
        <v>0</v>
      </c>
      <c r="M125" s="55">
        <f>'[5]Daily Roster'!$M125</f>
        <v>0</v>
      </c>
      <c r="N125" s="55">
        <f>'[5]Daily Roster'!$N125</f>
        <v>0</v>
      </c>
      <c r="O125" s="55">
        <f>'[5]Daily Roster'!$O125</f>
        <v>0</v>
      </c>
      <c r="P125" s="55">
        <f>'[5]Daily Roster'!$P125</f>
        <v>0</v>
      </c>
      <c r="Q125" s="55">
        <f>'[5]Daily Roster'!$Q125</f>
        <v>0</v>
      </c>
      <c r="R125" s="55">
        <f>'[5]Daily Roster'!$R125</f>
        <v>0</v>
      </c>
      <c r="S125" s="55">
        <f>'[5]Daily Roster'!$S125</f>
        <v>0</v>
      </c>
      <c r="T125" s="55">
        <f>'[5]Daily Roster'!$T125</f>
        <v>0</v>
      </c>
    </row>
    <row r="126" spans="1:20" x14ac:dyDescent="0.3">
      <c r="A126" s="7">
        <v>43273</v>
      </c>
      <c r="B126" s="1" t="s">
        <v>5</v>
      </c>
      <c r="C126" s="55">
        <f>'[5]Daily Roster'!$C126</f>
        <v>0</v>
      </c>
      <c r="D126" s="55">
        <f>'[5]Daily Roster'!$D126</f>
        <v>0</v>
      </c>
      <c r="E126" s="55">
        <f>'[5]Daily Roster'!$E126</f>
        <v>0</v>
      </c>
      <c r="F126" s="55">
        <f>'[5]Daily Roster'!$F126</f>
        <v>0</v>
      </c>
      <c r="G126" s="55">
        <f>'[5]Daily Roster'!$G126</f>
        <v>0</v>
      </c>
      <c r="H126" s="55">
        <f>'[5]Daily Roster'!$H126</f>
        <v>0</v>
      </c>
      <c r="I126" s="55">
        <f>'[5]Daily Roster'!$I126</f>
        <v>0</v>
      </c>
      <c r="J126" s="55">
        <f>'[5]Daily Roster'!$J126</f>
        <v>0</v>
      </c>
      <c r="K126" s="55">
        <f>'[5]Daily Roster'!$K126</f>
        <v>0</v>
      </c>
      <c r="L126" s="55">
        <f>'[5]Daily Roster'!$L126</f>
        <v>0</v>
      </c>
      <c r="M126" s="55">
        <f>'[5]Daily Roster'!$M126</f>
        <v>0</v>
      </c>
      <c r="N126" s="55">
        <f>'[5]Daily Roster'!$N126</f>
        <v>0</v>
      </c>
      <c r="O126" s="55">
        <f>'[5]Daily Roster'!$O126</f>
        <v>0</v>
      </c>
      <c r="P126" s="55">
        <f>'[5]Daily Roster'!$P126</f>
        <v>0</v>
      </c>
      <c r="Q126" s="55">
        <f>'[5]Daily Roster'!$Q126</f>
        <v>0</v>
      </c>
      <c r="R126" s="55">
        <f>'[5]Daily Roster'!$R126</f>
        <v>0</v>
      </c>
      <c r="S126" s="55">
        <f>'[5]Daily Roster'!$S126</f>
        <v>0</v>
      </c>
      <c r="T126" s="55">
        <f>'[5]Daily Roster'!$T126</f>
        <v>0</v>
      </c>
    </row>
    <row r="127" spans="1:20" x14ac:dyDescent="0.3">
      <c r="A127" s="7">
        <v>43276</v>
      </c>
      <c r="B127" s="1" t="s">
        <v>1</v>
      </c>
      <c r="C127" s="55">
        <f>'[5]Daily Roster'!$C127</f>
        <v>0</v>
      </c>
      <c r="D127" s="55">
        <f>'[5]Daily Roster'!$D127</f>
        <v>0</v>
      </c>
      <c r="E127" s="55">
        <f>'[5]Daily Roster'!$E127</f>
        <v>0</v>
      </c>
      <c r="F127" s="55">
        <f>'[5]Daily Roster'!$F127</f>
        <v>0</v>
      </c>
      <c r="G127" s="55">
        <f>'[5]Daily Roster'!$G127</f>
        <v>0</v>
      </c>
      <c r="H127" s="55">
        <f>'[5]Daily Roster'!$H127</f>
        <v>0</v>
      </c>
      <c r="I127" s="55">
        <f>'[5]Daily Roster'!$I127</f>
        <v>0</v>
      </c>
      <c r="J127" s="55">
        <f>'[5]Daily Roster'!$J127</f>
        <v>0</v>
      </c>
      <c r="K127" s="55">
        <f>'[5]Daily Roster'!$K127</f>
        <v>0</v>
      </c>
      <c r="L127" s="55">
        <f>'[5]Daily Roster'!$L127</f>
        <v>0</v>
      </c>
      <c r="M127" s="55">
        <f>'[5]Daily Roster'!$M127</f>
        <v>0</v>
      </c>
      <c r="N127" s="55">
        <f>'[5]Daily Roster'!$N127</f>
        <v>0</v>
      </c>
      <c r="O127" s="55">
        <f>'[5]Daily Roster'!$O127</f>
        <v>0</v>
      </c>
      <c r="P127" s="55">
        <f>'[5]Daily Roster'!$P127</f>
        <v>0</v>
      </c>
      <c r="Q127" s="55">
        <f>'[5]Daily Roster'!$Q127</f>
        <v>0</v>
      </c>
      <c r="R127" s="55">
        <f>'[5]Daily Roster'!$R127</f>
        <v>0</v>
      </c>
      <c r="S127" s="55">
        <f>'[5]Daily Roster'!$S127</f>
        <v>0</v>
      </c>
      <c r="T127" s="55">
        <f>'[5]Daily Roster'!$T127</f>
        <v>0</v>
      </c>
    </row>
    <row r="128" spans="1:20" x14ac:dyDescent="0.3">
      <c r="A128" s="7">
        <v>43277</v>
      </c>
      <c r="B128" s="1" t="s">
        <v>2</v>
      </c>
      <c r="C128" s="55">
        <f>'[5]Daily Roster'!$C128</f>
        <v>0</v>
      </c>
      <c r="D128" s="55">
        <f>'[5]Daily Roster'!$D128</f>
        <v>0</v>
      </c>
      <c r="E128" s="55">
        <f>'[5]Daily Roster'!$E128</f>
        <v>0</v>
      </c>
      <c r="F128" s="55">
        <f>'[5]Daily Roster'!$F128</f>
        <v>0</v>
      </c>
      <c r="G128" s="55">
        <f>'[5]Daily Roster'!$G128</f>
        <v>0</v>
      </c>
      <c r="H128" s="55">
        <f>'[5]Daily Roster'!$H128</f>
        <v>0</v>
      </c>
      <c r="I128" s="55">
        <f>'[5]Daily Roster'!$I128</f>
        <v>0</v>
      </c>
      <c r="J128" s="55">
        <f>'[5]Daily Roster'!$J128</f>
        <v>0</v>
      </c>
      <c r="K128" s="55">
        <f>'[5]Daily Roster'!$K128</f>
        <v>0</v>
      </c>
      <c r="L128" s="55">
        <f>'[5]Daily Roster'!$L128</f>
        <v>0</v>
      </c>
      <c r="M128" s="55">
        <f>'[5]Daily Roster'!$M128</f>
        <v>0</v>
      </c>
      <c r="N128" s="55">
        <f>'[5]Daily Roster'!$N128</f>
        <v>0</v>
      </c>
      <c r="O128" s="55">
        <f>'[5]Daily Roster'!$O128</f>
        <v>0</v>
      </c>
      <c r="P128" s="55">
        <f>'[5]Daily Roster'!$P128</f>
        <v>0</v>
      </c>
      <c r="Q128" s="55">
        <f>'[5]Daily Roster'!$Q128</f>
        <v>0</v>
      </c>
      <c r="R128" s="55">
        <f>'[5]Daily Roster'!$R128</f>
        <v>0</v>
      </c>
      <c r="S128" s="55">
        <f>'[5]Daily Roster'!$S128</f>
        <v>0</v>
      </c>
      <c r="T128" s="55">
        <f>'[5]Daily Roster'!$T128</f>
        <v>0</v>
      </c>
    </row>
    <row r="129" spans="1:20" x14ac:dyDescent="0.3">
      <c r="A129" s="7">
        <v>43278</v>
      </c>
      <c r="B129" s="1" t="s">
        <v>3</v>
      </c>
      <c r="C129" s="55">
        <f>'[5]Daily Roster'!$C129</f>
        <v>0</v>
      </c>
      <c r="D129" s="55">
        <f>'[5]Daily Roster'!$D129</f>
        <v>0</v>
      </c>
      <c r="E129" s="55">
        <f>'[5]Daily Roster'!$E129</f>
        <v>0</v>
      </c>
      <c r="F129" s="55">
        <f>'[5]Daily Roster'!$F129</f>
        <v>0</v>
      </c>
      <c r="G129" s="55">
        <f>'[5]Daily Roster'!$G129</f>
        <v>0</v>
      </c>
      <c r="H129" s="55">
        <f>'[5]Daily Roster'!$H129</f>
        <v>0</v>
      </c>
      <c r="I129" s="55">
        <f>'[5]Daily Roster'!$I129</f>
        <v>0</v>
      </c>
      <c r="J129" s="55">
        <f>'[5]Daily Roster'!$J129</f>
        <v>0</v>
      </c>
      <c r="K129" s="55">
        <f>'[5]Daily Roster'!$K129</f>
        <v>0</v>
      </c>
      <c r="L129" s="55">
        <f>'[5]Daily Roster'!$L129</f>
        <v>0</v>
      </c>
      <c r="M129" s="55">
        <f>'[5]Daily Roster'!$M129</f>
        <v>0</v>
      </c>
      <c r="N129" s="55">
        <f>'[5]Daily Roster'!$N129</f>
        <v>0</v>
      </c>
      <c r="O129" s="55">
        <f>'[5]Daily Roster'!$O129</f>
        <v>0</v>
      </c>
      <c r="P129" s="55">
        <f>'[5]Daily Roster'!$P129</f>
        <v>0</v>
      </c>
      <c r="Q129" s="55">
        <f>'[5]Daily Roster'!$Q129</f>
        <v>0</v>
      </c>
      <c r="R129" s="55">
        <f>'[5]Daily Roster'!$R129</f>
        <v>0</v>
      </c>
      <c r="S129" s="55">
        <f>'[5]Daily Roster'!$S129</f>
        <v>0</v>
      </c>
      <c r="T129" s="55">
        <f>'[5]Daily Roster'!$T129</f>
        <v>0</v>
      </c>
    </row>
    <row r="130" spans="1:20" x14ac:dyDescent="0.3">
      <c r="A130" s="7">
        <v>43279</v>
      </c>
      <c r="B130" s="1" t="s">
        <v>4</v>
      </c>
      <c r="C130" s="55">
        <f>'[5]Daily Roster'!$C130</f>
        <v>0</v>
      </c>
      <c r="D130" s="55">
        <f>'[5]Daily Roster'!$D130</f>
        <v>0</v>
      </c>
      <c r="E130" s="55">
        <f>'[5]Daily Roster'!$E130</f>
        <v>0</v>
      </c>
      <c r="F130" s="55">
        <f>'[5]Daily Roster'!$F130</f>
        <v>0</v>
      </c>
      <c r="G130" s="55">
        <f>'[5]Daily Roster'!$G130</f>
        <v>0</v>
      </c>
      <c r="H130" s="55">
        <f>'[5]Daily Roster'!$H130</f>
        <v>0</v>
      </c>
      <c r="I130" s="55">
        <f>'[5]Daily Roster'!$I130</f>
        <v>0</v>
      </c>
      <c r="J130" s="55">
        <f>'[5]Daily Roster'!$J130</f>
        <v>0</v>
      </c>
      <c r="K130" s="55">
        <f>'[5]Daily Roster'!$K130</f>
        <v>0</v>
      </c>
      <c r="L130" s="55">
        <f>'[5]Daily Roster'!$L130</f>
        <v>0</v>
      </c>
      <c r="M130" s="55">
        <f>'[5]Daily Roster'!$M130</f>
        <v>0</v>
      </c>
      <c r="N130" s="55">
        <f>'[5]Daily Roster'!$N130</f>
        <v>0</v>
      </c>
      <c r="O130" s="55">
        <f>'[5]Daily Roster'!$O130</f>
        <v>0</v>
      </c>
      <c r="P130" s="55">
        <f>'[5]Daily Roster'!$P130</f>
        <v>0</v>
      </c>
      <c r="Q130" s="55">
        <f>'[5]Daily Roster'!$Q130</f>
        <v>0</v>
      </c>
      <c r="R130" s="55">
        <f>'[5]Daily Roster'!$R130</f>
        <v>0</v>
      </c>
      <c r="S130" s="55">
        <f>'[5]Daily Roster'!$S130</f>
        <v>0</v>
      </c>
      <c r="T130" s="55">
        <f>'[5]Daily Roster'!$T130</f>
        <v>0</v>
      </c>
    </row>
    <row r="131" spans="1:20" x14ac:dyDescent="0.3">
      <c r="A131" s="7">
        <v>43280</v>
      </c>
      <c r="B131" s="1" t="s">
        <v>5</v>
      </c>
      <c r="C131" s="55">
        <f>'[5]Daily Roster'!$C131</f>
        <v>0</v>
      </c>
      <c r="D131" s="55">
        <f>'[5]Daily Roster'!$D131</f>
        <v>0</v>
      </c>
      <c r="E131" s="55">
        <f>'[5]Daily Roster'!$E131</f>
        <v>0</v>
      </c>
      <c r="F131" s="55">
        <f>'[5]Daily Roster'!$F131</f>
        <v>0</v>
      </c>
      <c r="G131" s="55">
        <f>'[5]Daily Roster'!$G131</f>
        <v>0</v>
      </c>
      <c r="H131" s="55">
        <f>'[5]Daily Roster'!$H131</f>
        <v>0</v>
      </c>
      <c r="I131" s="55">
        <f>'[5]Daily Roster'!$I131</f>
        <v>0</v>
      </c>
      <c r="J131" s="55">
        <f>'[5]Daily Roster'!$J131</f>
        <v>0</v>
      </c>
      <c r="K131" s="55">
        <f>'[5]Daily Roster'!$K131</f>
        <v>0</v>
      </c>
      <c r="L131" s="55">
        <f>'[5]Daily Roster'!$L131</f>
        <v>0</v>
      </c>
      <c r="M131" s="55">
        <f>'[5]Daily Roster'!$M131</f>
        <v>0</v>
      </c>
      <c r="N131" s="55">
        <f>'[5]Daily Roster'!$N131</f>
        <v>0</v>
      </c>
      <c r="O131" s="55">
        <f>'[5]Daily Roster'!$O131</f>
        <v>0</v>
      </c>
      <c r="P131" s="55">
        <f>'[5]Daily Roster'!$P131</f>
        <v>0</v>
      </c>
      <c r="Q131" s="55">
        <f>'[5]Daily Roster'!$Q131</f>
        <v>0</v>
      </c>
      <c r="R131" s="55">
        <f>'[5]Daily Roster'!$R131</f>
        <v>0</v>
      </c>
      <c r="S131" s="55">
        <f>'[5]Daily Roster'!$S131</f>
        <v>0</v>
      </c>
      <c r="T131" s="55">
        <f>'[5]Daily Roster'!$T131</f>
        <v>0</v>
      </c>
    </row>
    <row r="132" spans="1:20" x14ac:dyDescent="0.3">
      <c r="A132" s="7">
        <v>43283</v>
      </c>
      <c r="B132" s="1" t="s">
        <v>1</v>
      </c>
      <c r="C132" s="55">
        <f>'[5]Daily Roster'!$C132</f>
        <v>0</v>
      </c>
      <c r="D132" s="55">
        <f>'[5]Daily Roster'!$D132</f>
        <v>0</v>
      </c>
      <c r="E132" s="55">
        <f>'[5]Daily Roster'!$E132</f>
        <v>0</v>
      </c>
      <c r="F132" s="55">
        <f>'[5]Daily Roster'!$F132</f>
        <v>0</v>
      </c>
      <c r="G132" s="55">
        <f>'[5]Daily Roster'!$G132</f>
        <v>0</v>
      </c>
      <c r="H132" s="55">
        <f>'[5]Daily Roster'!$H132</f>
        <v>0</v>
      </c>
      <c r="I132" s="55">
        <f>'[5]Daily Roster'!$I132</f>
        <v>0</v>
      </c>
      <c r="J132" s="55">
        <f>'[5]Daily Roster'!$J132</f>
        <v>0</v>
      </c>
      <c r="K132" s="55">
        <f>'[5]Daily Roster'!$K132</f>
        <v>0</v>
      </c>
      <c r="L132" s="55">
        <f>'[5]Daily Roster'!$L132</f>
        <v>0</v>
      </c>
      <c r="M132" s="55">
        <f>'[5]Daily Roster'!$M132</f>
        <v>0</v>
      </c>
      <c r="N132" s="55">
        <f>'[5]Daily Roster'!$N132</f>
        <v>0</v>
      </c>
      <c r="O132" s="55">
        <f>'[5]Daily Roster'!$O132</f>
        <v>0</v>
      </c>
      <c r="P132" s="55">
        <f>'[5]Daily Roster'!$P132</f>
        <v>0</v>
      </c>
      <c r="Q132" s="55">
        <f>'[5]Daily Roster'!$Q132</f>
        <v>0</v>
      </c>
      <c r="R132" s="55">
        <f>'[5]Daily Roster'!$R132</f>
        <v>0</v>
      </c>
      <c r="S132" s="55">
        <f>'[5]Daily Roster'!$S132</f>
        <v>0</v>
      </c>
      <c r="T132" s="55">
        <f>'[5]Daily Roster'!$T132</f>
        <v>0</v>
      </c>
    </row>
    <row r="133" spans="1:20" x14ac:dyDescent="0.3">
      <c r="A133" s="7">
        <v>43284</v>
      </c>
      <c r="B133" s="1" t="s">
        <v>2</v>
      </c>
      <c r="C133" s="55">
        <f>'[5]Daily Roster'!$C133</f>
        <v>0</v>
      </c>
      <c r="D133" s="55">
        <f>'[5]Daily Roster'!$D133</f>
        <v>0</v>
      </c>
      <c r="E133" s="55">
        <f>'[5]Daily Roster'!$E133</f>
        <v>0</v>
      </c>
      <c r="F133" s="55">
        <f>'[5]Daily Roster'!$F133</f>
        <v>0</v>
      </c>
      <c r="G133" s="55">
        <f>'[5]Daily Roster'!$G133</f>
        <v>0</v>
      </c>
      <c r="H133" s="55">
        <f>'[5]Daily Roster'!$H133</f>
        <v>0</v>
      </c>
      <c r="I133" s="55">
        <f>'[5]Daily Roster'!$I133</f>
        <v>0</v>
      </c>
      <c r="J133" s="55">
        <f>'[5]Daily Roster'!$J133</f>
        <v>0</v>
      </c>
      <c r="K133" s="55">
        <f>'[5]Daily Roster'!$K133</f>
        <v>0</v>
      </c>
      <c r="L133" s="55">
        <f>'[5]Daily Roster'!$L133</f>
        <v>0</v>
      </c>
      <c r="M133" s="55">
        <f>'[5]Daily Roster'!$M133</f>
        <v>0</v>
      </c>
      <c r="N133" s="55">
        <f>'[5]Daily Roster'!$N133</f>
        <v>0</v>
      </c>
      <c r="O133" s="55">
        <f>'[5]Daily Roster'!$O133</f>
        <v>0</v>
      </c>
      <c r="P133" s="55">
        <f>'[5]Daily Roster'!$P133</f>
        <v>0</v>
      </c>
      <c r="Q133" s="55">
        <f>'[5]Daily Roster'!$Q133</f>
        <v>0</v>
      </c>
      <c r="R133" s="55">
        <f>'[5]Daily Roster'!$R133</f>
        <v>0</v>
      </c>
      <c r="S133" s="55">
        <f>'[5]Daily Roster'!$S133</f>
        <v>0</v>
      </c>
      <c r="T133" s="55">
        <f>'[5]Daily Roster'!$T133</f>
        <v>0</v>
      </c>
    </row>
    <row r="134" spans="1:20" x14ac:dyDescent="0.3">
      <c r="A134" s="7">
        <v>43285</v>
      </c>
      <c r="B134" s="1" t="s">
        <v>3</v>
      </c>
      <c r="C134" s="55">
        <f>'[5]Daily Roster'!$C134</f>
        <v>0</v>
      </c>
      <c r="D134" s="55">
        <f>'[5]Daily Roster'!$D134</f>
        <v>0</v>
      </c>
      <c r="E134" s="55">
        <f>'[5]Daily Roster'!$E134</f>
        <v>0</v>
      </c>
      <c r="F134" s="55">
        <f>'[5]Daily Roster'!$F134</f>
        <v>0</v>
      </c>
      <c r="G134" s="55">
        <f>'[5]Daily Roster'!$G134</f>
        <v>0</v>
      </c>
      <c r="H134" s="55">
        <f>'[5]Daily Roster'!$H134</f>
        <v>0</v>
      </c>
      <c r="I134" s="55">
        <f>'[5]Daily Roster'!$I134</f>
        <v>0</v>
      </c>
      <c r="J134" s="55">
        <f>'[5]Daily Roster'!$J134</f>
        <v>0</v>
      </c>
      <c r="K134" s="55">
        <f>'[5]Daily Roster'!$K134</f>
        <v>0</v>
      </c>
      <c r="L134" s="55">
        <f>'[5]Daily Roster'!$L134</f>
        <v>0</v>
      </c>
      <c r="M134" s="55">
        <f>'[5]Daily Roster'!$M134</f>
        <v>0</v>
      </c>
      <c r="N134" s="55">
        <f>'[5]Daily Roster'!$N134</f>
        <v>0</v>
      </c>
      <c r="O134" s="55">
        <f>'[5]Daily Roster'!$O134</f>
        <v>0</v>
      </c>
      <c r="P134" s="55">
        <f>'[5]Daily Roster'!$P134</f>
        <v>0</v>
      </c>
      <c r="Q134" s="55">
        <f>'[5]Daily Roster'!$Q134</f>
        <v>0</v>
      </c>
      <c r="R134" s="55">
        <f>'[5]Daily Roster'!$R134</f>
        <v>0</v>
      </c>
      <c r="S134" s="55">
        <f>'[5]Daily Roster'!$S134</f>
        <v>0</v>
      </c>
      <c r="T134" s="55">
        <f>'[5]Daily Roster'!$T134</f>
        <v>0</v>
      </c>
    </row>
    <row r="135" spans="1:20" x14ac:dyDescent="0.3">
      <c r="A135" s="7">
        <v>43286</v>
      </c>
      <c r="B135" s="1" t="s">
        <v>4</v>
      </c>
      <c r="C135" s="55">
        <f>'[5]Daily Roster'!$C135</f>
        <v>0</v>
      </c>
      <c r="D135" s="55">
        <f>'[5]Daily Roster'!$D135</f>
        <v>0</v>
      </c>
      <c r="E135" s="55">
        <f>'[5]Daily Roster'!$E135</f>
        <v>0</v>
      </c>
      <c r="F135" s="55">
        <f>'[5]Daily Roster'!$F135</f>
        <v>0</v>
      </c>
      <c r="G135" s="55">
        <f>'[5]Daily Roster'!$G135</f>
        <v>0</v>
      </c>
      <c r="H135" s="55">
        <f>'[5]Daily Roster'!$H135</f>
        <v>0</v>
      </c>
      <c r="I135" s="55">
        <f>'[5]Daily Roster'!$I135</f>
        <v>0</v>
      </c>
      <c r="J135" s="55">
        <f>'[5]Daily Roster'!$J135</f>
        <v>0</v>
      </c>
      <c r="K135" s="55">
        <f>'[5]Daily Roster'!$K135</f>
        <v>0</v>
      </c>
      <c r="L135" s="55">
        <f>'[5]Daily Roster'!$L135</f>
        <v>0</v>
      </c>
      <c r="M135" s="55">
        <f>'[5]Daily Roster'!$M135</f>
        <v>0</v>
      </c>
      <c r="N135" s="55">
        <f>'[5]Daily Roster'!$N135</f>
        <v>0</v>
      </c>
      <c r="O135" s="55">
        <f>'[5]Daily Roster'!$O135</f>
        <v>0</v>
      </c>
      <c r="P135" s="55">
        <f>'[5]Daily Roster'!$P135</f>
        <v>0</v>
      </c>
      <c r="Q135" s="55">
        <f>'[5]Daily Roster'!$Q135</f>
        <v>0</v>
      </c>
      <c r="R135" s="55">
        <f>'[5]Daily Roster'!$R135</f>
        <v>0</v>
      </c>
      <c r="S135" s="55">
        <f>'[5]Daily Roster'!$S135</f>
        <v>0</v>
      </c>
      <c r="T135" s="55">
        <f>'[5]Daily Roster'!$T135</f>
        <v>0</v>
      </c>
    </row>
    <row r="136" spans="1:20" x14ac:dyDescent="0.3">
      <c r="A136" s="7">
        <v>43287</v>
      </c>
      <c r="B136" s="1" t="s">
        <v>5</v>
      </c>
      <c r="C136" s="55">
        <f>'[5]Daily Roster'!$C136</f>
        <v>0</v>
      </c>
      <c r="D136" s="55">
        <f>'[5]Daily Roster'!$D136</f>
        <v>0</v>
      </c>
      <c r="E136" s="55">
        <f>'[5]Daily Roster'!$E136</f>
        <v>0</v>
      </c>
      <c r="F136" s="55">
        <f>'[5]Daily Roster'!$F136</f>
        <v>0</v>
      </c>
      <c r="G136" s="55">
        <f>'[5]Daily Roster'!$G136</f>
        <v>0</v>
      </c>
      <c r="H136" s="55">
        <f>'[5]Daily Roster'!$H136</f>
        <v>0</v>
      </c>
      <c r="I136" s="55">
        <f>'[5]Daily Roster'!$I136</f>
        <v>0</v>
      </c>
      <c r="J136" s="55">
        <f>'[5]Daily Roster'!$J136</f>
        <v>0</v>
      </c>
      <c r="K136" s="55">
        <f>'[5]Daily Roster'!$K136</f>
        <v>0</v>
      </c>
      <c r="L136" s="55">
        <f>'[5]Daily Roster'!$L136</f>
        <v>0</v>
      </c>
      <c r="M136" s="55">
        <f>'[5]Daily Roster'!$M136</f>
        <v>0</v>
      </c>
      <c r="N136" s="55">
        <f>'[5]Daily Roster'!$N136</f>
        <v>0</v>
      </c>
      <c r="O136" s="55">
        <f>'[5]Daily Roster'!$O136</f>
        <v>0</v>
      </c>
      <c r="P136" s="55">
        <f>'[5]Daily Roster'!$P136</f>
        <v>0</v>
      </c>
      <c r="Q136" s="55">
        <f>'[5]Daily Roster'!$Q136</f>
        <v>0</v>
      </c>
      <c r="R136" s="55">
        <f>'[5]Daily Roster'!$R136</f>
        <v>0</v>
      </c>
      <c r="S136" s="55">
        <f>'[5]Daily Roster'!$S136</f>
        <v>0</v>
      </c>
      <c r="T136" s="55">
        <f>'[5]Daily Roster'!$T136</f>
        <v>0</v>
      </c>
    </row>
    <row r="137" spans="1:20" x14ac:dyDescent="0.3">
      <c r="A137" s="7">
        <v>43290</v>
      </c>
      <c r="B137" s="1" t="s">
        <v>1</v>
      </c>
      <c r="C137" s="55">
        <f>'[5]Daily Roster'!$C137</f>
        <v>0</v>
      </c>
      <c r="D137" s="55">
        <f>'[5]Daily Roster'!$D137</f>
        <v>0</v>
      </c>
      <c r="E137" s="55">
        <f>'[5]Daily Roster'!$E137</f>
        <v>0</v>
      </c>
      <c r="F137" s="55">
        <f>'[5]Daily Roster'!$F137</f>
        <v>0</v>
      </c>
      <c r="G137" s="55">
        <f>'[5]Daily Roster'!$G137</f>
        <v>0</v>
      </c>
      <c r="H137" s="55">
        <f>'[5]Daily Roster'!$H137</f>
        <v>0</v>
      </c>
      <c r="I137" s="55">
        <f>'[5]Daily Roster'!$I137</f>
        <v>0</v>
      </c>
      <c r="J137" s="55">
        <f>'[5]Daily Roster'!$J137</f>
        <v>0</v>
      </c>
      <c r="K137" s="55">
        <f>'[5]Daily Roster'!$K137</f>
        <v>0</v>
      </c>
      <c r="L137" s="55">
        <f>'[5]Daily Roster'!$L137</f>
        <v>0</v>
      </c>
      <c r="M137" s="55">
        <f>'[5]Daily Roster'!$M137</f>
        <v>0</v>
      </c>
      <c r="N137" s="55">
        <f>'[5]Daily Roster'!$N137</f>
        <v>0</v>
      </c>
      <c r="O137" s="55">
        <f>'[5]Daily Roster'!$O137</f>
        <v>0</v>
      </c>
      <c r="P137" s="55">
        <f>'[5]Daily Roster'!$P137</f>
        <v>0</v>
      </c>
      <c r="Q137" s="55">
        <f>'[5]Daily Roster'!$Q137</f>
        <v>0</v>
      </c>
      <c r="R137" s="55">
        <f>'[5]Daily Roster'!$R137</f>
        <v>0</v>
      </c>
      <c r="S137" s="55">
        <f>'[5]Daily Roster'!$S137</f>
        <v>0</v>
      </c>
      <c r="T137" s="55">
        <f>'[5]Daily Roster'!$T137</f>
        <v>0</v>
      </c>
    </row>
    <row r="138" spans="1:20" x14ac:dyDescent="0.3">
      <c r="A138" s="7">
        <v>43291</v>
      </c>
      <c r="B138" s="1" t="s">
        <v>2</v>
      </c>
      <c r="C138" s="55">
        <f>'[5]Daily Roster'!$C138</f>
        <v>0</v>
      </c>
      <c r="D138" s="55">
        <f>'[5]Daily Roster'!$D138</f>
        <v>0</v>
      </c>
      <c r="E138" s="55">
        <f>'[5]Daily Roster'!$E138</f>
        <v>0</v>
      </c>
      <c r="F138" s="55">
        <f>'[5]Daily Roster'!$F138</f>
        <v>0</v>
      </c>
      <c r="G138" s="55">
        <f>'[5]Daily Roster'!$G138</f>
        <v>0</v>
      </c>
      <c r="H138" s="55">
        <f>'[5]Daily Roster'!$H138</f>
        <v>0</v>
      </c>
      <c r="I138" s="55">
        <f>'[5]Daily Roster'!$I138</f>
        <v>0</v>
      </c>
      <c r="J138" s="55">
        <f>'[5]Daily Roster'!$J138</f>
        <v>0</v>
      </c>
      <c r="K138" s="55">
        <f>'[5]Daily Roster'!$K138</f>
        <v>0</v>
      </c>
      <c r="L138" s="55">
        <f>'[5]Daily Roster'!$L138</f>
        <v>0</v>
      </c>
      <c r="M138" s="55">
        <f>'[5]Daily Roster'!$M138</f>
        <v>0</v>
      </c>
      <c r="N138" s="55">
        <f>'[5]Daily Roster'!$N138</f>
        <v>0</v>
      </c>
      <c r="O138" s="55">
        <f>'[5]Daily Roster'!$O138</f>
        <v>0</v>
      </c>
      <c r="P138" s="55">
        <f>'[5]Daily Roster'!$P138</f>
        <v>0</v>
      </c>
      <c r="Q138" s="55">
        <f>'[5]Daily Roster'!$Q138</f>
        <v>0</v>
      </c>
      <c r="R138" s="55">
        <f>'[5]Daily Roster'!$R138</f>
        <v>0</v>
      </c>
      <c r="S138" s="55">
        <f>'[5]Daily Roster'!$S138</f>
        <v>0</v>
      </c>
      <c r="T138" s="55">
        <f>'[5]Daily Roster'!$T138</f>
        <v>0</v>
      </c>
    </row>
    <row r="139" spans="1:20" x14ac:dyDescent="0.3">
      <c r="A139" s="7">
        <v>43292</v>
      </c>
      <c r="B139" s="1" t="s">
        <v>3</v>
      </c>
      <c r="C139" s="55">
        <f>'[5]Daily Roster'!$C139</f>
        <v>0</v>
      </c>
      <c r="D139" s="55">
        <f>'[5]Daily Roster'!$D139</f>
        <v>0</v>
      </c>
      <c r="E139" s="55">
        <f>'[5]Daily Roster'!$E139</f>
        <v>0</v>
      </c>
      <c r="F139" s="55">
        <f>'[5]Daily Roster'!$F139</f>
        <v>0</v>
      </c>
      <c r="G139" s="55">
        <f>'[5]Daily Roster'!$G139</f>
        <v>0</v>
      </c>
      <c r="H139" s="55">
        <f>'[5]Daily Roster'!$H139</f>
        <v>0</v>
      </c>
      <c r="I139" s="55">
        <f>'[5]Daily Roster'!$I139</f>
        <v>0</v>
      </c>
      <c r="J139" s="55">
        <f>'[5]Daily Roster'!$J139</f>
        <v>0</v>
      </c>
      <c r="K139" s="55">
        <f>'[5]Daily Roster'!$K139</f>
        <v>0</v>
      </c>
      <c r="L139" s="55">
        <f>'[5]Daily Roster'!$L139</f>
        <v>0</v>
      </c>
      <c r="M139" s="55">
        <f>'[5]Daily Roster'!$M139</f>
        <v>0</v>
      </c>
      <c r="N139" s="55">
        <f>'[5]Daily Roster'!$N139</f>
        <v>0</v>
      </c>
      <c r="O139" s="55">
        <f>'[5]Daily Roster'!$O139</f>
        <v>0</v>
      </c>
      <c r="P139" s="55">
        <f>'[5]Daily Roster'!$P139</f>
        <v>0</v>
      </c>
      <c r="Q139" s="55">
        <f>'[5]Daily Roster'!$Q139</f>
        <v>0</v>
      </c>
      <c r="R139" s="55">
        <f>'[5]Daily Roster'!$R139</f>
        <v>0</v>
      </c>
      <c r="S139" s="55">
        <f>'[5]Daily Roster'!$S139</f>
        <v>0</v>
      </c>
      <c r="T139" s="55">
        <f>'[5]Daily Roster'!$T139</f>
        <v>0</v>
      </c>
    </row>
    <row r="140" spans="1:20" x14ac:dyDescent="0.3">
      <c r="A140" s="7">
        <v>43293</v>
      </c>
      <c r="B140" s="1" t="s">
        <v>4</v>
      </c>
      <c r="C140" s="55">
        <f>'[5]Daily Roster'!$C140</f>
        <v>0</v>
      </c>
      <c r="D140" s="55">
        <f>'[5]Daily Roster'!$D140</f>
        <v>0</v>
      </c>
      <c r="E140" s="55">
        <f>'[5]Daily Roster'!$E140</f>
        <v>0</v>
      </c>
      <c r="F140" s="55">
        <f>'[5]Daily Roster'!$F140</f>
        <v>0</v>
      </c>
      <c r="G140" s="55">
        <f>'[5]Daily Roster'!$G140</f>
        <v>0</v>
      </c>
      <c r="H140" s="55">
        <f>'[5]Daily Roster'!$H140</f>
        <v>0</v>
      </c>
      <c r="I140" s="55">
        <f>'[5]Daily Roster'!$I140</f>
        <v>0</v>
      </c>
      <c r="J140" s="55">
        <f>'[5]Daily Roster'!$J140</f>
        <v>0</v>
      </c>
      <c r="K140" s="55">
        <f>'[5]Daily Roster'!$K140</f>
        <v>0</v>
      </c>
      <c r="L140" s="55">
        <f>'[5]Daily Roster'!$L140</f>
        <v>0</v>
      </c>
      <c r="M140" s="55">
        <f>'[5]Daily Roster'!$M140</f>
        <v>0</v>
      </c>
      <c r="N140" s="55">
        <f>'[5]Daily Roster'!$N140</f>
        <v>0</v>
      </c>
      <c r="O140" s="55">
        <f>'[5]Daily Roster'!$O140</f>
        <v>0</v>
      </c>
      <c r="P140" s="55">
        <f>'[5]Daily Roster'!$P140</f>
        <v>0</v>
      </c>
      <c r="Q140" s="55">
        <f>'[5]Daily Roster'!$Q140</f>
        <v>0</v>
      </c>
      <c r="R140" s="55">
        <f>'[5]Daily Roster'!$R140</f>
        <v>0</v>
      </c>
      <c r="S140" s="55">
        <f>'[5]Daily Roster'!$S140</f>
        <v>0</v>
      </c>
      <c r="T140" s="55">
        <f>'[5]Daily Roster'!$T140</f>
        <v>0</v>
      </c>
    </row>
    <row r="141" spans="1:20" x14ac:dyDescent="0.3">
      <c r="A141" s="7">
        <v>43294</v>
      </c>
      <c r="B141" s="1" t="s">
        <v>5</v>
      </c>
      <c r="C141" s="55">
        <f>'[5]Daily Roster'!$C141</f>
        <v>0</v>
      </c>
      <c r="D141" s="55">
        <f>'[5]Daily Roster'!$D141</f>
        <v>0</v>
      </c>
      <c r="E141" s="55">
        <f>'[5]Daily Roster'!$E141</f>
        <v>0</v>
      </c>
      <c r="F141" s="55">
        <f>'[5]Daily Roster'!$F141</f>
        <v>0</v>
      </c>
      <c r="G141" s="55">
        <f>'[5]Daily Roster'!$G141</f>
        <v>0</v>
      </c>
      <c r="H141" s="55">
        <f>'[5]Daily Roster'!$H141</f>
        <v>0</v>
      </c>
      <c r="I141" s="55">
        <f>'[5]Daily Roster'!$I141</f>
        <v>0</v>
      </c>
      <c r="J141" s="55">
        <f>'[5]Daily Roster'!$J141</f>
        <v>0</v>
      </c>
      <c r="K141" s="55">
        <f>'[5]Daily Roster'!$K141</f>
        <v>0</v>
      </c>
      <c r="L141" s="55">
        <f>'[5]Daily Roster'!$L141</f>
        <v>0</v>
      </c>
      <c r="M141" s="55">
        <f>'[5]Daily Roster'!$M141</f>
        <v>0</v>
      </c>
      <c r="N141" s="55">
        <f>'[5]Daily Roster'!$N141</f>
        <v>0</v>
      </c>
      <c r="O141" s="55">
        <f>'[5]Daily Roster'!$O141</f>
        <v>0</v>
      </c>
      <c r="P141" s="55">
        <f>'[5]Daily Roster'!$P141</f>
        <v>0</v>
      </c>
      <c r="Q141" s="55">
        <f>'[5]Daily Roster'!$Q141</f>
        <v>0</v>
      </c>
      <c r="R141" s="55">
        <f>'[5]Daily Roster'!$R141</f>
        <v>0</v>
      </c>
      <c r="S141" s="55">
        <f>'[5]Daily Roster'!$S141</f>
        <v>0</v>
      </c>
      <c r="T141" s="55">
        <f>'[5]Daily Roster'!$T141</f>
        <v>0</v>
      </c>
    </row>
    <row r="142" spans="1:20" x14ac:dyDescent="0.3">
      <c r="A142" s="7">
        <v>43297</v>
      </c>
      <c r="B142" s="1" t="s">
        <v>1</v>
      </c>
      <c r="C142" s="55">
        <f>'[5]Daily Roster'!$C142</f>
        <v>0</v>
      </c>
      <c r="D142" s="55">
        <f>'[5]Daily Roster'!$D142</f>
        <v>0</v>
      </c>
      <c r="E142" s="55">
        <f>'[5]Daily Roster'!$E142</f>
        <v>0</v>
      </c>
      <c r="F142" s="55">
        <f>'[5]Daily Roster'!$F142</f>
        <v>0</v>
      </c>
      <c r="G142" s="55">
        <f>'[5]Daily Roster'!$G142</f>
        <v>0</v>
      </c>
      <c r="H142" s="55">
        <f>'[5]Daily Roster'!$H142</f>
        <v>0</v>
      </c>
      <c r="I142" s="55">
        <f>'[5]Daily Roster'!$I142</f>
        <v>0</v>
      </c>
      <c r="J142" s="55">
        <f>'[5]Daily Roster'!$J142</f>
        <v>0</v>
      </c>
      <c r="K142" s="55">
        <f>'[5]Daily Roster'!$K142</f>
        <v>0</v>
      </c>
      <c r="L142" s="55">
        <f>'[5]Daily Roster'!$L142</f>
        <v>0</v>
      </c>
      <c r="M142" s="55">
        <f>'[5]Daily Roster'!$M142</f>
        <v>0</v>
      </c>
      <c r="N142" s="55">
        <f>'[5]Daily Roster'!$N142</f>
        <v>0</v>
      </c>
      <c r="O142" s="55">
        <f>'[5]Daily Roster'!$O142</f>
        <v>0</v>
      </c>
      <c r="P142" s="55">
        <f>'[5]Daily Roster'!$P142</f>
        <v>0</v>
      </c>
      <c r="Q142" s="55">
        <f>'[5]Daily Roster'!$Q142</f>
        <v>0</v>
      </c>
      <c r="R142" s="55">
        <f>'[5]Daily Roster'!$R142</f>
        <v>0</v>
      </c>
      <c r="S142" s="55">
        <f>'[5]Daily Roster'!$S142</f>
        <v>0</v>
      </c>
      <c r="T142" s="55">
        <f>'[5]Daily Roster'!$T142</f>
        <v>0</v>
      </c>
    </row>
    <row r="143" spans="1:20" x14ac:dyDescent="0.3">
      <c r="A143" s="7">
        <v>43298</v>
      </c>
      <c r="B143" s="1" t="s">
        <v>2</v>
      </c>
      <c r="C143" s="55">
        <f>'[5]Daily Roster'!$C143</f>
        <v>0</v>
      </c>
      <c r="D143" s="55">
        <f>'[5]Daily Roster'!$D143</f>
        <v>0</v>
      </c>
      <c r="E143" s="55">
        <f>'[5]Daily Roster'!$E143</f>
        <v>0</v>
      </c>
      <c r="F143" s="55">
        <f>'[5]Daily Roster'!$F143</f>
        <v>0</v>
      </c>
      <c r="G143" s="55">
        <f>'[5]Daily Roster'!$G143</f>
        <v>0</v>
      </c>
      <c r="H143" s="55">
        <f>'[5]Daily Roster'!$H143</f>
        <v>0</v>
      </c>
      <c r="I143" s="55">
        <f>'[5]Daily Roster'!$I143</f>
        <v>0</v>
      </c>
      <c r="J143" s="55">
        <f>'[5]Daily Roster'!$J143</f>
        <v>0</v>
      </c>
      <c r="K143" s="55">
        <f>'[5]Daily Roster'!$K143</f>
        <v>0</v>
      </c>
      <c r="L143" s="55">
        <f>'[5]Daily Roster'!$L143</f>
        <v>0</v>
      </c>
      <c r="M143" s="55">
        <f>'[5]Daily Roster'!$M143</f>
        <v>0</v>
      </c>
      <c r="N143" s="55">
        <f>'[5]Daily Roster'!$N143</f>
        <v>0</v>
      </c>
      <c r="O143" s="55">
        <f>'[5]Daily Roster'!$O143</f>
        <v>0</v>
      </c>
      <c r="P143" s="55">
        <f>'[5]Daily Roster'!$P143</f>
        <v>0</v>
      </c>
      <c r="Q143" s="55">
        <f>'[5]Daily Roster'!$Q143</f>
        <v>0</v>
      </c>
      <c r="R143" s="55">
        <f>'[5]Daily Roster'!$R143</f>
        <v>0</v>
      </c>
      <c r="S143" s="55">
        <f>'[5]Daily Roster'!$S143</f>
        <v>0</v>
      </c>
      <c r="T143" s="55">
        <f>'[5]Daily Roster'!$T143</f>
        <v>0</v>
      </c>
    </row>
    <row r="144" spans="1:20" x14ac:dyDescent="0.3">
      <c r="A144" s="7">
        <v>43299</v>
      </c>
      <c r="B144" s="1" t="s">
        <v>3</v>
      </c>
      <c r="C144" s="55">
        <f>'[5]Daily Roster'!$C144</f>
        <v>0</v>
      </c>
      <c r="D144" s="55">
        <f>'[5]Daily Roster'!$D144</f>
        <v>0</v>
      </c>
      <c r="E144" s="55">
        <f>'[5]Daily Roster'!$E144</f>
        <v>0</v>
      </c>
      <c r="F144" s="55">
        <f>'[5]Daily Roster'!$F144</f>
        <v>0</v>
      </c>
      <c r="G144" s="55">
        <f>'[5]Daily Roster'!$G144</f>
        <v>0</v>
      </c>
      <c r="H144" s="55">
        <f>'[5]Daily Roster'!$H144</f>
        <v>0</v>
      </c>
      <c r="I144" s="55">
        <f>'[5]Daily Roster'!$I144</f>
        <v>0</v>
      </c>
      <c r="J144" s="55">
        <f>'[5]Daily Roster'!$J144</f>
        <v>0</v>
      </c>
      <c r="K144" s="55">
        <f>'[5]Daily Roster'!$K144</f>
        <v>0</v>
      </c>
      <c r="L144" s="55">
        <f>'[5]Daily Roster'!$L144</f>
        <v>0</v>
      </c>
      <c r="M144" s="55">
        <f>'[5]Daily Roster'!$M144</f>
        <v>0</v>
      </c>
      <c r="N144" s="55">
        <f>'[5]Daily Roster'!$N144</f>
        <v>0</v>
      </c>
      <c r="O144" s="55">
        <f>'[5]Daily Roster'!$O144</f>
        <v>0</v>
      </c>
      <c r="P144" s="55">
        <f>'[5]Daily Roster'!$P144</f>
        <v>0</v>
      </c>
      <c r="Q144" s="55">
        <f>'[5]Daily Roster'!$Q144</f>
        <v>0</v>
      </c>
      <c r="R144" s="55">
        <f>'[5]Daily Roster'!$R144</f>
        <v>0</v>
      </c>
      <c r="S144" s="55">
        <f>'[5]Daily Roster'!$S144</f>
        <v>0</v>
      </c>
      <c r="T144" s="55">
        <f>'[5]Daily Roster'!$T144</f>
        <v>0</v>
      </c>
    </row>
    <row r="145" spans="1:20" x14ac:dyDescent="0.3">
      <c r="A145" s="7">
        <v>43300</v>
      </c>
      <c r="B145" s="1" t="s">
        <v>4</v>
      </c>
      <c r="C145" s="55">
        <f>'[5]Daily Roster'!$C145</f>
        <v>0</v>
      </c>
      <c r="D145" s="55">
        <f>'[5]Daily Roster'!$D145</f>
        <v>0</v>
      </c>
      <c r="E145" s="55">
        <f>'[5]Daily Roster'!$E145</f>
        <v>0</v>
      </c>
      <c r="F145" s="55">
        <f>'[5]Daily Roster'!$F145</f>
        <v>0</v>
      </c>
      <c r="G145" s="55">
        <f>'[5]Daily Roster'!$G145</f>
        <v>0</v>
      </c>
      <c r="H145" s="55">
        <f>'[5]Daily Roster'!$H145</f>
        <v>0</v>
      </c>
      <c r="I145" s="55">
        <f>'[5]Daily Roster'!$I145</f>
        <v>0</v>
      </c>
      <c r="J145" s="55">
        <f>'[5]Daily Roster'!$J145</f>
        <v>0</v>
      </c>
      <c r="K145" s="55">
        <f>'[5]Daily Roster'!$K145</f>
        <v>0</v>
      </c>
      <c r="L145" s="55">
        <f>'[5]Daily Roster'!$L145</f>
        <v>0</v>
      </c>
      <c r="M145" s="55">
        <f>'[5]Daily Roster'!$M145</f>
        <v>0</v>
      </c>
      <c r="N145" s="55">
        <f>'[5]Daily Roster'!$N145</f>
        <v>0</v>
      </c>
      <c r="O145" s="55">
        <f>'[5]Daily Roster'!$O145</f>
        <v>0</v>
      </c>
      <c r="P145" s="55">
        <f>'[5]Daily Roster'!$P145</f>
        <v>0</v>
      </c>
      <c r="Q145" s="55">
        <f>'[5]Daily Roster'!$Q145</f>
        <v>0</v>
      </c>
      <c r="R145" s="55">
        <f>'[5]Daily Roster'!$R145</f>
        <v>0</v>
      </c>
      <c r="S145" s="55">
        <f>'[5]Daily Roster'!$S145</f>
        <v>0</v>
      </c>
      <c r="T145" s="55">
        <f>'[5]Daily Roster'!$T145</f>
        <v>0</v>
      </c>
    </row>
    <row r="146" spans="1:20" x14ac:dyDescent="0.3">
      <c r="A146" s="7">
        <v>43301</v>
      </c>
      <c r="B146" s="1" t="s">
        <v>5</v>
      </c>
      <c r="C146" s="55">
        <f>'[5]Daily Roster'!$C146</f>
        <v>0</v>
      </c>
      <c r="D146" s="55">
        <f>'[5]Daily Roster'!$D146</f>
        <v>0</v>
      </c>
      <c r="E146" s="55">
        <f>'[5]Daily Roster'!$E146</f>
        <v>0</v>
      </c>
      <c r="F146" s="55">
        <f>'[5]Daily Roster'!$F146</f>
        <v>0</v>
      </c>
      <c r="G146" s="55">
        <f>'[5]Daily Roster'!$G146</f>
        <v>0</v>
      </c>
      <c r="H146" s="55">
        <f>'[5]Daily Roster'!$H146</f>
        <v>0</v>
      </c>
      <c r="I146" s="55">
        <f>'[5]Daily Roster'!$I146</f>
        <v>0</v>
      </c>
      <c r="J146" s="55">
        <f>'[5]Daily Roster'!$J146</f>
        <v>0</v>
      </c>
      <c r="K146" s="55">
        <f>'[5]Daily Roster'!$K146</f>
        <v>0</v>
      </c>
      <c r="L146" s="55">
        <f>'[5]Daily Roster'!$L146</f>
        <v>0</v>
      </c>
      <c r="M146" s="55">
        <f>'[5]Daily Roster'!$M146</f>
        <v>0</v>
      </c>
      <c r="N146" s="55">
        <f>'[5]Daily Roster'!$N146</f>
        <v>0</v>
      </c>
      <c r="O146" s="55">
        <f>'[5]Daily Roster'!$O146</f>
        <v>0</v>
      </c>
      <c r="P146" s="55">
        <f>'[5]Daily Roster'!$P146</f>
        <v>0</v>
      </c>
      <c r="Q146" s="55">
        <f>'[5]Daily Roster'!$Q146</f>
        <v>0</v>
      </c>
      <c r="R146" s="55">
        <f>'[5]Daily Roster'!$R146</f>
        <v>0</v>
      </c>
      <c r="S146" s="55">
        <f>'[5]Daily Roster'!$S146</f>
        <v>0</v>
      </c>
      <c r="T146" s="55">
        <f>'[5]Daily Roster'!$T146</f>
        <v>0</v>
      </c>
    </row>
    <row r="147" spans="1:20" x14ac:dyDescent="0.3">
      <c r="A147" s="7">
        <v>43304</v>
      </c>
      <c r="B147" s="1" t="s">
        <v>1</v>
      </c>
      <c r="C147" s="55">
        <f>'[5]Daily Roster'!$C147</f>
        <v>0</v>
      </c>
      <c r="D147" s="55">
        <f>'[5]Daily Roster'!$D147</f>
        <v>0</v>
      </c>
      <c r="E147" s="55">
        <f>'[5]Daily Roster'!$E147</f>
        <v>0</v>
      </c>
      <c r="F147" s="55">
        <f>'[5]Daily Roster'!$F147</f>
        <v>0</v>
      </c>
      <c r="G147" s="55">
        <f>'[5]Daily Roster'!$G147</f>
        <v>0</v>
      </c>
      <c r="H147" s="55">
        <f>'[5]Daily Roster'!$H147</f>
        <v>0</v>
      </c>
      <c r="I147" s="55">
        <f>'[5]Daily Roster'!$I147</f>
        <v>0</v>
      </c>
      <c r="J147" s="55">
        <f>'[5]Daily Roster'!$J147</f>
        <v>0</v>
      </c>
      <c r="K147" s="55">
        <f>'[5]Daily Roster'!$K147</f>
        <v>0</v>
      </c>
      <c r="L147" s="55">
        <f>'[5]Daily Roster'!$L147</f>
        <v>0</v>
      </c>
      <c r="M147" s="55">
        <f>'[5]Daily Roster'!$M147</f>
        <v>0</v>
      </c>
      <c r="N147" s="55">
        <f>'[5]Daily Roster'!$N147</f>
        <v>0</v>
      </c>
      <c r="O147" s="55">
        <f>'[5]Daily Roster'!$O147</f>
        <v>0</v>
      </c>
      <c r="P147" s="55">
        <f>'[5]Daily Roster'!$P147</f>
        <v>0</v>
      </c>
      <c r="Q147" s="55">
        <f>'[5]Daily Roster'!$Q147</f>
        <v>0</v>
      </c>
      <c r="R147" s="55">
        <f>'[5]Daily Roster'!$R147</f>
        <v>0</v>
      </c>
      <c r="S147" s="55">
        <f>'[5]Daily Roster'!$S147</f>
        <v>0</v>
      </c>
      <c r="T147" s="55">
        <f>'[5]Daily Roster'!$T147</f>
        <v>0</v>
      </c>
    </row>
    <row r="148" spans="1:20" x14ac:dyDescent="0.3">
      <c r="A148" s="7">
        <v>43305</v>
      </c>
      <c r="B148" s="1" t="s">
        <v>2</v>
      </c>
      <c r="C148" s="55">
        <f>'[5]Daily Roster'!$C148</f>
        <v>0</v>
      </c>
      <c r="D148" s="55">
        <f>'[5]Daily Roster'!$D148</f>
        <v>0</v>
      </c>
      <c r="E148" s="55">
        <f>'[5]Daily Roster'!$E148</f>
        <v>0</v>
      </c>
      <c r="F148" s="55">
        <f>'[5]Daily Roster'!$F148</f>
        <v>0</v>
      </c>
      <c r="G148" s="55">
        <f>'[5]Daily Roster'!$G148</f>
        <v>0</v>
      </c>
      <c r="H148" s="55">
        <f>'[5]Daily Roster'!$H148</f>
        <v>0</v>
      </c>
      <c r="I148" s="55">
        <f>'[5]Daily Roster'!$I148</f>
        <v>0</v>
      </c>
      <c r="J148" s="55">
        <f>'[5]Daily Roster'!$J148</f>
        <v>0</v>
      </c>
      <c r="K148" s="55">
        <f>'[5]Daily Roster'!$K148</f>
        <v>0</v>
      </c>
      <c r="L148" s="55">
        <f>'[5]Daily Roster'!$L148</f>
        <v>0</v>
      </c>
      <c r="M148" s="55">
        <f>'[5]Daily Roster'!$M148</f>
        <v>0</v>
      </c>
      <c r="N148" s="55">
        <f>'[5]Daily Roster'!$N148</f>
        <v>0</v>
      </c>
      <c r="O148" s="55">
        <f>'[5]Daily Roster'!$O148</f>
        <v>0</v>
      </c>
      <c r="P148" s="55">
        <f>'[5]Daily Roster'!$P148</f>
        <v>0</v>
      </c>
      <c r="Q148" s="55">
        <f>'[5]Daily Roster'!$Q148</f>
        <v>0</v>
      </c>
      <c r="R148" s="55">
        <f>'[5]Daily Roster'!$R148</f>
        <v>0</v>
      </c>
      <c r="S148" s="55">
        <f>'[5]Daily Roster'!$S148</f>
        <v>0</v>
      </c>
      <c r="T148" s="55">
        <f>'[5]Daily Roster'!$T148</f>
        <v>0</v>
      </c>
    </row>
    <row r="149" spans="1:20" x14ac:dyDescent="0.3">
      <c r="A149" s="7">
        <v>43306</v>
      </c>
      <c r="B149" s="1" t="s">
        <v>3</v>
      </c>
      <c r="C149" s="55">
        <f>'[5]Daily Roster'!$C149</f>
        <v>0</v>
      </c>
      <c r="D149" s="55">
        <f>'[5]Daily Roster'!$D149</f>
        <v>0</v>
      </c>
      <c r="E149" s="55">
        <f>'[5]Daily Roster'!$E149</f>
        <v>0</v>
      </c>
      <c r="F149" s="55">
        <f>'[5]Daily Roster'!$F149</f>
        <v>0</v>
      </c>
      <c r="G149" s="55">
        <f>'[5]Daily Roster'!$G149</f>
        <v>0</v>
      </c>
      <c r="H149" s="55">
        <f>'[5]Daily Roster'!$H149</f>
        <v>0</v>
      </c>
      <c r="I149" s="55">
        <f>'[5]Daily Roster'!$I149</f>
        <v>0</v>
      </c>
      <c r="J149" s="55">
        <f>'[5]Daily Roster'!$J149</f>
        <v>0</v>
      </c>
      <c r="K149" s="55">
        <f>'[5]Daily Roster'!$K149</f>
        <v>0</v>
      </c>
      <c r="L149" s="55">
        <f>'[5]Daily Roster'!$L149</f>
        <v>0</v>
      </c>
      <c r="M149" s="55">
        <f>'[5]Daily Roster'!$M149</f>
        <v>0</v>
      </c>
      <c r="N149" s="55">
        <f>'[5]Daily Roster'!$N149</f>
        <v>0</v>
      </c>
      <c r="O149" s="55">
        <f>'[5]Daily Roster'!$O149</f>
        <v>0</v>
      </c>
      <c r="P149" s="55">
        <f>'[5]Daily Roster'!$P149</f>
        <v>0</v>
      </c>
      <c r="Q149" s="55">
        <f>'[5]Daily Roster'!$Q149</f>
        <v>0</v>
      </c>
      <c r="R149" s="55">
        <f>'[5]Daily Roster'!$R149</f>
        <v>0</v>
      </c>
      <c r="S149" s="55">
        <f>'[5]Daily Roster'!$S149</f>
        <v>0</v>
      </c>
      <c r="T149" s="55">
        <f>'[5]Daily Roster'!$T149</f>
        <v>0</v>
      </c>
    </row>
    <row r="150" spans="1:20" x14ac:dyDescent="0.3">
      <c r="A150" s="7">
        <v>43307</v>
      </c>
      <c r="B150" s="1" t="s">
        <v>4</v>
      </c>
      <c r="C150" s="55">
        <f>'[5]Daily Roster'!$C150</f>
        <v>0</v>
      </c>
      <c r="D150" s="55">
        <f>'[5]Daily Roster'!$D150</f>
        <v>0</v>
      </c>
      <c r="E150" s="55">
        <f>'[5]Daily Roster'!$E150</f>
        <v>0</v>
      </c>
      <c r="F150" s="55">
        <f>'[5]Daily Roster'!$F150</f>
        <v>0</v>
      </c>
      <c r="G150" s="55">
        <f>'[5]Daily Roster'!$G150</f>
        <v>0</v>
      </c>
      <c r="H150" s="55">
        <f>'[5]Daily Roster'!$H150</f>
        <v>0</v>
      </c>
      <c r="I150" s="55">
        <f>'[5]Daily Roster'!$I150</f>
        <v>0</v>
      </c>
      <c r="J150" s="55">
        <f>'[5]Daily Roster'!$J150</f>
        <v>0</v>
      </c>
      <c r="K150" s="55">
        <f>'[5]Daily Roster'!$K150</f>
        <v>0</v>
      </c>
      <c r="L150" s="55">
        <f>'[5]Daily Roster'!$L150</f>
        <v>0</v>
      </c>
      <c r="M150" s="55">
        <f>'[5]Daily Roster'!$M150</f>
        <v>0</v>
      </c>
      <c r="N150" s="55">
        <f>'[5]Daily Roster'!$N150</f>
        <v>0</v>
      </c>
      <c r="O150" s="55">
        <f>'[5]Daily Roster'!$O150</f>
        <v>0</v>
      </c>
      <c r="P150" s="55">
        <f>'[5]Daily Roster'!$P150</f>
        <v>0</v>
      </c>
      <c r="Q150" s="55">
        <f>'[5]Daily Roster'!$Q150</f>
        <v>0</v>
      </c>
      <c r="R150" s="55">
        <f>'[5]Daily Roster'!$R150</f>
        <v>0</v>
      </c>
      <c r="S150" s="55">
        <f>'[5]Daily Roster'!$S150</f>
        <v>0</v>
      </c>
      <c r="T150" s="55">
        <f>'[5]Daily Roster'!$T150</f>
        <v>0</v>
      </c>
    </row>
    <row r="151" spans="1:20" x14ac:dyDescent="0.3">
      <c r="A151" s="7">
        <v>43308</v>
      </c>
      <c r="B151" s="1" t="s">
        <v>5</v>
      </c>
      <c r="C151" s="55">
        <f>'[5]Daily Roster'!$C151</f>
        <v>0</v>
      </c>
      <c r="D151" s="55">
        <f>'[5]Daily Roster'!$D151</f>
        <v>0</v>
      </c>
      <c r="E151" s="55">
        <f>'[5]Daily Roster'!$E151</f>
        <v>0</v>
      </c>
      <c r="F151" s="55">
        <f>'[5]Daily Roster'!$F151</f>
        <v>0</v>
      </c>
      <c r="G151" s="55">
        <f>'[5]Daily Roster'!$G151</f>
        <v>0</v>
      </c>
      <c r="H151" s="55">
        <f>'[5]Daily Roster'!$H151</f>
        <v>0</v>
      </c>
      <c r="I151" s="55">
        <f>'[5]Daily Roster'!$I151</f>
        <v>0</v>
      </c>
      <c r="J151" s="55">
        <f>'[5]Daily Roster'!$J151</f>
        <v>0</v>
      </c>
      <c r="K151" s="55">
        <f>'[5]Daily Roster'!$K151</f>
        <v>0</v>
      </c>
      <c r="L151" s="55">
        <f>'[5]Daily Roster'!$L151</f>
        <v>0</v>
      </c>
      <c r="M151" s="55">
        <f>'[5]Daily Roster'!$M151</f>
        <v>0</v>
      </c>
      <c r="N151" s="55">
        <f>'[5]Daily Roster'!$N151</f>
        <v>0</v>
      </c>
      <c r="O151" s="55">
        <f>'[5]Daily Roster'!$O151</f>
        <v>0</v>
      </c>
      <c r="P151" s="55">
        <f>'[5]Daily Roster'!$P151</f>
        <v>0</v>
      </c>
      <c r="Q151" s="55">
        <f>'[5]Daily Roster'!$Q151</f>
        <v>0</v>
      </c>
      <c r="R151" s="55">
        <f>'[5]Daily Roster'!$R151</f>
        <v>0</v>
      </c>
      <c r="S151" s="55">
        <f>'[5]Daily Roster'!$S151</f>
        <v>0</v>
      </c>
      <c r="T151" s="55">
        <f>'[5]Daily Roster'!$T151</f>
        <v>0</v>
      </c>
    </row>
    <row r="152" spans="1:20" x14ac:dyDescent="0.3">
      <c r="A152" s="7">
        <v>43311</v>
      </c>
      <c r="B152" s="1" t="s">
        <v>1</v>
      </c>
      <c r="C152" s="55">
        <f>'[5]Daily Roster'!$C152</f>
        <v>0</v>
      </c>
      <c r="D152" s="55">
        <f>'[5]Daily Roster'!$D152</f>
        <v>0</v>
      </c>
      <c r="E152" s="55">
        <f>'[5]Daily Roster'!$E152</f>
        <v>0</v>
      </c>
      <c r="F152" s="55">
        <f>'[5]Daily Roster'!$F152</f>
        <v>0</v>
      </c>
      <c r="G152" s="55">
        <f>'[5]Daily Roster'!$G152</f>
        <v>0</v>
      </c>
      <c r="H152" s="55">
        <f>'[5]Daily Roster'!$H152</f>
        <v>0</v>
      </c>
      <c r="I152" s="55">
        <f>'[5]Daily Roster'!$I152</f>
        <v>0</v>
      </c>
      <c r="J152" s="55">
        <f>'[5]Daily Roster'!$J152</f>
        <v>0</v>
      </c>
      <c r="K152" s="55">
        <f>'[5]Daily Roster'!$K152</f>
        <v>0</v>
      </c>
      <c r="L152" s="55">
        <f>'[5]Daily Roster'!$L152</f>
        <v>0</v>
      </c>
      <c r="M152" s="55">
        <f>'[5]Daily Roster'!$M152</f>
        <v>0</v>
      </c>
      <c r="N152" s="55">
        <f>'[5]Daily Roster'!$N152</f>
        <v>0</v>
      </c>
      <c r="O152" s="55">
        <f>'[5]Daily Roster'!$O152</f>
        <v>0</v>
      </c>
      <c r="P152" s="55">
        <f>'[5]Daily Roster'!$P152</f>
        <v>0</v>
      </c>
      <c r="Q152" s="55">
        <f>'[5]Daily Roster'!$Q152</f>
        <v>0</v>
      </c>
      <c r="R152" s="55">
        <f>'[5]Daily Roster'!$R152</f>
        <v>0</v>
      </c>
      <c r="S152" s="55">
        <f>'[5]Daily Roster'!$S152</f>
        <v>0</v>
      </c>
      <c r="T152" s="55">
        <f>'[5]Daily Roster'!$T152</f>
        <v>0</v>
      </c>
    </row>
    <row r="153" spans="1:20" x14ac:dyDescent="0.3">
      <c r="A153" s="7">
        <v>43312</v>
      </c>
      <c r="B153" s="1" t="s">
        <v>2</v>
      </c>
      <c r="C153" s="55">
        <f>'[5]Daily Roster'!$C153</f>
        <v>0</v>
      </c>
      <c r="D153" s="55">
        <f>'[5]Daily Roster'!$D153</f>
        <v>0</v>
      </c>
      <c r="E153" s="55">
        <f>'[5]Daily Roster'!$E153</f>
        <v>0</v>
      </c>
      <c r="F153" s="55">
        <f>'[5]Daily Roster'!$F153</f>
        <v>0</v>
      </c>
      <c r="G153" s="55">
        <f>'[5]Daily Roster'!$G153</f>
        <v>0</v>
      </c>
      <c r="H153" s="55">
        <f>'[5]Daily Roster'!$H153</f>
        <v>0</v>
      </c>
      <c r="I153" s="55">
        <f>'[5]Daily Roster'!$I153</f>
        <v>0</v>
      </c>
      <c r="J153" s="55">
        <f>'[5]Daily Roster'!$J153</f>
        <v>0</v>
      </c>
      <c r="K153" s="55">
        <f>'[5]Daily Roster'!$K153</f>
        <v>0</v>
      </c>
      <c r="L153" s="55">
        <f>'[5]Daily Roster'!$L153</f>
        <v>0</v>
      </c>
      <c r="M153" s="55">
        <f>'[5]Daily Roster'!$M153</f>
        <v>0</v>
      </c>
      <c r="N153" s="55">
        <f>'[5]Daily Roster'!$N153</f>
        <v>0</v>
      </c>
      <c r="O153" s="55">
        <f>'[5]Daily Roster'!$O153</f>
        <v>0</v>
      </c>
      <c r="P153" s="55">
        <f>'[5]Daily Roster'!$P153</f>
        <v>0</v>
      </c>
      <c r="Q153" s="55">
        <f>'[5]Daily Roster'!$Q153</f>
        <v>0</v>
      </c>
      <c r="R153" s="55">
        <f>'[5]Daily Roster'!$R153</f>
        <v>0</v>
      </c>
      <c r="S153" s="55">
        <f>'[5]Daily Roster'!$S153</f>
        <v>0</v>
      </c>
      <c r="T153" s="55">
        <f>'[5]Daily Roster'!$T153</f>
        <v>0</v>
      </c>
    </row>
    <row r="154" spans="1:20" x14ac:dyDescent="0.3">
      <c r="A154" s="7">
        <v>43313</v>
      </c>
      <c r="B154" s="1" t="s">
        <v>3</v>
      </c>
      <c r="C154" s="55">
        <f>'[5]Daily Roster'!$C154</f>
        <v>0</v>
      </c>
      <c r="D154" s="55">
        <f>'[5]Daily Roster'!$D154</f>
        <v>0</v>
      </c>
      <c r="E154" s="55">
        <f>'[5]Daily Roster'!$E154</f>
        <v>0</v>
      </c>
      <c r="F154" s="55">
        <f>'[5]Daily Roster'!$F154</f>
        <v>0</v>
      </c>
      <c r="G154" s="55">
        <f>'[5]Daily Roster'!$G154</f>
        <v>0</v>
      </c>
      <c r="H154" s="55">
        <f>'[5]Daily Roster'!$H154</f>
        <v>0</v>
      </c>
      <c r="I154" s="55">
        <f>'[5]Daily Roster'!$I154</f>
        <v>0</v>
      </c>
      <c r="J154" s="55">
        <f>'[5]Daily Roster'!$J154</f>
        <v>0</v>
      </c>
      <c r="K154" s="55">
        <f>'[5]Daily Roster'!$K154</f>
        <v>0</v>
      </c>
      <c r="L154" s="55">
        <f>'[5]Daily Roster'!$L154</f>
        <v>0</v>
      </c>
      <c r="M154" s="55">
        <f>'[5]Daily Roster'!$M154</f>
        <v>0</v>
      </c>
      <c r="N154" s="55">
        <f>'[5]Daily Roster'!$N154</f>
        <v>0</v>
      </c>
      <c r="O154" s="55">
        <f>'[5]Daily Roster'!$O154</f>
        <v>0</v>
      </c>
      <c r="P154" s="55">
        <f>'[5]Daily Roster'!$P154</f>
        <v>0</v>
      </c>
      <c r="Q154" s="55">
        <f>'[5]Daily Roster'!$Q154</f>
        <v>0</v>
      </c>
      <c r="R154" s="55">
        <f>'[5]Daily Roster'!$R154</f>
        <v>0</v>
      </c>
      <c r="S154" s="55">
        <f>'[5]Daily Roster'!$S154</f>
        <v>0</v>
      </c>
      <c r="T154" s="55">
        <f>'[5]Daily Roster'!$T154</f>
        <v>0</v>
      </c>
    </row>
    <row r="155" spans="1:20" x14ac:dyDescent="0.3">
      <c r="A155" s="7">
        <v>43314</v>
      </c>
      <c r="B155" s="1" t="s">
        <v>4</v>
      </c>
      <c r="C155" s="55">
        <f>'[5]Daily Roster'!$C155</f>
        <v>0</v>
      </c>
      <c r="D155" s="55">
        <f>'[5]Daily Roster'!$D155</f>
        <v>0</v>
      </c>
      <c r="E155" s="55">
        <f>'[5]Daily Roster'!$E155</f>
        <v>0</v>
      </c>
      <c r="F155" s="55">
        <f>'[5]Daily Roster'!$F155</f>
        <v>0</v>
      </c>
      <c r="G155" s="55">
        <f>'[5]Daily Roster'!$G155</f>
        <v>0</v>
      </c>
      <c r="H155" s="55">
        <f>'[5]Daily Roster'!$H155</f>
        <v>0</v>
      </c>
      <c r="I155" s="55">
        <f>'[5]Daily Roster'!$I155</f>
        <v>0</v>
      </c>
      <c r="J155" s="55">
        <f>'[5]Daily Roster'!$J155</f>
        <v>0</v>
      </c>
      <c r="K155" s="55">
        <f>'[5]Daily Roster'!$K155</f>
        <v>0</v>
      </c>
      <c r="L155" s="55">
        <f>'[5]Daily Roster'!$L155</f>
        <v>0</v>
      </c>
      <c r="M155" s="55">
        <f>'[5]Daily Roster'!$M155</f>
        <v>0</v>
      </c>
      <c r="N155" s="55">
        <f>'[5]Daily Roster'!$N155</f>
        <v>0</v>
      </c>
      <c r="O155" s="55">
        <f>'[5]Daily Roster'!$O155</f>
        <v>0</v>
      </c>
      <c r="P155" s="55">
        <f>'[5]Daily Roster'!$P155</f>
        <v>0</v>
      </c>
      <c r="Q155" s="55">
        <f>'[5]Daily Roster'!$Q155</f>
        <v>0</v>
      </c>
      <c r="R155" s="55">
        <f>'[5]Daily Roster'!$R155</f>
        <v>0</v>
      </c>
      <c r="S155" s="55">
        <f>'[5]Daily Roster'!$S155</f>
        <v>0</v>
      </c>
      <c r="T155" s="55">
        <f>'[5]Daily Roster'!$T155</f>
        <v>0</v>
      </c>
    </row>
    <row r="156" spans="1:20" x14ac:dyDescent="0.3">
      <c r="A156" s="7">
        <v>43315</v>
      </c>
      <c r="B156" s="1" t="s">
        <v>5</v>
      </c>
      <c r="C156" s="55">
        <f>'[5]Daily Roster'!$C156</f>
        <v>0</v>
      </c>
      <c r="D156" s="55">
        <f>'[5]Daily Roster'!$D156</f>
        <v>0</v>
      </c>
      <c r="E156" s="55">
        <f>'[5]Daily Roster'!$E156</f>
        <v>0</v>
      </c>
      <c r="F156" s="55">
        <f>'[5]Daily Roster'!$F156</f>
        <v>0</v>
      </c>
      <c r="G156" s="55">
        <f>'[5]Daily Roster'!$G156</f>
        <v>0</v>
      </c>
      <c r="H156" s="55">
        <f>'[5]Daily Roster'!$H156</f>
        <v>0</v>
      </c>
      <c r="I156" s="55">
        <f>'[5]Daily Roster'!$I156</f>
        <v>0</v>
      </c>
      <c r="J156" s="55">
        <f>'[5]Daily Roster'!$J156</f>
        <v>0</v>
      </c>
      <c r="K156" s="55">
        <f>'[5]Daily Roster'!$K156</f>
        <v>0</v>
      </c>
      <c r="L156" s="55">
        <f>'[5]Daily Roster'!$L156</f>
        <v>0</v>
      </c>
      <c r="M156" s="55">
        <f>'[5]Daily Roster'!$M156</f>
        <v>0</v>
      </c>
      <c r="N156" s="55">
        <f>'[5]Daily Roster'!$N156</f>
        <v>0</v>
      </c>
      <c r="O156" s="55">
        <f>'[5]Daily Roster'!$O156</f>
        <v>0</v>
      </c>
      <c r="P156" s="55">
        <f>'[5]Daily Roster'!$P156</f>
        <v>0</v>
      </c>
      <c r="Q156" s="55">
        <f>'[5]Daily Roster'!$Q156</f>
        <v>0</v>
      </c>
      <c r="R156" s="55">
        <f>'[5]Daily Roster'!$R156</f>
        <v>0</v>
      </c>
      <c r="S156" s="55">
        <f>'[5]Daily Roster'!$S156</f>
        <v>0</v>
      </c>
      <c r="T156" s="55">
        <f>'[5]Daily Roster'!$T156</f>
        <v>0</v>
      </c>
    </row>
    <row r="157" spans="1:20" x14ac:dyDescent="0.3">
      <c r="A157" s="7">
        <v>43318</v>
      </c>
      <c r="B157" s="1" t="s">
        <v>1</v>
      </c>
      <c r="C157" s="55">
        <f>'[5]Daily Roster'!$C157</f>
        <v>0</v>
      </c>
      <c r="D157" s="55">
        <f>'[5]Daily Roster'!$D157</f>
        <v>0</v>
      </c>
      <c r="E157" s="55">
        <f>'[5]Daily Roster'!$E157</f>
        <v>0</v>
      </c>
      <c r="F157" s="55">
        <f>'[5]Daily Roster'!$F157</f>
        <v>0</v>
      </c>
      <c r="G157" s="55">
        <f>'[5]Daily Roster'!$G157</f>
        <v>0</v>
      </c>
      <c r="H157" s="55">
        <f>'[5]Daily Roster'!$H157</f>
        <v>0</v>
      </c>
      <c r="I157" s="55">
        <f>'[5]Daily Roster'!$I157</f>
        <v>0</v>
      </c>
      <c r="J157" s="55">
        <f>'[5]Daily Roster'!$J157</f>
        <v>0</v>
      </c>
      <c r="K157" s="55">
        <f>'[5]Daily Roster'!$K157</f>
        <v>0</v>
      </c>
      <c r="L157" s="55">
        <f>'[5]Daily Roster'!$L157</f>
        <v>0</v>
      </c>
      <c r="M157" s="55">
        <f>'[5]Daily Roster'!$M157</f>
        <v>0</v>
      </c>
      <c r="N157" s="55">
        <f>'[5]Daily Roster'!$N157</f>
        <v>0</v>
      </c>
      <c r="O157" s="55">
        <f>'[5]Daily Roster'!$O157</f>
        <v>0</v>
      </c>
      <c r="P157" s="55">
        <f>'[5]Daily Roster'!$P157</f>
        <v>0</v>
      </c>
      <c r="Q157" s="55">
        <f>'[5]Daily Roster'!$Q157</f>
        <v>0</v>
      </c>
      <c r="R157" s="55">
        <f>'[5]Daily Roster'!$R157</f>
        <v>0</v>
      </c>
      <c r="S157" s="55">
        <f>'[5]Daily Roster'!$S157</f>
        <v>0</v>
      </c>
      <c r="T157" s="55">
        <f>'[5]Daily Roster'!$T157</f>
        <v>0</v>
      </c>
    </row>
    <row r="158" spans="1:20" x14ac:dyDescent="0.3">
      <c r="A158" s="7">
        <v>43319</v>
      </c>
      <c r="B158" s="1" t="s">
        <v>2</v>
      </c>
      <c r="C158" s="55">
        <f>'[5]Daily Roster'!$C158</f>
        <v>0</v>
      </c>
      <c r="D158" s="55">
        <f>'[5]Daily Roster'!$D158</f>
        <v>0</v>
      </c>
      <c r="E158" s="55">
        <f>'[5]Daily Roster'!$E158</f>
        <v>0</v>
      </c>
      <c r="F158" s="55">
        <f>'[5]Daily Roster'!$F158</f>
        <v>0</v>
      </c>
      <c r="G158" s="55">
        <f>'[5]Daily Roster'!$G158</f>
        <v>0</v>
      </c>
      <c r="H158" s="55">
        <f>'[5]Daily Roster'!$H158</f>
        <v>0</v>
      </c>
      <c r="I158" s="55">
        <f>'[5]Daily Roster'!$I158</f>
        <v>0</v>
      </c>
      <c r="J158" s="55">
        <f>'[5]Daily Roster'!$J158</f>
        <v>0</v>
      </c>
      <c r="K158" s="55">
        <f>'[5]Daily Roster'!$K158</f>
        <v>0</v>
      </c>
      <c r="L158" s="55">
        <f>'[5]Daily Roster'!$L158</f>
        <v>0</v>
      </c>
      <c r="M158" s="55">
        <f>'[5]Daily Roster'!$M158</f>
        <v>0</v>
      </c>
      <c r="N158" s="55">
        <f>'[5]Daily Roster'!$N158</f>
        <v>0</v>
      </c>
      <c r="O158" s="55">
        <f>'[5]Daily Roster'!$O158</f>
        <v>0</v>
      </c>
      <c r="P158" s="55">
        <f>'[5]Daily Roster'!$P158</f>
        <v>0</v>
      </c>
      <c r="Q158" s="55">
        <f>'[5]Daily Roster'!$Q158</f>
        <v>0</v>
      </c>
      <c r="R158" s="55">
        <f>'[5]Daily Roster'!$R158</f>
        <v>0</v>
      </c>
      <c r="S158" s="55">
        <f>'[5]Daily Roster'!$S158</f>
        <v>0</v>
      </c>
      <c r="T158" s="55">
        <f>'[5]Daily Roster'!$T158</f>
        <v>0</v>
      </c>
    </row>
    <row r="159" spans="1:20" x14ac:dyDescent="0.3">
      <c r="A159" s="7">
        <v>43320</v>
      </c>
      <c r="B159" s="1" t="s">
        <v>3</v>
      </c>
      <c r="C159" s="55">
        <f>'[5]Daily Roster'!$C159</f>
        <v>0</v>
      </c>
      <c r="D159" s="55">
        <f>'[5]Daily Roster'!$D159</f>
        <v>0</v>
      </c>
      <c r="E159" s="55">
        <f>'[5]Daily Roster'!$E159</f>
        <v>0</v>
      </c>
      <c r="F159" s="55">
        <f>'[5]Daily Roster'!$F159</f>
        <v>0</v>
      </c>
      <c r="G159" s="55">
        <f>'[5]Daily Roster'!$G159</f>
        <v>0</v>
      </c>
      <c r="H159" s="55">
        <f>'[5]Daily Roster'!$H159</f>
        <v>0</v>
      </c>
      <c r="I159" s="55">
        <f>'[5]Daily Roster'!$I159</f>
        <v>0</v>
      </c>
      <c r="J159" s="55">
        <f>'[5]Daily Roster'!$J159</f>
        <v>0</v>
      </c>
      <c r="K159" s="55">
        <f>'[5]Daily Roster'!$K159</f>
        <v>0</v>
      </c>
      <c r="L159" s="55">
        <f>'[5]Daily Roster'!$L159</f>
        <v>0</v>
      </c>
      <c r="M159" s="55">
        <f>'[5]Daily Roster'!$M159</f>
        <v>0</v>
      </c>
      <c r="N159" s="55">
        <f>'[5]Daily Roster'!$N159</f>
        <v>0</v>
      </c>
      <c r="O159" s="55">
        <f>'[5]Daily Roster'!$O159</f>
        <v>0</v>
      </c>
      <c r="P159" s="55">
        <f>'[5]Daily Roster'!$P159</f>
        <v>0</v>
      </c>
      <c r="Q159" s="55">
        <f>'[5]Daily Roster'!$Q159</f>
        <v>0</v>
      </c>
      <c r="R159" s="55">
        <f>'[5]Daily Roster'!$R159</f>
        <v>0</v>
      </c>
      <c r="S159" s="55">
        <f>'[5]Daily Roster'!$S159</f>
        <v>0</v>
      </c>
      <c r="T159" s="55">
        <f>'[5]Daily Roster'!$T159</f>
        <v>0</v>
      </c>
    </row>
    <row r="160" spans="1:20" x14ac:dyDescent="0.3">
      <c r="A160" s="7">
        <v>43321</v>
      </c>
      <c r="B160" s="1" t="s">
        <v>4</v>
      </c>
      <c r="C160" s="55">
        <f>'[5]Daily Roster'!$C160</f>
        <v>0</v>
      </c>
      <c r="D160" s="55">
        <f>'[5]Daily Roster'!$D160</f>
        <v>0</v>
      </c>
      <c r="E160" s="55">
        <f>'[5]Daily Roster'!$E160</f>
        <v>0</v>
      </c>
      <c r="F160" s="55">
        <f>'[5]Daily Roster'!$F160</f>
        <v>0</v>
      </c>
      <c r="G160" s="55">
        <f>'[5]Daily Roster'!$G160</f>
        <v>0</v>
      </c>
      <c r="H160" s="55">
        <f>'[5]Daily Roster'!$H160</f>
        <v>0</v>
      </c>
      <c r="I160" s="55">
        <f>'[5]Daily Roster'!$I160</f>
        <v>0</v>
      </c>
      <c r="J160" s="55">
        <f>'[5]Daily Roster'!$J160</f>
        <v>0</v>
      </c>
      <c r="K160" s="55">
        <f>'[5]Daily Roster'!$K160</f>
        <v>0</v>
      </c>
      <c r="L160" s="55">
        <f>'[5]Daily Roster'!$L160</f>
        <v>0</v>
      </c>
      <c r="M160" s="55">
        <f>'[5]Daily Roster'!$M160</f>
        <v>0</v>
      </c>
      <c r="N160" s="55">
        <f>'[5]Daily Roster'!$N160</f>
        <v>0</v>
      </c>
      <c r="O160" s="55">
        <f>'[5]Daily Roster'!$O160</f>
        <v>0</v>
      </c>
      <c r="P160" s="55">
        <f>'[5]Daily Roster'!$P160</f>
        <v>0</v>
      </c>
      <c r="Q160" s="55">
        <f>'[5]Daily Roster'!$Q160</f>
        <v>0</v>
      </c>
      <c r="R160" s="55">
        <f>'[5]Daily Roster'!$R160</f>
        <v>0</v>
      </c>
      <c r="S160" s="55">
        <f>'[5]Daily Roster'!$S160</f>
        <v>0</v>
      </c>
      <c r="T160" s="55">
        <f>'[5]Daily Roster'!$T160</f>
        <v>0</v>
      </c>
    </row>
    <row r="161" spans="1:20" x14ac:dyDescent="0.3">
      <c r="A161" s="7">
        <v>43322</v>
      </c>
      <c r="B161" s="1" t="s">
        <v>5</v>
      </c>
      <c r="C161" s="55">
        <f>'[5]Daily Roster'!$C161</f>
        <v>0</v>
      </c>
      <c r="D161" s="55">
        <f>'[5]Daily Roster'!$D161</f>
        <v>0</v>
      </c>
      <c r="E161" s="55">
        <f>'[5]Daily Roster'!$E161</f>
        <v>0</v>
      </c>
      <c r="F161" s="55">
        <f>'[5]Daily Roster'!$F161</f>
        <v>0</v>
      </c>
      <c r="G161" s="55">
        <f>'[5]Daily Roster'!$G161</f>
        <v>0</v>
      </c>
      <c r="H161" s="55">
        <f>'[5]Daily Roster'!$H161</f>
        <v>0</v>
      </c>
      <c r="I161" s="55">
        <f>'[5]Daily Roster'!$I161</f>
        <v>0</v>
      </c>
      <c r="J161" s="55">
        <f>'[5]Daily Roster'!$J161</f>
        <v>0</v>
      </c>
      <c r="K161" s="55">
        <f>'[5]Daily Roster'!$K161</f>
        <v>0</v>
      </c>
      <c r="L161" s="55">
        <f>'[5]Daily Roster'!$L161</f>
        <v>0</v>
      </c>
      <c r="M161" s="55">
        <f>'[5]Daily Roster'!$M161</f>
        <v>0</v>
      </c>
      <c r="N161" s="55">
        <f>'[5]Daily Roster'!$N161</f>
        <v>0</v>
      </c>
      <c r="O161" s="55">
        <f>'[5]Daily Roster'!$O161</f>
        <v>0</v>
      </c>
      <c r="P161" s="55">
        <f>'[5]Daily Roster'!$P161</f>
        <v>0</v>
      </c>
      <c r="Q161" s="55">
        <f>'[5]Daily Roster'!$Q161</f>
        <v>0</v>
      </c>
      <c r="R161" s="55">
        <f>'[5]Daily Roster'!$R161</f>
        <v>0</v>
      </c>
      <c r="S161" s="55">
        <f>'[5]Daily Roster'!$S161</f>
        <v>0</v>
      </c>
      <c r="T161" s="55">
        <f>'[5]Daily Roster'!$T161</f>
        <v>0</v>
      </c>
    </row>
    <row r="162" spans="1:20" x14ac:dyDescent="0.3">
      <c r="A162" s="7">
        <v>43325</v>
      </c>
      <c r="B162" s="1" t="s">
        <v>1</v>
      </c>
      <c r="C162" s="55">
        <f>'[5]Daily Roster'!$C162</f>
        <v>0</v>
      </c>
      <c r="D162" s="55">
        <f>'[5]Daily Roster'!$D162</f>
        <v>0</v>
      </c>
      <c r="E162" s="55">
        <f>'[5]Daily Roster'!$E162</f>
        <v>0</v>
      </c>
      <c r="F162" s="55">
        <f>'[5]Daily Roster'!$F162</f>
        <v>0</v>
      </c>
      <c r="G162" s="55">
        <f>'[5]Daily Roster'!$G162</f>
        <v>0</v>
      </c>
      <c r="H162" s="55">
        <f>'[5]Daily Roster'!$H162</f>
        <v>0</v>
      </c>
      <c r="I162" s="55">
        <f>'[5]Daily Roster'!$I162</f>
        <v>0</v>
      </c>
      <c r="J162" s="55">
        <f>'[5]Daily Roster'!$J162</f>
        <v>0</v>
      </c>
      <c r="K162" s="55">
        <f>'[5]Daily Roster'!$K162</f>
        <v>0</v>
      </c>
      <c r="L162" s="55">
        <f>'[5]Daily Roster'!$L162</f>
        <v>0</v>
      </c>
      <c r="M162" s="55">
        <f>'[5]Daily Roster'!$M162</f>
        <v>0</v>
      </c>
      <c r="N162" s="55">
        <f>'[5]Daily Roster'!$N162</f>
        <v>0</v>
      </c>
      <c r="O162" s="55">
        <f>'[5]Daily Roster'!$O162</f>
        <v>0</v>
      </c>
      <c r="P162" s="55">
        <f>'[5]Daily Roster'!$P162</f>
        <v>0</v>
      </c>
      <c r="Q162" s="55">
        <f>'[5]Daily Roster'!$Q162</f>
        <v>0</v>
      </c>
      <c r="R162" s="55">
        <f>'[5]Daily Roster'!$R162</f>
        <v>0</v>
      </c>
      <c r="S162" s="55">
        <f>'[5]Daily Roster'!$S162</f>
        <v>0</v>
      </c>
      <c r="T162" s="55">
        <f>'[5]Daily Roster'!$T162</f>
        <v>0</v>
      </c>
    </row>
    <row r="163" spans="1:20" x14ac:dyDescent="0.3">
      <c r="A163" s="7">
        <v>43326</v>
      </c>
      <c r="B163" s="1" t="s">
        <v>2</v>
      </c>
      <c r="C163" s="55">
        <f>'[5]Daily Roster'!$C163</f>
        <v>0</v>
      </c>
      <c r="D163" s="55">
        <f>'[5]Daily Roster'!$D163</f>
        <v>0</v>
      </c>
      <c r="E163" s="55">
        <f>'[5]Daily Roster'!$E163</f>
        <v>0</v>
      </c>
      <c r="F163" s="55">
        <f>'[5]Daily Roster'!$F163</f>
        <v>0</v>
      </c>
      <c r="G163" s="55">
        <f>'[5]Daily Roster'!$G163</f>
        <v>0</v>
      </c>
      <c r="H163" s="55">
        <f>'[5]Daily Roster'!$H163</f>
        <v>0</v>
      </c>
      <c r="I163" s="55">
        <f>'[5]Daily Roster'!$I163</f>
        <v>0</v>
      </c>
      <c r="J163" s="55">
        <f>'[5]Daily Roster'!$J163</f>
        <v>0</v>
      </c>
      <c r="K163" s="55">
        <f>'[5]Daily Roster'!$K163</f>
        <v>0</v>
      </c>
      <c r="L163" s="55">
        <f>'[5]Daily Roster'!$L163</f>
        <v>0</v>
      </c>
      <c r="M163" s="55">
        <f>'[5]Daily Roster'!$M163</f>
        <v>0</v>
      </c>
      <c r="N163" s="55">
        <f>'[5]Daily Roster'!$N163</f>
        <v>0</v>
      </c>
      <c r="O163" s="55">
        <f>'[5]Daily Roster'!$O163</f>
        <v>0</v>
      </c>
      <c r="P163" s="55">
        <f>'[5]Daily Roster'!$P163</f>
        <v>0</v>
      </c>
      <c r="Q163" s="55">
        <f>'[5]Daily Roster'!$Q163</f>
        <v>0</v>
      </c>
      <c r="R163" s="55">
        <f>'[5]Daily Roster'!$R163</f>
        <v>0</v>
      </c>
      <c r="S163" s="55">
        <f>'[5]Daily Roster'!$S163</f>
        <v>0</v>
      </c>
      <c r="T163" s="55">
        <f>'[5]Daily Roster'!$T163</f>
        <v>0</v>
      </c>
    </row>
    <row r="164" spans="1:20" x14ac:dyDescent="0.3">
      <c r="A164" s="7">
        <v>43327</v>
      </c>
      <c r="B164" s="1" t="s">
        <v>3</v>
      </c>
      <c r="C164" s="55">
        <f>'[5]Daily Roster'!$C164</f>
        <v>0</v>
      </c>
      <c r="D164" s="55">
        <f>'[5]Daily Roster'!$D164</f>
        <v>0</v>
      </c>
      <c r="E164" s="55">
        <f>'[5]Daily Roster'!$E164</f>
        <v>0</v>
      </c>
      <c r="F164" s="55">
        <f>'[5]Daily Roster'!$F164</f>
        <v>0</v>
      </c>
      <c r="G164" s="55">
        <f>'[5]Daily Roster'!$G164</f>
        <v>0</v>
      </c>
      <c r="H164" s="55">
        <f>'[5]Daily Roster'!$H164</f>
        <v>0</v>
      </c>
      <c r="I164" s="55">
        <f>'[5]Daily Roster'!$I164</f>
        <v>0</v>
      </c>
      <c r="J164" s="55">
        <f>'[5]Daily Roster'!$J164</f>
        <v>0</v>
      </c>
      <c r="K164" s="55">
        <f>'[5]Daily Roster'!$K164</f>
        <v>0</v>
      </c>
      <c r="L164" s="55">
        <f>'[5]Daily Roster'!$L164</f>
        <v>0</v>
      </c>
      <c r="M164" s="55">
        <f>'[5]Daily Roster'!$M164</f>
        <v>0</v>
      </c>
      <c r="N164" s="55">
        <f>'[5]Daily Roster'!$N164</f>
        <v>0</v>
      </c>
      <c r="O164" s="55">
        <f>'[5]Daily Roster'!$O164</f>
        <v>0</v>
      </c>
      <c r="P164" s="55">
        <f>'[5]Daily Roster'!$P164</f>
        <v>0</v>
      </c>
      <c r="Q164" s="55">
        <f>'[5]Daily Roster'!$Q164</f>
        <v>0</v>
      </c>
      <c r="R164" s="55">
        <f>'[5]Daily Roster'!$R164</f>
        <v>0</v>
      </c>
      <c r="S164" s="55">
        <f>'[5]Daily Roster'!$S164</f>
        <v>0</v>
      </c>
      <c r="T164" s="55">
        <f>'[5]Daily Roster'!$T164</f>
        <v>0</v>
      </c>
    </row>
    <row r="165" spans="1:20" x14ac:dyDescent="0.3">
      <c r="A165" s="7">
        <v>43328</v>
      </c>
      <c r="B165" s="1" t="s">
        <v>4</v>
      </c>
      <c r="C165" s="55">
        <f>'[5]Daily Roster'!$C165</f>
        <v>0</v>
      </c>
      <c r="D165" s="55">
        <f>'[5]Daily Roster'!$D165</f>
        <v>0</v>
      </c>
      <c r="E165" s="55">
        <f>'[5]Daily Roster'!$E165</f>
        <v>0</v>
      </c>
      <c r="F165" s="55">
        <f>'[5]Daily Roster'!$F165</f>
        <v>0</v>
      </c>
      <c r="G165" s="55">
        <f>'[5]Daily Roster'!$G165</f>
        <v>0</v>
      </c>
      <c r="H165" s="55">
        <f>'[5]Daily Roster'!$H165</f>
        <v>0</v>
      </c>
      <c r="I165" s="55">
        <f>'[5]Daily Roster'!$I165</f>
        <v>0</v>
      </c>
      <c r="J165" s="55">
        <f>'[5]Daily Roster'!$J165</f>
        <v>0</v>
      </c>
      <c r="K165" s="55">
        <f>'[5]Daily Roster'!$K165</f>
        <v>0</v>
      </c>
      <c r="L165" s="55">
        <f>'[5]Daily Roster'!$L165</f>
        <v>0</v>
      </c>
      <c r="M165" s="55">
        <f>'[5]Daily Roster'!$M165</f>
        <v>0</v>
      </c>
      <c r="N165" s="55">
        <f>'[5]Daily Roster'!$N165</f>
        <v>0</v>
      </c>
      <c r="O165" s="55">
        <f>'[5]Daily Roster'!$O165</f>
        <v>0</v>
      </c>
      <c r="P165" s="55">
        <f>'[5]Daily Roster'!$P165</f>
        <v>0</v>
      </c>
      <c r="Q165" s="55">
        <f>'[5]Daily Roster'!$Q165</f>
        <v>0</v>
      </c>
      <c r="R165" s="55">
        <f>'[5]Daily Roster'!$R165</f>
        <v>0</v>
      </c>
      <c r="S165" s="55">
        <f>'[5]Daily Roster'!$S165</f>
        <v>0</v>
      </c>
      <c r="T165" s="55">
        <f>'[5]Daily Roster'!$T165</f>
        <v>0</v>
      </c>
    </row>
    <row r="166" spans="1:20" x14ac:dyDescent="0.3">
      <c r="A166" s="7">
        <v>43329</v>
      </c>
      <c r="B166" s="1" t="s">
        <v>5</v>
      </c>
      <c r="C166" s="55">
        <f>'[5]Daily Roster'!$C166</f>
        <v>0</v>
      </c>
      <c r="D166" s="55">
        <f>'[5]Daily Roster'!$D166</f>
        <v>0</v>
      </c>
      <c r="E166" s="55">
        <f>'[5]Daily Roster'!$E166</f>
        <v>0</v>
      </c>
      <c r="F166" s="55">
        <f>'[5]Daily Roster'!$F166</f>
        <v>0</v>
      </c>
      <c r="G166" s="55">
        <f>'[5]Daily Roster'!$G166</f>
        <v>0</v>
      </c>
      <c r="H166" s="55">
        <f>'[5]Daily Roster'!$H166</f>
        <v>0</v>
      </c>
      <c r="I166" s="55">
        <f>'[5]Daily Roster'!$I166</f>
        <v>0</v>
      </c>
      <c r="J166" s="55">
        <f>'[5]Daily Roster'!$J166</f>
        <v>0</v>
      </c>
      <c r="K166" s="55">
        <f>'[5]Daily Roster'!$K166</f>
        <v>0</v>
      </c>
      <c r="L166" s="55">
        <f>'[5]Daily Roster'!$L166</f>
        <v>0</v>
      </c>
      <c r="M166" s="55">
        <f>'[5]Daily Roster'!$M166</f>
        <v>0</v>
      </c>
      <c r="N166" s="55">
        <f>'[5]Daily Roster'!$N166</f>
        <v>0</v>
      </c>
      <c r="O166" s="55">
        <f>'[5]Daily Roster'!$O166</f>
        <v>0</v>
      </c>
      <c r="P166" s="55">
        <f>'[5]Daily Roster'!$P166</f>
        <v>0</v>
      </c>
      <c r="Q166" s="55">
        <f>'[5]Daily Roster'!$Q166</f>
        <v>0</v>
      </c>
      <c r="R166" s="55">
        <f>'[5]Daily Roster'!$R166</f>
        <v>0</v>
      </c>
      <c r="S166" s="55">
        <f>'[5]Daily Roster'!$S166</f>
        <v>0</v>
      </c>
      <c r="T166" s="55">
        <f>'[5]Daily Roster'!$T166</f>
        <v>0</v>
      </c>
    </row>
    <row r="167" spans="1:20" x14ac:dyDescent="0.3">
      <c r="A167" s="7">
        <v>43332</v>
      </c>
      <c r="B167" s="1" t="s">
        <v>1</v>
      </c>
      <c r="C167" s="55">
        <f>'[5]Daily Roster'!$C167</f>
        <v>0</v>
      </c>
      <c r="D167" s="55">
        <f>'[5]Daily Roster'!$D167</f>
        <v>0</v>
      </c>
      <c r="E167" s="55">
        <f>'[5]Daily Roster'!$E167</f>
        <v>0</v>
      </c>
      <c r="F167" s="55">
        <f>'[5]Daily Roster'!$F167</f>
        <v>0</v>
      </c>
      <c r="G167" s="55">
        <f>'[5]Daily Roster'!$G167</f>
        <v>0</v>
      </c>
      <c r="H167" s="55">
        <f>'[5]Daily Roster'!$H167</f>
        <v>0</v>
      </c>
      <c r="I167" s="55">
        <f>'[5]Daily Roster'!$I167</f>
        <v>0</v>
      </c>
      <c r="J167" s="55">
        <f>'[5]Daily Roster'!$J167</f>
        <v>0</v>
      </c>
      <c r="K167" s="55">
        <f>'[5]Daily Roster'!$K167</f>
        <v>0</v>
      </c>
      <c r="L167" s="55">
        <f>'[5]Daily Roster'!$L167</f>
        <v>0</v>
      </c>
      <c r="M167" s="55">
        <f>'[5]Daily Roster'!$M167</f>
        <v>0</v>
      </c>
      <c r="N167" s="55">
        <f>'[5]Daily Roster'!$N167</f>
        <v>0</v>
      </c>
      <c r="O167" s="55">
        <f>'[5]Daily Roster'!$O167</f>
        <v>0</v>
      </c>
      <c r="P167" s="55">
        <f>'[5]Daily Roster'!$P167</f>
        <v>0</v>
      </c>
      <c r="Q167" s="55">
        <f>'[5]Daily Roster'!$Q167</f>
        <v>0</v>
      </c>
      <c r="R167" s="55">
        <f>'[5]Daily Roster'!$R167</f>
        <v>0</v>
      </c>
      <c r="S167" s="55">
        <f>'[5]Daily Roster'!$S167</f>
        <v>0</v>
      </c>
      <c r="T167" s="55">
        <f>'[5]Daily Roster'!$T167</f>
        <v>0</v>
      </c>
    </row>
    <row r="168" spans="1:20" x14ac:dyDescent="0.3">
      <c r="A168" s="7">
        <v>43333</v>
      </c>
      <c r="B168" s="1" t="s">
        <v>2</v>
      </c>
      <c r="C168" s="55">
        <f>'[5]Daily Roster'!$C168</f>
        <v>0</v>
      </c>
      <c r="D168" s="55">
        <f>'[5]Daily Roster'!$D168</f>
        <v>0</v>
      </c>
      <c r="E168" s="55">
        <f>'[5]Daily Roster'!$E168</f>
        <v>0</v>
      </c>
      <c r="F168" s="55">
        <f>'[5]Daily Roster'!$F168</f>
        <v>0</v>
      </c>
      <c r="G168" s="55">
        <f>'[5]Daily Roster'!$G168</f>
        <v>0</v>
      </c>
      <c r="H168" s="55">
        <f>'[5]Daily Roster'!$H168</f>
        <v>0</v>
      </c>
      <c r="I168" s="55">
        <f>'[5]Daily Roster'!$I168</f>
        <v>0</v>
      </c>
      <c r="J168" s="55">
        <f>'[5]Daily Roster'!$J168</f>
        <v>0</v>
      </c>
      <c r="K168" s="55">
        <f>'[5]Daily Roster'!$K168</f>
        <v>0</v>
      </c>
      <c r="L168" s="55">
        <f>'[5]Daily Roster'!$L168</f>
        <v>0</v>
      </c>
      <c r="M168" s="55">
        <f>'[5]Daily Roster'!$M168</f>
        <v>0</v>
      </c>
      <c r="N168" s="55">
        <f>'[5]Daily Roster'!$N168</f>
        <v>0</v>
      </c>
      <c r="O168" s="55">
        <f>'[5]Daily Roster'!$O168</f>
        <v>0</v>
      </c>
      <c r="P168" s="55">
        <f>'[5]Daily Roster'!$P168</f>
        <v>0</v>
      </c>
      <c r="Q168" s="55">
        <f>'[5]Daily Roster'!$Q168</f>
        <v>0</v>
      </c>
      <c r="R168" s="55">
        <f>'[5]Daily Roster'!$R168</f>
        <v>0</v>
      </c>
      <c r="S168" s="55">
        <f>'[5]Daily Roster'!$S168</f>
        <v>0</v>
      </c>
      <c r="T168" s="55">
        <f>'[5]Daily Roster'!$T168</f>
        <v>0</v>
      </c>
    </row>
    <row r="169" spans="1:20" x14ac:dyDescent="0.3">
      <c r="A169" s="7">
        <v>43334</v>
      </c>
      <c r="B169" s="1" t="s">
        <v>3</v>
      </c>
      <c r="C169" s="55">
        <f>'[5]Daily Roster'!$C169</f>
        <v>0</v>
      </c>
      <c r="D169" s="55">
        <f>'[5]Daily Roster'!$D169</f>
        <v>0</v>
      </c>
      <c r="E169" s="55">
        <f>'[5]Daily Roster'!$E169</f>
        <v>0</v>
      </c>
      <c r="F169" s="55">
        <f>'[5]Daily Roster'!$F169</f>
        <v>0</v>
      </c>
      <c r="G169" s="55">
        <f>'[5]Daily Roster'!$G169</f>
        <v>0</v>
      </c>
      <c r="H169" s="55">
        <f>'[5]Daily Roster'!$H169</f>
        <v>0</v>
      </c>
      <c r="I169" s="55">
        <f>'[5]Daily Roster'!$I169</f>
        <v>0</v>
      </c>
      <c r="J169" s="55">
        <f>'[5]Daily Roster'!$J169</f>
        <v>0</v>
      </c>
      <c r="K169" s="55">
        <f>'[5]Daily Roster'!$K169</f>
        <v>0</v>
      </c>
      <c r="L169" s="55">
        <f>'[5]Daily Roster'!$L169</f>
        <v>0</v>
      </c>
      <c r="M169" s="55">
        <f>'[5]Daily Roster'!$M169</f>
        <v>0</v>
      </c>
      <c r="N169" s="55">
        <f>'[5]Daily Roster'!$N169</f>
        <v>0</v>
      </c>
      <c r="O169" s="55">
        <f>'[5]Daily Roster'!$O169</f>
        <v>0</v>
      </c>
      <c r="P169" s="55">
        <f>'[5]Daily Roster'!$P169</f>
        <v>0</v>
      </c>
      <c r="Q169" s="55">
        <f>'[5]Daily Roster'!$Q169</f>
        <v>0</v>
      </c>
      <c r="R169" s="55">
        <f>'[5]Daily Roster'!$R169</f>
        <v>0</v>
      </c>
      <c r="S169" s="55">
        <f>'[5]Daily Roster'!$S169</f>
        <v>0</v>
      </c>
      <c r="T169" s="55">
        <f>'[5]Daily Roster'!$T169</f>
        <v>0</v>
      </c>
    </row>
    <row r="170" spans="1:20" x14ac:dyDescent="0.3">
      <c r="A170" s="7">
        <v>43335</v>
      </c>
      <c r="B170" s="1" t="s">
        <v>4</v>
      </c>
      <c r="C170" s="55">
        <f>'[5]Daily Roster'!$C170</f>
        <v>0</v>
      </c>
      <c r="D170" s="55">
        <f>'[5]Daily Roster'!$D170</f>
        <v>0</v>
      </c>
      <c r="E170" s="55">
        <f>'[5]Daily Roster'!$E170</f>
        <v>0</v>
      </c>
      <c r="F170" s="55">
        <f>'[5]Daily Roster'!$F170</f>
        <v>0</v>
      </c>
      <c r="G170" s="55">
        <f>'[5]Daily Roster'!$G170</f>
        <v>0</v>
      </c>
      <c r="H170" s="55">
        <f>'[5]Daily Roster'!$H170</f>
        <v>0</v>
      </c>
      <c r="I170" s="55">
        <f>'[5]Daily Roster'!$I170</f>
        <v>0</v>
      </c>
      <c r="J170" s="55">
        <f>'[5]Daily Roster'!$J170</f>
        <v>0</v>
      </c>
      <c r="K170" s="55">
        <f>'[5]Daily Roster'!$K170</f>
        <v>0</v>
      </c>
      <c r="L170" s="55">
        <f>'[5]Daily Roster'!$L170</f>
        <v>0</v>
      </c>
      <c r="M170" s="55">
        <f>'[5]Daily Roster'!$M170</f>
        <v>0</v>
      </c>
      <c r="N170" s="55">
        <f>'[5]Daily Roster'!$N170</f>
        <v>0</v>
      </c>
      <c r="O170" s="55">
        <f>'[5]Daily Roster'!$O170</f>
        <v>0</v>
      </c>
      <c r="P170" s="55">
        <f>'[5]Daily Roster'!$P170</f>
        <v>0</v>
      </c>
      <c r="Q170" s="55">
        <f>'[5]Daily Roster'!$Q170</f>
        <v>0</v>
      </c>
      <c r="R170" s="55">
        <f>'[5]Daily Roster'!$R170</f>
        <v>0</v>
      </c>
      <c r="S170" s="55">
        <f>'[5]Daily Roster'!$S170</f>
        <v>0</v>
      </c>
      <c r="T170" s="55">
        <f>'[5]Daily Roster'!$T170</f>
        <v>0</v>
      </c>
    </row>
    <row r="171" spans="1:20" x14ac:dyDescent="0.3">
      <c r="A171" s="7">
        <v>43336</v>
      </c>
      <c r="B171" s="1" t="s">
        <v>5</v>
      </c>
      <c r="C171" s="55">
        <f>'[5]Daily Roster'!$C171</f>
        <v>0</v>
      </c>
      <c r="D171" s="55">
        <f>'[5]Daily Roster'!$D171</f>
        <v>0</v>
      </c>
      <c r="E171" s="55">
        <f>'[5]Daily Roster'!$E171</f>
        <v>0</v>
      </c>
      <c r="F171" s="55">
        <f>'[5]Daily Roster'!$F171</f>
        <v>0</v>
      </c>
      <c r="G171" s="55">
        <f>'[5]Daily Roster'!$G171</f>
        <v>0</v>
      </c>
      <c r="H171" s="55">
        <f>'[5]Daily Roster'!$H171</f>
        <v>0</v>
      </c>
      <c r="I171" s="55">
        <f>'[5]Daily Roster'!$I171</f>
        <v>0</v>
      </c>
      <c r="J171" s="55">
        <f>'[5]Daily Roster'!$J171</f>
        <v>0</v>
      </c>
      <c r="K171" s="55">
        <f>'[5]Daily Roster'!$K171</f>
        <v>0</v>
      </c>
      <c r="L171" s="55">
        <f>'[5]Daily Roster'!$L171</f>
        <v>0</v>
      </c>
      <c r="M171" s="55">
        <f>'[5]Daily Roster'!$M171</f>
        <v>0</v>
      </c>
      <c r="N171" s="55">
        <f>'[5]Daily Roster'!$N171</f>
        <v>0</v>
      </c>
      <c r="O171" s="55">
        <f>'[5]Daily Roster'!$O171</f>
        <v>0</v>
      </c>
      <c r="P171" s="55">
        <f>'[5]Daily Roster'!$P171</f>
        <v>0</v>
      </c>
      <c r="Q171" s="55">
        <f>'[5]Daily Roster'!$Q171</f>
        <v>0</v>
      </c>
      <c r="R171" s="55">
        <f>'[5]Daily Roster'!$R171</f>
        <v>0</v>
      </c>
      <c r="S171" s="55">
        <f>'[5]Daily Roster'!$S171</f>
        <v>0</v>
      </c>
      <c r="T171" s="55">
        <f>'[5]Daily Roster'!$T171</f>
        <v>0</v>
      </c>
    </row>
    <row r="172" spans="1:20" x14ac:dyDescent="0.3">
      <c r="A172" s="7">
        <v>43339</v>
      </c>
      <c r="B172" s="1" t="s">
        <v>1</v>
      </c>
      <c r="C172" s="55">
        <f>'[5]Daily Roster'!$C172</f>
        <v>0</v>
      </c>
      <c r="D172" s="55">
        <f>'[5]Daily Roster'!$D172</f>
        <v>0</v>
      </c>
      <c r="E172" s="55">
        <f>'[5]Daily Roster'!$E172</f>
        <v>0</v>
      </c>
      <c r="F172" s="55">
        <f>'[5]Daily Roster'!$F172</f>
        <v>0</v>
      </c>
      <c r="G172" s="55">
        <f>'[5]Daily Roster'!$G172</f>
        <v>0</v>
      </c>
      <c r="H172" s="55">
        <f>'[5]Daily Roster'!$H172</f>
        <v>0</v>
      </c>
      <c r="I172" s="55">
        <f>'[5]Daily Roster'!$I172</f>
        <v>0</v>
      </c>
      <c r="J172" s="55">
        <f>'[5]Daily Roster'!$J172</f>
        <v>0</v>
      </c>
      <c r="K172" s="55">
        <f>'[5]Daily Roster'!$K172</f>
        <v>0</v>
      </c>
      <c r="L172" s="55">
        <f>'[5]Daily Roster'!$L172</f>
        <v>0</v>
      </c>
      <c r="M172" s="55">
        <f>'[5]Daily Roster'!$M172</f>
        <v>0</v>
      </c>
      <c r="N172" s="55">
        <f>'[5]Daily Roster'!$N172</f>
        <v>0</v>
      </c>
      <c r="O172" s="55">
        <f>'[5]Daily Roster'!$O172</f>
        <v>0</v>
      </c>
      <c r="P172" s="55">
        <f>'[5]Daily Roster'!$P172</f>
        <v>0</v>
      </c>
      <c r="Q172" s="55">
        <f>'[5]Daily Roster'!$Q172</f>
        <v>0</v>
      </c>
      <c r="R172" s="55">
        <f>'[5]Daily Roster'!$R172</f>
        <v>0</v>
      </c>
      <c r="S172" s="55">
        <f>'[5]Daily Roster'!$S172</f>
        <v>0</v>
      </c>
      <c r="T172" s="55">
        <f>'[5]Daily Roster'!$T172</f>
        <v>0</v>
      </c>
    </row>
    <row r="173" spans="1:20" x14ac:dyDescent="0.3">
      <c r="A173" s="7">
        <v>43340</v>
      </c>
      <c r="B173" s="1" t="s">
        <v>2</v>
      </c>
      <c r="C173" s="55">
        <f>'[5]Daily Roster'!$C173</f>
        <v>0</v>
      </c>
      <c r="D173" s="55">
        <f>'[5]Daily Roster'!$D173</f>
        <v>0</v>
      </c>
      <c r="E173" s="55">
        <f>'[5]Daily Roster'!$E173</f>
        <v>0</v>
      </c>
      <c r="F173" s="55">
        <f>'[5]Daily Roster'!$F173</f>
        <v>0</v>
      </c>
      <c r="G173" s="55">
        <f>'[5]Daily Roster'!$G173</f>
        <v>0</v>
      </c>
      <c r="H173" s="55">
        <f>'[5]Daily Roster'!$H173</f>
        <v>0</v>
      </c>
      <c r="I173" s="55">
        <f>'[5]Daily Roster'!$I173</f>
        <v>0</v>
      </c>
      <c r="J173" s="55">
        <f>'[5]Daily Roster'!$J173</f>
        <v>0</v>
      </c>
      <c r="K173" s="55">
        <f>'[5]Daily Roster'!$K173</f>
        <v>0</v>
      </c>
      <c r="L173" s="55">
        <f>'[5]Daily Roster'!$L173</f>
        <v>0</v>
      </c>
      <c r="M173" s="55">
        <f>'[5]Daily Roster'!$M173</f>
        <v>0</v>
      </c>
      <c r="N173" s="55">
        <f>'[5]Daily Roster'!$N173</f>
        <v>0</v>
      </c>
      <c r="O173" s="55">
        <f>'[5]Daily Roster'!$O173</f>
        <v>0</v>
      </c>
      <c r="P173" s="55">
        <f>'[5]Daily Roster'!$P173</f>
        <v>0</v>
      </c>
      <c r="Q173" s="55">
        <f>'[5]Daily Roster'!$Q173</f>
        <v>0</v>
      </c>
      <c r="R173" s="55">
        <f>'[5]Daily Roster'!$R173</f>
        <v>0</v>
      </c>
      <c r="S173" s="55">
        <f>'[5]Daily Roster'!$S173</f>
        <v>0</v>
      </c>
      <c r="T173" s="55">
        <f>'[5]Daily Roster'!$T173</f>
        <v>0</v>
      </c>
    </row>
    <row r="174" spans="1:20" x14ac:dyDescent="0.3">
      <c r="A174" s="7">
        <v>43341</v>
      </c>
      <c r="B174" s="1" t="s">
        <v>3</v>
      </c>
      <c r="C174" s="55">
        <f>'[5]Daily Roster'!$C174</f>
        <v>0</v>
      </c>
      <c r="D174" s="55">
        <f>'[5]Daily Roster'!$D174</f>
        <v>0</v>
      </c>
      <c r="E174" s="55">
        <f>'[5]Daily Roster'!$E174</f>
        <v>0</v>
      </c>
      <c r="F174" s="55">
        <f>'[5]Daily Roster'!$F174</f>
        <v>0</v>
      </c>
      <c r="G174" s="55">
        <f>'[5]Daily Roster'!$G174</f>
        <v>0</v>
      </c>
      <c r="H174" s="55">
        <f>'[5]Daily Roster'!$H174</f>
        <v>0</v>
      </c>
      <c r="I174" s="55">
        <f>'[5]Daily Roster'!$I174</f>
        <v>0</v>
      </c>
      <c r="J174" s="55">
        <f>'[5]Daily Roster'!$J174</f>
        <v>0</v>
      </c>
      <c r="K174" s="55">
        <f>'[5]Daily Roster'!$K174</f>
        <v>0</v>
      </c>
      <c r="L174" s="55">
        <f>'[5]Daily Roster'!$L174</f>
        <v>0</v>
      </c>
      <c r="M174" s="55">
        <f>'[5]Daily Roster'!$M174</f>
        <v>0</v>
      </c>
      <c r="N174" s="55">
        <f>'[5]Daily Roster'!$N174</f>
        <v>0</v>
      </c>
      <c r="O174" s="55">
        <f>'[5]Daily Roster'!$O174</f>
        <v>0</v>
      </c>
      <c r="P174" s="55">
        <f>'[5]Daily Roster'!$P174</f>
        <v>0</v>
      </c>
      <c r="Q174" s="55">
        <f>'[5]Daily Roster'!$Q174</f>
        <v>0</v>
      </c>
      <c r="R174" s="55">
        <f>'[5]Daily Roster'!$R174</f>
        <v>0</v>
      </c>
      <c r="S174" s="55">
        <f>'[5]Daily Roster'!$S174</f>
        <v>0</v>
      </c>
      <c r="T174" s="55">
        <f>'[5]Daily Roster'!$T174</f>
        <v>0</v>
      </c>
    </row>
    <row r="175" spans="1:20" x14ac:dyDescent="0.3">
      <c r="A175" s="7">
        <v>43342</v>
      </c>
      <c r="B175" s="1" t="s">
        <v>4</v>
      </c>
      <c r="C175" s="55">
        <f>'[5]Daily Roster'!$C175</f>
        <v>0</v>
      </c>
      <c r="D175" s="55">
        <f>'[5]Daily Roster'!$D175</f>
        <v>0</v>
      </c>
      <c r="E175" s="55">
        <f>'[5]Daily Roster'!$E175</f>
        <v>0</v>
      </c>
      <c r="F175" s="55">
        <f>'[5]Daily Roster'!$F175</f>
        <v>0</v>
      </c>
      <c r="G175" s="55">
        <f>'[5]Daily Roster'!$G175</f>
        <v>0</v>
      </c>
      <c r="H175" s="55">
        <f>'[5]Daily Roster'!$H175</f>
        <v>0</v>
      </c>
      <c r="I175" s="55">
        <f>'[5]Daily Roster'!$I175</f>
        <v>0</v>
      </c>
      <c r="J175" s="55">
        <f>'[5]Daily Roster'!$J175</f>
        <v>0</v>
      </c>
      <c r="K175" s="55">
        <f>'[5]Daily Roster'!$K175</f>
        <v>0</v>
      </c>
      <c r="L175" s="55">
        <f>'[5]Daily Roster'!$L175</f>
        <v>0</v>
      </c>
      <c r="M175" s="55">
        <f>'[5]Daily Roster'!$M175</f>
        <v>0</v>
      </c>
      <c r="N175" s="55">
        <f>'[5]Daily Roster'!$N175</f>
        <v>0</v>
      </c>
      <c r="O175" s="55">
        <f>'[5]Daily Roster'!$O175</f>
        <v>0</v>
      </c>
      <c r="P175" s="55">
        <f>'[5]Daily Roster'!$P175</f>
        <v>0</v>
      </c>
      <c r="Q175" s="55">
        <f>'[5]Daily Roster'!$Q175</f>
        <v>0</v>
      </c>
      <c r="R175" s="55">
        <f>'[5]Daily Roster'!$R175</f>
        <v>0</v>
      </c>
      <c r="S175" s="55">
        <f>'[5]Daily Roster'!$S175</f>
        <v>0</v>
      </c>
      <c r="T175" s="55">
        <f>'[5]Daily Roster'!$T175</f>
        <v>0</v>
      </c>
    </row>
    <row r="176" spans="1:20" x14ac:dyDescent="0.3">
      <c r="A176" s="7">
        <v>43343</v>
      </c>
      <c r="B176" s="1" t="s">
        <v>5</v>
      </c>
      <c r="C176" s="55">
        <f>'[5]Daily Roster'!$C176</f>
        <v>0</v>
      </c>
      <c r="D176" s="55">
        <f>'[5]Daily Roster'!$D176</f>
        <v>0</v>
      </c>
      <c r="E176" s="55">
        <f>'[5]Daily Roster'!$E176</f>
        <v>0</v>
      </c>
      <c r="F176" s="55">
        <f>'[5]Daily Roster'!$F176</f>
        <v>0</v>
      </c>
      <c r="G176" s="55">
        <f>'[5]Daily Roster'!$G176</f>
        <v>0</v>
      </c>
      <c r="H176" s="55">
        <f>'[5]Daily Roster'!$H176</f>
        <v>0</v>
      </c>
      <c r="I176" s="55">
        <f>'[5]Daily Roster'!$I176</f>
        <v>0</v>
      </c>
      <c r="J176" s="55">
        <f>'[5]Daily Roster'!$J176</f>
        <v>0</v>
      </c>
      <c r="K176" s="55">
        <f>'[5]Daily Roster'!$K176</f>
        <v>0</v>
      </c>
      <c r="L176" s="55">
        <f>'[5]Daily Roster'!$L176</f>
        <v>0</v>
      </c>
      <c r="M176" s="55">
        <f>'[5]Daily Roster'!$M176</f>
        <v>0</v>
      </c>
      <c r="N176" s="55">
        <f>'[5]Daily Roster'!$N176</f>
        <v>0</v>
      </c>
      <c r="O176" s="55">
        <f>'[5]Daily Roster'!$O176</f>
        <v>0</v>
      </c>
      <c r="P176" s="55">
        <f>'[5]Daily Roster'!$P176</f>
        <v>0</v>
      </c>
      <c r="Q176" s="55">
        <f>'[5]Daily Roster'!$Q176</f>
        <v>0</v>
      </c>
      <c r="R176" s="55">
        <f>'[5]Daily Roster'!$R176</f>
        <v>0</v>
      </c>
      <c r="S176" s="55">
        <f>'[5]Daily Roster'!$S176</f>
        <v>0</v>
      </c>
      <c r="T176" s="55">
        <f>'[5]Daily Roster'!$T176</f>
        <v>0</v>
      </c>
    </row>
    <row r="177" spans="1:20" x14ac:dyDescent="0.3">
      <c r="A177" s="7">
        <v>43346</v>
      </c>
      <c r="B177" s="1" t="s">
        <v>1</v>
      </c>
      <c r="C177" s="55">
        <f>'[5]Daily Roster'!$C177</f>
        <v>0</v>
      </c>
      <c r="D177" s="55">
        <f>'[5]Daily Roster'!$D177</f>
        <v>0</v>
      </c>
      <c r="E177" s="55">
        <f>'[5]Daily Roster'!$E177</f>
        <v>0</v>
      </c>
      <c r="F177" s="55">
        <f>'[5]Daily Roster'!$F177</f>
        <v>0</v>
      </c>
      <c r="G177" s="55">
        <f>'[5]Daily Roster'!$G177</f>
        <v>0</v>
      </c>
      <c r="H177" s="55">
        <f>'[5]Daily Roster'!$H177</f>
        <v>0</v>
      </c>
      <c r="I177" s="55">
        <f>'[5]Daily Roster'!$I177</f>
        <v>0</v>
      </c>
      <c r="J177" s="55">
        <f>'[5]Daily Roster'!$J177</f>
        <v>0</v>
      </c>
      <c r="K177" s="55">
        <f>'[5]Daily Roster'!$K177</f>
        <v>0</v>
      </c>
      <c r="L177" s="55">
        <f>'[5]Daily Roster'!$L177</f>
        <v>0</v>
      </c>
      <c r="M177" s="55">
        <f>'[5]Daily Roster'!$M177</f>
        <v>0</v>
      </c>
      <c r="N177" s="55">
        <f>'[5]Daily Roster'!$N177</f>
        <v>0</v>
      </c>
      <c r="O177" s="55">
        <f>'[5]Daily Roster'!$O177</f>
        <v>0</v>
      </c>
      <c r="P177" s="55">
        <f>'[5]Daily Roster'!$P177</f>
        <v>0</v>
      </c>
      <c r="Q177" s="55">
        <f>'[5]Daily Roster'!$Q177</f>
        <v>0</v>
      </c>
      <c r="R177" s="55">
        <f>'[5]Daily Roster'!$R177</f>
        <v>0</v>
      </c>
      <c r="S177" s="55">
        <f>'[5]Daily Roster'!$S177</f>
        <v>0</v>
      </c>
      <c r="T177" s="55">
        <f>'[5]Daily Roster'!$T177</f>
        <v>0</v>
      </c>
    </row>
    <row r="178" spans="1:20" x14ac:dyDescent="0.3">
      <c r="A178" s="7">
        <v>43347</v>
      </c>
      <c r="B178" s="1" t="s">
        <v>2</v>
      </c>
      <c r="C178" s="55">
        <f>'[5]Daily Roster'!$C178</f>
        <v>0</v>
      </c>
      <c r="D178" s="55">
        <f>'[5]Daily Roster'!$D178</f>
        <v>0</v>
      </c>
      <c r="E178" s="55">
        <f>'[5]Daily Roster'!$E178</f>
        <v>0</v>
      </c>
      <c r="F178" s="55">
        <f>'[5]Daily Roster'!$F178</f>
        <v>0</v>
      </c>
      <c r="G178" s="55">
        <f>'[5]Daily Roster'!$G178</f>
        <v>0</v>
      </c>
      <c r="H178" s="55">
        <f>'[5]Daily Roster'!$H178</f>
        <v>0</v>
      </c>
      <c r="I178" s="55">
        <f>'[5]Daily Roster'!$I178</f>
        <v>0</v>
      </c>
      <c r="J178" s="55">
        <f>'[5]Daily Roster'!$J178</f>
        <v>0</v>
      </c>
      <c r="K178" s="55">
        <f>'[5]Daily Roster'!$K178</f>
        <v>0</v>
      </c>
      <c r="L178" s="55">
        <f>'[5]Daily Roster'!$L178</f>
        <v>0</v>
      </c>
      <c r="M178" s="55">
        <f>'[5]Daily Roster'!$M178</f>
        <v>0</v>
      </c>
      <c r="N178" s="55">
        <f>'[5]Daily Roster'!$N178</f>
        <v>0</v>
      </c>
      <c r="O178" s="55">
        <f>'[5]Daily Roster'!$O178</f>
        <v>0</v>
      </c>
      <c r="P178" s="55">
        <f>'[5]Daily Roster'!$P178</f>
        <v>0</v>
      </c>
      <c r="Q178" s="55">
        <f>'[5]Daily Roster'!$Q178</f>
        <v>0</v>
      </c>
      <c r="R178" s="55">
        <f>'[5]Daily Roster'!$R178</f>
        <v>0</v>
      </c>
      <c r="S178" s="55">
        <f>'[5]Daily Roster'!$S178</f>
        <v>0</v>
      </c>
      <c r="T178" s="55">
        <f>'[5]Daily Roster'!$T178</f>
        <v>0</v>
      </c>
    </row>
    <row r="179" spans="1:20" x14ac:dyDescent="0.3">
      <c r="A179" s="7">
        <v>43348</v>
      </c>
      <c r="B179" s="1" t="s">
        <v>3</v>
      </c>
      <c r="C179" s="55">
        <f>'[5]Daily Roster'!$C179</f>
        <v>0</v>
      </c>
      <c r="D179" s="55">
        <f>'[5]Daily Roster'!$D179</f>
        <v>0</v>
      </c>
      <c r="E179" s="55">
        <f>'[5]Daily Roster'!$E179</f>
        <v>0</v>
      </c>
      <c r="F179" s="55">
        <f>'[5]Daily Roster'!$F179</f>
        <v>0</v>
      </c>
      <c r="G179" s="55">
        <f>'[5]Daily Roster'!$G179</f>
        <v>0</v>
      </c>
      <c r="H179" s="55">
        <f>'[5]Daily Roster'!$H179</f>
        <v>0</v>
      </c>
      <c r="I179" s="55">
        <f>'[5]Daily Roster'!$I179</f>
        <v>0</v>
      </c>
      <c r="J179" s="55">
        <f>'[5]Daily Roster'!$J179</f>
        <v>0</v>
      </c>
      <c r="K179" s="55">
        <f>'[5]Daily Roster'!$K179</f>
        <v>0</v>
      </c>
      <c r="L179" s="55">
        <f>'[5]Daily Roster'!$L179</f>
        <v>0</v>
      </c>
      <c r="M179" s="55">
        <f>'[5]Daily Roster'!$M179</f>
        <v>0</v>
      </c>
      <c r="N179" s="55">
        <f>'[5]Daily Roster'!$N179</f>
        <v>0</v>
      </c>
      <c r="O179" s="55">
        <f>'[5]Daily Roster'!$O179</f>
        <v>0</v>
      </c>
      <c r="P179" s="55">
        <f>'[5]Daily Roster'!$P179</f>
        <v>0</v>
      </c>
      <c r="Q179" s="55">
        <f>'[5]Daily Roster'!$Q179</f>
        <v>0</v>
      </c>
      <c r="R179" s="55">
        <f>'[5]Daily Roster'!$R179</f>
        <v>0</v>
      </c>
      <c r="S179" s="55">
        <f>'[5]Daily Roster'!$S179</f>
        <v>0</v>
      </c>
      <c r="T179" s="55">
        <f>'[5]Daily Roster'!$T179</f>
        <v>0</v>
      </c>
    </row>
    <row r="180" spans="1:20" x14ac:dyDescent="0.3">
      <c r="A180" s="7">
        <v>43349</v>
      </c>
      <c r="B180" s="1" t="s">
        <v>4</v>
      </c>
      <c r="C180" s="55">
        <f>'[5]Daily Roster'!$C180</f>
        <v>0</v>
      </c>
      <c r="D180" s="55">
        <f>'[5]Daily Roster'!$D180</f>
        <v>0</v>
      </c>
      <c r="E180" s="55">
        <f>'[5]Daily Roster'!$E180</f>
        <v>0</v>
      </c>
      <c r="F180" s="55">
        <f>'[5]Daily Roster'!$F180</f>
        <v>0</v>
      </c>
      <c r="G180" s="55">
        <f>'[5]Daily Roster'!$G180</f>
        <v>0</v>
      </c>
      <c r="H180" s="55">
        <f>'[5]Daily Roster'!$H180</f>
        <v>0</v>
      </c>
      <c r="I180" s="55">
        <f>'[5]Daily Roster'!$I180</f>
        <v>0</v>
      </c>
      <c r="J180" s="55">
        <f>'[5]Daily Roster'!$J180</f>
        <v>0</v>
      </c>
      <c r="K180" s="55">
        <f>'[5]Daily Roster'!$K180</f>
        <v>0</v>
      </c>
      <c r="L180" s="55">
        <f>'[5]Daily Roster'!$L180</f>
        <v>0</v>
      </c>
      <c r="M180" s="55">
        <f>'[5]Daily Roster'!$M180</f>
        <v>0</v>
      </c>
      <c r="N180" s="55">
        <f>'[5]Daily Roster'!$N180</f>
        <v>0</v>
      </c>
      <c r="O180" s="55">
        <f>'[5]Daily Roster'!$O180</f>
        <v>0</v>
      </c>
      <c r="P180" s="55">
        <f>'[5]Daily Roster'!$P180</f>
        <v>0</v>
      </c>
      <c r="Q180" s="55">
        <f>'[5]Daily Roster'!$Q180</f>
        <v>0</v>
      </c>
      <c r="R180" s="55">
        <f>'[5]Daily Roster'!$R180</f>
        <v>0</v>
      </c>
      <c r="S180" s="55">
        <f>'[5]Daily Roster'!$S180</f>
        <v>0</v>
      </c>
      <c r="T180" s="55">
        <f>'[5]Daily Roster'!$T180</f>
        <v>0</v>
      </c>
    </row>
    <row r="181" spans="1:20" x14ac:dyDescent="0.3">
      <c r="A181" s="7">
        <v>43350</v>
      </c>
      <c r="B181" s="1" t="s">
        <v>5</v>
      </c>
      <c r="C181" s="55">
        <f>'[5]Daily Roster'!$C181</f>
        <v>0</v>
      </c>
      <c r="D181" s="55">
        <f>'[5]Daily Roster'!$D181</f>
        <v>0</v>
      </c>
      <c r="E181" s="55">
        <f>'[5]Daily Roster'!$E181</f>
        <v>0</v>
      </c>
      <c r="F181" s="55">
        <f>'[5]Daily Roster'!$F181</f>
        <v>0</v>
      </c>
      <c r="G181" s="55">
        <f>'[5]Daily Roster'!$G181</f>
        <v>0</v>
      </c>
      <c r="H181" s="55">
        <f>'[5]Daily Roster'!$H181</f>
        <v>0</v>
      </c>
      <c r="I181" s="55">
        <f>'[5]Daily Roster'!$I181</f>
        <v>0</v>
      </c>
      <c r="J181" s="55">
        <f>'[5]Daily Roster'!$J181</f>
        <v>0</v>
      </c>
      <c r="K181" s="55">
        <f>'[5]Daily Roster'!$K181</f>
        <v>0</v>
      </c>
      <c r="L181" s="55">
        <f>'[5]Daily Roster'!$L181</f>
        <v>0</v>
      </c>
      <c r="M181" s="55">
        <f>'[5]Daily Roster'!$M181</f>
        <v>0</v>
      </c>
      <c r="N181" s="55">
        <f>'[5]Daily Roster'!$N181</f>
        <v>0</v>
      </c>
      <c r="O181" s="55">
        <f>'[5]Daily Roster'!$O181</f>
        <v>0</v>
      </c>
      <c r="P181" s="55">
        <f>'[5]Daily Roster'!$P181</f>
        <v>0</v>
      </c>
      <c r="Q181" s="55">
        <f>'[5]Daily Roster'!$Q181</f>
        <v>0</v>
      </c>
      <c r="R181" s="55">
        <f>'[5]Daily Roster'!$R181</f>
        <v>0</v>
      </c>
      <c r="S181" s="55">
        <f>'[5]Daily Roster'!$S181</f>
        <v>0</v>
      </c>
      <c r="T181" s="55">
        <f>'[5]Daily Roster'!$T181</f>
        <v>0</v>
      </c>
    </row>
    <row r="182" spans="1:20" x14ac:dyDescent="0.3">
      <c r="A182" s="7">
        <v>43353</v>
      </c>
      <c r="B182" s="1" t="s">
        <v>1</v>
      </c>
      <c r="C182" s="55">
        <f>'[5]Daily Roster'!$C182</f>
        <v>0</v>
      </c>
      <c r="D182" s="55">
        <f>'[5]Daily Roster'!$D182</f>
        <v>0</v>
      </c>
      <c r="E182" s="55">
        <f>'[5]Daily Roster'!$E182</f>
        <v>0</v>
      </c>
      <c r="F182" s="55">
        <f>'[5]Daily Roster'!$F182</f>
        <v>0</v>
      </c>
      <c r="G182" s="55">
        <f>'[5]Daily Roster'!$G182</f>
        <v>0</v>
      </c>
      <c r="H182" s="55">
        <f>'[5]Daily Roster'!$H182</f>
        <v>0</v>
      </c>
      <c r="I182" s="55">
        <f>'[5]Daily Roster'!$I182</f>
        <v>0</v>
      </c>
      <c r="J182" s="55">
        <f>'[5]Daily Roster'!$J182</f>
        <v>0</v>
      </c>
      <c r="K182" s="55">
        <f>'[5]Daily Roster'!$K182</f>
        <v>0</v>
      </c>
      <c r="L182" s="55">
        <f>'[5]Daily Roster'!$L182</f>
        <v>0</v>
      </c>
      <c r="M182" s="55">
        <f>'[5]Daily Roster'!$M182</f>
        <v>0</v>
      </c>
      <c r="N182" s="55">
        <f>'[5]Daily Roster'!$N182</f>
        <v>0</v>
      </c>
      <c r="O182" s="55">
        <f>'[5]Daily Roster'!$O182</f>
        <v>0</v>
      </c>
      <c r="P182" s="55">
        <f>'[5]Daily Roster'!$P182</f>
        <v>0</v>
      </c>
      <c r="Q182" s="55">
        <f>'[5]Daily Roster'!$Q182</f>
        <v>0</v>
      </c>
      <c r="R182" s="55">
        <f>'[5]Daily Roster'!$R182</f>
        <v>0</v>
      </c>
      <c r="S182" s="55">
        <f>'[5]Daily Roster'!$S182</f>
        <v>0</v>
      </c>
      <c r="T182" s="55">
        <f>'[5]Daily Roster'!$T182</f>
        <v>0</v>
      </c>
    </row>
    <row r="183" spans="1:20" x14ac:dyDescent="0.3">
      <c r="A183" s="7">
        <v>43354</v>
      </c>
      <c r="B183" s="1" t="s">
        <v>2</v>
      </c>
      <c r="C183" s="55">
        <f>'[5]Daily Roster'!$C183</f>
        <v>0</v>
      </c>
      <c r="D183" s="55">
        <f>'[5]Daily Roster'!$D183</f>
        <v>0</v>
      </c>
      <c r="E183" s="55">
        <f>'[5]Daily Roster'!$E183</f>
        <v>0</v>
      </c>
      <c r="F183" s="55">
        <f>'[5]Daily Roster'!$F183</f>
        <v>0</v>
      </c>
      <c r="G183" s="55">
        <f>'[5]Daily Roster'!$G183</f>
        <v>0</v>
      </c>
      <c r="H183" s="55">
        <f>'[5]Daily Roster'!$H183</f>
        <v>0</v>
      </c>
      <c r="I183" s="55">
        <f>'[5]Daily Roster'!$I183</f>
        <v>0</v>
      </c>
      <c r="J183" s="55">
        <f>'[5]Daily Roster'!$J183</f>
        <v>0</v>
      </c>
      <c r="K183" s="55">
        <f>'[5]Daily Roster'!$K183</f>
        <v>0</v>
      </c>
      <c r="L183" s="55">
        <f>'[5]Daily Roster'!$L183</f>
        <v>0</v>
      </c>
      <c r="M183" s="55">
        <f>'[5]Daily Roster'!$M183</f>
        <v>0</v>
      </c>
      <c r="N183" s="55">
        <f>'[5]Daily Roster'!$N183</f>
        <v>0</v>
      </c>
      <c r="O183" s="55">
        <f>'[5]Daily Roster'!$O183</f>
        <v>0</v>
      </c>
      <c r="P183" s="55">
        <f>'[5]Daily Roster'!$P183</f>
        <v>0</v>
      </c>
      <c r="Q183" s="55">
        <f>'[5]Daily Roster'!$Q183</f>
        <v>0</v>
      </c>
      <c r="R183" s="55">
        <f>'[5]Daily Roster'!$R183</f>
        <v>0</v>
      </c>
      <c r="S183" s="55">
        <f>'[5]Daily Roster'!$S183</f>
        <v>0</v>
      </c>
      <c r="T183" s="55">
        <f>'[5]Daily Roster'!$T183</f>
        <v>0</v>
      </c>
    </row>
    <row r="184" spans="1:20" x14ac:dyDescent="0.3">
      <c r="A184" s="7">
        <v>43355</v>
      </c>
      <c r="B184" s="1" t="s">
        <v>3</v>
      </c>
      <c r="C184" s="55">
        <f>'[5]Daily Roster'!$C184</f>
        <v>0</v>
      </c>
      <c r="D184" s="55">
        <f>'[5]Daily Roster'!$D184</f>
        <v>0</v>
      </c>
      <c r="E184" s="55">
        <f>'[5]Daily Roster'!$E184</f>
        <v>0</v>
      </c>
      <c r="F184" s="55">
        <f>'[5]Daily Roster'!$F184</f>
        <v>0</v>
      </c>
      <c r="G184" s="55">
        <f>'[5]Daily Roster'!$G184</f>
        <v>0</v>
      </c>
      <c r="H184" s="55">
        <f>'[5]Daily Roster'!$H184</f>
        <v>0</v>
      </c>
      <c r="I184" s="55">
        <f>'[5]Daily Roster'!$I184</f>
        <v>0</v>
      </c>
      <c r="J184" s="55">
        <f>'[5]Daily Roster'!$J184</f>
        <v>0</v>
      </c>
      <c r="K184" s="55">
        <f>'[5]Daily Roster'!$K184</f>
        <v>0</v>
      </c>
      <c r="L184" s="55">
        <f>'[5]Daily Roster'!$L184</f>
        <v>0</v>
      </c>
      <c r="M184" s="55">
        <f>'[5]Daily Roster'!$M184</f>
        <v>0</v>
      </c>
      <c r="N184" s="55">
        <f>'[5]Daily Roster'!$N184</f>
        <v>0</v>
      </c>
      <c r="O184" s="55">
        <f>'[5]Daily Roster'!$O184</f>
        <v>0</v>
      </c>
      <c r="P184" s="55">
        <f>'[5]Daily Roster'!$P184</f>
        <v>0</v>
      </c>
      <c r="Q184" s="55">
        <f>'[5]Daily Roster'!$Q184</f>
        <v>0</v>
      </c>
      <c r="R184" s="55">
        <f>'[5]Daily Roster'!$R184</f>
        <v>0</v>
      </c>
      <c r="S184" s="55">
        <f>'[5]Daily Roster'!$S184</f>
        <v>0</v>
      </c>
      <c r="T184" s="55">
        <f>'[5]Daily Roster'!$T184</f>
        <v>0</v>
      </c>
    </row>
    <row r="185" spans="1:20" x14ac:dyDescent="0.3">
      <c r="A185" s="7">
        <v>43356</v>
      </c>
      <c r="B185" s="1" t="s">
        <v>4</v>
      </c>
      <c r="C185" s="55">
        <f>'[5]Daily Roster'!$C185</f>
        <v>0</v>
      </c>
      <c r="D185" s="55">
        <f>'[5]Daily Roster'!$D185</f>
        <v>0</v>
      </c>
      <c r="E185" s="55">
        <f>'[5]Daily Roster'!$E185</f>
        <v>0</v>
      </c>
      <c r="F185" s="55">
        <f>'[5]Daily Roster'!$F185</f>
        <v>0</v>
      </c>
      <c r="G185" s="55">
        <f>'[5]Daily Roster'!$G185</f>
        <v>0</v>
      </c>
      <c r="H185" s="55">
        <f>'[5]Daily Roster'!$H185</f>
        <v>0</v>
      </c>
      <c r="I185" s="55">
        <f>'[5]Daily Roster'!$I185</f>
        <v>0</v>
      </c>
      <c r="J185" s="55">
        <f>'[5]Daily Roster'!$J185</f>
        <v>0</v>
      </c>
      <c r="K185" s="55">
        <f>'[5]Daily Roster'!$K185</f>
        <v>0</v>
      </c>
      <c r="L185" s="55">
        <f>'[5]Daily Roster'!$L185</f>
        <v>0</v>
      </c>
      <c r="M185" s="55">
        <f>'[5]Daily Roster'!$M185</f>
        <v>0</v>
      </c>
      <c r="N185" s="55">
        <f>'[5]Daily Roster'!$N185</f>
        <v>0</v>
      </c>
      <c r="O185" s="55">
        <f>'[5]Daily Roster'!$O185</f>
        <v>0</v>
      </c>
      <c r="P185" s="55">
        <f>'[5]Daily Roster'!$P185</f>
        <v>0</v>
      </c>
      <c r="Q185" s="55">
        <f>'[5]Daily Roster'!$Q185</f>
        <v>0</v>
      </c>
      <c r="R185" s="55">
        <f>'[5]Daily Roster'!$R185</f>
        <v>0</v>
      </c>
      <c r="S185" s="55">
        <f>'[5]Daily Roster'!$S185</f>
        <v>0</v>
      </c>
      <c r="T185" s="55">
        <f>'[5]Daily Roster'!$T185</f>
        <v>0</v>
      </c>
    </row>
    <row r="186" spans="1:20" x14ac:dyDescent="0.3">
      <c r="A186" s="7">
        <v>43357</v>
      </c>
      <c r="B186" s="1" t="s">
        <v>5</v>
      </c>
      <c r="C186" s="55">
        <f>'[5]Daily Roster'!$C186</f>
        <v>0</v>
      </c>
      <c r="D186" s="55">
        <f>'[5]Daily Roster'!$D186</f>
        <v>0</v>
      </c>
      <c r="E186" s="55">
        <f>'[5]Daily Roster'!$E186</f>
        <v>0</v>
      </c>
      <c r="F186" s="55">
        <f>'[5]Daily Roster'!$F186</f>
        <v>0</v>
      </c>
      <c r="G186" s="55">
        <f>'[5]Daily Roster'!$G186</f>
        <v>0</v>
      </c>
      <c r="H186" s="55">
        <f>'[5]Daily Roster'!$H186</f>
        <v>0</v>
      </c>
      <c r="I186" s="55">
        <f>'[5]Daily Roster'!$I186</f>
        <v>0</v>
      </c>
      <c r="J186" s="55">
        <f>'[5]Daily Roster'!$J186</f>
        <v>0</v>
      </c>
      <c r="K186" s="55">
        <f>'[5]Daily Roster'!$K186</f>
        <v>0</v>
      </c>
      <c r="L186" s="55">
        <f>'[5]Daily Roster'!$L186</f>
        <v>0</v>
      </c>
      <c r="M186" s="55">
        <f>'[5]Daily Roster'!$M186</f>
        <v>0</v>
      </c>
      <c r="N186" s="55">
        <f>'[5]Daily Roster'!$N186</f>
        <v>0</v>
      </c>
      <c r="O186" s="55">
        <f>'[5]Daily Roster'!$O186</f>
        <v>0</v>
      </c>
      <c r="P186" s="55">
        <f>'[5]Daily Roster'!$P186</f>
        <v>0</v>
      </c>
      <c r="Q186" s="55">
        <f>'[5]Daily Roster'!$Q186</f>
        <v>0</v>
      </c>
      <c r="R186" s="55">
        <f>'[5]Daily Roster'!$R186</f>
        <v>0</v>
      </c>
      <c r="S186" s="55">
        <f>'[5]Daily Roster'!$S186</f>
        <v>0</v>
      </c>
      <c r="T186" s="55">
        <f>'[5]Daily Roster'!$T186</f>
        <v>0</v>
      </c>
    </row>
    <row r="187" spans="1:20" x14ac:dyDescent="0.3">
      <c r="A187" s="7">
        <v>43360</v>
      </c>
      <c r="B187" s="1" t="s">
        <v>1</v>
      </c>
      <c r="C187" s="55">
        <f>'[5]Daily Roster'!$C187</f>
        <v>0</v>
      </c>
      <c r="D187" s="55">
        <f>'[5]Daily Roster'!$D187</f>
        <v>0</v>
      </c>
      <c r="E187" s="55">
        <f>'[5]Daily Roster'!$E187</f>
        <v>0</v>
      </c>
      <c r="F187" s="55">
        <f>'[5]Daily Roster'!$F187</f>
        <v>0</v>
      </c>
      <c r="G187" s="55">
        <f>'[5]Daily Roster'!$G187</f>
        <v>0</v>
      </c>
      <c r="H187" s="55">
        <f>'[5]Daily Roster'!$H187</f>
        <v>0</v>
      </c>
      <c r="I187" s="55">
        <f>'[5]Daily Roster'!$I187</f>
        <v>0</v>
      </c>
      <c r="J187" s="55">
        <f>'[5]Daily Roster'!$J187</f>
        <v>0</v>
      </c>
      <c r="K187" s="55">
        <f>'[5]Daily Roster'!$K187</f>
        <v>0</v>
      </c>
      <c r="L187" s="55">
        <f>'[5]Daily Roster'!$L187</f>
        <v>0</v>
      </c>
      <c r="M187" s="55">
        <f>'[5]Daily Roster'!$M187</f>
        <v>0</v>
      </c>
      <c r="N187" s="55">
        <f>'[5]Daily Roster'!$N187</f>
        <v>0</v>
      </c>
      <c r="O187" s="55">
        <f>'[5]Daily Roster'!$O187</f>
        <v>0</v>
      </c>
      <c r="P187" s="55">
        <f>'[5]Daily Roster'!$P187</f>
        <v>0</v>
      </c>
      <c r="Q187" s="55">
        <f>'[5]Daily Roster'!$Q187</f>
        <v>0</v>
      </c>
      <c r="R187" s="55">
        <f>'[5]Daily Roster'!$R187</f>
        <v>0</v>
      </c>
      <c r="S187" s="55">
        <f>'[5]Daily Roster'!$S187</f>
        <v>0</v>
      </c>
      <c r="T187" s="55">
        <f>'[5]Daily Roster'!$T187</f>
        <v>0</v>
      </c>
    </row>
    <row r="188" spans="1:20" x14ac:dyDescent="0.3">
      <c r="A188" s="7">
        <v>43361</v>
      </c>
      <c r="B188" s="1" t="s">
        <v>2</v>
      </c>
      <c r="C188" s="55">
        <f>'[5]Daily Roster'!$C188</f>
        <v>0</v>
      </c>
      <c r="D188" s="55">
        <f>'[5]Daily Roster'!$D188</f>
        <v>0</v>
      </c>
      <c r="E188" s="55">
        <f>'[5]Daily Roster'!$E188</f>
        <v>0</v>
      </c>
      <c r="F188" s="55">
        <f>'[5]Daily Roster'!$F188</f>
        <v>0</v>
      </c>
      <c r="G188" s="55">
        <f>'[5]Daily Roster'!$G188</f>
        <v>0</v>
      </c>
      <c r="H188" s="55">
        <f>'[5]Daily Roster'!$H188</f>
        <v>0</v>
      </c>
      <c r="I188" s="55">
        <f>'[5]Daily Roster'!$I188</f>
        <v>0</v>
      </c>
      <c r="J188" s="55">
        <f>'[5]Daily Roster'!$J188</f>
        <v>0</v>
      </c>
      <c r="K188" s="55">
        <f>'[5]Daily Roster'!$K188</f>
        <v>0</v>
      </c>
      <c r="L188" s="55">
        <f>'[5]Daily Roster'!$L188</f>
        <v>0</v>
      </c>
      <c r="M188" s="55">
        <f>'[5]Daily Roster'!$M188</f>
        <v>0</v>
      </c>
      <c r="N188" s="55">
        <f>'[5]Daily Roster'!$N188</f>
        <v>0</v>
      </c>
      <c r="O188" s="55">
        <f>'[5]Daily Roster'!$O188</f>
        <v>0</v>
      </c>
      <c r="P188" s="55">
        <f>'[5]Daily Roster'!$P188</f>
        <v>0</v>
      </c>
      <c r="Q188" s="55">
        <f>'[5]Daily Roster'!$Q188</f>
        <v>0</v>
      </c>
      <c r="R188" s="55">
        <f>'[5]Daily Roster'!$R188</f>
        <v>0</v>
      </c>
      <c r="S188" s="55">
        <f>'[5]Daily Roster'!$S188</f>
        <v>0</v>
      </c>
      <c r="T188" s="55">
        <f>'[5]Daily Roster'!$T188</f>
        <v>0</v>
      </c>
    </row>
    <row r="189" spans="1:20" x14ac:dyDescent="0.3">
      <c r="A189" s="7">
        <v>43362</v>
      </c>
      <c r="B189" s="1" t="s">
        <v>3</v>
      </c>
      <c r="C189" s="55">
        <f>'[5]Daily Roster'!$C189</f>
        <v>0</v>
      </c>
      <c r="D189" s="55">
        <f>'[5]Daily Roster'!$D189</f>
        <v>0</v>
      </c>
      <c r="E189" s="55">
        <f>'[5]Daily Roster'!$E189</f>
        <v>0</v>
      </c>
      <c r="F189" s="55">
        <f>'[5]Daily Roster'!$F189</f>
        <v>0</v>
      </c>
      <c r="G189" s="55">
        <f>'[5]Daily Roster'!$G189</f>
        <v>0</v>
      </c>
      <c r="H189" s="55">
        <f>'[5]Daily Roster'!$H189</f>
        <v>0</v>
      </c>
      <c r="I189" s="55">
        <f>'[5]Daily Roster'!$I189</f>
        <v>0</v>
      </c>
      <c r="J189" s="55">
        <f>'[5]Daily Roster'!$J189</f>
        <v>0</v>
      </c>
      <c r="K189" s="55">
        <f>'[5]Daily Roster'!$K189</f>
        <v>0</v>
      </c>
      <c r="L189" s="55">
        <f>'[5]Daily Roster'!$L189</f>
        <v>0</v>
      </c>
      <c r="M189" s="55">
        <f>'[5]Daily Roster'!$M189</f>
        <v>0</v>
      </c>
      <c r="N189" s="55">
        <f>'[5]Daily Roster'!$N189</f>
        <v>0</v>
      </c>
      <c r="O189" s="55">
        <f>'[5]Daily Roster'!$O189</f>
        <v>0</v>
      </c>
      <c r="P189" s="55">
        <f>'[5]Daily Roster'!$P189</f>
        <v>0</v>
      </c>
      <c r="Q189" s="55">
        <f>'[5]Daily Roster'!$Q189</f>
        <v>0</v>
      </c>
      <c r="R189" s="55">
        <f>'[5]Daily Roster'!$R189</f>
        <v>0</v>
      </c>
      <c r="S189" s="55">
        <f>'[5]Daily Roster'!$S189</f>
        <v>0</v>
      </c>
      <c r="T189" s="55">
        <f>'[5]Daily Roster'!$T189</f>
        <v>0</v>
      </c>
    </row>
    <row r="190" spans="1:20" x14ac:dyDescent="0.3">
      <c r="A190" s="7">
        <v>43363</v>
      </c>
      <c r="B190" s="1" t="s">
        <v>4</v>
      </c>
      <c r="C190" s="55">
        <f>'[5]Daily Roster'!$C190</f>
        <v>0</v>
      </c>
      <c r="D190" s="55">
        <f>'[5]Daily Roster'!$D190</f>
        <v>0</v>
      </c>
      <c r="E190" s="55">
        <f>'[5]Daily Roster'!$E190</f>
        <v>0</v>
      </c>
      <c r="F190" s="55">
        <f>'[5]Daily Roster'!$F190</f>
        <v>0</v>
      </c>
      <c r="G190" s="55">
        <f>'[5]Daily Roster'!$G190</f>
        <v>0</v>
      </c>
      <c r="H190" s="55">
        <f>'[5]Daily Roster'!$H190</f>
        <v>0</v>
      </c>
      <c r="I190" s="55">
        <f>'[5]Daily Roster'!$I190</f>
        <v>0</v>
      </c>
      <c r="J190" s="55">
        <f>'[5]Daily Roster'!$J190</f>
        <v>0</v>
      </c>
      <c r="K190" s="55">
        <f>'[5]Daily Roster'!$K190</f>
        <v>0</v>
      </c>
      <c r="L190" s="55">
        <f>'[5]Daily Roster'!$L190</f>
        <v>0</v>
      </c>
      <c r="M190" s="55">
        <f>'[5]Daily Roster'!$M190</f>
        <v>0</v>
      </c>
      <c r="N190" s="55">
        <f>'[5]Daily Roster'!$N190</f>
        <v>0</v>
      </c>
      <c r="O190" s="55">
        <f>'[5]Daily Roster'!$O190</f>
        <v>0</v>
      </c>
      <c r="P190" s="55">
        <f>'[5]Daily Roster'!$P190</f>
        <v>0</v>
      </c>
      <c r="Q190" s="55">
        <f>'[5]Daily Roster'!$Q190</f>
        <v>0</v>
      </c>
      <c r="R190" s="55">
        <f>'[5]Daily Roster'!$R190</f>
        <v>0</v>
      </c>
      <c r="S190" s="55">
        <f>'[5]Daily Roster'!$S190</f>
        <v>0</v>
      </c>
      <c r="T190" s="55">
        <f>'[5]Daily Roster'!$T190</f>
        <v>0</v>
      </c>
    </row>
    <row r="191" spans="1:20" x14ac:dyDescent="0.3">
      <c r="A191" s="7">
        <v>43364</v>
      </c>
      <c r="B191" s="1" t="s">
        <v>5</v>
      </c>
      <c r="C191" s="55">
        <f>'[5]Daily Roster'!$C191</f>
        <v>0</v>
      </c>
      <c r="D191" s="55">
        <f>'[5]Daily Roster'!$D191</f>
        <v>0</v>
      </c>
      <c r="E191" s="55">
        <f>'[5]Daily Roster'!$E191</f>
        <v>0</v>
      </c>
      <c r="F191" s="55">
        <f>'[5]Daily Roster'!$F191</f>
        <v>0</v>
      </c>
      <c r="G191" s="55">
        <f>'[5]Daily Roster'!$G191</f>
        <v>0</v>
      </c>
      <c r="H191" s="55">
        <f>'[5]Daily Roster'!$H191</f>
        <v>0</v>
      </c>
      <c r="I191" s="55">
        <f>'[5]Daily Roster'!$I191</f>
        <v>0</v>
      </c>
      <c r="J191" s="55">
        <f>'[5]Daily Roster'!$J191</f>
        <v>0</v>
      </c>
      <c r="K191" s="55">
        <f>'[5]Daily Roster'!$K191</f>
        <v>0</v>
      </c>
      <c r="L191" s="55">
        <f>'[5]Daily Roster'!$L191</f>
        <v>0</v>
      </c>
      <c r="M191" s="55">
        <f>'[5]Daily Roster'!$M191</f>
        <v>0</v>
      </c>
      <c r="N191" s="55">
        <f>'[5]Daily Roster'!$N191</f>
        <v>0</v>
      </c>
      <c r="O191" s="55">
        <f>'[5]Daily Roster'!$O191</f>
        <v>0</v>
      </c>
      <c r="P191" s="55">
        <f>'[5]Daily Roster'!$P191</f>
        <v>0</v>
      </c>
      <c r="Q191" s="55">
        <f>'[5]Daily Roster'!$Q191</f>
        <v>0</v>
      </c>
      <c r="R191" s="55">
        <f>'[5]Daily Roster'!$R191</f>
        <v>0</v>
      </c>
      <c r="S191" s="55">
        <f>'[5]Daily Roster'!$S191</f>
        <v>0</v>
      </c>
      <c r="T191" s="55">
        <f>'[5]Daily Roster'!$T191</f>
        <v>0</v>
      </c>
    </row>
    <row r="192" spans="1:20" x14ac:dyDescent="0.3">
      <c r="A192" s="7">
        <v>43367</v>
      </c>
      <c r="B192" s="1" t="s">
        <v>1</v>
      </c>
      <c r="C192" s="55">
        <f>'[5]Daily Roster'!$C192</f>
        <v>0</v>
      </c>
      <c r="D192" s="55">
        <f>'[5]Daily Roster'!$D192</f>
        <v>0</v>
      </c>
      <c r="E192" s="55">
        <f>'[5]Daily Roster'!$E192</f>
        <v>0</v>
      </c>
      <c r="F192" s="55">
        <f>'[5]Daily Roster'!$F192</f>
        <v>0</v>
      </c>
      <c r="G192" s="55">
        <f>'[5]Daily Roster'!$G192</f>
        <v>0</v>
      </c>
      <c r="H192" s="55">
        <f>'[5]Daily Roster'!$H192</f>
        <v>0</v>
      </c>
      <c r="I192" s="55">
        <f>'[5]Daily Roster'!$I192</f>
        <v>0</v>
      </c>
      <c r="J192" s="55">
        <f>'[5]Daily Roster'!$J192</f>
        <v>0</v>
      </c>
      <c r="K192" s="55">
        <f>'[5]Daily Roster'!$K192</f>
        <v>0</v>
      </c>
      <c r="L192" s="55">
        <f>'[5]Daily Roster'!$L192</f>
        <v>0</v>
      </c>
      <c r="M192" s="55">
        <f>'[5]Daily Roster'!$M192</f>
        <v>0</v>
      </c>
      <c r="N192" s="55">
        <f>'[5]Daily Roster'!$N192</f>
        <v>0</v>
      </c>
      <c r="O192" s="55">
        <f>'[5]Daily Roster'!$O192</f>
        <v>0</v>
      </c>
      <c r="P192" s="55">
        <f>'[5]Daily Roster'!$P192</f>
        <v>0</v>
      </c>
      <c r="Q192" s="55">
        <f>'[5]Daily Roster'!$Q192</f>
        <v>0</v>
      </c>
      <c r="R192" s="55">
        <f>'[5]Daily Roster'!$R192</f>
        <v>0</v>
      </c>
      <c r="S192" s="55">
        <f>'[5]Daily Roster'!$S192</f>
        <v>0</v>
      </c>
      <c r="T192" s="55">
        <f>'[5]Daily Roster'!$T192</f>
        <v>0</v>
      </c>
    </row>
    <row r="193" spans="1:20" x14ac:dyDescent="0.3">
      <c r="A193" s="7">
        <v>43368</v>
      </c>
      <c r="B193" s="1" t="s">
        <v>2</v>
      </c>
      <c r="C193" s="55">
        <f>'[5]Daily Roster'!$C193</f>
        <v>0</v>
      </c>
      <c r="D193" s="55">
        <f>'[5]Daily Roster'!$D193</f>
        <v>0</v>
      </c>
      <c r="E193" s="55">
        <f>'[5]Daily Roster'!$E193</f>
        <v>0</v>
      </c>
      <c r="F193" s="55">
        <f>'[5]Daily Roster'!$F193</f>
        <v>0</v>
      </c>
      <c r="G193" s="55">
        <f>'[5]Daily Roster'!$G193</f>
        <v>0</v>
      </c>
      <c r="H193" s="55">
        <f>'[5]Daily Roster'!$H193</f>
        <v>0</v>
      </c>
      <c r="I193" s="55">
        <f>'[5]Daily Roster'!$I193</f>
        <v>0</v>
      </c>
      <c r="J193" s="55">
        <f>'[5]Daily Roster'!$J193</f>
        <v>0</v>
      </c>
      <c r="K193" s="55">
        <f>'[5]Daily Roster'!$K193</f>
        <v>0</v>
      </c>
      <c r="L193" s="55">
        <f>'[5]Daily Roster'!$L193</f>
        <v>0</v>
      </c>
      <c r="M193" s="55">
        <f>'[5]Daily Roster'!$M193</f>
        <v>0</v>
      </c>
      <c r="N193" s="55">
        <f>'[5]Daily Roster'!$N193</f>
        <v>0</v>
      </c>
      <c r="O193" s="55">
        <f>'[5]Daily Roster'!$O193</f>
        <v>0</v>
      </c>
      <c r="P193" s="55">
        <f>'[5]Daily Roster'!$P193</f>
        <v>0</v>
      </c>
      <c r="Q193" s="55">
        <f>'[5]Daily Roster'!$Q193</f>
        <v>0</v>
      </c>
      <c r="R193" s="55">
        <f>'[5]Daily Roster'!$R193</f>
        <v>0</v>
      </c>
      <c r="S193" s="55">
        <f>'[5]Daily Roster'!$S193</f>
        <v>0</v>
      </c>
      <c r="T193" s="55">
        <f>'[5]Daily Roster'!$T193</f>
        <v>0</v>
      </c>
    </row>
    <row r="194" spans="1:20" x14ac:dyDescent="0.3">
      <c r="A194" s="7">
        <v>43369</v>
      </c>
      <c r="B194" s="1" t="s">
        <v>3</v>
      </c>
      <c r="C194" s="55">
        <f>'[5]Daily Roster'!$C194</f>
        <v>0</v>
      </c>
      <c r="D194" s="55">
        <f>'[5]Daily Roster'!$D194</f>
        <v>0</v>
      </c>
      <c r="E194" s="55">
        <f>'[5]Daily Roster'!$E194</f>
        <v>0</v>
      </c>
      <c r="F194" s="55">
        <f>'[5]Daily Roster'!$F194</f>
        <v>0</v>
      </c>
      <c r="G194" s="55">
        <f>'[5]Daily Roster'!$G194</f>
        <v>0</v>
      </c>
      <c r="H194" s="55">
        <f>'[5]Daily Roster'!$H194</f>
        <v>0</v>
      </c>
      <c r="I194" s="55">
        <f>'[5]Daily Roster'!$I194</f>
        <v>0</v>
      </c>
      <c r="J194" s="55">
        <f>'[5]Daily Roster'!$J194</f>
        <v>0</v>
      </c>
      <c r="K194" s="55">
        <f>'[5]Daily Roster'!$K194</f>
        <v>0</v>
      </c>
      <c r="L194" s="55">
        <f>'[5]Daily Roster'!$L194</f>
        <v>0</v>
      </c>
      <c r="M194" s="55">
        <f>'[5]Daily Roster'!$M194</f>
        <v>0</v>
      </c>
      <c r="N194" s="55">
        <f>'[5]Daily Roster'!$N194</f>
        <v>0</v>
      </c>
      <c r="O194" s="55">
        <f>'[5]Daily Roster'!$O194</f>
        <v>0</v>
      </c>
      <c r="P194" s="55">
        <f>'[5]Daily Roster'!$P194</f>
        <v>0</v>
      </c>
      <c r="Q194" s="55">
        <f>'[5]Daily Roster'!$Q194</f>
        <v>0</v>
      </c>
      <c r="R194" s="55">
        <f>'[5]Daily Roster'!$R194</f>
        <v>0</v>
      </c>
      <c r="S194" s="55">
        <f>'[5]Daily Roster'!$S194</f>
        <v>0</v>
      </c>
      <c r="T194" s="55">
        <f>'[5]Daily Roster'!$T194</f>
        <v>0</v>
      </c>
    </row>
    <row r="195" spans="1:20" x14ac:dyDescent="0.3">
      <c r="A195" s="7">
        <v>43370</v>
      </c>
      <c r="B195" s="1" t="s">
        <v>4</v>
      </c>
      <c r="C195" s="55">
        <f>'[5]Daily Roster'!$C195</f>
        <v>0</v>
      </c>
      <c r="D195" s="55">
        <f>'[5]Daily Roster'!$D195</f>
        <v>0</v>
      </c>
      <c r="E195" s="55">
        <f>'[5]Daily Roster'!$E195</f>
        <v>0</v>
      </c>
      <c r="F195" s="55">
        <f>'[5]Daily Roster'!$F195</f>
        <v>0</v>
      </c>
      <c r="G195" s="55">
        <f>'[5]Daily Roster'!$G195</f>
        <v>0</v>
      </c>
      <c r="H195" s="55">
        <f>'[5]Daily Roster'!$H195</f>
        <v>0</v>
      </c>
      <c r="I195" s="55">
        <f>'[5]Daily Roster'!$I195</f>
        <v>0</v>
      </c>
      <c r="J195" s="55">
        <f>'[5]Daily Roster'!$J195</f>
        <v>0</v>
      </c>
      <c r="K195" s="55">
        <f>'[5]Daily Roster'!$K195</f>
        <v>0</v>
      </c>
      <c r="L195" s="55">
        <f>'[5]Daily Roster'!$L195</f>
        <v>0</v>
      </c>
      <c r="M195" s="55">
        <f>'[5]Daily Roster'!$M195</f>
        <v>0</v>
      </c>
      <c r="N195" s="55">
        <f>'[5]Daily Roster'!$N195</f>
        <v>0</v>
      </c>
      <c r="O195" s="55">
        <f>'[5]Daily Roster'!$O195</f>
        <v>0</v>
      </c>
      <c r="P195" s="55">
        <f>'[5]Daily Roster'!$P195</f>
        <v>0</v>
      </c>
      <c r="Q195" s="55">
        <f>'[5]Daily Roster'!$Q195</f>
        <v>0</v>
      </c>
      <c r="R195" s="55">
        <f>'[5]Daily Roster'!$R195</f>
        <v>0</v>
      </c>
      <c r="S195" s="55">
        <f>'[5]Daily Roster'!$S195</f>
        <v>0</v>
      </c>
      <c r="T195" s="55">
        <f>'[5]Daily Roster'!$T195</f>
        <v>0</v>
      </c>
    </row>
    <row r="196" spans="1:20" x14ac:dyDescent="0.3">
      <c r="A196" s="7">
        <v>43371</v>
      </c>
      <c r="B196" s="1" t="s">
        <v>5</v>
      </c>
      <c r="C196" s="55">
        <f>'[5]Daily Roster'!$C196</f>
        <v>0</v>
      </c>
      <c r="D196" s="55">
        <f>'[5]Daily Roster'!$D196</f>
        <v>0</v>
      </c>
      <c r="E196" s="55">
        <f>'[5]Daily Roster'!$E196</f>
        <v>0</v>
      </c>
      <c r="F196" s="55">
        <f>'[5]Daily Roster'!$F196</f>
        <v>0</v>
      </c>
      <c r="G196" s="55">
        <f>'[5]Daily Roster'!$G196</f>
        <v>0</v>
      </c>
      <c r="H196" s="55">
        <f>'[5]Daily Roster'!$H196</f>
        <v>0</v>
      </c>
      <c r="I196" s="55">
        <f>'[5]Daily Roster'!$I196</f>
        <v>0</v>
      </c>
      <c r="J196" s="55">
        <f>'[5]Daily Roster'!$J196</f>
        <v>0</v>
      </c>
      <c r="K196" s="55">
        <f>'[5]Daily Roster'!$K196</f>
        <v>0</v>
      </c>
      <c r="L196" s="55">
        <f>'[5]Daily Roster'!$L196</f>
        <v>0</v>
      </c>
      <c r="M196" s="55">
        <f>'[5]Daily Roster'!$M196</f>
        <v>0</v>
      </c>
      <c r="N196" s="55">
        <f>'[5]Daily Roster'!$N196</f>
        <v>0</v>
      </c>
      <c r="O196" s="55">
        <f>'[5]Daily Roster'!$O196</f>
        <v>0</v>
      </c>
      <c r="P196" s="55">
        <f>'[5]Daily Roster'!$P196</f>
        <v>0</v>
      </c>
      <c r="Q196" s="55">
        <f>'[5]Daily Roster'!$Q196</f>
        <v>0</v>
      </c>
      <c r="R196" s="55">
        <f>'[5]Daily Roster'!$R196</f>
        <v>0</v>
      </c>
      <c r="S196" s="55">
        <f>'[5]Daily Roster'!$S196</f>
        <v>0</v>
      </c>
      <c r="T196" s="55">
        <f>'[5]Daily Roster'!$T196</f>
        <v>0</v>
      </c>
    </row>
    <row r="197" spans="1:20" x14ac:dyDescent="0.3">
      <c r="A197" s="7">
        <v>43374</v>
      </c>
      <c r="B197" s="1" t="s">
        <v>1</v>
      </c>
      <c r="C197" s="55">
        <f>'[5]Daily Roster'!$C197</f>
        <v>0</v>
      </c>
      <c r="D197" s="55">
        <f>'[5]Daily Roster'!$D197</f>
        <v>0</v>
      </c>
      <c r="E197" s="55">
        <f>'[5]Daily Roster'!$E197</f>
        <v>0</v>
      </c>
      <c r="F197" s="55">
        <f>'[5]Daily Roster'!$F197</f>
        <v>0</v>
      </c>
      <c r="G197" s="55">
        <f>'[5]Daily Roster'!$G197</f>
        <v>0</v>
      </c>
      <c r="H197" s="55">
        <f>'[5]Daily Roster'!$H197</f>
        <v>0</v>
      </c>
      <c r="I197" s="55">
        <f>'[5]Daily Roster'!$I197</f>
        <v>0</v>
      </c>
      <c r="J197" s="55">
        <f>'[5]Daily Roster'!$J197</f>
        <v>0</v>
      </c>
      <c r="K197" s="55">
        <f>'[5]Daily Roster'!$K197</f>
        <v>0</v>
      </c>
      <c r="L197" s="55">
        <f>'[5]Daily Roster'!$L197</f>
        <v>0</v>
      </c>
      <c r="M197" s="55">
        <f>'[5]Daily Roster'!$M197</f>
        <v>0</v>
      </c>
      <c r="N197" s="55">
        <f>'[5]Daily Roster'!$N197</f>
        <v>0</v>
      </c>
      <c r="O197" s="55">
        <f>'[5]Daily Roster'!$O197</f>
        <v>0</v>
      </c>
      <c r="P197" s="55">
        <f>'[5]Daily Roster'!$P197</f>
        <v>0</v>
      </c>
      <c r="Q197" s="55">
        <f>'[5]Daily Roster'!$Q197</f>
        <v>0</v>
      </c>
      <c r="R197" s="55">
        <f>'[5]Daily Roster'!$R197</f>
        <v>0</v>
      </c>
      <c r="S197" s="55">
        <f>'[5]Daily Roster'!$S197</f>
        <v>0</v>
      </c>
      <c r="T197" s="55">
        <f>'[5]Daily Roster'!$T197</f>
        <v>0</v>
      </c>
    </row>
    <row r="198" spans="1:20" x14ac:dyDescent="0.3">
      <c r="A198" s="7">
        <v>43375</v>
      </c>
      <c r="B198" s="1" t="s">
        <v>2</v>
      </c>
      <c r="C198" s="55">
        <f>'[5]Daily Roster'!$C198</f>
        <v>0</v>
      </c>
      <c r="D198" s="55">
        <f>'[5]Daily Roster'!$D198</f>
        <v>0</v>
      </c>
      <c r="E198" s="55">
        <f>'[5]Daily Roster'!$E198</f>
        <v>0</v>
      </c>
      <c r="F198" s="55">
        <f>'[5]Daily Roster'!$F198</f>
        <v>0</v>
      </c>
      <c r="G198" s="55">
        <f>'[5]Daily Roster'!$G198</f>
        <v>0</v>
      </c>
      <c r="H198" s="55">
        <f>'[5]Daily Roster'!$H198</f>
        <v>0</v>
      </c>
      <c r="I198" s="55">
        <f>'[5]Daily Roster'!$I198</f>
        <v>0</v>
      </c>
      <c r="J198" s="55">
        <f>'[5]Daily Roster'!$J198</f>
        <v>0</v>
      </c>
      <c r="K198" s="55">
        <f>'[5]Daily Roster'!$K198</f>
        <v>0</v>
      </c>
      <c r="L198" s="55">
        <f>'[5]Daily Roster'!$L198</f>
        <v>0</v>
      </c>
      <c r="M198" s="55">
        <f>'[5]Daily Roster'!$M198</f>
        <v>0</v>
      </c>
      <c r="N198" s="55">
        <f>'[5]Daily Roster'!$N198</f>
        <v>0</v>
      </c>
      <c r="O198" s="55">
        <f>'[5]Daily Roster'!$O198</f>
        <v>0</v>
      </c>
      <c r="P198" s="55">
        <f>'[5]Daily Roster'!$P198</f>
        <v>0</v>
      </c>
      <c r="Q198" s="55">
        <f>'[5]Daily Roster'!$Q198</f>
        <v>0</v>
      </c>
      <c r="R198" s="55">
        <f>'[5]Daily Roster'!$R198</f>
        <v>0</v>
      </c>
      <c r="S198" s="55">
        <f>'[5]Daily Roster'!$S198</f>
        <v>0</v>
      </c>
      <c r="T198" s="55">
        <f>'[5]Daily Roster'!$T198</f>
        <v>0</v>
      </c>
    </row>
    <row r="199" spans="1:20" x14ac:dyDescent="0.3">
      <c r="A199" s="7">
        <v>43376</v>
      </c>
      <c r="B199" s="1" t="s">
        <v>3</v>
      </c>
      <c r="C199" s="55">
        <f>'[5]Daily Roster'!$C199</f>
        <v>0</v>
      </c>
      <c r="D199" s="55">
        <f>'[5]Daily Roster'!$D199</f>
        <v>0</v>
      </c>
      <c r="E199" s="55">
        <f>'[5]Daily Roster'!$E199</f>
        <v>0</v>
      </c>
      <c r="F199" s="55">
        <f>'[5]Daily Roster'!$F199</f>
        <v>0</v>
      </c>
      <c r="G199" s="55">
        <f>'[5]Daily Roster'!$G199</f>
        <v>0</v>
      </c>
      <c r="H199" s="55">
        <f>'[5]Daily Roster'!$H199</f>
        <v>0</v>
      </c>
      <c r="I199" s="55">
        <f>'[5]Daily Roster'!$I199</f>
        <v>0</v>
      </c>
      <c r="J199" s="55">
        <f>'[5]Daily Roster'!$J199</f>
        <v>0</v>
      </c>
      <c r="K199" s="55">
        <f>'[5]Daily Roster'!$K199</f>
        <v>0</v>
      </c>
      <c r="L199" s="55">
        <f>'[5]Daily Roster'!$L199</f>
        <v>0</v>
      </c>
      <c r="M199" s="55">
        <f>'[5]Daily Roster'!$M199</f>
        <v>0</v>
      </c>
      <c r="N199" s="55">
        <f>'[5]Daily Roster'!$N199</f>
        <v>0</v>
      </c>
      <c r="O199" s="55">
        <f>'[5]Daily Roster'!$O199</f>
        <v>0</v>
      </c>
      <c r="P199" s="55">
        <f>'[5]Daily Roster'!$P199</f>
        <v>0</v>
      </c>
      <c r="Q199" s="55">
        <f>'[5]Daily Roster'!$Q199</f>
        <v>0</v>
      </c>
      <c r="R199" s="55">
        <f>'[5]Daily Roster'!$R199</f>
        <v>0</v>
      </c>
      <c r="S199" s="55">
        <f>'[5]Daily Roster'!$S199</f>
        <v>0</v>
      </c>
      <c r="T199" s="55">
        <f>'[5]Daily Roster'!$T199</f>
        <v>0</v>
      </c>
    </row>
    <row r="200" spans="1:20" x14ac:dyDescent="0.3">
      <c r="A200" s="7">
        <v>43377</v>
      </c>
      <c r="B200" s="1" t="s">
        <v>4</v>
      </c>
      <c r="C200" s="55">
        <f>'[5]Daily Roster'!$C200</f>
        <v>0</v>
      </c>
      <c r="D200" s="55">
        <f>'[5]Daily Roster'!$D200</f>
        <v>0</v>
      </c>
      <c r="E200" s="55">
        <f>'[5]Daily Roster'!$E200</f>
        <v>0</v>
      </c>
      <c r="F200" s="55">
        <f>'[5]Daily Roster'!$F200</f>
        <v>0</v>
      </c>
      <c r="G200" s="55">
        <f>'[5]Daily Roster'!$G200</f>
        <v>0</v>
      </c>
      <c r="H200" s="55">
        <f>'[5]Daily Roster'!$H200</f>
        <v>0</v>
      </c>
      <c r="I200" s="55">
        <f>'[5]Daily Roster'!$I200</f>
        <v>0</v>
      </c>
      <c r="J200" s="55">
        <f>'[5]Daily Roster'!$J200</f>
        <v>0</v>
      </c>
      <c r="K200" s="55">
        <f>'[5]Daily Roster'!$K200</f>
        <v>0</v>
      </c>
      <c r="L200" s="55">
        <f>'[5]Daily Roster'!$L200</f>
        <v>0</v>
      </c>
      <c r="M200" s="55">
        <f>'[5]Daily Roster'!$M200</f>
        <v>0</v>
      </c>
      <c r="N200" s="55">
        <f>'[5]Daily Roster'!$N200</f>
        <v>0</v>
      </c>
      <c r="O200" s="55">
        <f>'[5]Daily Roster'!$O200</f>
        <v>0</v>
      </c>
      <c r="P200" s="55">
        <f>'[5]Daily Roster'!$P200</f>
        <v>0</v>
      </c>
      <c r="Q200" s="55">
        <f>'[5]Daily Roster'!$Q200</f>
        <v>0</v>
      </c>
      <c r="R200" s="55">
        <f>'[5]Daily Roster'!$R200</f>
        <v>0</v>
      </c>
      <c r="S200" s="55">
        <f>'[5]Daily Roster'!$S200</f>
        <v>0</v>
      </c>
      <c r="T200" s="55">
        <f>'[5]Daily Roster'!$T200</f>
        <v>0</v>
      </c>
    </row>
    <row r="201" spans="1:20" x14ac:dyDescent="0.3">
      <c r="A201" s="7">
        <v>43378</v>
      </c>
      <c r="B201" s="1" t="s">
        <v>5</v>
      </c>
      <c r="C201" s="55">
        <f>'[5]Daily Roster'!$C201</f>
        <v>0</v>
      </c>
      <c r="D201" s="55">
        <f>'[5]Daily Roster'!$D201</f>
        <v>0</v>
      </c>
      <c r="E201" s="55">
        <f>'[5]Daily Roster'!$E201</f>
        <v>0</v>
      </c>
      <c r="F201" s="55">
        <f>'[5]Daily Roster'!$F201</f>
        <v>0</v>
      </c>
      <c r="G201" s="55">
        <f>'[5]Daily Roster'!$G201</f>
        <v>0</v>
      </c>
      <c r="H201" s="55">
        <f>'[5]Daily Roster'!$H201</f>
        <v>0</v>
      </c>
      <c r="I201" s="55">
        <f>'[5]Daily Roster'!$I201</f>
        <v>0</v>
      </c>
      <c r="J201" s="55">
        <f>'[5]Daily Roster'!$J201</f>
        <v>0</v>
      </c>
      <c r="K201" s="55">
        <f>'[5]Daily Roster'!$K201</f>
        <v>0</v>
      </c>
      <c r="L201" s="55">
        <f>'[5]Daily Roster'!$L201</f>
        <v>0</v>
      </c>
      <c r="M201" s="55">
        <f>'[5]Daily Roster'!$M201</f>
        <v>0</v>
      </c>
      <c r="N201" s="55">
        <f>'[5]Daily Roster'!$N201</f>
        <v>0</v>
      </c>
      <c r="O201" s="55">
        <f>'[5]Daily Roster'!$O201</f>
        <v>0</v>
      </c>
      <c r="P201" s="55">
        <f>'[5]Daily Roster'!$P201</f>
        <v>0</v>
      </c>
      <c r="Q201" s="55">
        <f>'[5]Daily Roster'!$Q201</f>
        <v>0</v>
      </c>
      <c r="R201" s="55">
        <f>'[5]Daily Roster'!$R201</f>
        <v>0</v>
      </c>
      <c r="S201" s="55">
        <f>'[5]Daily Roster'!$S201</f>
        <v>0</v>
      </c>
      <c r="T201" s="55">
        <f>'[5]Daily Roster'!$T201</f>
        <v>0</v>
      </c>
    </row>
    <row r="202" spans="1:20" x14ac:dyDescent="0.3">
      <c r="A202" s="7">
        <v>43381</v>
      </c>
      <c r="B202" s="1" t="s">
        <v>1</v>
      </c>
      <c r="C202" s="55">
        <f>'[5]Daily Roster'!$C202</f>
        <v>0</v>
      </c>
      <c r="D202" s="55">
        <f>'[5]Daily Roster'!$D202</f>
        <v>0</v>
      </c>
      <c r="E202" s="55">
        <f>'[5]Daily Roster'!$E202</f>
        <v>0</v>
      </c>
      <c r="F202" s="55">
        <f>'[5]Daily Roster'!$F202</f>
        <v>0</v>
      </c>
      <c r="G202" s="55">
        <f>'[5]Daily Roster'!$G202</f>
        <v>0</v>
      </c>
      <c r="H202" s="55">
        <f>'[5]Daily Roster'!$H202</f>
        <v>0</v>
      </c>
      <c r="I202" s="55">
        <f>'[5]Daily Roster'!$I202</f>
        <v>0</v>
      </c>
      <c r="J202" s="55">
        <f>'[5]Daily Roster'!$J202</f>
        <v>0</v>
      </c>
      <c r="K202" s="55">
        <f>'[5]Daily Roster'!$K202</f>
        <v>0</v>
      </c>
      <c r="L202" s="55">
        <f>'[5]Daily Roster'!$L202</f>
        <v>0</v>
      </c>
      <c r="M202" s="55">
        <f>'[5]Daily Roster'!$M202</f>
        <v>0</v>
      </c>
      <c r="N202" s="55">
        <f>'[5]Daily Roster'!$N202</f>
        <v>0</v>
      </c>
      <c r="O202" s="55">
        <f>'[5]Daily Roster'!$O202</f>
        <v>0</v>
      </c>
      <c r="P202" s="55">
        <f>'[5]Daily Roster'!$P202</f>
        <v>0</v>
      </c>
      <c r="Q202" s="55">
        <f>'[5]Daily Roster'!$Q202</f>
        <v>0</v>
      </c>
      <c r="R202" s="55">
        <f>'[5]Daily Roster'!$R202</f>
        <v>0</v>
      </c>
      <c r="S202" s="55">
        <f>'[5]Daily Roster'!$S202</f>
        <v>0</v>
      </c>
      <c r="T202" s="55">
        <f>'[5]Daily Roster'!$T202</f>
        <v>0</v>
      </c>
    </row>
    <row r="203" spans="1:20" x14ac:dyDescent="0.3">
      <c r="A203" s="7">
        <v>43382</v>
      </c>
      <c r="B203" s="1" t="s">
        <v>2</v>
      </c>
      <c r="C203" s="55">
        <f>'[5]Daily Roster'!$C203</f>
        <v>0</v>
      </c>
      <c r="D203" s="55">
        <f>'[5]Daily Roster'!$D203</f>
        <v>0</v>
      </c>
      <c r="E203" s="55">
        <f>'[5]Daily Roster'!$E203</f>
        <v>0</v>
      </c>
      <c r="F203" s="55">
        <f>'[5]Daily Roster'!$F203</f>
        <v>0</v>
      </c>
      <c r="G203" s="55">
        <f>'[5]Daily Roster'!$G203</f>
        <v>0</v>
      </c>
      <c r="H203" s="55">
        <f>'[5]Daily Roster'!$H203</f>
        <v>0</v>
      </c>
      <c r="I203" s="55">
        <f>'[5]Daily Roster'!$I203</f>
        <v>0</v>
      </c>
      <c r="J203" s="55">
        <f>'[5]Daily Roster'!$J203</f>
        <v>0</v>
      </c>
      <c r="K203" s="55">
        <f>'[5]Daily Roster'!$K203</f>
        <v>0</v>
      </c>
      <c r="L203" s="55">
        <f>'[5]Daily Roster'!$L203</f>
        <v>0</v>
      </c>
      <c r="M203" s="55">
        <f>'[5]Daily Roster'!$M203</f>
        <v>0</v>
      </c>
      <c r="N203" s="55">
        <f>'[5]Daily Roster'!$N203</f>
        <v>0</v>
      </c>
      <c r="O203" s="55">
        <f>'[5]Daily Roster'!$O203</f>
        <v>0</v>
      </c>
      <c r="P203" s="55">
        <f>'[5]Daily Roster'!$P203</f>
        <v>0</v>
      </c>
      <c r="Q203" s="55">
        <f>'[5]Daily Roster'!$Q203</f>
        <v>0</v>
      </c>
      <c r="R203" s="55">
        <f>'[5]Daily Roster'!$R203</f>
        <v>0</v>
      </c>
      <c r="S203" s="55">
        <f>'[5]Daily Roster'!$S203</f>
        <v>0</v>
      </c>
      <c r="T203" s="55">
        <f>'[5]Daily Roster'!$T203</f>
        <v>0</v>
      </c>
    </row>
    <row r="204" spans="1:20" x14ac:dyDescent="0.3">
      <c r="A204" s="7">
        <v>43383</v>
      </c>
      <c r="B204" s="1" t="s">
        <v>3</v>
      </c>
      <c r="C204" s="55">
        <f>'[5]Daily Roster'!$C204</f>
        <v>0</v>
      </c>
      <c r="D204" s="55">
        <f>'[5]Daily Roster'!$D204</f>
        <v>0</v>
      </c>
      <c r="E204" s="55">
        <f>'[5]Daily Roster'!$E204</f>
        <v>0</v>
      </c>
      <c r="F204" s="55">
        <f>'[5]Daily Roster'!$F204</f>
        <v>0</v>
      </c>
      <c r="G204" s="55">
        <f>'[5]Daily Roster'!$G204</f>
        <v>0</v>
      </c>
      <c r="H204" s="55">
        <f>'[5]Daily Roster'!$H204</f>
        <v>0</v>
      </c>
      <c r="I204" s="55">
        <f>'[5]Daily Roster'!$I204</f>
        <v>0</v>
      </c>
      <c r="J204" s="55">
        <f>'[5]Daily Roster'!$J204</f>
        <v>0</v>
      </c>
      <c r="K204" s="55">
        <f>'[5]Daily Roster'!$K204</f>
        <v>0</v>
      </c>
      <c r="L204" s="55">
        <f>'[5]Daily Roster'!$L204</f>
        <v>0</v>
      </c>
      <c r="M204" s="55">
        <f>'[5]Daily Roster'!$M204</f>
        <v>0</v>
      </c>
      <c r="N204" s="55">
        <f>'[5]Daily Roster'!$N204</f>
        <v>0</v>
      </c>
      <c r="O204" s="55">
        <f>'[5]Daily Roster'!$O204</f>
        <v>0</v>
      </c>
      <c r="P204" s="55">
        <f>'[5]Daily Roster'!$P204</f>
        <v>0</v>
      </c>
      <c r="Q204" s="55">
        <f>'[5]Daily Roster'!$Q204</f>
        <v>0</v>
      </c>
      <c r="R204" s="55">
        <f>'[5]Daily Roster'!$R204</f>
        <v>0</v>
      </c>
      <c r="S204" s="55">
        <f>'[5]Daily Roster'!$S204</f>
        <v>0</v>
      </c>
      <c r="T204" s="55">
        <f>'[5]Daily Roster'!$T204</f>
        <v>0</v>
      </c>
    </row>
    <row r="205" spans="1:20" x14ac:dyDescent="0.3">
      <c r="A205" s="7">
        <v>43384</v>
      </c>
      <c r="B205" s="1" t="s">
        <v>4</v>
      </c>
      <c r="C205" s="55">
        <f>'[5]Daily Roster'!$C205</f>
        <v>0</v>
      </c>
      <c r="D205" s="55">
        <f>'[5]Daily Roster'!$D205</f>
        <v>0</v>
      </c>
      <c r="E205" s="55">
        <f>'[5]Daily Roster'!$E205</f>
        <v>0</v>
      </c>
      <c r="F205" s="55">
        <f>'[5]Daily Roster'!$F205</f>
        <v>0</v>
      </c>
      <c r="G205" s="55">
        <f>'[5]Daily Roster'!$G205</f>
        <v>0</v>
      </c>
      <c r="H205" s="55">
        <f>'[5]Daily Roster'!$H205</f>
        <v>0</v>
      </c>
      <c r="I205" s="55">
        <f>'[5]Daily Roster'!$I205</f>
        <v>0</v>
      </c>
      <c r="J205" s="55">
        <f>'[5]Daily Roster'!$J205</f>
        <v>0</v>
      </c>
      <c r="K205" s="55">
        <f>'[5]Daily Roster'!$K205</f>
        <v>0</v>
      </c>
      <c r="L205" s="55">
        <f>'[5]Daily Roster'!$L205</f>
        <v>0</v>
      </c>
      <c r="M205" s="55">
        <f>'[5]Daily Roster'!$M205</f>
        <v>0</v>
      </c>
      <c r="N205" s="55">
        <f>'[5]Daily Roster'!$N205</f>
        <v>0</v>
      </c>
      <c r="O205" s="55">
        <f>'[5]Daily Roster'!$O205</f>
        <v>0</v>
      </c>
      <c r="P205" s="55">
        <f>'[5]Daily Roster'!$P205</f>
        <v>0</v>
      </c>
      <c r="Q205" s="55">
        <f>'[5]Daily Roster'!$Q205</f>
        <v>0</v>
      </c>
      <c r="R205" s="55">
        <f>'[5]Daily Roster'!$R205</f>
        <v>0</v>
      </c>
      <c r="S205" s="55">
        <f>'[5]Daily Roster'!$S205</f>
        <v>0</v>
      </c>
      <c r="T205" s="55">
        <f>'[5]Daily Roster'!$T205</f>
        <v>0</v>
      </c>
    </row>
    <row r="206" spans="1:20" x14ac:dyDescent="0.3">
      <c r="A206" s="7">
        <v>43385</v>
      </c>
      <c r="B206" s="1" t="s">
        <v>5</v>
      </c>
      <c r="C206" s="55">
        <f>'[5]Daily Roster'!$C206</f>
        <v>0</v>
      </c>
      <c r="D206" s="55">
        <f>'[5]Daily Roster'!$D206</f>
        <v>0</v>
      </c>
      <c r="E206" s="55">
        <f>'[5]Daily Roster'!$E206</f>
        <v>0</v>
      </c>
      <c r="F206" s="55">
        <f>'[5]Daily Roster'!$F206</f>
        <v>0</v>
      </c>
      <c r="G206" s="55">
        <f>'[5]Daily Roster'!$G206</f>
        <v>0</v>
      </c>
      <c r="H206" s="55">
        <f>'[5]Daily Roster'!$H206</f>
        <v>0</v>
      </c>
      <c r="I206" s="55">
        <f>'[5]Daily Roster'!$I206</f>
        <v>0</v>
      </c>
      <c r="J206" s="55">
        <f>'[5]Daily Roster'!$J206</f>
        <v>0</v>
      </c>
      <c r="K206" s="55">
        <f>'[5]Daily Roster'!$K206</f>
        <v>0</v>
      </c>
      <c r="L206" s="55">
        <f>'[5]Daily Roster'!$L206</f>
        <v>0</v>
      </c>
      <c r="M206" s="55">
        <f>'[5]Daily Roster'!$M206</f>
        <v>0</v>
      </c>
      <c r="N206" s="55">
        <f>'[5]Daily Roster'!$N206</f>
        <v>0</v>
      </c>
      <c r="O206" s="55">
        <f>'[5]Daily Roster'!$O206</f>
        <v>0</v>
      </c>
      <c r="P206" s="55">
        <f>'[5]Daily Roster'!$P206</f>
        <v>0</v>
      </c>
      <c r="Q206" s="55">
        <f>'[5]Daily Roster'!$Q206</f>
        <v>0</v>
      </c>
      <c r="R206" s="55">
        <f>'[5]Daily Roster'!$R206</f>
        <v>0</v>
      </c>
      <c r="S206" s="55">
        <f>'[5]Daily Roster'!$S206</f>
        <v>0</v>
      </c>
      <c r="T206" s="55">
        <f>'[5]Daily Roster'!$T206</f>
        <v>0</v>
      </c>
    </row>
    <row r="207" spans="1:20" x14ac:dyDescent="0.3">
      <c r="A207" s="7">
        <v>43388</v>
      </c>
      <c r="B207" s="1" t="s">
        <v>1</v>
      </c>
      <c r="C207" s="55">
        <f>'[5]Daily Roster'!$C207</f>
        <v>0</v>
      </c>
      <c r="D207" s="55">
        <f>'[5]Daily Roster'!$D207</f>
        <v>0</v>
      </c>
      <c r="E207" s="55">
        <f>'[5]Daily Roster'!$E207</f>
        <v>0</v>
      </c>
      <c r="F207" s="55">
        <f>'[5]Daily Roster'!$F207</f>
        <v>0</v>
      </c>
      <c r="G207" s="55">
        <f>'[5]Daily Roster'!$G207</f>
        <v>0</v>
      </c>
      <c r="H207" s="55">
        <f>'[5]Daily Roster'!$H207</f>
        <v>0</v>
      </c>
      <c r="I207" s="55">
        <f>'[5]Daily Roster'!$I207</f>
        <v>0</v>
      </c>
      <c r="J207" s="55">
        <f>'[5]Daily Roster'!$J207</f>
        <v>0</v>
      </c>
      <c r="K207" s="55">
        <f>'[5]Daily Roster'!$K207</f>
        <v>0</v>
      </c>
      <c r="L207" s="55">
        <f>'[5]Daily Roster'!$L207</f>
        <v>0</v>
      </c>
      <c r="M207" s="55">
        <f>'[5]Daily Roster'!$M207</f>
        <v>0</v>
      </c>
      <c r="N207" s="55">
        <f>'[5]Daily Roster'!$N207</f>
        <v>0</v>
      </c>
      <c r="O207" s="55">
        <f>'[5]Daily Roster'!$O207</f>
        <v>0</v>
      </c>
      <c r="P207" s="55">
        <f>'[5]Daily Roster'!$P207</f>
        <v>0</v>
      </c>
      <c r="Q207" s="55">
        <f>'[5]Daily Roster'!$Q207</f>
        <v>0</v>
      </c>
      <c r="R207" s="55">
        <f>'[5]Daily Roster'!$R207</f>
        <v>0</v>
      </c>
      <c r="S207" s="55">
        <f>'[5]Daily Roster'!$S207</f>
        <v>0</v>
      </c>
      <c r="T207" s="55">
        <f>'[5]Daily Roster'!$T207</f>
        <v>0</v>
      </c>
    </row>
    <row r="208" spans="1:20" x14ac:dyDescent="0.3">
      <c r="A208" s="7">
        <v>43389</v>
      </c>
      <c r="B208" s="1" t="s">
        <v>2</v>
      </c>
      <c r="C208" s="55">
        <f>'[5]Daily Roster'!$C208</f>
        <v>0</v>
      </c>
      <c r="D208" s="55">
        <f>'[5]Daily Roster'!$D208</f>
        <v>0</v>
      </c>
      <c r="E208" s="55">
        <f>'[5]Daily Roster'!$E208</f>
        <v>0</v>
      </c>
      <c r="F208" s="55">
        <f>'[5]Daily Roster'!$F208</f>
        <v>0</v>
      </c>
      <c r="G208" s="55">
        <f>'[5]Daily Roster'!$G208</f>
        <v>0</v>
      </c>
      <c r="H208" s="55">
        <f>'[5]Daily Roster'!$H208</f>
        <v>0</v>
      </c>
      <c r="I208" s="55">
        <f>'[5]Daily Roster'!$I208</f>
        <v>0</v>
      </c>
      <c r="J208" s="55">
        <f>'[5]Daily Roster'!$J208</f>
        <v>0</v>
      </c>
      <c r="K208" s="55">
        <f>'[5]Daily Roster'!$K208</f>
        <v>0</v>
      </c>
      <c r="L208" s="55">
        <f>'[5]Daily Roster'!$L208</f>
        <v>0</v>
      </c>
      <c r="M208" s="55">
        <f>'[5]Daily Roster'!$M208</f>
        <v>0</v>
      </c>
      <c r="N208" s="55">
        <f>'[5]Daily Roster'!$N208</f>
        <v>0</v>
      </c>
      <c r="O208" s="55">
        <f>'[5]Daily Roster'!$O208</f>
        <v>0</v>
      </c>
      <c r="P208" s="55">
        <f>'[5]Daily Roster'!$P208</f>
        <v>0</v>
      </c>
      <c r="Q208" s="55">
        <f>'[5]Daily Roster'!$Q208</f>
        <v>0</v>
      </c>
      <c r="R208" s="55">
        <f>'[5]Daily Roster'!$R208</f>
        <v>0</v>
      </c>
      <c r="S208" s="55">
        <f>'[5]Daily Roster'!$S208</f>
        <v>0</v>
      </c>
      <c r="T208" s="55">
        <f>'[5]Daily Roster'!$T208</f>
        <v>0</v>
      </c>
    </row>
    <row r="209" spans="1:20" x14ac:dyDescent="0.3">
      <c r="A209" s="7">
        <v>43390</v>
      </c>
      <c r="B209" s="1" t="s">
        <v>3</v>
      </c>
      <c r="C209" s="55">
        <f>'[5]Daily Roster'!$C209</f>
        <v>0</v>
      </c>
      <c r="D209" s="55">
        <f>'[5]Daily Roster'!$D209</f>
        <v>0</v>
      </c>
      <c r="E209" s="55">
        <f>'[5]Daily Roster'!$E209</f>
        <v>0</v>
      </c>
      <c r="F209" s="55">
        <f>'[5]Daily Roster'!$F209</f>
        <v>0</v>
      </c>
      <c r="G209" s="55">
        <f>'[5]Daily Roster'!$G209</f>
        <v>0</v>
      </c>
      <c r="H209" s="55">
        <f>'[5]Daily Roster'!$H209</f>
        <v>0</v>
      </c>
      <c r="I209" s="55">
        <f>'[5]Daily Roster'!$I209</f>
        <v>0</v>
      </c>
      <c r="J209" s="55">
        <f>'[5]Daily Roster'!$J209</f>
        <v>0</v>
      </c>
      <c r="K209" s="55">
        <f>'[5]Daily Roster'!$K209</f>
        <v>0</v>
      </c>
      <c r="L209" s="55">
        <f>'[5]Daily Roster'!$L209</f>
        <v>0</v>
      </c>
      <c r="M209" s="55">
        <f>'[5]Daily Roster'!$M209</f>
        <v>0</v>
      </c>
      <c r="N209" s="55">
        <f>'[5]Daily Roster'!$N209</f>
        <v>0</v>
      </c>
      <c r="O209" s="55">
        <f>'[5]Daily Roster'!$O209</f>
        <v>0</v>
      </c>
      <c r="P209" s="55">
        <f>'[5]Daily Roster'!$P209</f>
        <v>0</v>
      </c>
      <c r="Q209" s="55">
        <f>'[5]Daily Roster'!$Q209</f>
        <v>0</v>
      </c>
      <c r="R209" s="55">
        <f>'[5]Daily Roster'!$R209</f>
        <v>0</v>
      </c>
      <c r="S209" s="55">
        <f>'[5]Daily Roster'!$S209</f>
        <v>0</v>
      </c>
      <c r="T209" s="55">
        <f>'[5]Daily Roster'!$T209</f>
        <v>0</v>
      </c>
    </row>
    <row r="210" spans="1:20" x14ac:dyDescent="0.3">
      <c r="A210" s="7">
        <v>43391</v>
      </c>
      <c r="B210" s="1" t="s">
        <v>4</v>
      </c>
      <c r="C210" s="55">
        <f>'[5]Daily Roster'!$C210</f>
        <v>0</v>
      </c>
      <c r="D210" s="55">
        <f>'[5]Daily Roster'!$D210</f>
        <v>0</v>
      </c>
      <c r="E210" s="55">
        <f>'[5]Daily Roster'!$E210</f>
        <v>0</v>
      </c>
      <c r="F210" s="55">
        <f>'[5]Daily Roster'!$F210</f>
        <v>0</v>
      </c>
      <c r="G210" s="55">
        <f>'[5]Daily Roster'!$G210</f>
        <v>0</v>
      </c>
      <c r="H210" s="55">
        <f>'[5]Daily Roster'!$H210</f>
        <v>0</v>
      </c>
      <c r="I210" s="55">
        <f>'[5]Daily Roster'!$I210</f>
        <v>0</v>
      </c>
      <c r="J210" s="55">
        <f>'[5]Daily Roster'!$J210</f>
        <v>0</v>
      </c>
      <c r="K210" s="55">
        <f>'[5]Daily Roster'!$K210</f>
        <v>0</v>
      </c>
      <c r="L210" s="55">
        <f>'[5]Daily Roster'!$L210</f>
        <v>0</v>
      </c>
      <c r="M210" s="55">
        <f>'[5]Daily Roster'!$M210</f>
        <v>0</v>
      </c>
      <c r="N210" s="55">
        <f>'[5]Daily Roster'!$N210</f>
        <v>0</v>
      </c>
      <c r="O210" s="55">
        <f>'[5]Daily Roster'!$O210</f>
        <v>0</v>
      </c>
      <c r="P210" s="55">
        <f>'[5]Daily Roster'!$P210</f>
        <v>0</v>
      </c>
      <c r="Q210" s="55">
        <f>'[5]Daily Roster'!$Q210</f>
        <v>0</v>
      </c>
      <c r="R210" s="55">
        <f>'[5]Daily Roster'!$R210</f>
        <v>0</v>
      </c>
      <c r="S210" s="55">
        <f>'[5]Daily Roster'!$S210</f>
        <v>0</v>
      </c>
      <c r="T210" s="55">
        <f>'[5]Daily Roster'!$T210</f>
        <v>0</v>
      </c>
    </row>
    <row r="211" spans="1:20" x14ac:dyDescent="0.3">
      <c r="A211" s="7">
        <v>43392</v>
      </c>
      <c r="B211" s="1" t="s">
        <v>5</v>
      </c>
      <c r="C211" s="55">
        <f>'[5]Daily Roster'!$C211</f>
        <v>0</v>
      </c>
      <c r="D211" s="55">
        <f>'[5]Daily Roster'!$D211</f>
        <v>0</v>
      </c>
      <c r="E211" s="55">
        <f>'[5]Daily Roster'!$E211</f>
        <v>0</v>
      </c>
      <c r="F211" s="55">
        <f>'[5]Daily Roster'!$F211</f>
        <v>0</v>
      </c>
      <c r="G211" s="55">
        <f>'[5]Daily Roster'!$G211</f>
        <v>0</v>
      </c>
      <c r="H211" s="55">
        <f>'[5]Daily Roster'!$H211</f>
        <v>0</v>
      </c>
      <c r="I211" s="55">
        <f>'[5]Daily Roster'!$I211</f>
        <v>0</v>
      </c>
      <c r="J211" s="55">
        <f>'[5]Daily Roster'!$J211</f>
        <v>0</v>
      </c>
      <c r="K211" s="55">
        <f>'[5]Daily Roster'!$K211</f>
        <v>0</v>
      </c>
      <c r="L211" s="55">
        <f>'[5]Daily Roster'!$L211</f>
        <v>0</v>
      </c>
      <c r="M211" s="55">
        <f>'[5]Daily Roster'!$M211</f>
        <v>0</v>
      </c>
      <c r="N211" s="55">
        <f>'[5]Daily Roster'!$N211</f>
        <v>0</v>
      </c>
      <c r="O211" s="55">
        <f>'[5]Daily Roster'!$O211</f>
        <v>0</v>
      </c>
      <c r="P211" s="55">
        <f>'[5]Daily Roster'!$P211</f>
        <v>0</v>
      </c>
      <c r="Q211" s="55">
        <f>'[5]Daily Roster'!$Q211</f>
        <v>0</v>
      </c>
      <c r="R211" s="55">
        <f>'[5]Daily Roster'!$R211</f>
        <v>0</v>
      </c>
      <c r="S211" s="55">
        <f>'[5]Daily Roster'!$S211</f>
        <v>0</v>
      </c>
      <c r="T211" s="55">
        <f>'[5]Daily Roster'!$T211</f>
        <v>0</v>
      </c>
    </row>
    <row r="212" spans="1:20" x14ac:dyDescent="0.3">
      <c r="A212" s="7">
        <v>43395</v>
      </c>
      <c r="B212" s="1" t="s">
        <v>1</v>
      </c>
      <c r="C212" s="55">
        <f>'[5]Daily Roster'!$C212</f>
        <v>0</v>
      </c>
      <c r="D212" s="55">
        <f>'[5]Daily Roster'!$D212</f>
        <v>0</v>
      </c>
      <c r="E212" s="55">
        <f>'[5]Daily Roster'!$E212</f>
        <v>0</v>
      </c>
      <c r="F212" s="55">
        <f>'[5]Daily Roster'!$F212</f>
        <v>0</v>
      </c>
      <c r="G212" s="55">
        <f>'[5]Daily Roster'!$G212</f>
        <v>0</v>
      </c>
      <c r="H212" s="55">
        <f>'[5]Daily Roster'!$H212</f>
        <v>0</v>
      </c>
      <c r="I212" s="55">
        <f>'[5]Daily Roster'!$I212</f>
        <v>0</v>
      </c>
      <c r="J212" s="55">
        <f>'[5]Daily Roster'!$J212</f>
        <v>0</v>
      </c>
      <c r="K212" s="55">
        <f>'[5]Daily Roster'!$K212</f>
        <v>0</v>
      </c>
      <c r="L212" s="55">
        <f>'[5]Daily Roster'!$L212</f>
        <v>0</v>
      </c>
      <c r="M212" s="55">
        <f>'[5]Daily Roster'!$M212</f>
        <v>0</v>
      </c>
      <c r="N212" s="55">
        <f>'[5]Daily Roster'!$N212</f>
        <v>0</v>
      </c>
      <c r="O212" s="55">
        <f>'[5]Daily Roster'!$O212</f>
        <v>0</v>
      </c>
      <c r="P212" s="55">
        <f>'[5]Daily Roster'!$P212</f>
        <v>0</v>
      </c>
      <c r="Q212" s="55">
        <f>'[5]Daily Roster'!$Q212</f>
        <v>0</v>
      </c>
      <c r="R212" s="55">
        <f>'[5]Daily Roster'!$R212</f>
        <v>0</v>
      </c>
      <c r="S212" s="55">
        <f>'[5]Daily Roster'!$S212</f>
        <v>0</v>
      </c>
      <c r="T212" s="55">
        <f>'[5]Daily Roster'!$T212</f>
        <v>0</v>
      </c>
    </row>
    <row r="213" spans="1:20" x14ac:dyDescent="0.3">
      <c r="A213" s="7">
        <v>43396</v>
      </c>
      <c r="B213" s="1" t="s">
        <v>2</v>
      </c>
      <c r="C213" s="55">
        <f>'[5]Daily Roster'!$C213</f>
        <v>0</v>
      </c>
      <c r="D213" s="55">
        <f>'[5]Daily Roster'!$D213</f>
        <v>0</v>
      </c>
      <c r="E213" s="55">
        <f>'[5]Daily Roster'!$E213</f>
        <v>0</v>
      </c>
      <c r="F213" s="55">
        <f>'[5]Daily Roster'!$F213</f>
        <v>0</v>
      </c>
      <c r="G213" s="55">
        <f>'[5]Daily Roster'!$G213</f>
        <v>0</v>
      </c>
      <c r="H213" s="55">
        <f>'[5]Daily Roster'!$H213</f>
        <v>0</v>
      </c>
      <c r="I213" s="55">
        <f>'[5]Daily Roster'!$I213</f>
        <v>0</v>
      </c>
      <c r="J213" s="55">
        <f>'[5]Daily Roster'!$J213</f>
        <v>0</v>
      </c>
      <c r="K213" s="55">
        <f>'[5]Daily Roster'!$K213</f>
        <v>0</v>
      </c>
      <c r="L213" s="55">
        <f>'[5]Daily Roster'!$L213</f>
        <v>0</v>
      </c>
      <c r="M213" s="55">
        <f>'[5]Daily Roster'!$M213</f>
        <v>0</v>
      </c>
      <c r="N213" s="55">
        <f>'[5]Daily Roster'!$N213</f>
        <v>0</v>
      </c>
      <c r="O213" s="55">
        <f>'[5]Daily Roster'!$O213</f>
        <v>0</v>
      </c>
      <c r="P213" s="55">
        <f>'[5]Daily Roster'!$P213</f>
        <v>0</v>
      </c>
      <c r="Q213" s="55">
        <f>'[5]Daily Roster'!$Q213</f>
        <v>0</v>
      </c>
      <c r="R213" s="55">
        <f>'[5]Daily Roster'!$R213</f>
        <v>0</v>
      </c>
      <c r="S213" s="55">
        <f>'[5]Daily Roster'!$S213</f>
        <v>0</v>
      </c>
      <c r="T213" s="55">
        <f>'[5]Daily Roster'!$T213</f>
        <v>0</v>
      </c>
    </row>
    <row r="214" spans="1:20" x14ac:dyDescent="0.3">
      <c r="A214" s="7">
        <v>43397</v>
      </c>
      <c r="B214" s="1" t="s">
        <v>3</v>
      </c>
      <c r="C214" s="55">
        <f>'[5]Daily Roster'!$C214</f>
        <v>0</v>
      </c>
      <c r="D214" s="55">
        <f>'[5]Daily Roster'!$D214</f>
        <v>0</v>
      </c>
      <c r="E214" s="55">
        <f>'[5]Daily Roster'!$E214</f>
        <v>0</v>
      </c>
      <c r="F214" s="55">
        <f>'[5]Daily Roster'!$F214</f>
        <v>0</v>
      </c>
      <c r="G214" s="55">
        <f>'[5]Daily Roster'!$G214</f>
        <v>0</v>
      </c>
      <c r="H214" s="55">
        <f>'[5]Daily Roster'!$H214</f>
        <v>0</v>
      </c>
      <c r="I214" s="55">
        <f>'[5]Daily Roster'!$I214</f>
        <v>0</v>
      </c>
      <c r="J214" s="55">
        <f>'[5]Daily Roster'!$J214</f>
        <v>0</v>
      </c>
      <c r="K214" s="55">
        <f>'[5]Daily Roster'!$K214</f>
        <v>0</v>
      </c>
      <c r="L214" s="55">
        <f>'[5]Daily Roster'!$L214</f>
        <v>0</v>
      </c>
      <c r="M214" s="55">
        <f>'[5]Daily Roster'!$M214</f>
        <v>0</v>
      </c>
      <c r="N214" s="55">
        <f>'[5]Daily Roster'!$N214</f>
        <v>0</v>
      </c>
      <c r="O214" s="55">
        <f>'[5]Daily Roster'!$O214</f>
        <v>0</v>
      </c>
      <c r="P214" s="55">
        <f>'[5]Daily Roster'!$P214</f>
        <v>0</v>
      </c>
      <c r="Q214" s="55">
        <f>'[5]Daily Roster'!$Q214</f>
        <v>0</v>
      </c>
      <c r="R214" s="55">
        <f>'[5]Daily Roster'!$R214</f>
        <v>0</v>
      </c>
      <c r="S214" s="55">
        <f>'[5]Daily Roster'!$S214</f>
        <v>0</v>
      </c>
      <c r="T214" s="55">
        <f>'[5]Daily Roster'!$T214</f>
        <v>0</v>
      </c>
    </row>
    <row r="215" spans="1:20" x14ac:dyDescent="0.3">
      <c r="A215" s="7">
        <v>43398</v>
      </c>
      <c r="B215" s="1" t="s">
        <v>4</v>
      </c>
      <c r="C215" s="55">
        <f>'[5]Daily Roster'!$C215</f>
        <v>0</v>
      </c>
      <c r="D215" s="55">
        <f>'[5]Daily Roster'!$D215</f>
        <v>0</v>
      </c>
      <c r="E215" s="55">
        <f>'[5]Daily Roster'!$E215</f>
        <v>0</v>
      </c>
      <c r="F215" s="55">
        <f>'[5]Daily Roster'!$F215</f>
        <v>0</v>
      </c>
      <c r="G215" s="55">
        <f>'[5]Daily Roster'!$G215</f>
        <v>0</v>
      </c>
      <c r="H215" s="55">
        <f>'[5]Daily Roster'!$H215</f>
        <v>0</v>
      </c>
      <c r="I215" s="55">
        <f>'[5]Daily Roster'!$I215</f>
        <v>0</v>
      </c>
      <c r="J215" s="55">
        <f>'[5]Daily Roster'!$J215</f>
        <v>0</v>
      </c>
      <c r="K215" s="55">
        <f>'[5]Daily Roster'!$K215</f>
        <v>0</v>
      </c>
      <c r="L215" s="55">
        <f>'[5]Daily Roster'!$L215</f>
        <v>0</v>
      </c>
      <c r="M215" s="55">
        <f>'[5]Daily Roster'!$M215</f>
        <v>0</v>
      </c>
      <c r="N215" s="55">
        <f>'[5]Daily Roster'!$N215</f>
        <v>0</v>
      </c>
      <c r="O215" s="55">
        <f>'[5]Daily Roster'!$O215</f>
        <v>0</v>
      </c>
      <c r="P215" s="55">
        <f>'[5]Daily Roster'!$P215</f>
        <v>0</v>
      </c>
      <c r="Q215" s="55">
        <f>'[5]Daily Roster'!$Q215</f>
        <v>0</v>
      </c>
      <c r="R215" s="55">
        <f>'[5]Daily Roster'!$R215</f>
        <v>0</v>
      </c>
      <c r="S215" s="55">
        <f>'[5]Daily Roster'!$S215</f>
        <v>0</v>
      </c>
      <c r="T215" s="55">
        <f>'[5]Daily Roster'!$T215</f>
        <v>0</v>
      </c>
    </row>
    <row r="216" spans="1:20" x14ac:dyDescent="0.3">
      <c r="A216" s="7">
        <v>43399</v>
      </c>
      <c r="B216" s="1" t="s">
        <v>5</v>
      </c>
      <c r="C216" s="55">
        <f>'[5]Daily Roster'!$C216</f>
        <v>0</v>
      </c>
      <c r="D216" s="55">
        <f>'[5]Daily Roster'!$D216</f>
        <v>0</v>
      </c>
      <c r="E216" s="55">
        <f>'[5]Daily Roster'!$E216</f>
        <v>0</v>
      </c>
      <c r="F216" s="55">
        <f>'[5]Daily Roster'!$F216</f>
        <v>0</v>
      </c>
      <c r="G216" s="55">
        <f>'[5]Daily Roster'!$G216</f>
        <v>0</v>
      </c>
      <c r="H216" s="55">
        <f>'[5]Daily Roster'!$H216</f>
        <v>0</v>
      </c>
      <c r="I216" s="55">
        <f>'[5]Daily Roster'!$I216</f>
        <v>0</v>
      </c>
      <c r="J216" s="55">
        <f>'[5]Daily Roster'!$J216</f>
        <v>0</v>
      </c>
      <c r="K216" s="55">
        <f>'[5]Daily Roster'!$K216</f>
        <v>0</v>
      </c>
      <c r="L216" s="55">
        <f>'[5]Daily Roster'!$L216</f>
        <v>0</v>
      </c>
      <c r="M216" s="55">
        <f>'[5]Daily Roster'!$M216</f>
        <v>0</v>
      </c>
      <c r="N216" s="55">
        <f>'[5]Daily Roster'!$N216</f>
        <v>0</v>
      </c>
      <c r="O216" s="55">
        <f>'[5]Daily Roster'!$O216</f>
        <v>0</v>
      </c>
      <c r="P216" s="55">
        <f>'[5]Daily Roster'!$P216</f>
        <v>0</v>
      </c>
      <c r="Q216" s="55">
        <f>'[5]Daily Roster'!$Q216</f>
        <v>0</v>
      </c>
      <c r="R216" s="55">
        <f>'[5]Daily Roster'!$R216</f>
        <v>0</v>
      </c>
      <c r="S216" s="55">
        <f>'[5]Daily Roster'!$S216</f>
        <v>0</v>
      </c>
      <c r="T216" s="55">
        <f>'[5]Daily Roster'!$T216</f>
        <v>0</v>
      </c>
    </row>
    <row r="217" spans="1:20" x14ac:dyDescent="0.3">
      <c r="A217" s="7">
        <v>43402</v>
      </c>
      <c r="B217" s="1" t="s">
        <v>1</v>
      </c>
      <c r="C217" s="55">
        <f>'[5]Daily Roster'!$C217</f>
        <v>0</v>
      </c>
      <c r="D217" s="55">
        <f>'[5]Daily Roster'!$D217</f>
        <v>0</v>
      </c>
      <c r="E217" s="55">
        <f>'[5]Daily Roster'!$E217</f>
        <v>0</v>
      </c>
      <c r="F217" s="55">
        <f>'[5]Daily Roster'!$F217</f>
        <v>0</v>
      </c>
      <c r="G217" s="55">
        <f>'[5]Daily Roster'!$G217</f>
        <v>0</v>
      </c>
      <c r="H217" s="55">
        <f>'[5]Daily Roster'!$H217</f>
        <v>0</v>
      </c>
      <c r="I217" s="55">
        <f>'[5]Daily Roster'!$I217</f>
        <v>0</v>
      </c>
      <c r="J217" s="55">
        <f>'[5]Daily Roster'!$J217</f>
        <v>0</v>
      </c>
      <c r="K217" s="55">
        <f>'[5]Daily Roster'!$K217</f>
        <v>0</v>
      </c>
      <c r="L217" s="55">
        <f>'[5]Daily Roster'!$L217</f>
        <v>0</v>
      </c>
      <c r="M217" s="55">
        <f>'[5]Daily Roster'!$M217</f>
        <v>0</v>
      </c>
      <c r="N217" s="55">
        <f>'[5]Daily Roster'!$N217</f>
        <v>0</v>
      </c>
      <c r="O217" s="55">
        <f>'[5]Daily Roster'!$O217</f>
        <v>0</v>
      </c>
      <c r="P217" s="55">
        <f>'[5]Daily Roster'!$P217</f>
        <v>0</v>
      </c>
      <c r="Q217" s="55">
        <f>'[5]Daily Roster'!$Q217</f>
        <v>0</v>
      </c>
      <c r="R217" s="55">
        <f>'[5]Daily Roster'!$R217</f>
        <v>0</v>
      </c>
      <c r="S217" s="55">
        <f>'[5]Daily Roster'!$S217</f>
        <v>0</v>
      </c>
      <c r="T217" s="55">
        <f>'[5]Daily Roster'!$T217</f>
        <v>0</v>
      </c>
    </row>
    <row r="218" spans="1:20" x14ac:dyDescent="0.3">
      <c r="A218" s="7">
        <v>43403</v>
      </c>
      <c r="B218" s="1" t="s">
        <v>2</v>
      </c>
      <c r="C218" s="55">
        <f>'[5]Daily Roster'!$C218</f>
        <v>0</v>
      </c>
      <c r="D218" s="55">
        <f>'[5]Daily Roster'!$D218</f>
        <v>0</v>
      </c>
      <c r="E218" s="55">
        <f>'[5]Daily Roster'!$E218</f>
        <v>0</v>
      </c>
      <c r="F218" s="55">
        <f>'[5]Daily Roster'!$F218</f>
        <v>0</v>
      </c>
      <c r="G218" s="55">
        <f>'[5]Daily Roster'!$G218</f>
        <v>0</v>
      </c>
      <c r="H218" s="55">
        <f>'[5]Daily Roster'!$H218</f>
        <v>0</v>
      </c>
      <c r="I218" s="55">
        <f>'[5]Daily Roster'!$I218</f>
        <v>0</v>
      </c>
      <c r="J218" s="55">
        <f>'[5]Daily Roster'!$J218</f>
        <v>0</v>
      </c>
      <c r="K218" s="55">
        <f>'[5]Daily Roster'!$K218</f>
        <v>0</v>
      </c>
      <c r="L218" s="55">
        <f>'[5]Daily Roster'!$L218</f>
        <v>0</v>
      </c>
      <c r="M218" s="55">
        <f>'[5]Daily Roster'!$M218</f>
        <v>0</v>
      </c>
      <c r="N218" s="55">
        <f>'[5]Daily Roster'!$N218</f>
        <v>0</v>
      </c>
      <c r="O218" s="55">
        <f>'[5]Daily Roster'!$O218</f>
        <v>0</v>
      </c>
      <c r="P218" s="55">
        <f>'[5]Daily Roster'!$P218</f>
        <v>0</v>
      </c>
      <c r="Q218" s="55">
        <f>'[5]Daily Roster'!$Q218</f>
        <v>0</v>
      </c>
      <c r="R218" s="55">
        <f>'[5]Daily Roster'!$R218</f>
        <v>0</v>
      </c>
      <c r="S218" s="55">
        <f>'[5]Daily Roster'!$S218</f>
        <v>0</v>
      </c>
      <c r="T218" s="55">
        <f>'[5]Daily Roster'!$T218</f>
        <v>0</v>
      </c>
    </row>
    <row r="219" spans="1:20" x14ac:dyDescent="0.3">
      <c r="A219" s="7">
        <v>43404</v>
      </c>
      <c r="B219" s="1" t="s">
        <v>3</v>
      </c>
      <c r="C219" s="55">
        <f>'[5]Daily Roster'!$C219</f>
        <v>0</v>
      </c>
      <c r="D219" s="55">
        <f>'[5]Daily Roster'!$D219</f>
        <v>0</v>
      </c>
      <c r="E219" s="55">
        <f>'[5]Daily Roster'!$E219</f>
        <v>0</v>
      </c>
      <c r="F219" s="55">
        <f>'[5]Daily Roster'!$F219</f>
        <v>0</v>
      </c>
      <c r="G219" s="55">
        <f>'[5]Daily Roster'!$G219</f>
        <v>0</v>
      </c>
      <c r="H219" s="55">
        <f>'[5]Daily Roster'!$H219</f>
        <v>0</v>
      </c>
      <c r="I219" s="55">
        <f>'[5]Daily Roster'!$I219</f>
        <v>0</v>
      </c>
      <c r="J219" s="55">
        <f>'[5]Daily Roster'!$J219</f>
        <v>0</v>
      </c>
      <c r="K219" s="55">
        <f>'[5]Daily Roster'!$K219</f>
        <v>0</v>
      </c>
      <c r="L219" s="55">
        <f>'[5]Daily Roster'!$L219</f>
        <v>0</v>
      </c>
      <c r="M219" s="55">
        <f>'[5]Daily Roster'!$M219</f>
        <v>0</v>
      </c>
      <c r="N219" s="55">
        <f>'[5]Daily Roster'!$N219</f>
        <v>0</v>
      </c>
      <c r="O219" s="55">
        <f>'[5]Daily Roster'!$O219</f>
        <v>0</v>
      </c>
      <c r="P219" s="55">
        <f>'[5]Daily Roster'!$P219</f>
        <v>0</v>
      </c>
      <c r="Q219" s="55">
        <f>'[5]Daily Roster'!$Q219</f>
        <v>0</v>
      </c>
      <c r="R219" s="55">
        <f>'[5]Daily Roster'!$R219</f>
        <v>0</v>
      </c>
      <c r="S219" s="55">
        <f>'[5]Daily Roster'!$S219</f>
        <v>0</v>
      </c>
      <c r="T219" s="55">
        <f>'[5]Daily Roster'!$T219</f>
        <v>0</v>
      </c>
    </row>
    <row r="220" spans="1:20" x14ac:dyDescent="0.3">
      <c r="A220" s="7">
        <v>43405</v>
      </c>
      <c r="B220" s="1" t="s">
        <v>4</v>
      </c>
      <c r="C220" s="55">
        <f>'[5]Daily Roster'!$C220</f>
        <v>0</v>
      </c>
      <c r="D220" s="55">
        <f>'[5]Daily Roster'!$D220</f>
        <v>0</v>
      </c>
      <c r="E220" s="55">
        <f>'[5]Daily Roster'!$E220</f>
        <v>0</v>
      </c>
      <c r="F220" s="55">
        <f>'[5]Daily Roster'!$F220</f>
        <v>0</v>
      </c>
      <c r="G220" s="55">
        <f>'[5]Daily Roster'!$G220</f>
        <v>0</v>
      </c>
      <c r="H220" s="55">
        <f>'[5]Daily Roster'!$H220</f>
        <v>0</v>
      </c>
      <c r="I220" s="55">
        <f>'[5]Daily Roster'!$I220</f>
        <v>0</v>
      </c>
      <c r="J220" s="55">
        <f>'[5]Daily Roster'!$J220</f>
        <v>0</v>
      </c>
      <c r="K220" s="55">
        <f>'[5]Daily Roster'!$K220</f>
        <v>0</v>
      </c>
      <c r="L220" s="55">
        <f>'[5]Daily Roster'!$L220</f>
        <v>0</v>
      </c>
      <c r="M220" s="55">
        <f>'[5]Daily Roster'!$M220</f>
        <v>0</v>
      </c>
      <c r="N220" s="55">
        <f>'[5]Daily Roster'!$N220</f>
        <v>0</v>
      </c>
      <c r="O220" s="55">
        <f>'[5]Daily Roster'!$O220</f>
        <v>0</v>
      </c>
      <c r="P220" s="55">
        <f>'[5]Daily Roster'!$P220</f>
        <v>0</v>
      </c>
      <c r="Q220" s="55">
        <f>'[5]Daily Roster'!$Q220</f>
        <v>0</v>
      </c>
      <c r="R220" s="55">
        <f>'[5]Daily Roster'!$R220</f>
        <v>0</v>
      </c>
      <c r="S220" s="55">
        <f>'[5]Daily Roster'!$S220</f>
        <v>0</v>
      </c>
      <c r="T220" s="55">
        <f>'[5]Daily Roster'!$T220</f>
        <v>0</v>
      </c>
    </row>
    <row r="221" spans="1:20" x14ac:dyDescent="0.3">
      <c r="A221" s="7">
        <v>43406</v>
      </c>
      <c r="B221" s="1" t="s">
        <v>5</v>
      </c>
      <c r="C221" s="55">
        <f>'[5]Daily Roster'!$C221</f>
        <v>0</v>
      </c>
      <c r="D221" s="55">
        <f>'[5]Daily Roster'!$D221</f>
        <v>0</v>
      </c>
      <c r="E221" s="55">
        <f>'[5]Daily Roster'!$E221</f>
        <v>0</v>
      </c>
      <c r="F221" s="55">
        <f>'[5]Daily Roster'!$F221</f>
        <v>0</v>
      </c>
      <c r="G221" s="55">
        <f>'[5]Daily Roster'!$G221</f>
        <v>0</v>
      </c>
      <c r="H221" s="55">
        <f>'[5]Daily Roster'!$H221</f>
        <v>0</v>
      </c>
      <c r="I221" s="55">
        <f>'[5]Daily Roster'!$I221</f>
        <v>0</v>
      </c>
      <c r="J221" s="55">
        <f>'[5]Daily Roster'!$J221</f>
        <v>0</v>
      </c>
      <c r="K221" s="55">
        <f>'[5]Daily Roster'!$K221</f>
        <v>0</v>
      </c>
      <c r="L221" s="55">
        <f>'[5]Daily Roster'!$L221</f>
        <v>0</v>
      </c>
      <c r="M221" s="55">
        <f>'[5]Daily Roster'!$M221</f>
        <v>0</v>
      </c>
      <c r="N221" s="55">
        <f>'[5]Daily Roster'!$N221</f>
        <v>0</v>
      </c>
      <c r="O221" s="55">
        <f>'[5]Daily Roster'!$O221</f>
        <v>0</v>
      </c>
      <c r="P221" s="55">
        <f>'[5]Daily Roster'!$P221</f>
        <v>0</v>
      </c>
      <c r="Q221" s="55">
        <f>'[5]Daily Roster'!$Q221</f>
        <v>0</v>
      </c>
      <c r="R221" s="55">
        <f>'[5]Daily Roster'!$R221</f>
        <v>0</v>
      </c>
      <c r="S221" s="55">
        <f>'[5]Daily Roster'!$S221</f>
        <v>0</v>
      </c>
      <c r="T221" s="55">
        <f>'[5]Daily Roster'!$T221</f>
        <v>0</v>
      </c>
    </row>
    <row r="222" spans="1:20" x14ac:dyDescent="0.3">
      <c r="A222" s="7">
        <v>43409</v>
      </c>
      <c r="B222" s="1" t="s">
        <v>1</v>
      </c>
      <c r="C222" s="55">
        <f>'[5]Daily Roster'!$C222</f>
        <v>0</v>
      </c>
      <c r="D222" s="55">
        <f>'[5]Daily Roster'!$D222</f>
        <v>0</v>
      </c>
      <c r="E222" s="55">
        <f>'[5]Daily Roster'!$E222</f>
        <v>0</v>
      </c>
      <c r="F222" s="55">
        <f>'[5]Daily Roster'!$F222</f>
        <v>0</v>
      </c>
      <c r="G222" s="55">
        <f>'[5]Daily Roster'!$G222</f>
        <v>0</v>
      </c>
      <c r="H222" s="55">
        <f>'[5]Daily Roster'!$H222</f>
        <v>0</v>
      </c>
      <c r="I222" s="55">
        <f>'[5]Daily Roster'!$I222</f>
        <v>0</v>
      </c>
      <c r="J222" s="55">
        <f>'[5]Daily Roster'!$J222</f>
        <v>0</v>
      </c>
      <c r="K222" s="55">
        <f>'[5]Daily Roster'!$K222</f>
        <v>0</v>
      </c>
      <c r="L222" s="55">
        <f>'[5]Daily Roster'!$L222</f>
        <v>0</v>
      </c>
      <c r="M222" s="55">
        <f>'[5]Daily Roster'!$M222</f>
        <v>0</v>
      </c>
      <c r="N222" s="55">
        <f>'[5]Daily Roster'!$N222</f>
        <v>0</v>
      </c>
      <c r="O222" s="55">
        <f>'[5]Daily Roster'!$O222</f>
        <v>0</v>
      </c>
      <c r="P222" s="55">
        <f>'[5]Daily Roster'!$P222</f>
        <v>0</v>
      </c>
      <c r="Q222" s="55">
        <f>'[5]Daily Roster'!$Q222</f>
        <v>0</v>
      </c>
      <c r="R222" s="55">
        <f>'[5]Daily Roster'!$R222</f>
        <v>0</v>
      </c>
      <c r="S222" s="55">
        <f>'[5]Daily Roster'!$S222</f>
        <v>0</v>
      </c>
      <c r="T222" s="55">
        <f>'[5]Daily Roster'!$T222</f>
        <v>0</v>
      </c>
    </row>
    <row r="223" spans="1:20" x14ac:dyDescent="0.3">
      <c r="A223" s="7">
        <v>43410</v>
      </c>
      <c r="B223" s="1" t="s">
        <v>2</v>
      </c>
      <c r="C223" s="55">
        <f>'[5]Daily Roster'!$C223</f>
        <v>0</v>
      </c>
      <c r="D223" s="55">
        <f>'[5]Daily Roster'!$D223</f>
        <v>0</v>
      </c>
      <c r="E223" s="55">
        <f>'[5]Daily Roster'!$E223</f>
        <v>0</v>
      </c>
      <c r="F223" s="55">
        <f>'[5]Daily Roster'!$F223</f>
        <v>0</v>
      </c>
      <c r="G223" s="55">
        <f>'[5]Daily Roster'!$G223</f>
        <v>0</v>
      </c>
      <c r="H223" s="55">
        <f>'[5]Daily Roster'!$H223</f>
        <v>0</v>
      </c>
      <c r="I223" s="55">
        <f>'[5]Daily Roster'!$I223</f>
        <v>0</v>
      </c>
      <c r="J223" s="55">
        <f>'[5]Daily Roster'!$J223</f>
        <v>0</v>
      </c>
      <c r="K223" s="55">
        <f>'[5]Daily Roster'!$K223</f>
        <v>0</v>
      </c>
      <c r="L223" s="55">
        <f>'[5]Daily Roster'!$L223</f>
        <v>0</v>
      </c>
      <c r="M223" s="55">
        <f>'[5]Daily Roster'!$M223</f>
        <v>0</v>
      </c>
      <c r="N223" s="55">
        <f>'[5]Daily Roster'!$N223</f>
        <v>0</v>
      </c>
      <c r="O223" s="55">
        <f>'[5]Daily Roster'!$O223</f>
        <v>0</v>
      </c>
      <c r="P223" s="55">
        <f>'[5]Daily Roster'!$P223</f>
        <v>0</v>
      </c>
      <c r="Q223" s="55">
        <f>'[5]Daily Roster'!$Q223</f>
        <v>0</v>
      </c>
      <c r="R223" s="55">
        <f>'[5]Daily Roster'!$R223</f>
        <v>0</v>
      </c>
      <c r="S223" s="55">
        <f>'[5]Daily Roster'!$S223</f>
        <v>0</v>
      </c>
      <c r="T223" s="55">
        <f>'[5]Daily Roster'!$T223</f>
        <v>0</v>
      </c>
    </row>
    <row r="224" spans="1:20" x14ac:dyDescent="0.3">
      <c r="A224" s="7">
        <v>43411</v>
      </c>
      <c r="B224" s="1" t="s">
        <v>3</v>
      </c>
      <c r="C224" s="55">
        <f>'[5]Daily Roster'!$C224</f>
        <v>0</v>
      </c>
      <c r="D224" s="55">
        <f>'[5]Daily Roster'!$D224</f>
        <v>0</v>
      </c>
      <c r="E224" s="55">
        <f>'[5]Daily Roster'!$E224</f>
        <v>0</v>
      </c>
      <c r="F224" s="55">
        <f>'[5]Daily Roster'!$F224</f>
        <v>0</v>
      </c>
      <c r="G224" s="55">
        <f>'[5]Daily Roster'!$G224</f>
        <v>0</v>
      </c>
      <c r="H224" s="55">
        <f>'[5]Daily Roster'!$H224</f>
        <v>0</v>
      </c>
      <c r="I224" s="55">
        <f>'[5]Daily Roster'!$I224</f>
        <v>0</v>
      </c>
      <c r="J224" s="55">
        <f>'[5]Daily Roster'!$J224</f>
        <v>0</v>
      </c>
      <c r="K224" s="55">
        <f>'[5]Daily Roster'!$K224</f>
        <v>0</v>
      </c>
      <c r="L224" s="55">
        <f>'[5]Daily Roster'!$L224</f>
        <v>0</v>
      </c>
      <c r="M224" s="55">
        <f>'[5]Daily Roster'!$M224</f>
        <v>0</v>
      </c>
      <c r="N224" s="55">
        <f>'[5]Daily Roster'!$N224</f>
        <v>0</v>
      </c>
      <c r="O224" s="55">
        <f>'[5]Daily Roster'!$O224</f>
        <v>0</v>
      </c>
      <c r="P224" s="55">
        <f>'[5]Daily Roster'!$P224</f>
        <v>0</v>
      </c>
      <c r="Q224" s="55">
        <f>'[5]Daily Roster'!$Q224</f>
        <v>0</v>
      </c>
      <c r="R224" s="55">
        <f>'[5]Daily Roster'!$R224</f>
        <v>0</v>
      </c>
      <c r="S224" s="55">
        <f>'[5]Daily Roster'!$S224</f>
        <v>0</v>
      </c>
      <c r="T224" s="55">
        <f>'[5]Daily Roster'!$T224</f>
        <v>0</v>
      </c>
    </row>
    <row r="225" spans="1:20" x14ac:dyDescent="0.3">
      <c r="A225" s="7">
        <v>43412</v>
      </c>
      <c r="B225" s="1" t="s">
        <v>4</v>
      </c>
      <c r="C225" s="55">
        <f>'[5]Daily Roster'!$C225</f>
        <v>0</v>
      </c>
      <c r="D225" s="55">
        <f>'[5]Daily Roster'!$D225</f>
        <v>0</v>
      </c>
      <c r="E225" s="55">
        <f>'[5]Daily Roster'!$E225</f>
        <v>0</v>
      </c>
      <c r="F225" s="55">
        <f>'[5]Daily Roster'!$F225</f>
        <v>0</v>
      </c>
      <c r="G225" s="55">
        <f>'[5]Daily Roster'!$G225</f>
        <v>0</v>
      </c>
      <c r="H225" s="55">
        <f>'[5]Daily Roster'!$H225</f>
        <v>0</v>
      </c>
      <c r="I225" s="55">
        <f>'[5]Daily Roster'!$I225</f>
        <v>0</v>
      </c>
      <c r="J225" s="55">
        <f>'[5]Daily Roster'!$J225</f>
        <v>0</v>
      </c>
      <c r="K225" s="55">
        <f>'[5]Daily Roster'!$K225</f>
        <v>0</v>
      </c>
      <c r="L225" s="55">
        <f>'[5]Daily Roster'!$L225</f>
        <v>0</v>
      </c>
      <c r="M225" s="55">
        <f>'[5]Daily Roster'!$M225</f>
        <v>0</v>
      </c>
      <c r="N225" s="55">
        <f>'[5]Daily Roster'!$N225</f>
        <v>0</v>
      </c>
      <c r="O225" s="55">
        <f>'[5]Daily Roster'!$O225</f>
        <v>0</v>
      </c>
      <c r="P225" s="55">
        <f>'[5]Daily Roster'!$P225</f>
        <v>0</v>
      </c>
      <c r="Q225" s="55">
        <f>'[5]Daily Roster'!$Q225</f>
        <v>0</v>
      </c>
      <c r="R225" s="55">
        <f>'[5]Daily Roster'!$R225</f>
        <v>0</v>
      </c>
      <c r="S225" s="55">
        <f>'[5]Daily Roster'!$S225</f>
        <v>0</v>
      </c>
      <c r="T225" s="55">
        <f>'[5]Daily Roster'!$T225</f>
        <v>0</v>
      </c>
    </row>
    <row r="226" spans="1:20" x14ac:dyDescent="0.3">
      <c r="A226" s="7">
        <v>43413</v>
      </c>
      <c r="B226" s="1" t="s">
        <v>5</v>
      </c>
      <c r="C226" s="55">
        <f>'[5]Daily Roster'!$C226</f>
        <v>0</v>
      </c>
      <c r="D226" s="55">
        <f>'[5]Daily Roster'!$D226</f>
        <v>0</v>
      </c>
      <c r="E226" s="55">
        <f>'[5]Daily Roster'!$E226</f>
        <v>0</v>
      </c>
      <c r="F226" s="55">
        <f>'[5]Daily Roster'!$F226</f>
        <v>0</v>
      </c>
      <c r="G226" s="55">
        <f>'[5]Daily Roster'!$G226</f>
        <v>0</v>
      </c>
      <c r="H226" s="55">
        <f>'[5]Daily Roster'!$H226</f>
        <v>0</v>
      </c>
      <c r="I226" s="55">
        <f>'[5]Daily Roster'!$I226</f>
        <v>0</v>
      </c>
      <c r="J226" s="55">
        <f>'[5]Daily Roster'!$J226</f>
        <v>0</v>
      </c>
      <c r="K226" s="55">
        <f>'[5]Daily Roster'!$K226</f>
        <v>0</v>
      </c>
      <c r="L226" s="55">
        <f>'[5]Daily Roster'!$L226</f>
        <v>0</v>
      </c>
      <c r="M226" s="55">
        <f>'[5]Daily Roster'!$M226</f>
        <v>0</v>
      </c>
      <c r="N226" s="55">
        <f>'[5]Daily Roster'!$N226</f>
        <v>0</v>
      </c>
      <c r="O226" s="55">
        <f>'[5]Daily Roster'!$O226</f>
        <v>0</v>
      </c>
      <c r="P226" s="55">
        <f>'[5]Daily Roster'!$P226</f>
        <v>0</v>
      </c>
      <c r="Q226" s="55">
        <f>'[5]Daily Roster'!$Q226</f>
        <v>0</v>
      </c>
      <c r="R226" s="55">
        <f>'[5]Daily Roster'!$R226</f>
        <v>0</v>
      </c>
      <c r="S226" s="55">
        <f>'[5]Daily Roster'!$S226</f>
        <v>0</v>
      </c>
      <c r="T226" s="55">
        <f>'[5]Daily Roster'!$T226</f>
        <v>0</v>
      </c>
    </row>
    <row r="227" spans="1:20" x14ac:dyDescent="0.3">
      <c r="A227" s="7">
        <v>43416</v>
      </c>
      <c r="B227" s="1" t="s">
        <v>1</v>
      </c>
      <c r="C227" s="55">
        <f>'[5]Daily Roster'!$C227</f>
        <v>0</v>
      </c>
      <c r="D227" s="55">
        <f>'[5]Daily Roster'!$D227</f>
        <v>0</v>
      </c>
      <c r="E227" s="55">
        <f>'[5]Daily Roster'!$E227</f>
        <v>0</v>
      </c>
      <c r="F227" s="55">
        <f>'[5]Daily Roster'!$F227</f>
        <v>0</v>
      </c>
      <c r="G227" s="55">
        <f>'[5]Daily Roster'!$G227</f>
        <v>0</v>
      </c>
      <c r="H227" s="55">
        <f>'[5]Daily Roster'!$H227</f>
        <v>0</v>
      </c>
      <c r="I227" s="55">
        <f>'[5]Daily Roster'!$I227</f>
        <v>0</v>
      </c>
      <c r="J227" s="55">
        <f>'[5]Daily Roster'!$J227</f>
        <v>0</v>
      </c>
      <c r="K227" s="55">
        <f>'[5]Daily Roster'!$K227</f>
        <v>0</v>
      </c>
      <c r="L227" s="55">
        <f>'[5]Daily Roster'!$L227</f>
        <v>0</v>
      </c>
      <c r="M227" s="55">
        <f>'[5]Daily Roster'!$M227</f>
        <v>0</v>
      </c>
      <c r="N227" s="55">
        <f>'[5]Daily Roster'!$N227</f>
        <v>0</v>
      </c>
      <c r="O227" s="55">
        <f>'[5]Daily Roster'!$O227</f>
        <v>0</v>
      </c>
      <c r="P227" s="55">
        <f>'[5]Daily Roster'!$P227</f>
        <v>0</v>
      </c>
      <c r="Q227" s="55">
        <f>'[5]Daily Roster'!$Q227</f>
        <v>0</v>
      </c>
      <c r="R227" s="55">
        <f>'[5]Daily Roster'!$R227</f>
        <v>0</v>
      </c>
      <c r="S227" s="55">
        <f>'[5]Daily Roster'!$S227</f>
        <v>0</v>
      </c>
      <c r="T227" s="55">
        <f>'[5]Daily Roster'!$T227</f>
        <v>0</v>
      </c>
    </row>
    <row r="228" spans="1:20" x14ac:dyDescent="0.3">
      <c r="A228" s="7">
        <v>43417</v>
      </c>
      <c r="B228" s="1" t="s">
        <v>2</v>
      </c>
      <c r="C228" s="55">
        <f>'[5]Daily Roster'!$C228</f>
        <v>0</v>
      </c>
      <c r="D228" s="55">
        <f>'[5]Daily Roster'!$D228</f>
        <v>0</v>
      </c>
      <c r="E228" s="55">
        <f>'[5]Daily Roster'!$E228</f>
        <v>0</v>
      </c>
      <c r="F228" s="55">
        <f>'[5]Daily Roster'!$F228</f>
        <v>0</v>
      </c>
      <c r="G228" s="55">
        <f>'[5]Daily Roster'!$G228</f>
        <v>0</v>
      </c>
      <c r="H228" s="55">
        <f>'[5]Daily Roster'!$H228</f>
        <v>0</v>
      </c>
      <c r="I228" s="55">
        <f>'[5]Daily Roster'!$I228</f>
        <v>0</v>
      </c>
      <c r="J228" s="55">
        <f>'[5]Daily Roster'!$J228</f>
        <v>0</v>
      </c>
      <c r="K228" s="55">
        <f>'[5]Daily Roster'!$K228</f>
        <v>0</v>
      </c>
      <c r="L228" s="55">
        <f>'[5]Daily Roster'!$L228</f>
        <v>0</v>
      </c>
      <c r="M228" s="55">
        <f>'[5]Daily Roster'!$M228</f>
        <v>0</v>
      </c>
      <c r="N228" s="55">
        <f>'[5]Daily Roster'!$N228</f>
        <v>0</v>
      </c>
      <c r="O228" s="55">
        <f>'[5]Daily Roster'!$O228</f>
        <v>0</v>
      </c>
      <c r="P228" s="55">
        <f>'[5]Daily Roster'!$P228</f>
        <v>0</v>
      </c>
      <c r="Q228" s="55">
        <f>'[5]Daily Roster'!$Q228</f>
        <v>0</v>
      </c>
      <c r="R228" s="55">
        <f>'[5]Daily Roster'!$R228</f>
        <v>0</v>
      </c>
      <c r="S228" s="55">
        <f>'[5]Daily Roster'!$S228</f>
        <v>0</v>
      </c>
      <c r="T228" s="55">
        <f>'[5]Daily Roster'!$T228</f>
        <v>0</v>
      </c>
    </row>
    <row r="229" spans="1:20" x14ac:dyDescent="0.3">
      <c r="A229" s="7">
        <v>43418</v>
      </c>
      <c r="B229" s="1" t="s">
        <v>3</v>
      </c>
      <c r="C229" s="55">
        <f>'[5]Daily Roster'!$C229</f>
        <v>0</v>
      </c>
      <c r="D229" s="55">
        <f>'[5]Daily Roster'!$D229</f>
        <v>0</v>
      </c>
      <c r="E229" s="55">
        <f>'[5]Daily Roster'!$E229</f>
        <v>0</v>
      </c>
      <c r="F229" s="55">
        <f>'[5]Daily Roster'!$F229</f>
        <v>0</v>
      </c>
      <c r="G229" s="55">
        <f>'[5]Daily Roster'!$G229</f>
        <v>0</v>
      </c>
      <c r="H229" s="55">
        <f>'[5]Daily Roster'!$H229</f>
        <v>0</v>
      </c>
      <c r="I229" s="55">
        <f>'[5]Daily Roster'!$I229</f>
        <v>0</v>
      </c>
      <c r="J229" s="55">
        <f>'[5]Daily Roster'!$J229</f>
        <v>0</v>
      </c>
      <c r="K229" s="55">
        <f>'[5]Daily Roster'!$K229</f>
        <v>0</v>
      </c>
      <c r="L229" s="55">
        <f>'[5]Daily Roster'!$L229</f>
        <v>0</v>
      </c>
      <c r="M229" s="55">
        <f>'[5]Daily Roster'!$M229</f>
        <v>0</v>
      </c>
      <c r="N229" s="55">
        <f>'[5]Daily Roster'!$N229</f>
        <v>0</v>
      </c>
      <c r="O229" s="55">
        <f>'[5]Daily Roster'!$O229</f>
        <v>0</v>
      </c>
      <c r="P229" s="55">
        <f>'[5]Daily Roster'!$P229</f>
        <v>0</v>
      </c>
      <c r="Q229" s="55">
        <f>'[5]Daily Roster'!$Q229</f>
        <v>0</v>
      </c>
      <c r="R229" s="55">
        <f>'[5]Daily Roster'!$R229</f>
        <v>0</v>
      </c>
      <c r="S229" s="55">
        <f>'[5]Daily Roster'!$S229</f>
        <v>0</v>
      </c>
      <c r="T229" s="55">
        <f>'[5]Daily Roster'!$T229</f>
        <v>0</v>
      </c>
    </row>
    <row r="230" spans="1:20" x14ac:dyDescent="0.3">
      <c r="A230" s="7">
        <v>43419</v>
      </c>
      <c r="B230" s="1" t="s">
        <v>4</v>
      </c>
      <c r="C230" s="55">
        <f>'[5]Daily Roster'!$C230</f>
        <v>0</v>
      </c>
      <c r="D230" s="55">
        <f>'[5]Daily Roster'!$D230</f>
        <v>0</v>
      </c>
      <c r="E230" s="55">
        <f>'[5]Daily Roster'!$E230</f>
        <v>0</v>
      </c>
      <c r="F230" s="55">
        <f>'[5]Daily Roster'!$F230</f>
        <v>0</v>
      </c>
      <c r="G230" s="55">
        <f>'[5]Daily Roster'!$G230</f>
        <v>0</v>
      </c>
      <c r="H230" s="55">
        <f>'[5]Daily Roster'!$H230</f>
        <v>0</v>
      </c>
      <c r="I230" s="55">
        <f>'[5]Daily Roster'!$I230</f>
        <v>0</v>
      </c>
      <c r="J230" s="55">
        <f>'[5]Daily Roster'!$J230</f>
        <v>0</v>
      </c>
      <c r="K230" s="55">
        <f>'[5]Daily Roster'!$K230</f>
        <v>0</v>
      </c>
      <c r="L230" s="55">
        <f>'[5]Daily Roster'!$L230</f>
        <v>0</v>
      </c>
      <c r="M230" s="55">
        <f>'[5]Daily Roster'!$M230</f>
        <v>0</v>
      </c>
      <c r="N230" s="55">
        <f>'[5]Daily Roster'!$N230</f>
        <v>0</v>
      </c>
      <c r="O230" s="55">
        <f>'[5]Daily Roster'!$O230</f>
        <v>0</v>
      </c>
      <c r="P230" s="55">
        <f>'[5]Daily Roster'!$P230</f>
        <v>0</v>
      </c>
      <c r="Q230" s="55">
        <f>'[5]Daily Roster'!$Q230</f>
        <v>0</v>
      </c>
      <c r="R230" s="55">
        <f>'[5]Daily Roster'!$R230</f>
        <v>0</v>
      </c>
      <c r="S230" s="55">
        <f>'[5]Daily Roster'!$S230</f>
        <v>0</v>
      </c>
      <c r="T230" s="55">
        <f>'[5]Daily Roster'!$T230</f>
        <v>0</v>
      </c>
    </row>
    <row r="231" spans="1:20" x14ac:dyDescent="0.3">
      <c r="A231" s="7">
        <v>43420</v>
      </c>
      <c r="B231" s="1" t="s">
        <v>5</v>
      </c>
      <c r="C231" s="55">
        <f>'[5]Daily Roster'!$C231</f>
        <v>0</v>
      </c>
      <c r="D231" s="55">
        <f>'[5]Daily Roster'!$D231</f>
        <v>0</v>
      </c>
      <c r="E231" s="55">
        <f>'[5]Daily Roster'!$E231</f>
        <v>0</v>
      </c>
      <c r="F231" s="55">
        <f>'[5]Daily Roster'!$F231</f>
        <v>0</v>
      </c>
      <c r="G231" s="55">
        <f>'[5]Daily Roster'!$G231</f>
        <v>0</v>
      </c>
      <c r="H231" s="55">
        <f>'[5]Daily Roster'!$H231</f>
        <v>0</v>
      </c>
      <c r="I231" s="55">
        <f>'[5]Daily Roster'!$I231</f>
        <v>0</v>
      </c>
      <c r="J231" s="55">
        <f>'[5]Daily Roster'!$J231</f>
        <v>0</v>
      </c>
      <c r="K231" s="55">
        <f>'[5]Daily Roster'!$K231</f>
        <v>0</v>
      </c>
      <c r="L231" s="55">
        <f>'[5]Daily Roster'!$L231</f>
        <v>0</v>
      </c>
      <c r="M231" s="55">
        <f>'[5]Daily Roster'!$M231</f>
        <v>0</v>
      </c>
      <c r="N231" s="55">
        <f>'[5]Daily Roster'!$N231</f>
        <v>0</v>
      </c>
      <c r="O231" s="55">
        <f>'[5]Daily Roster'!$O231</f>
        <v>0</v>
      </c>
      <c r="P231" s="55">
        <f>'[5]Daily Roster'!$P231</f>
        <v>0</v>
      </c>
      <c r="Q231" s="55">
        <f>'[5]Daily Roster'!$Q231</f>
        <v>0</v>
      </c>
      <c r="R231" s="55">
        <f>'[5]Daily Roster'!$R231</f>
        <v>0</v>
      </c>
      <c r="S231" s="55">
        <f>'[5]Daily Roster'!$S231</f>
        <v>0</v>
      </c>
      <c r="T231" s="55">
        <f>'[5]Daily Roster'!$T231</f>
        <v>0</v>
      </c>
    </row>
    <row r="232" spans="1:20" x14ac:dyDescent="0.3">
      <c r="A232" s="7">
        <v>43423</v>
      </c>
      <c r="B232" s="1" t="s">
        <v>1</v>
      </c>
      <c r="C232" s="55">
        <f>'[5]Daily Roster'!$C232</f>
        <v>0</v>
      </c>
      <c r="D232" s="55">
        <f>'[5]Daily Roster'!$D232</f>
        <v>0</v>
      </c>
      <c r="E232" s="55">
        <f>'[5]Daily Roster'!$E232</f>
        <v>0</v>
      </c>
      <c r="F232" s="55">
        <f>'[5]Daily Roster'!$F232</f>
        <v>0</v>
      </c>
      <c r="G232" s="55">
        <f>'[5]Daily Roster'!$G232</f>
        <v>0</v>
      </c>
      <c r="H232" s="55">
        <f>'[5]Daily Roster'!$H232</f>
        <v>0</v>
      </c>
      <c r="I232" s="55">
        <f>'[5]Daily Roster'!$I232</f>
        <v>0</v>
      </c>
      <c r="J232" s="55">
        <f>'[5]Daily Roster'!$J232</f>
        <v>0</v>
      </c>
      <c r="K232" s="55">
        <f>'[5]Daily Roster'!$K232</f>
        <v>0</v>
      </c>
      <c r="L232" s="55">
        <f>'[5]Daily Roster'!$L232</f>
        <v>0</v>
      </c>
      <c r="M232" s="55">
        <f>'[5]Daily Roster'!$M232</f>
        <v>0</v>
      </c>
      <c r="N232" s="55">
        <f>'[5]Daily Roster'!$N232</f>
        <v>0</v>
      </c>
      <c r="O232" s="55">
        <f>'[5]Daily Roster'!$O232</f>
        <v>0</v>
      </c>
      <c r="P232" s="55">
        <f>'[5]Daily Roster'!$P232</f>
        <v>0</v>
      </c>
      <c r="Q232" s="55">
        <f>'[5]Daily Roster'!$Q232</f>
        <v>0</v>
      </c>
      <c r="R232" s="55">
        <f>'[5]Daily Roster'!$R232</f>
        <v>0</v>
      </c>
      <c r="S232" s="55">
        <f>'[5]Daily Roster'!$S232</f>
        <v>0</v>
      </c>
      <c r="T232" s="55">
        <f>'[5]Daily Roster'!$T232</f>
        <v>0</v>
      </c>
    </row>
    <row r="233" spans="1:20" x14ac:dyDescent="0.3">
      <c r="A233" s="7">
        <v>43424</v>
      </c>
      <c r="B233" s="1" t="s">
        <v>2</v>
      </c>
      <c r="C233" s="55">
        <f>'[5]Daily Roster'!$C233</f>
        <v>0</v>
      </c>
      <c r="D233" s="55">
        <f>'[5]Daily Roster'!$D233</f>
        <v>0</v>
      </c>
      <c r="E233" s="55">
        <f>'[5]Daily Roster'!$E233</f>
        <v>0</v>
      </c>
      <c r="F233" s="55">
        <f>'[5]Daily Roster'!$F233</f>
        <v>0</v>
      </c>
      <c r="G233" s="55">
        <f>'[5]Daily Roster'!$G233</f>
        <v>0</v>
      </c>
      <c r="H233" s="55">
        <f>'[5]Daily Roster'!$H233</f>
        <v>0</v>
      </c>
      <c r="I233" s="55">
        <f>'[5]Daily Roster'!$I233</f>
        <v>0</v>
      </c>
      <c r="J233" s="55">
        <f>'[5]Daily Roster'!$J233</f>
        <v>0</v>
      </c>
      <c r="K233" s="55">
        <f>'[5]Daily Roster'!$K233</f>
        <v>0</v>
      </c>
      <c r="L233" s="55">
        <f>'[5]Daily Roster'!$L233</f>
        <v>0</v>
      </c>
      <c r="M233" s="55">
        <f>'[5]Daily Roster'!$M233</f>
        <v>0</v>
      </c>
      <c r="N233" s="55">
        <f>'[5]Daily Roster'!$N233</f>
        <v>0</v>
      </c>
      <c r="O233" s="55">
        <f>'[5]Daily Roster'!$O233</f>
        <v>0</v>
      </c>
      <c r="P233" s="55">
        <f>'[5]Daily Roster'!$P233</f>
        <v>0</v>
      </c>
      <c r="Q233" s="55">
        <f>'[5]Daily Roster'!$Q233</f>
        <v>0</v>
      </c>
      <c r="R233" s="55">
        <f>'[5]Daily Roster'!$R233</f>
        <v>0</v>
      </c>
      <c r="S233" s="55">
        <f>'[5]Daily Roster'!$S233</f>
        <v>0</v>
      </c>
      <c r="T233" s="55">
        <f>'[5]Daily Roster'!$T233</f>
        <v>0</v>
      </c>
    </row>
    <row r="234" spans="1:20" x14ac:dyDescent="0.3">
      <c r="A234" s="7">
        <v>43425</v>
      </c>
      <c r="B234" s="1" t="s">
        <v>3</v>
      </c>
      <c r="C234" s="55">
        <f>'[5]Daily Roster'!$C234</f>
        <v>0</v>
      </c>
      <c r="D234" s="55">
        <f>'[5]Daily Roster'!$D234</f>
        <v>0</v>
      </c>
      <c r="E234" s="55">
        <f>'[5]Daily Roster'!$E234</f>
        <v>0</v>
      </c>
      <c r="F234" s="55">
        <f>'[5]Daily Roster'!$F234</f>
        <v>0</v>
      </c>
      <c r="G234" s="55">
        <f>'[5]Daily Roster'!$G234</f>
        <v>0</v>
      </c>
      <c r="H234" s="55">
        <f>'[5]Daily Roster'!$H234</f>
        <v>0</v>
      </c>
      <c r="I234" s="55">
        <f>'[5]Daily Roster'!$I234</f>
        <v>0</v>
      </c>
      <c r="J234" s="55">
        <f>'[5]Daily Roster'!$J234</f>
        <v>0</v>
      </c>
      <c r="K234" s="55">
        <f>'[5]Daily Roster'!$K234</f>
        <v>0</v>
      </c>
      <c r="L234" s="55">
        <f>'[5]Daily Roster'!$L234</f>
        <v>0</v>
      </c>
      <c r="M234" s="55">
        <f>'[5]Daily Roster'!$M234</f>
        <v>0</v>
      </c>
      <c r="N234" s="55">
        <f>'[5]Daily Roster'!$N234</f>
        <v>0</v>
      </c>
      <c r="O234" s="55">
        <f>'[5]Daily Roster'!$O234</f>
        <v>0</v>
      </c>
      <c r="P234" s="55">
        <f>'[5]Daily Roster'!$P234</f>
        <v>0</v>
      </c>
      <c r="Q234" s="55">
        <f>'[5]Daily Roster'!$Q234</f>
        <v>0</v>
      </c>
      <c r="R234" s="55">
        <f>'[5]Daily Roster'!$R234</f>
        <v>0</v>
      </c>
      <c r="S234" s="55">
        <f>'[5]Daily Roster'!$S234</f>
        <v>0</v>
      </c>
      <c r="T234" s="55">
        <f>'[5]Daily Roster'!$T234</f>
        <v>0</v>
      </c>
    </row>
    <row r="235" spans="1:20" x14ac:dyDescent="0.3">
      <c r="A235" s="7">
        <v>43426</v>
      </c>
      <c r="B235" s="1" t="s">
        <v>4</v>
      </c>
      <c r="C235" s="55">
        <f>'[5]Daily Roster'!$C235</f>
        <v>0</v>
      </c>
      <c r="D235" s="55">
        <f>'[5]Daily Roster'!$D235</f>
        <v>0</v>
      </c>
      <c r="E235" s="55">
        <f>'[5]Daily Roster'!$E235</f>
        <v>0</v>
      </c>
      <c r="F235" s="55">
        <f>'[5]Daily Roster'!$F235</f>
        <v>0</v>
      </c>
      <c r="G235" s="55">
        <f>'[5]Daily Roster'!$G235</f>
        <v>0</v>
      </c>
      <c r="H235" s="55">
        <f>'[5]Daily Roster'!$H235</f>
        <v>0</v>
      </c>
      <c r="I235" s="55">
        <f>'[5]Daily Roster'!$I235</f>
        <v>0</v>
      </c>
      <c r="J235" s="55">
        <f>'[5]Daily Roster'!$J235</f>
        <v>0</v>
      </c>
      <c r="K235" s="55">
        <f>'[5]Daily Roster'!$K235</f>
        <v>0</v>
      </c>
      <c r="L235" s="55">
        <f>'[5]Daily Roster'!$L235</f>
        <v>0</v>
      </c>
      <c r="M235" s="55">
        <f>'[5]Daily Roster'!$M235</f>
        <v>0</v>
      </c>
      <c r="N235" s="55">
        <f>'[5]Daily Roster'!$N235</f>
        <v>0</v>
      </c>
      <c r="O235" s="55">
        <f>'[5]Daily Roster'!$O235</f>
        <v>0</v>
      </c>
      <c r="P235" s="55">
        <f>'[5]Daily Roster'!$P235</f>
        <v>0</v>
      </c>
      <c r="Q235" s="55">
        <f>'[5]Daily Roster'!$Q235</f>
        <v>0</v>
      </c>
      <c r="R235" s="55">
        <f>'[5]Daily Roster'!$R235</f>
        <v>0</v>
      </c>
      <c r="S235" s="55">
        <f>'[5]Daily Roster'!$S235</f>
        <v>0</v>
      </c>
      <c r="T235" s="55">
        <f>'[5]Daily Roster'!$T235</f>
        <v>0</v>
      </c>
    </row>
    <row r="236" spans="1:20" x14ac:dyDescent="0.3">
      <c r="A236" s="7">
        <v>43427</v>
      </c>
      <c r="B236" s="1" t="s">
        <v>5</v>
      </c>
      <c r="C236" s="55">
        <f>'[5]Daily Roster'!$C236</f>
        <v>0</v>
      </c>
      <c r="D236" s="55">
        <f>'[5]Daily Roster'!$D236</f>
        <v>0</v>
      </c>
      <c r="E236" s="55">
        <f>'[5]Daily Roster'!$E236</f>
        <v>0</v>
      </c>
      <c r="F236" s="55">
        <f>'[5]Daily Roster'!$F236</f>
        <v>0</v>
      </c>
      <c r="G236" s="55">
        <f>'[5]Daily Roster'!$G236</f>
        <v>0</v>
      </c>
      <c r="H236" s="55">
        <f>'[5]Daily Roster'!$H236</f>
        <v>0</v>
      </c>
      <c r="I236" s="55">
        <f>'[5]Daily Roster'!$I236</f>
        <v>0</v>
      </c>
      <c r="J236" s="55">
        <f>'[5]Daily Roster'!$J236</f>
        <v>0</v>
      </c>
      <c r="K236" s="55">
        <f>'[5]Daily Roster'!$K236</f>
        <v>0</v>
      </c>
      <c r="L236" s="55">
        <f>'[5]Daily Roster'!$L236</f>
        <v>0</v>
      </c>
      <c r="M236" s="55">
        <f>'[5]Daily Roster'!$M236</f>
        <v>0</v>
      </c>
      <c r="N236" s="55">
        <f>'[5]Daily Roster'!$N236</f>
        <v>0</v>
      </c>
      <c r="O236" s="55">
        <f>'[5]Daily Roster'!$O236</f>
        <v>0</v>
      </c>
      <c r="P236" s="55">
        <f>'[5]Daily Roster'!$P236</f>
        <v>0</v>
      </c>
      <c r="Q236" s="55">
        <f>'[5]Daily Roster'!$Q236</f>
        <v>0</v>
      </c>
      <c r="R236" s="55">
        <f>'[5]Daily Roster'!$R236</f>
        <v>0</v>
      </c>
      <c r="S236" s="55">
        <f>'[5]Daily Roster'!$S236</f>
        <v>0</v>
      </c>
      <c r="T236" s="55">
        <f>'[5]Daily Roster'!$T236</f>
        <v>0</v>
      </c>
    </row>
    <row r="237" spans="1:20" x14ac:dyDescent="0.3">
      <c r="A237" s="7">
        <v>43430</v>
      </c>
      <c r="B237" s="1" t="s">
        <v>1</v>
      </c>
      <c r="C237" s="55">
        <f>'[5]Daily Roster'!$C237</f>
        <v>0</v>
      </c>
      <c r="D237" s="55">
        <f>'[5]Daily Roster'!$D237</f>
        <v>0</v>
      </c>
      <c r="E237" s="55">
        <f>'[5]Daily Roster'!$E237</f>
        <v>0</v>
      </c>
      <c r="F237" s="55">
        <f>'[5]Daily Roster'!$F237</f>
        <v>0</v>
      </c>
      <c r="G237" s="55">
        <f>'[5]Daily Roster'!$G237</f>
        <v>0</v>
      </c>
      <c r="H237" s="55">
        <f>'[5]Daily Roster'!$H237</f>
        <v>0</v>
      </c>
      <c r="I237" s="55">
        <f>'[5]Daily Roster'!$I237</f>
        <v>0</v>
      </c>
      <c r="J237" s="55">
        <f>'[5]Daily Roster'!$J237</f>
        <v>0</v>
      </c>
      <c r="K237" s="55">
        <f>'[5]Daily Roster'!$K237</f>
        <v>0</v>
      </c>
      <c r="L237" s="55">
        <f>'[5]Daily Roster'!$L237</f>
        <v>0</v>
      </c>
      <c r="M237" s="55">
        <f>'[5]Daily Roster'!$M237</f>
        <v>0</v>
      </c>
      <c r="N237" s="55">
        <f>'[5]Daily Roster'!$N237</f>
        <v>0</v>
      </c>
      <c r="O237" s="55">
        <f>'[5]Daily Roster'!$O237</f>
        <v>0</v>
      </c>
      <c r="P237" s="55">
        <f>'[5]Daily Roster'!$P237</f>
        <v>0</v>
      </c>
      <c r="Q237" s="55">
        <f>'[5]Daily Roster'!$Q237</f>
        <v>0</v>
      </c>
      <c r="R237" s="55">
        <f>'[5]Daily Roster'!$R237</f>
        <v>0</v>
      </c>
      <c r="S237" s="55">
        <f>'[5]Daily Roster'!$S237</f>
        <v>0</v>
      </c>
      <c r="T237" s="55">
        <f>'[5]Daily Roster'!$T237</f>
        <v>0</v>
      </c>
    </row>
    <row r="238" spans="1:20" x14ac:dyDescent="0.3">
      <c r="A238" s="7">
        <v>43431</v>
      </c>
      <c r="B238" s="1" t="s">
        <v>2</v>
      </c>
      <c r="C238" s="55">
        <f>'[5]Daily Roster'!$C238</f>
        <v>0</v>
      </c>
      <c r="D238" s="55">
        <f>'[5]Daily Roster'!$D238</f>
        <v>0</v>
      </c>
      <c r="E238" s="55">
        <f>'[5]Daily Roster'!$E238</f>
        <v>0</v>
      </c>
      <c r="F238" s="55">
        <f>'[5]Daily Roster'!$F238</f>
        <v>0</v>
      </c>
      <c r="G238" s="55">
        <f>'[5]Daily Roster'!$G238</f>
        <v>0</v>
      </c>
      <c r="H238" s="55">
        <f>'[5]Daily Roster'!$H238</f>
        <v>0</v>
      </c>
      <c r="I238" s="55">
        <f>'[5]Daily Roster'!$I238</f>
        <v>0</v>
      </c>
      <c r="J238" s="55">
        <f>'[5]Daily Roster'!$J238</f>
        <v>0</v>
      </c>
      <c r="K238" s="55">
        <f>'[5]Daily Roster'!$K238</f>
        <v>0</v>
      </c>
      <c r="L238" s="55">
        <f>'[5]Daily Roster'!$L238</f>
        <v>0</v>
      </c>
      <c r="M238" s="55">
        <f>'[5]Daily Roster'!$M238</f>
        <v>0</v>
      </c>
      <c r="N238" s="55">
        <f>'[5]Daily Roster'!$N238</f>
        <v>0</v>
      </c>
      <c r="O238" s="55">
        <f>'[5]Daily Roster'!$O238</f>
        <v>0</v>
      </c>
      <c r="P238" s="55">
        <f>'[5]Daily Roster'!$P238</f>
        <v>0</v>
      </c>
      <c r="Q238" s="55">
        <f>'[5]Daily Roster'!$Q238</f>
        <v>0</v>
      </c>
      <c r="R238" s="55">
        <f>'[5]Daily Roster'!$R238</f>
        <v>0</v>
      </c>
      <c r="S238" s="55">
        <f>'[5]Daily Roster'!$S238</f>
        <v>0</v>
      </c>
      <c r="T238" s="55">
        <f>'[5]Daily Roster'!$T238</f>
        <v>0</v>
      </c>
    </row>
    <row r="239" spans="1:20" x14ac:dyDescent="0.3">
      <c r="A239" s="7">
        <v>43432</v>
      </c>
      <c r="B239" s="1" t="s">
        <v>3</v>
      </c>
      <c r="C239" s="55">
        <f>'[5]Daily Roster'!$C239</f>
        <v>0</v>
      </c>
      <c r="D239" s="55">
        <f>'[5]Daily Roster'!$D239</f>
        <v>0</v>
      </c>
      <c r="E239" s="55">
        <f>'[5]Daily Roster'!$E239</f>
        <v>0</v>
      </c>
      <c r="F239" s="55">
        <f>'[5]Daily Roster'!$F239</f>
        <v>0</v>
      </c>
      <c r="G239" s="55">
        <f>'[5]Daily Roster'!$G239</f>
        <v>0</v>
      </c>
      <c r="H239" s="55">
        <f>'[5]Daily Roster'!$H239</f>
        <v>0</v>
      </c>
      <c r="I239" s="55">
        <f>'[5]Daily Roster'!$I239</f>
        <v>0</v>
      </c>
      <c r="J239" s="55">
        <f>'[5]Daily Roster'!$J239</f>
        <v>0</v>
      </c>
      <c r="K239" s="55">
        <f>'[5]Daily Roster'!$K239</f>
        <v>0</v>
      </c>
      <c r="L239" s="55">
        <f>'[5]Daily Roster'!$L239</f>
        <v>0</v>
      </c>
      <c r="M239" s="55">
        <f>'[5]Daily Roster'!$M239</f>
        <v>0</v>
      </c>
      <c r="N239" s="55">
        <f>'[5]Daily Roster'!$N239</f>
        <v>0</v>
      </c>
      <c r="O239" s="55">
        <f>'[5]Daily Roster'!$O239</f>
        <v>0</v>
      </c>
      <c r="P239" s="55">
        <f>'[5]Daily Roster'!$P239</f>
        <v>0</v>
      </c>
      <c r="Q239" s="55">
        <f>'[5]Daily Roster'!$Q239</f>
        <v>0</v>
      </c>
      <c r="R239" s="55">
        <f>'[5]Daily Roster'!$R239</f>
        <v>0</v>
      </c>
      <c r="S239" s="55">
        <f>'[5]Daily Roster'!$S239</f>
        <v>0</v>
      </c>
      <c r="T239" s="55">
        <f>'[5]Daily Roster'!$T239</f>
        <v>0</v>
      </c>
    </row>
    <row r="240" spans="1:20" x14ac:dyDescent="0.3">
      <c r="A240" s="7">
        <v>43433</v>
      </c>
      <c r="B240" s="1" t="s">
        <v>4</v>
      </c>
      <c r="C240" s="55">
        <f>'[5]Daily Roster'!$C240</f>
        <v>0</v>
      </c>
      <c r="D240" s="55">
        <f>'[5]Daily Roster'!$D240</f>
        <v>0</v>
      </c>
      <c r="E240" s="55">
        <f>'[5]Daily Roster'!$E240</f>
        <v>0</v>
      </c>
      <c r="F240" s="55">
        <f>'[5]Daily Roster'!$F240</f>
        <v>0</v>
      </c>
      <c r="G240" s="55">
        <f>'[5]Daily Roster'!$G240</f>
        <v>0</v>
      </c>
      <c r="H240" s="55">
        <f>'[5]Daily Roster'!$H240</f>
        <v>0</v>
      </c>
      <c r="I240" s="55">
        <f>'[5]Daily Roster'!$I240</f>
        <v>0</v>
      </c>
      <c r="J240" s="55">
        <f>'[5]Daily Roster'!$J240</f>
        <v>0</v>
      </c>
      <c r="K240" s="55">
        <f>'[5]Daily Roster'!$K240</f>
        <v>0</v>
      </c>
      <c r="L240" s="55">
        <f>'[5]Daily Roster'!$L240</f>
        <v>0</v>
      </c>
      <c r="M240" s="55">
        <f>'[5]Daily Roster'!$M240</f>
        <v>0</v>
      </c>
      <c r="N240" s="55">
        <f>'[5]Daily Roster'!$N240</f>
        <v>0</v>
      </c>
      <c r="O240" s="55">
        <f>'[5]Daily Roster'!$O240</f>
        <v>0</v>
      </c>
      <c r="P240" s="55">
        <f>'[5]Daily Roster'!$P240</f>
        <v>0</v>
      </c>
      <c r="Q240" s="55">
        <f>'[5]Daily Roster'!$Q240</f>
        <v>0</v>
      </c>
      <c r="R240" s="55">
        <f>'[5]Daily Roster'!$R240</f>
        <v>0</v>
      </c>
      <c r="S240" s="55">
        <f>'[5]Daily Roster'!$S240</f>
        <v>0</v>
      </c>
      <c r="T240" s="55">
        <f>'[5]Daily Roster'!$T240</f>
        <v>0</v>
      </c>
    </row>
    <row r="241" spans="1:21" x14ac:dyDescent="0.3">
      <c r="A241" s="7">
        <v>43434</v>
      </c>
      <c r="B241" s="1" t="s">
        <v>5</v>
      </c>
      <c r="C241" s="55">
        <f>'[5]Daily Roster'!$C241</f>
        <v>0</v>
      </c>
      <c r="D241" s="55">
        <f>'[5]Daily Roster'!$D241</f>
        <v>0</v>
      </c>
      <c r="E241" s="55">
        <f>'[5]Daily Roster'!$E241</f>
        <v>0</v>
      </c>
      <c r="F241" s="55">
        <f>'[5]Daily Roster'!$F241</f>
        <v>0</v>
      </c>
      <c r="G241" s="55">
        <f>'[5]Daily Roster'!$G241</f>
        <v>0</v>
      </c>
      <c r="H241" s="55">
        <f>'[5]Daily Roster'!$H241</f>
        <v>0</v>
      </c>
      <c r="I241" s="55">
        <f>'[5]Daily Roster'!$I241</f>
        <v>0</v>
      </c>
      <c r="J241" s="55">
        <f>'[5]Daily Roster'!$J241</f>
        <v>0</v>
      </c>
      <c r="K241" s="55">
        <f>'[5]Daily Roster'!$K241</f>
        <v>0</v>
      </c>
      <c r="L241" s="55">
        <f>'[5]Daily Roster'!$L241</f>
        <v>0</v>
      </c>
      <c r="M241" s="55">
        <f>'[5]Daily Roster'!$M241</f>
        <v>0</v>
      </c>
      <c r="N241" s="55">
        <f>'[5]Daily Roster'!$N241</f>
        <v>0</v>
      </c>
      <c r="O241" s="55">
        <f>'[5]Daily Roster'!$O241</f>
        <v>0</v>
      </c>
      <c r="P241" s="55">
        <f>'[5]Daily Roster'!$P241</f>
        <v>0</v>
      </c>
      <c r="Q241" s="55">
        <f>'[5]Daily Roster'!$Q241</f>
        <v>0</v>
      </c>
      <c r="R241" s="55">
        <f>'[5]Daily Roster'!$R241</f>
        <v>0</v>
      </c>
      <c r="S241" s="55">
        <f>'[5]Daily Roster'!$S241</f>
        <v>0</v>
      </c>
      <c r="T241" s="55">
        <f>'[5]Daily Roster'!$T241</f>
        <v>0</v>
      </c>
    </row>
    <row r="242" spans="1:21" x14ac:dyDescent="0.3">
      <c r="A242" s="7">
        <v>43437</v>
      </c>
      <c r="B242" s="1" t="s">
        <v>1</v>
      </c>
      <c r="C242" s="55" t="str">
        <f>'[5]Daily Roster'!$C242</f>
        <v>Christine</v>
      </c>
      <c r="D242" s="55" t="str">
        <f>'[5]Daily Roster'!$D242</f>
        <v>Megan</v>
      </c>
      <c r="E242" s="55" t="str">
        <f>'[5]Daily Roster'!$E242</f>
        <v>Georgia</v>
      </c>
      <c r="F242" s="55" t="str">
        <f>'[5]Daily Roster'!$F242</f>
        <v>Lisa</v>
      </c>
      <c r="G242" s="55" t="str">
        <f>'[5]Daily Roster'!$G242</f>
        <v>Angelica</v>
      </c>
      <c r="H242" s="55" t="str">
        <f>'[5]Daily Roster'!$H242</f>
        <v>K.Chin</v>
      </c>
      <c r="I242" s="55" t="str">
        <f>'[5]Daily Roster'!$I242</f>
        <v>Edward/Jesslyn</v>
      </c>
      <c r="J242" s="55" t="str">
        <f>'[5]Daily Roster'!$J242</f>
        <v>Vineeth</v>
      </c>
      <c r="K242" s="55" t="str">
        <f>'[5]Daily Roster'!$K242</f>
        <v>J.Drummond</v>
      </c>
      <c r="L242" s="55" t="str">
        <f>'[5]Daily Roster'!$L242</f>
        <v>qq</v>
      </c>
      <c r="M242" s="55" t="str">
        <f>'[5]Daily Roster'!$M242</f>
        <v>qq</v>
      </c>
      <c r="N242" s="55">
        <f>'[5]Daily Roster'!$N242</f>
        <v>0</v>
      </c>
      <c r="O242" s="55">
        <f>'[5]Daily Roster'!$O242</f>
        <v>0</v>
      </c>
      <c r="P242" s="55">
        <f>'[5]Daily Roster'!$P242</f>
        <v>0</v>
      </c>
      <c r="Q242" s="55" t="str">
        <f>'[5]Daily Roster'!$Q242</f>
        <v>Madhushi (3A)</v>
      </c>
      <c r="R242" s="55" t="str">
        <f>'[5]Daily Roster'!$R242</f>
        <v>Sherine Tan (4A)</v>
      </c>
      <c r="S242" s="55">
        <f>'[5]Daily Roster'!$S242</f>
        <v>0</v>
      </c>
      <c r="T242" s="55">
        <f>'[5]Daily Roster'!$T242</f>
        <v>0</v>
      </c>
    </row>
    <row r="243" spans="1:21" x14ac:dyDescent="0.3">
      <c r="A243" s="7">
        <v>43438</v>
      </c>
      <c r="B243" s="1" t="s">
        <v>2</v>
      </c>
      <c r="C243" s="55" t="str">
        <f>'[5]Daily Roster'!$C243</f>
        <v>Christine</v>
      </c>
      <c r="D243" s="55" t="str">
        <f>'[5]Daily Roster'!$D243</f>
        <v>Megan</v>
      </c>
      <c r="E243" s="55" t="str">
        <f>'[5]Daily Roster'!$E243</f>
        <v>Georgia</v>
      </c>
      <c r="F243" s="55" t="str">
        <f>'[5]Daily Roster'!$F243</f>
        <v>J.Drummond</v>
      </c>
      <c r="G243" s="55" t="str">
        <f>'[5]Daily Roster'!$G243</f>
        <v>Angelica</v>
      </c>
      <c r="H243" s="55" t="str">
        <f>'[5]Daily Roster'!$H243</f>
        <v>K.Chin</v>
      </c>
      <c r="I243" s="55" t="str">
        <f>'[5]Daily Roster'!$I243</f>
        <v>Edward/Jesslyn</v>
      </c>
      <c r="J243" s="55" t="str">
        <f>'[5]Daily Roster'!$J243</f>
        <v>Vineeth</v>
      </c>
      <c r="K243" s="55" t="str">
        <f>'[5]Daily Roster'!$K243</f>
        <v>E.Hu (&gt;11am)</v>
      </c>
      <c r="L243" s="55" t="str">
        <f>'[5]Daily Roster'!$L243</f>
        <v>qq</v>
      </c>
      <c r="M243" s="55" t="str">
        <f>'[5]Daily Roster'!$M243</f>
        <v>qq</v>
      </c>
      <c r="N243" s="55">
        <f>'[5]Daily Roster'!$N243</f>
        <v>0</v>
      </c>
      <c r="O243" s="55">
        <f>'[5]Daily Roster'!$O243</f>
        <v>0</v>
      </c>
      <c r="P243" s="55">
        <f>'[5]Daily Roster'!$P243</f>
        <v>0</v>
      </c>
      <c r="Q243" s="55" t="str">
        <f>'[5]Daily Roster'!$Q243</f>
        <v>Madhushi (3A)</v>
      </c>
      <c r="R243" s="55" t="str">
        <f>'[5]Daily Roster'!$R243</f>
        <v>Sherine Tan (4A)</v>
      </c>
      <c r="S243" s="55">
        <f>'[5]Daily Roster'!$S243</f>
        <v>0</v>
      </c>
      <c r="T243" s="55">
        <f>'[5]Daily Roster'!$T243</f>
        <v>0</v>
      </c>
    </row>
    <row r="244" spans="1:21" x14ac:dyDescent="0.3">
      <c r="A244" s="7">
        <v>43439</v>
      </c>
      <c r="B244" s="1" t="s">
        <v>3</v>
      </c>
      <c r="C244" s="55" t="str">
        <f>'[5]Daily Roster'!$C244</f>
        <v>Christine</v>
      </c>
      <c r="D244" s="55" t="str">
        <f>'[5]Daily Roster'!$D244</f>
        <v>Megan</v>
      </c>
      <c r="E244" s="55" t="str">
        <f>'[5]Daily Roster'!$E244</f>
        <v>Georgia</v>
      </c>
      <c r="F244" s="55" t="str">
        <f>'[5]Daily Roster'!$F244</f>
        <v>J.Drummond</v>
      </c>
      <c r="G244" s="55" t="str">
        <f>'[5]Daily Roster'!$G244</f>
        <v>Angelica</v>
      </c>
      <c r="H244" s="55" t="str">
        <f>'[5]Daily Roster'!$H244</f>
        <v>K.Chin</v>
      </c>
      <c r="I244" s="55" t="str">
        <f>'[5]Daily Roster'!$I244</f>
        <v>Edward/Jesslyn</v>
      </c>
      <c r="J244" s="55" t="str">
        <f>'[5]Daily Roster'!$J244</f>
        <v>Vineeth</v>
      </c>
      <c r="K244" s="55" t="str">
        <f>'[5]Daily Roster'!$K244</f>
        <v>E.Hu</v>
      </c>
      <c r="L244" s="55" t="str">
        <f>'[5]Daily Roster'!$L244</f>
        <v>qq</v>
      </c>
      <c r="M244" s="55" t="str">
        <f>'[5]Daily Roster'!$M244</f>
        <v>qq</v>
      </c>
      <c r="N244" s="55">
        <f>'[5]Daily Roster'!$N244</f>
        <v>0</v>
      </c>
      <c r="O244" s="55">
        <f>'[5]Daily Roster'!$O244</f>
        <v>0</v>
      </c>
      <c r="P244" s="55">
        <f>'[5]Daily Roster'!$P244</f>
        <v>0</v>
      </c>
      <c r="Q244" s="55" t="str">
        <f>'[5]Daily Roster'!$Q244</f>
        <v>Madhushi (3A)</v>
      </c>
      <c r="R244" s="55" t="str">
        <f>'[5]Daily Roster'!$R244</f>
        <v>Sherine Tan (4C)</v>
      </c>
      <c r="S244" s="55">
        <f>'[5]Daily Roster'!$S244</f>
        <v>0</v>
      </c>
      <c r="T244" s="55">
        <f>'[5]Daily Roster'!$T244</f>
        <v>0</v>
      </c>
    </row>
    <row r="245" spans="1:21" x14ac:dyDescent="0.3">
      <c r="A245" s="7">
        <v>43440</v>
      </c>
      <c r="B245" s="1" t="s">
        <v>4</v>
      </c>
      <c r="C245" s="55" t="str">
        <f>'[5]Daily Roster'!$C245</f>
        <v>Christine</v>
      </c>
      <c r="D245" s="55" t="str">
        <f>'[5]Daily Roster'!$D245</f>
        <v>Megan</v>
      </c>
      <c r="E245" s="55" t="str">
        <f>'[5]Daily Roster'!$E245</f>
        <v>Georgia</v>
      </c>
      <c r="F245" s="55" t="str">
        <f>'[5]Daily Roster'!$F245</f>
        <v>Lisa</v>
      </c>
      <c r="G245" s="55" t="str">
        <f>'[5]Daily Roster'!$G245</f>
        <v>Angelica</v>
      </c>
      <c r="H245" s="55" t="str">
        <f>'[5]Daily Roster'!$H245</f>
        <v>K.Chin</v>
      </c>
      <c r="I245" s="55" t="str">
        <f>'[5]Daily Roster'!$I245</f>
        <v>Edward/Jesslyn</v>
      </c>
      <c r="J245" s="55" t="str">
        <f>'[5]Daily Roster'!$J245</f>
        <v>Vineeth</v>
      </c>
      <c r="K245" s="55" t="str">
        <f>'[5]Daily Roster'!$K245</f>
        <v>Janki</v>
      </c>
      <c r="L245" s="55" t="str">
        <f>'[5]Daily Roster'!$L245</f>
        <v>qq</v>
      </c>
      <c r="M245" s="55" t="str">
        <f>'[5]Daily Roster'!$M245</f>
        <v>qq</v>
      </c>
      <c r="N245" s="55">
        <f>'[5]Daily Roster'!$N245</f>
        <v>0</v>
      </c>
      <c r="O245" s="55">
        <f>'[5]Daily Roster'!$O245</f>
        <v>0</v>
      </c>
      <c r="P245" s="55">
        <f>'[5]Daily Roster'!$P245</f>
        <v>0</v>
      </c>
      <c r="Q245" s="55" t="str">
        <f>'[5]Daily Roster'!$Q245</f>
        <v>Madhushi (3A)</v>
      </c>
      <c r="R245" s="55" t="str">
        <f>'[5]Daily Roster'!$R245</f>
        <v>Sherine Tan (PICU/Aviary)</v>
      </c>
      <c r="S245" s="55">
        <f>'[5]Daily Roster'!$S245</f>
        <v>0</v>
      </c>
      <c r="T245" s="55">
        <f>'[5]Daily Roster'!$T245</f>
        <v>0</v>
      </c>
    </row>
    <row r="246" spans="1:21" x14ac:dyDescent="0.3">
      <c r="A246" s="7">
        <v>43441</v>
      </c>
      <c r="B246" s="1" t="s">
        <v>5</v>
      </c>
      <c r="C246" s="55" t="str">
        <f>'[5]Daily Roster'!$C246</f>
        <v>K.Chin</v>
      </c>
      <c r="D246" s="55" t="str">
        <f>'[5]Daily Roster'!$D246</f>
        <v>Megan</v>
      </c>
      <c r="E246" s="55" t="str">
        <f>'[5]Daily Roster'!$E246</f>
        <v>Georgia</v>
      </c>
      <c r="F246" s="55" t="str">
        <f>'[5]Daily Roster'!$F246</f>
        <v>J.Drummond</v>
      </c>
      <c r="G246" s="55" t="str">
        <f>'[5]Daily Roster'!$G246</f>
        <v>Angelica</v>
      </c>
      <c r="H246" s="55" t="str">
        <f>'[5]Daily Roster'!$H246</f>
        <v>Diana</v>
      </c>
      <c r="I246" s="55" t="str">
        <f>'[5]Daily Roster'!$I246</f>
        <v>Edward/Jesslyn</v>
      </c>
      <c r="J246" s="55" t="str">
        <f>'[5]Daily Roster'!$J246</f>
        <v>Vineeth</v>
      </c>
      <c r="K246" s="55" t="str">
        <f>'[5]Daily Roster'!$K246</f>
        <v>Janki</v>
      </c>
      <c r="L246" s="55" t="str">
        <f>'[5]Daily Roster'!$L246</f>
        <v>qq</v>
      </c>
      <c r="M246" s="55" t="str">
        <f>'[5]Daily Roster'!$M246</f>
        <v>qq</v>
      </c>
      <c r="N246" s="55">
        <f>'[5]Daily Roster'!$N246</f>
        <v>0</v>
      </c>
      <c r="O246" s="55">
        <f>'[5]Daily Roster'!$O246</f>
        <v>0</v>
      </c>
      <c r="P246" s="55">
        <f>'[5]Daily Roster'!$P246</f>
        <v>0</v>
      </c>
      <c r="Q246" s="55" t="str">
        <f>'[5]Daily Roster'!$Q246</f>
        <v>Madhushi (3A)</v>
      </c>
      <c r="R246" s="55" t="str">
        <f>'[5]Daily Roster'!$R246</f>
        <v>Sherine Tan (PICU/Aviary)</v>
      </c>
      <c r="S246" s="55">
        <f>'[5]Daily Roster'!$S246</f>
        <v>0</v>
      </c>
      <c r="T246" s="55">
        <f>'[5]Daily Roster'!$T246</f>
        <v>0</v>
      </c>
    </row>
    <row r="247" spans="1:21" x14ac:dyDescent="0.3">
      <c r="A247" s="7">
        <v>43444</v>
      </c>
      <c r="B247" s="1" t="s">
        <v>1</v>
      </c>
      <c r="C247" s="55" t="str">
        <f>'[5]Daily Roster'!$C247</f>
        <v>Christine</v>
      </c>
      <c r="D247" s="55" t="str">
        <f>'[5]Daily Roster'!$D247</f>
        <v>J.Drummond</v>
      </c>
      <c r="E247" s="55" t="str">
        <f>'[5]Daily Roster'!$E247</f>
        <v>Georgia</v>
      </c>
      <c r="F247" s="55" t="str">
        <f>'[5]Daily Roster'!$F247</f>
        <v>Lisa</v>
      </c>
      <c r="G247" s="55" t="str">
        <f>'[5]Daily Roster'!$G247</f>
        <v>Angelica</v>
      </c>
      <c r="H247" s="55" t="str">
        <f>'[5]Daily Roster'!$H247</f>
        <v>K.Chin</v>
      </c>
      <c r="I247" s="55" t="str">
        <f>'[5]Daily Roster'!$I247</f>
        <v>V.Le</v>
      </c>
      <c r="J247" s="55" t="str">
        <f>'[5]Daily Roster'!$J247</f>
        <v>Vineeth</v>
      </c>
      <c r="K247" s="55" t="str">
        <f>'[5]Daily Roster'!$K247</f>
        <v>V.Shen</v>
      </c>
      <c r="L247" s="55" t="str">
        <f>'[5]Daily Roster'!$L247</f>
        <v>qq</v>
      </c>
      <c r="M247" s="55" t="str">
        <f>'[5]Daily Roster'!$M247</f>
        <v>qq</v>
      </c>
      <c r="N247" s="55">
        <f>'[5]Daily Roster'!$N247</f>
        <v>0</v>
      </c>
      <c r="O247" s="55">
        <f>'[5]Daily Roster'!$O247</f>
        <v>0</v>
      </c>
      <c r="P247" s="55">
        <f>'[5]Daily Roster'!$P247</f>
        <v>0</v>
      </c>
      <c r="Q247" s="55">
        <f>'[5]Daily Roster'!$Q247</f>
        <v>0</v>
      </c>
      <c r="R247" s="55" t="str">
        <f>'[5]Daily Roster'!$R247</f>
        <v>Sherine Tan (4C)</v>
      </c>
      <c r="S247" s="55">
        <f>'[5]Daily Roster'!$S247</f>
        <v>0</v>
      </c>
      <c r="T247" s="55">
        <f>'[5]Daily Roster'!$T247</f>
        <v>0</v>
      </c>
    </row>
    <row r="248" spans="1:21" x14ac:dyDescent="0.3">
      <c r="A248" s="7">
        <v>43445</v>
      </c>
      <c r="B248" s="1" t="s">
        <v>2</v>
      </c>
      <c r="C248" s="55" t="str">
        <f>'[5]Daily Roster'!$C248</f>
        <v>Christine</v>
      </c>
      <c r="D248" s="55" t="str">
        <f>'[5]Daily Roster'!$D248</f>
        <v>Megan</v>
      </c>
      <c r="E248" s="55" t="str">
        <f>'[5]Daily Roster'!$E248</f>
        <v>Georgia</v>
      </c>
      <c r="F248" s="55" t="str">
        <f>'[5]Daily Roster'!$F248</f>
        <v>J.Drummond</v>
      </c>
      <c r="G248" s="55" t="str">
        <f>'[5]Daily Roster'!$G248</f>
        <v>Angelica</v>
      </c>
      <c r="H248" s="55" t="str">
        <f>'[5]Daily Roster'!$H248</f>
        <v>K.Chin</v>
      </c>
      <c r="I248" s="55" t="str">
        <f>'[5]Daily Roster'!$I248</f>
        <v>V.Le</v>
      </c>
      <c r="J248" s="55" t="str">
        <f>'[5]Daily Roster'!$J248</f>
        <v>Vineeth</v>
      </c>
      <c r="K248" s="55" t="str">
        <f>'[5]Daily Roster'!$K248</f>
        <v>E.Hu</v>
      </c>
      <c r="L248" s="55" t="str">
        <f>'[5]Daily Roster'!$L248</f>
        <v>qq</v>
      </c>
      <c r="M248" s="55" t="str">
        <f>'[5]Daily Roster'!$M248</f>
        <v>qq</v>
      </c>
      <c r="N248" s="55">
        <f>'[5]Daily Roster'!$N248</f>
        <v>0</v>
      </c>
      <c r="O248" s="55">
        <f>'[5]Daily Roster'!$O248</f>
        <v>0</v>
      </c>
      <c r="P248" s="55">
        <f>'[5]Daily Roster'!$P248</f>
        <v>0</v>
      </c>
      <c r="Q248" s="55">
        <f>'[5]Daily Roster'!$Q248</f>
        <v>0</v>
      </c>
      <c r="R248" s="55" t="str">
        <f>'[5]Daily Roster'!$R248</f>
        <v>Sherine Tan (NICU)</v>
      </c>
      <c r="S248" s="55">
        <f>'[5]Daily Roster'!$S248</f>
        <v>0</v>
      </c>
      <c r="T248" s="55">
        <f>'[5]Daily Roster'!$T248</f>
        <v>0</v>
      </c>
    </row>
    <row r="249" spans="1:21" x14ac:dyDescent="0.3">
      <c r="A249" s="7">
        <v>43446</v>
      </c>
      <c r="B249" s="1" t="s">
        <v>3</v>
      </c>
      <c r="C249" s="55" t="str">
        <f>'[5]Daily Roster'!$C249</f>
        <v>Christine</v>
      </c>
      <c r="D249" s="55" t="str">
        <f>'[5]Daily Roster'!$D249</f>
        <v>Megan</v>
      </c>
      <c r="E249" s="55" t="str">
        <f>'[5]Daily Roster'!$E249</f>
        <v>Georgia</v>
      </c>
      <c r="F249" s="55" t="str">
        <f>'[5]Daily Roster'!$F249</f>
        <v>J.Drummond</v>
      </c>
      <c r="G249" s="55" t="str">
        <f>'[5]Daily Roster'!$G249</f>
        <v>E.Hu</v>
      </c>
      <c r="H249" s="55" t="str">
        <f>'[5]Daily Roster'!$H249</f>
        <v>K.Chin</v>
      </c>
      <c r="I249" s="55" t="str">
        <f>'[5]Daily Roster'!$I249</f>
        <v>V.Le</v>
      </c>
      <c r="J249" s="55" t="str">
        <f>'[5]Daily Roster'!$J249</f>
        <v>Vineeth</v>
      </c>
      <c r="K249" s="55" t="str">
        <f>'[5]Daily Roster'!$K249</f>
        <v>V.Shen</v>
      </c>
      <c r="L249" s="55" t="str">
        <f>'[5]Daily Roster'!$L249</f>
        <v>qq</v>
      </c>
      <c r="M249" s="55" t="str">
        <f>'[5]Daily Roster'!$M249</f>
        <v>qq</v>
      </c>
      <c r="N249" s="55">
        <f>'[5]Daily Roster'!$N249</f>
        <v>0</v>
      </c>
      <c r="O249" s="55">
        <f>'[5]Daily Roster'!$O249</f>
        <v>0</v>
      </c>
      <c r="P249" s="55">
        <f>'[5]Daily Roster'!$P249</f>
        <v>0</v>
      </c>
      <c r="Q249" s="55">
        <f>'[5]Daily Roster'!$Q249</f>
        <v>0</v>
      </c>
      <c r="R249" s="55" t="str">
        <f>'[5]Daily Roster'!$R249</f>
        <v>Sherine Tan (NICU)</v>
      </c>
      <c r="S249" s="55">
        <f>'[5]Daily Roster'!$S249</f>
        <v>0</v>
      </c>
      <c r="T249" s="55">
        <f>'[5]Daily Roster'!$T249</f>
        <v>0</v>
      </c>
    </row>
    <row r="250" spans="1:21" x14ac:dyDescent="0.3">
      <c r="A250" s="7">
        <v>43447</v>
      </c>
      <c r="B250" s="1" t="s">
        <v>4</v>
      </c>
      <c r="C250" s="55" t="str">
        <f>'[5]Daily Roster'!$C250</f>
        <v>Christine</v>
      </c>
      <c r="D250" s="55" t="str">
        <f>'[5]Daily Roster'!$D250</f>
        <v>Megan</v>
      </c>
      <c r="E250" s="55" t="str">
        <f>'[5]Daily Roster'!$E250</f>
        <v>J.Drummond</v>
      </c>
      <c r="F250" s="55" t="str">
        <f>'[5]Daily Roster'!$F250</f>
        <v>Lisa</v>
      </c>
      <c r="G250" s="55" t="str">
        <f>'[5]Daily Roster'!$G250</f>
        <v>Angelica</v>
      </c>
      <c r="H250" s="55" t="str">
        <f>'[5]Daily Roster'!$H250</f>
        <v>Huda</v>
      </c>
      <c r="I250" s="55" t="str">
        <f>'[5]Daily Roster'!$I250</f>
        <v>V.Le</v>
      </c>
      <c r="J250" s="55" t="str">
        <f>'[5]Daily Roster'!$J250</f>
        <v>K.Tiong</v>
      </c>
      <c r="K250" s="55" t="str">
        <f>'[5]Daily Roster'!$K250</f>
        <v>A.Alex</v>
      </c>
      <c r="L250" s="55" t="str">
        <f>'[5]Daily Roster'!$L250</f>
        <v>qq</v>
      </c>
      <c r="M250" s="55" t="str">
        <f>'[5]Daily Roster'!$M250</f>
        <v>qq</v>
      </c>
      <c r="N250" s="55">
        <f>'[5]Daily Roster'!$N250</f>
        <v>0</v>
      </c>
      <c r="O250" s="55">
        <f>'[5]Daily Roster'!$O250</f>
        <v>0</v>
      </c>
      <c r="P250" s="55">
        <f>'[5]Daily Roster'!$P250</f>
        <v>0</v>
      </c>
      <c r="Q250" s="55">
        <f>'[5]Daily Roster'!$Q250</f>
        <v>0</v>
      </c>
      <c r="R250" s="55" t="str">
        <f>'[5]Daily Roster'!$R250</f>
        <v>Sherine Tan (NICU)</v>
      </c>
      <c r="S250" s="55">
        <f>'[5]Daily Roster'!$S250</f>
        <v>0</v>
      </c>
      <c r="T250" s="55">
        <f>'[5]Daily Roster'!$T250</f>
        <v>0</v>
      </c>
    </row>
    <row r="251" spans="1:21" x14ac:dyDescent="0.3">
      <c r="A251" s="7">
        <v>43448</v>
      </c>
      <c r="B251" s="1" t="s">
        <v>5</v>
      </c>
      <c r="C251" s="55" t="str">
        <f>'[5]Daily Roster'!$C251</f>
        <v>Christine</v>
      </c>
      <c r="D251" s="55" t="str">
        <f>'[5]Daily Roster'!$D251</f>
        <v>Megan</v>
      </c>
      <c r="E251" s="55" t="str">
        <f>'[5]Daily Roster'!$E251</f>
        <v>Georgia</v>
      </c>
      <c r="F251" s="55" t="str">
        <f>'[5]Daily Roster'!$F251</f>
        <v>J.Drummond</v>
      </c>
      <c r="G251" s="55" t="str">
        <f>'[5]Daily Roster'!$G251</f>
        <v>Angelica</v>
      </c>
      <c r="H251" s="55" t="str">
        <f>'[5]Daily Roster'!$H251</f>
        <v>Huda</v>
      </c>
      <c r="I251" s="55" t="str">
        <f>'[5]Daily Roster'!$I251</f>
        <v>V.Le</v>
      </c>
      <c r="J251" s="55" t="str">
        <f>'[5]Daily Roster'!$J251</f>
        <v>Vineeth</v>
      </c>
      <c r="K251" s="55" t="str">
        <f>'[5]Daily Roster'!$K251</f>
        <v>K.Tiong</v>
      </c>
      <c r="L251" s="55" t="str">
        <f>'[5]Daily Roster'!$L251</f>
        <v>qq</v>
      </c>
      <c r="M251" s="55" t="str">
        <f>'[5]Daily Roster'!$M251</f>
        <v>qq</v>
      </c>
      <c r="N251" s="55">
        <f>'[5]Daily Roster'!$N251</f>
        <v>0</v>
      </c>
      <c r="O251" s="55">
        <f>'[5]Daily Roster'!$O251</f>
        <v>0</v>
      </c>
      <c r="P251" s="55">
        <f>'[5]Daily Roster'!$P251</f>
        <v>0</v>
      </c>
      <c r="Q251" s="55">
        <f>'[5]Daily Roster'!$Q251</f>
        <v>0</v>
      </c>
      <c r="R251" s="55" t="str">
        <f>'[5]Daily Roster'!$R251</f>
        <v>Sherine Tan (NICU)</v>
      </c>
      <c r="S251" s="55">
        <f>'[5]Daily Roster'!$S251</f>
        <v>0</v>
      </c>
      <c r="T251" s="55">
        <f>'[5]Daily Roster'!$T251</f>
        <v>0</v>
      </c>
    </row>
    <row r="252" spans="1:21" x14ac:dyDescent="0.3">
      <c r="A252" s="7">
        <v>43451</v>
      </c>
      <c r="B252" s="1" t="s">
        <v>1</v>
      </c>
      <c r="C252" s="55" t="str">
        <f>'[5]Daily Roster'!$C252</f>
        <v>Christine</v>
      </c>
      <c r="D252" s="55" t="str">
        <f>'[5]Daily Roster'!$D252</f>
        <v>Megan</v>
      </c>
      <c r="E252" s="55" t="str">
        <f>'[5]Daily Roster'!$E252</f>
        <v>J.Drummond</v>
      </c>
      <c r="F252" s="55" t="str">
        <f>'[5]Daily Roster'!$F252</f>
        <v>Lisa</v>
      </c>
      <c r="G252" s="55" t="str">
        <f>'[5]Daily Roster'!$G252</f>
        <v>Angelica</v>
      </c>
      <c r="H252" s="55" t="str">
        <f>'[5]Daily Roster'!$H252</f>
        <v>K.Chin</v>
      </c>
      <c r="I252" s="55" t="str">
        <f>'[5]Daily Roster'!I$260</f>
        <v>Khoa</v>
      </c>
      <c r="J252" s="55" t="str">
        <f>'[5]Daily Roster'!$J252</f>
        <v>Vineeth</v>
      </c>
      <c r="K252" s="55" t="str">
        <f>'[5]Daily Roster'!$K252</f>
        <v>A.Alex</v>
      </c>
      <c r="L252" s="55" t="str">
        <f>'[5]Daily Roster'!$L252</f>
        <v>Nadi</v>
      </c>
      <c r="M252" s="55" t="str">
        <f>'[5]Daily Roster'!$M252</f>
        <v>qq</v>
      </c>
      <c r="N252" s="55">
        <f>'[5]Daily Roster'!$N252</f>
        <v>0</v>
      </c>
      <c r="O252" s="55">
        <f>'[5]Daily Roster'!$O252</f>
        <v>0</v>
      </c>
      <c r="P252" s="55">
        <f>'[5]Daily Roster'!$P252</f>
        <v>0</v>
      </c>
      <c r="Q252" s="55">
        <f>'[5]Daily Roster'!$Q252</f>
        <v>0</v>
      </c>
      <c r="R252" s="55">
        <f>'[5]Daily Roster'!$R252</f>
        <v>0</v>
      </c>
      <c r="S252" s="55">
        <f>'[5]Daily Roster'!$S252</f>
        <v>0</v>
      </c>
      <c r="T252" s="55">
        <f>'[5]Daily Roster'!$T252</f>
        <v>0</v>
      </c>
    </row>
    <row r="253" spans="1:21" x14ac:dyDescent="0.3">
      <c r="A253" s="7">
        <v>43452</v>
      </c>
      <c r="B253" s="1" t="s">
        <v>2</v>
      </c>
      <c r="C253" s="55" t="str">
        <f>'[5]Daily Roster'!$C253</f>
        <v>Christine</v>
      </c>
      <c r="D253" s="55" t="str">
        <f>'[5]Daily Roster'!$D253</f>
        <v>Megan</v>
      </c>
      <c r="E253" s="55" t="str">
        <f>'[5]Daily Roster'!$E253</f>
        <v>Georgia</v>
      </c>
      <c r="F253" s="55" t="str">
        <f>'[5]Daily Roster'!$F253</f>
        <v>J.Drummond</v>
      </c>
      <c r="G253" s="55" t="str">
        <f>'[5]Daily Roster'!$G253</f>
        <v>Angelica</v>
      </c>
      <c r="H253" s="55" t="str">
        <f>'[5]Daily Roster'!$H253</f>
        <v>K.Chin</v>
      </c>
      <c r="I253" s="55" t="str">
        <f>'[5]Daily Roster'!I$260</f>
        <v>Khoa</v>
      </c>
      <c r="J253" s="55" t="str">
        <f>'[5]Daily Roster'!$J253</f>
        <v>Vineeth</v>
      </c>
      <c r="K253" s="55" t="str">
        <f>'[5]Daily Roster'!$K253</f>
        <v>E.Hu</v>
      </c>
      <c r="L253" s="55" t="str">
        <f>'[5]Daily Roster'!$L253</f>
        <v>qq</v>
      </c>
      <c r="M253" s="55" t="str">
        <f>'[5]Daily Roster'!$M253</f>
        <v>qq</v>
      </c>
      <c r="N253" s="55">
        <f>'[5]Daily Roster'!$N253</f>
        <v>0</v>
      </c>
      <c r="O253" s="55">
        <f>'[5]Daily Roster'!$O253</f>
        <v>0</v>
      </c>
      <c r="P253" s="55">
        <f>'[5]Daily Roster'!$P253</f>
        <v>0</v>
      </c>
      <c r="Q253" s="55">
        <f>'[5]Daily Roster'!$Q253</f>
        <v>0</v>
      </c>
      <c r="R253" s="55">
        <f>'[5]Daily Roster'!$R253</f>
        <v>0</v>
      </c>
      <c r="S253" s="55">
        <f>'[5]Daily Roster'!$S253</f>
        <v>0</v>
      </c>
      <c r="T253" s="55">
        <f>'[5]Daily Roster'!$T253</f>
        <v>0</v>
      </c>
      <c r="U253" s="55">
        <f>'[5]Daily Roster'!U$261</f>
        <v>0</v>
      </c>
    </row>
    <row r="254" spans="1:21" x14ac:dyDescent="0.3">
      <c r="A254" s="7">
        <v>43453</v>
      </c>
      <c r="B254" s="1" t="s">
        <v>3</v>
      </c>
      <c r="C254" s="55" t="str">
        <f>'[5]Daily Roster'!$C254</f>
        <v>Christine</v>
      </c>
      <c r="D254" s="55" t="str">
        <f>'[5]Daily Roster'!$D254</f>
        <v>Megan</v>
      </c>
      <c r="E254" s="55" t="str">
        <f>'[5]Daily Roster'!$E254</f>
        <v>Georgia</v>
      </c>
      <c r="F254" s="55" t="str">
        <f>'[5]Daily Roster'!$F254</f>
        <v>J.Drummond</v>
      </c>
      <c r="G254" s="55" t="str">
        <f>'[5]Daily Roster'!$G254</f>
        <v>Angelica</v>
      </c>
      <c r="H254" s="55" t="str">
        <f>'[5]Daily Roster'!$H254</f>
        <v>K.Chin</v>
      </c>
      <c r="I254" s="55" t="str">
        <f>'[5]Daily Roster'!I$260</f>
        <v>Khoa</v>
      </c>
      <c r="J254" s="55" t="str">
        <f>'[5]Daily Roster'!$J254</f>
        <v>Vineeth</v>
      </c>
      <c r="K254" s="55" t="str">
        <f>'[5]Daily Roster'!$K254</f>
        <v>E.Hu</v>
      </c>
      <c r="L254" s="55" t="str">
        <f>'[5]Daily Roster'!$L254</f>
        <v>qq</v>
      </c>
      <c r="M254" s="55" t="str">
        <f>'[5]Daily Roster'!$M254</f>
        <v>qq</v>
      </c>
      <c r="N254" s="55">
        <f>'[5]Daily Roster'!$N254</f>
        <v>0</v>
      </c>
      <c r="O254" s="55">
        <f>'[5]Daily Roster'!$O254</f>
        <v>0</v>
      </c>
      <c r="P254" s="55">
        <f>'[5]Daily Roster'!$P254</f>
        <v>0</v>
      </c>
      <c r="Q254" s="55">
        <f>'[5]Daily Roster'!$Q254</f>
        <v>0</v>
      </c>
      <c r="R254" s="55">
        <f>'[5]Daily Roster'!$R254</f>
        <v>0</v>
      </c>
      <c r="S254" s="55">
        <f>'[5]Daily Roster'!$S254</f>
        <v>0</v>
      </c>
      <c r="T254" s="55">
        <f>'[5]Daily Roster'!$T254</f>
        <v>0</v>
      </c>
    </row>
    <row r="255" spans="1:21" x14ac:dyDescent="0.3">
      <c r="A255" s="7">
        <v>43454</v>
      </c>
      <c r="B255" s="1" t="s">
        <v>4</v>
      </c>
      <c r="C255" s="55" t="str">
        <f>'[5]Daily Roster'!$C255</f>
        <v>Christine</v>
      </c>
      <c r="D255" s="55" t="str">
        <f>'[5]Daily Roster'!$D255</f>
        <v>Megan</v>
      </c>
      <c r="E255" s="55" t="str">
        <f>'[5]Daily Roster'!$E255</f>
        <v>Georgia</v>
      </c>
      <c r="F255" s="55" t="str">
        <f>'[5]Daily Roster'!$F255</f>
        <v>Lisa</v>
      </c>
      <c r="G255" s="55" t="str">
        <f>'[5]Daily Roster'!$G255</f>
        <v>Angelica</v>
      </c>
      <c r="H255" s="55" t="str">
        <f>'[5]Daily Roster'!$H255</f>
        <v>K.Chin</v>
      </c>
      <c r="I255" s="55" t="str">
        <f>'[5]Daily Roster'!I$260</f>
        <v>Khoa</v>
      </c>
      <c r="J255" s="55" t="str">
        <f>'[5]Daily Roster'!$J255</f>
        <v>Vineeth</v>
      </c>
      <c r="K255" s="55" t="str">
        <f>'[5]Daily Roster'!$K255</f>
        <v>J.Drummond</v>
      </c>
      <c r="L255" s="55" t="str">
        <f>'[5]Daily Roster'!$L255</f>
        <v>qq</v>
      </c>
      <c r="M255" s="55" t="str">
        <f>'[5]Daily Roster'!$M255</f>
        <v>qq</v>
      </c>
      <c r="N255" s="55">
        <f>'[5]Daily Roster'!$N255</f>
        <v>0</v>
      </c>
      <c r="O255" s="55">
        <f>'[5]Daily Roster'!$O255</f>
        <v>0</v>
      </c>
      <c r="P255" s="55">
        <f>'[5]Daily Roster'!$P255</f>
        <v>0</v>
      </c>
      <c r="Q255" s="55">
        <f>'[5]Daily Roster'!$Q255</f>
        <v>0</v>
      </c>
      <c r="R255" s="55">
        <f>'[5]Daily Roster'!$R255</f>
        <v>0</v>
      </c>
      <c r="S255" s="55">
        <f>'[5]Daily Roster'!$S255</f>
        <v>0</v>
      </c>
      <c r="T255" s="55">
        <f>'[5]Daily Roster'!$T255</f>
        <v>0</v>
      </c>
    </row>
    <row r="256" spans="1:21" x14ac:dyDescent="0.3">
      <c r="A256" s="7">
        <v>43455</v>
      </c>
      <c r="B256" s="1" t="s">
        <v>5</v>
      </c>
      <c r="C256" s="55" t="str">
        <f>'[5]Daily Roster'!$C256</f>
        <v>Christine</v>
      </c>
      <c r="D256" s="55" t="str">
        <f>'[5]Daily Roster'!$D256</f>
        <v>Megan</v>
      </c>
      <c r="E256" s="55" t="str">
        <f>'[5]Daily Roster'!$E256</f>
        <v>Georgia</v>
      </c>
      <c r="F256" s="55" t="str">
        <f>'[5]Daily Roster'!$F256</f>
        <v>J.Drummond</v>
      </c>
      <c r="G256" s="55" t="str">
        <f>'[5]Daily Roster'!$G256</f>
        <v>Angelica</v>
      </c>
      <c r="H256" s="55" t="str">
        <f>'[5]Daily Roster'!$H256</f>
        <v>K.Chin</v>
      </c>
      <c r="I256" s="55" t="str">
        <f>'[5]Daily Roster'!I$260</f>
        <v>Khoa</v>
      </c>
      <c r="J256" s="55" t="str">
        <f>'[5]Daily Roster'!$J256</f>
        <v>Vineeth</v>
      </c>
      <c r="K256" s="55" t="str">
        <f>'[5]Daily Roster'!$K256</f>
        <v>A.Alex</v>
      </c>
      <c r="L256" s="55" t="str">
        <f>'[5]Daily Roster'!$L256</f>
        <v>qq</v>
      </c>
      <c r="M256" s="55" t="str">
        <f>'[5]Daily Roster'!$M256</f>
        <v>qq</v>
      </c>
      <c r="N256" s="55">
        <f>'[5]Daily Roster'!$N256</f>
        <v>0</v>
      </c>
      <c r="O256" s="55">
        <f>'[5]Daily Roster'!$O256</f>
        <v>0</v>
      </c>
      <c r="P256" s="55">
        <f>'[5]Daily Roster'!$P256</f>
        <v>0</v>
      </c>
      <c r="Q256" s="55">
        <f>'[5]Daily Roster'!$Q256</f>
        <v>0</v>
      </c>
      <c r="R256" s="55">
        <f>'[5]Daily Roster'!$R256</f>
        <v>0</v>
      </c>
      <c r="S256" s="55">
        <f>'[5]Daily Roster'!$S256</f>
        <v>0</v>
      </c>
      <c r="T256" s="55">
        <f>'[5]Daily Roster'!$T256</f>
        <v>0</v>
      </c>
    </row>
    <row r="257" spans="1:20" x14ac:dyDescent="0.3">
      <c r="A257" s="7">
        <v>43458</v>
      </c>
      <c r="B257" s="1" t="s">
        <v>1</v>
      </c>
      <c r="C257" s="55" t="str">
        <f>'[5]Daily Roster'!$C257</f>
        <v>Christine</v>
      </c>
      <c r="D257" s="55" t="str">
        <f>'[5]Daily Roster'!$D257</f>
        <v>Sherine</v>
      </c>
      <c r="E257" s="55" t="str">
        <f>'[5]Daily Roster'!$E257</f>
        <v>Georgia</v>
      </c>
      <c r="F257" s="55" t="str">
        <f>'[5]Daily Roster'!$F257</f>
        <v>J.Drummond</v>
      </c>
      <c r="G257" s="55" t="str">
        <f>'[5]Daily Roster'!$G257</f>
        <v>Angelica</v>
      </c>
      <c r="H257" s="55" t="str">
        <f>'[5]Daily Roster'!$H257</f>
        <v>K.Chin</v>
      </c>
      <c r="I257" s="55" t="str">
        <f>'[5]Daily Roster'!I$260</f>
        <v>Khoa</v>
      </c>
      <c r="J257" s="55" t="str">
        <f>'[5]Daily Roster'!$J257</f>
        <v>Vineeth</v>
      </c>
      <c r="K257" s="55" t="str">
        <f>'[5]Daily Roster'!$K257</f>
        <v>Janki</v>
      </c>
      <c r="L257" s="55" t="str">
        <f>'[5]Daily Roster'!$L257</f>
        <v>qq</v>
      </c>
      <c r="M257" s="55" t="str">
        <f>'[5]Daily Roster'!$M257</f>
        <v>qq</v>
      </c>
      <c r="N257" s="55" t="str">
        <f>'[5]Daily Roster'!$N257</f>
        <v>Thao</v>
      </c>
      <c r="O257" s="55" t="str">
        <f>'[5]Daily Roster'!$O257</f>
        <v>Idile</v>
      </c>
      <c r="P257" s="55">
        <f>'[5]Daily Roster'!$P257</f>
        <v>0</v>
      </c>
      <c r="Q257" s="55">
        <f>'[5]Daily Roster'!$Q257</f>
        <v>0</v>
      </c>
      <c r="R257" s="55">
        <f>'[5]Daily Roster'!$R257</f>
        <v>0</v>
      </c>
      <c r="S257" s="55">
        <f>'[5]Daily Roster'!$S257</f>
        <v>0</v>
      </c>
      <c r="T257" s="55">
        <f>'[5]Daily Roster'!$T257</f>
        <v>0</v>
      </c>
    </row>
    <row r="258" spans="1:20" x14ac:dyDescent="0.3">
      <c r="A258" s="7">
        <v>43459</v>
      </c>
      <c r="B258" s="1" t="s">
        <v>2</v>
      </c>
      <c r="C258" s="55" t="str">
        <f>'[5]Daily Roster'!$C258</f>
        <v>Public Holiday</v>
      </c>
      <c r="D258" s="55" t="str">
        <f>'[5]Daily Roster'!$D258</f>
        <v>Public Holiday</v>
      </c>
      <c r="E258" s="55" t="str">
        <f>'[5]Daily Roster'!$E258</f>
        <v>Public Holiday</v>
      </c>
      <c r="F258" s="55" t="str">
        <f>'[5]Daily Roster'!$F258</f>
        <v>Public Holiday</v>
      </c>
      <c r="G258" s="55" t="str">
        <f>'[5]Daily Roster'!$G258</f>
        <v>Public Holiday</v>
      </c>
      <c r="H258" s="55" t="str">
        <f>'[5]Daily Roster'!$H258</f>
        <v>Public Holiday</v>
      </c>
      <c r="I258" s="55" t="str">
        <f>'[5]Daily Roster'!I$260</f>
        <v>Khoa</v>
      </c>
      <c r="J258" s="55" t="str">
        <f>'[5]Daily Roster'!$J258</f>
        <v>Public Holiday</v>
      </c>
      <c r="K258" s="55" t="str">
        <f>'[5]Daily Roster'!$K258</f>
        <v>Public Holiday</v>
      </c>
      <c r="L258" s="55" t="str">
        <f>'[5]Daily Roster'!$L258</f>
        <v>qq</v>
      </c>
      <c r="M258" s="55" t="str">
        <f>'[5]Daily Roster'!$M258</f>
        <v>Public Holiday</v>
      </c>
      <c r="N258" s="55" t="str">
        <f>'[5]Daily Roster'!$N258</f>
        <v>Public Holiday</v>
      </c>
      <c r="O258" s="55" t="str">
        <f>'[5]Daily Roster'!$O258</f>
        <v>Public Holiday</v>
      </c>
      <c r="P258" s="55" t="str">
        <f>'[5]Daily Roster'!$P258</f>
        <v>Public Holiday</v>
      </c>
      <c r="Q258" s="55" t="str">
        <f>'[5]Daily Roster'!$Q258</f>
        <v>Public Holiday</v>
      </c>
      <c r="R258" s="55" t="str">
        <f>'[5]Daily Roster'!$R258</f>
        <v>Public Holiday</v>
      </c>
      <c r="S258" s="55" t="str">
        <f>'[5]Daily Roster'!$S258</f>
        <v>Public Holiday</v>
      </c>
      <c r="T258" s="55" t="str">
        <f>'[5]Daily Roster'!$T258</f>
        <v>Public Holiday</v>
      </c>
    </row>
    <row r="259" spans="1:20" x14ac:dyDescent="0.3">
      <c r="A259" s="7">
        <v>43460</v>
      </c>
      <c r="B259" s="1" t="s">
        <v>3</v>
      </c>
      <c r="C259" s="55" t="str">
        <f>'[5]Daily Roster'!$C259</f>
        <v>Public Holiday</v>
      </c>
      <c r="D259" s="55" t="str">
        <f>'[5]Daily Roster'!$D259</f>
        <v>Public Holiday</v>
      </c>
      <c r="E259" s="55" t="str">
        <f>'[5]Daily Roster'!$E259</f>
        <v>Public Holiday</v>
      </c>
      <c r="F259" s="55" t="str">
        <f>'[5]Daily Roster'!$F259</f>
        <v>Public Holiday</v>
      </c>
      <c r="G259" s="55" t="str">
        <f>'[5]Daily Roster'!$G259</f>
        <v>Public Holiday</v>
      </c>
      <c r="H259" s="55" t="str">
        <f>'[5]Daily Roster'!$H259</f>
        <v>Public Holiday</v>
      </c>
      <c r="I259" s="55" t="str">
        <f>'[5]Daily Roster'!I$260</f>
        <v>Khoa</v>
      </c>
      <c r="J259" s="55" t="str">
        <f>'[5]Daily Roster'!$J259</f>
        <v>Public Holiday</v>
      </c>
      <c r="K259" s="55" t="str">
        <f>'[5]Daily Roster'!$K259</f>
        <v>Public Holiday</v>
      </c>
      <c r="L259" s="55" t="str">
        <f>'[5]Daily Roster'!$L259</f>
        <v>Public Holiday</v>
      </c>
      <c r="M259" s="55" t="str">
        <f>'[5]Daily Roster'!$M259</f>
        <v>Public Holiday</v>
      </c>
      <c r="N259" s="55" t="str">
        <f>'[5]Daily Roster'!$N259</f>
        <v>Public Holiday</v>
      </c>
      <c r="O259" s="55" t="str">
        <f>'[5]Daily Roster'!$O259</f>
        <v>Public Holiday</v>
      </c>
      <c r="P259" s="55" t="str">
        <f>'[5]Daily Roster'!$P259</f>
        <v>Public Holiday</v>
      </c>
      <c r="Q259" s="55" t="str">
        <f>'[5]Daily Roster'!$Q259</f>
        <v>Public Holiday</v>
      </c>
      <c r="R259" s="55" t="str">
        <f>'[5]Daily Roster'!$R259</f>
        <v>Public Holiday</v>
      </c>
      <c r="S259" s="55" t="str">
        <f>'[5]Daily Roster'!$S259</f>
        <v>Public Holiday</v>
      </c>
      <c r="T259" s="55" t="str">
        <f>'[5]Daily Roster'!$T259</f>
        <v>Public Holiday</v>
      </c>
    </row>
    <row r="260" spans="1:20" x14ac:dyDescent="0.3">
      <c r="A260" s="7">
        <v>43461</v>
      </c>
      <c r="B260" s="1" t="s">
        <v>4</v>
      </c>
      <c r="C260" s="55" t="str">
        <f>'[5]Daily Roster'!$C260</f>
        <v>Christine</v>
      </c>
      <c r="D260" s="55" t="str">
        <f>'[5]Daily Roster'!$D260</f>
        <v>J.Drummond</v>
      </c>
      <c r="E260" s="55" t="str">
        <f>'[5]Daily Roster'!$E260</f>
        <v>Georgia</v>
      </c>
      <c r="F260" s="55" t="str">
        <f>'[5]Daily Roster'!$F260</f>
        <v>Lisa</v>
      </c>
      <c r="G260" s="55" t="str">
        <f>'[5]Daily Roster'!$G260</f>
        <v>Angelica</v>
      </c>
      <c r="H260" s="55" t="str">
        <f>'[5]Daily Roster'!$H260</f>
        <v>Emma</v>
      </c>
      <c r="I260" s="55" t="str">
        <f>'[5]Daily Roster'!I$260</f>
        <v>Khoa</v>
      </c>
      <c r="J260" s="55" t="str">
        <f>'[5]Daily Roster'!$J260</f>
        <v>V.Shen</v>
      </c>
      <c r="K260" s="55" t="str">
        <f>'[5]Daily Roster'!$K260</f>
        <v>Janki</v>
      </c>
      <c r="L260" s="55" t="str">
        <f>'[5]Daily Roster'!$L260</f>
        <v>qq</v>
      </c>
      <c r="M260" s="55" t="str">
        <f>'[5]Daily Roster'!$M260</f>
        <v>qq</v>
      </c>
      <c r="N260" s="55" t="str">
        <f>'[5]Daily Roster'!$N260</f>
        <v>Thao</v>
      </c>
      <c r="O260" s="55" t="str">
        <f>'[5]Daily Roster'!$O260</f>
        <v>Idile</v>
      </c>
      <c r="P260" s="55">
        <f>'[5]Daily Roster'!$P260</f>
        <v>0</v>
      </c>
      <c r="Q260" s="55">
        <f>'[5]Daily Roster'!$Q260</f>
        <v>0</v>
      </c>
      <c r="R260" s="55">
        <f>'[5]Daily Roster'!$R260</f>
        <v>0</v>
      </c>
      <c r="S260" s="55">
        <f>'[5]Daily Roster'!$S260</f>
        <v>0</v>
      </c>
      <c r="T260" s="55">
        <f>'[5]Daily Roster'!$T260</f>
        <v>0</v>
      </c>
    </row>
    <row r="261" spans="1:20" x14ac:dyDescent="0.3">
      <c r="A261" s="7">
        <v>43462</v>
      </c>
      <c r="B261" s="1" t="s">
        <v>5</v>
      </c>
      <c r="C261" s="55" t="str">
        <f>'[5]Daily Roster'!$C261</f>
        <v>Christine</v>
      </c>
      <c r="D261" s="55" t="str">
        <f>'[5]Daily Roster'!$D261</f>
        <v>Sherine</v>
      </c>
      <c r="E261" s="55" t="str">
        <f>'[5]Daily Roster'!$E261</f>
        <v>Georgia</v>
      </c>
      <c r="F261" s="55" t="str">
        <f>'[5]Daily Roster'!$F261</f>
        <v>J.Drummond</v>
      </c>
      <c r="G261" s="55" t="str">
        <f>'[5]Daily Roster'!$G261</f>
        <v>Angelica</v>
      </c>
      <c r="H261" s="55" t="str">
        <f>'[5]Daily Roster'!$H261</f>
        <v>Emma</v>
      </c>
      <c r="I261" s="55" t="str">
        <f>'[5]Daily Roster'!I$260</f>
        <v>Khoa</v>
      </c>
      <c r="J261" s="55" t="str">
        <f>'[5]Daily Roster'!$J261</f>
        <v>Vineeth</v>
      </c>
      <c r="K261" s="55" t="str">
        <f>'[5]Daily Roster'!$K261</f>
        <v>Janki</v>
      </c>
      <c r="L261" s="55" t="str">
        <f>'[5]Daily Roster'!$L261</f>
        <v>qq</v>
      </c>
      <c r="M261" s="55" t="str">
        <f>'[5]Daily Roster'!$M261</f>
        <v>qq</v>
      </c>
      <c r="N261" s="55" t="str">
        <f>'[5]Daily Roster'!$N261</f>
        <v>Thao</v>
      </c>
      <c r="O261" s="55" t="str">
        <f>'[5]Daily Roster'!$O261</f>
        <v>Idile</v>
      </c>
      <c r="P261" s="55">
        <f>'[5]Daily Roster'!$P261</f>
        <v>0</v>
      </c>
      <c r="Q261" s="55">
        <f>'[5]Daily Roster'!$Q261</f>
        <v>0</v>
      </c>
      <c r="R261" s="55">
        <f>'[5]Daily Roster'!$R261</f>
        <v>0</v>
      </c>
      <c r="S261" s="55">
        <f>'[5]Daily Roster'!$S261</f>
        <v>0</v>
      </c>
      <c r="T261" s="55">
        <f>'[5]Daily Roster'!$T261</f>
        <v>0</v>
      </c>
    </row>
    <row r="262" spans="1:20" x14ac:dyDescent="0.3">
      <c r="A262" s="7">
        <v>43465</v>
      </c>
      <c r="B262" s="1" t="s">
        <v>1</v>
      </c>
      <c r="C262" s="55">
        <f>'[5]Daily Roster'!$C262</f>
        <v>0</v>
      </c>
      <c r="D262" s="55">
        <f>'[5]Daily Roster'!$D262</f>
        <v>0</v>
      </c>
      <c r="E262" s="55">
        <f>'[5]Daily Roster'!$E262</f>
        <v>0</v>
      </c>
      <c r="F262" s="55">
        <f>'[5]Daily Roster'!$F262</f>
        <v>0</v>
      </c>
      <c r="G262" s="55">
        <f>'[5]Daily Roster'!$G262</f>
        <v>0</v>
      </c>
      <c r="H262" s="55">
        <f>'[5]Daily Roster'!$H262</f>
        <v>0</v>
      </c>
      <c r="I262" s="55" t="str">
        <f>'[5]Daily Roster'!I$260</f>
        <v>Khoa</v>
      </c>
      <c r="J262" s="55">
        <f>'[5]Daily Roster'!$J262</f>
        <v>0</v>
      </c>
      <c r="K262" s="55">
        <f>'[5]Daily Roster'!$K262</f>
        <v>0</v>
      </c>
      <c r="L262" s="55">
        <f>'[5]Daily Roster'!$L262</f>
        <v>0</v>
      </c>
      <c r="M262" s="55">
        <f>'[5]Daily Roster'!$M262</f>
        <v>0</v>
      </c>
      <c r="N262" s="55">
        <f>'[5]Daily Roster'!$N262</f>
        <v>0</v>
      </c>
      <c r="O262" s="55">
        <f>'[5]Daily Roster'!$O262</f>
        <v>0</v>
      </c>
      <c r="P262" s="55">
        <f>'[5]Daily Roster'!$P262</f>
        <v>0</v>
      </c>
      <c r="Q262" s="55">
        <f>'[5]Daily Roster'!$Q262</f>
        <v>0</v>
      </c>
      <c r="R262" s="55">
        <f>'[5]Daily Roster'!$R262</f>
        <v>0</v>
      </c>
      <c r="S262" s="55">
        <f>'[5]Daily Roster'!$S262</f>
        <v>0</v>
      </c>
      <c r="T262" s="55">
        <f>'[5]Daily Roster'!$T262</f>
        <v>0</v>
      </c>
    </row>
    <row r="263" spans="1:20" x14ac:dyDescent="0.3">
      <c r="A263" s="7">
        <v>43466</v>
      </c>
      <c r="B263" s="1" t="s">
        <v>2</v>
      </c>
      <c r="C263" s="55">
        <f>'[5]Daily Roster'!$C263</f>
        <v>0</v>
      </c>
      <c r="D263" s="55">
        <f>'[5]Daily Roster'!$D263</f>
        <v>0</v>
      </c>
      <c r="E263" s="55">
        <f>'[5]Daily Roster'!$E263</f>
        <v>0</v>
      </c>
      <c r="F263" s="55">
        <f>'[5]Daily Roster'!$F263</f>
        <v>0</v>
      </c>
      <c r="G263" s="55">
        <f>'[5]Daily Roster'!$G263</f>
        <v>0</v>
      </c>
      <c r="H263" s="55">
        <f>'[5]Daily Roster'!$H263</f>
        <v>0</v>
      </c>
      <c r="I263" s="55" t="str">
        <f>'[5]Daily Roster'!I$260</f>
        <v>Khoa</v>
      </c>
      <c r="J263" s="55">
        <f>'[5]Daily Roster'!$J263</f>
        <v>0</v>
      </c>
      <c r="K263" s="55">
        <f>'[5]Daily Roster'!$K263</f>
        <v>0</v>
      </c>
      <c r="L263" s="55">
        <f>'[5]Daily Roster'!$L263</f>
        <v>0</v>
      </c>
      <c r="M263" s="55">
        <f>'[5]Daily Roster'!$M263</f>
        <v>0</v>
      </c>
      <c r="N263" s="55">
        <f>'[5]Daily Roster'!$N263</f>
        <v>0</v>
      </c>
      <c r="O263" s="55">
        <f>'[5]Daily Roster'!$O263</f>
        <v>0</v>
      </c>
      <c r="P263" s="55">
        <f>'[5]Daily Roster'!$P263</f>
        <v>0</v>
      </c>
      <c r="Q263" s="55">
        <f>'[5]Daily Roster'!$Q263</f>
        <v>0</v>
      </c>
      <c r="R263" s="55">
        <f>'[5]Daily Roster'!$R263</f>
        <v>0</v>
      </c>
      <c r="S263" s="55">
        <f>'[5]Daily Roster'!$S263</f>
        <v>0</v>
      </c>
      <c r="T263" s="55">
        <f>'[5]Daily Roster'!$T263</f>
        <v>0</v>
      </c>
    </row>
    <row r="264" spans="1:20" x14ac:dyDescent="0.3">
      <c r="A264" s="7">
        <v>43467</v>
      </c>
      <c r="B264" s="1" t="s">
        <v>3</v>
      </c>
      <c r="C264" s="55">
        <f>'[5]Daily Roster'!$C264</f>
        <v>0</v>
      </c>
      <c r="D264" s="55">
        <f>'[5]Daily Roster'!$D264</f>
        <v>0</v>
      </c>
      <c r="E264" s="55">
        <f>'[5]Daily Roster'!$E264</f>
        <v>0</v>
      </c>
      <c r="F264" s="55">
        <f>'[5]Daily Roster'!$F264</f>
        <v>0</v>
      </c>
      <c r="G264" s="55">
        <f>'[5]Daily Roster'!$G264</f>
        <v>0</v>
      </c>
      <c r="H264" s="55">
        <f>'[5]Daily Roster'!$H264</f>
        <v>0</v>
      </c>
      <c r="I264" s="55" t="str">
        <f>'[5]Daily Roster'!I$260</f>
        <v>Khoa</v>
      </c>
      <c r="J264" s="55">
        <f>'[5]Daily Roster'!$J264</f>
        <v>0</v>
      </c>
      <c r="K264" s="55">
        <f>'[5]Daily Roster'!$K264</f>
        <v>0</v>
      </c>
      <c r="L264" s="55">
        <f>'[5]Daily Roster'!$L264</f>
        <v>0</v>
      </c>
      <c r="M264" s="55">
        <f>'[5]Daily Roster'!$M264</f>
        <v>0</v>
      </c>
      <c r="N264" s="55">
        <f>'[5]Daily Roster'!$N264</f>
        <v>0</v>
      </c>
      <c r="O264" s="55">
        <f>'[5]Daily Roster'!$O264</f>
        <v>0</v>
      </c>
      <c r="P264" s="55">
        <f>'[5]Daily Roster'!$P264</f>
        <v>0</v>
      </c>
      <c r="Q264" s="55">
        <f>'[5]Daily Roster'!$Q264</f>
        <v>0</v>
      </c>
      <c r="R264" s="55">
        <f>'[5]Daily Roster'!$R264</f>
        <v>0</v>
      </c>
      <c r="S264" s="55">
        <f>'[5]Daily Roster'!$S264</f>
        <v>0</v>
      </c>
      <c r="T264" s="55">
        <f>'[5]Daily Roster'!$T264</f>
        <v>0</v>
      </c>
    </row>
    <row r="265" spans="1:20" x14ac:dyDescent="0.3">
      <c r="A265" s="7">
        <v>43468</v>
      </c>
      <c r="B265" s="1" t="s">
        <v>4</v>
      </c>
      <c r="C265" s="55">
        <f>'[5]Daily Roster'!$C265</f>
        <v>0</v>
      </c>
      <c r="D265" s="55">
        <f>'[5]Daily Roster'!$D265</f>
        <v>0</v>
      </c>
      <c r="E265" s="55">
        <f>'[5]Daily Roster'!$E265</f>
        <v>0</v>
      </c>
      <c r="F265" s="55">
        <f>'[5]Daily Roster'!$F265</f>
        <v>0</v>
      </c>
      <c r="G265" s="55">
        <f>'[5]Daily Roster'!$G265</f>
        <v>0</v>
      </c>
      <c r="H265" s="55">
        <f>'[5]Daily Roster'!$H265</f>
        <v>0</v>
      </c>
      <c r="I265" s="55" t="str">
        <f>'[5]Daily Roster'!I$260</f>
        <v>Khoa</v>
      </c>
      <c r="J265" s="55">
        <f>'[5]Daily Roster'!$J265</f>
        <v>0</v>
      </c>
      <c r="K265" s="55">
        <f>'[5]Daily Roster'!$K265</f>
        <v>0</v>
      </c>
      <c r="L265" s="55">
        <f>'[5]Daily Roster'!$L265</f>
        <v>0</v>
      </c>
      <c r="M265" s="55">
        <f>'[5]Daily Roster'!$M265</f>
        <v>0</v>
      </c>
      <c r="N265" s="55">
        <f>'[5]Daily Roster'!$N265</f>
        <v>0</v>
      </c>
      <c r="O265" s="55">
        <f>'[5]Daily Roster'!$O265</f>
        <v>0</v>
      </c>
      <c r="P265" s="55">
        <f>'[5]Daily Roster'!$P265</f>
        <v>0</v>
      </c>
      <c r="Q265" s="55">
        <f>'[5]Daily Roster'!$Q265</f>
        <v>0</v>
      </c>
      <c r="R265" s="55">
        <f>'[5]Daily Roster'!$R265</f>
        <v>0</v>
      </c>
      <c r="S265" s="55">
        <f>'[5]Daily Roster'!$S265</f>
        <v>0</v>
      </c>
      <c r="T265" s="55">
        <f>'[5]Daily Roster'!$T265</f>
        <v>0</v>
      </c>
    </row>
    <row r="266" spans="1:20" x14ac:dyDescent="0.3">
      <c r="A266" s="7">
        <v>43469</v>
      </c>
      <c r="B266" s="1" t="s">
        <v>5</v>
      </c>
      <c r="C266" s="55">
        <f>'[5]Daily Roster'!$C266</f>
        <v>0</v>
      </c>
      <c r="D266" s="55">
        <f>'[5]Daily Roster'!$D266</f>
        <v>0</v>
      </c>
      <c r="E266" s="55">
        <f>'[5]Daily Roster'!$E266</f>
        <v>0</v>
      </c>
      <c r="F266" s="55">
        <f>'[5]Daily Roster'!$F266</f>
        <v>0</v>
      </c>
      <c r="G266" s="55">
        <f>'[5]Daily Roster'!$G266</f>
        <v>0</v>
      </c>
      <c r="H266" s="55">
        <f>'[5]Daily Roster'!$H266</f>
        <v>0</v>
      </c>
      <c r="I266" s="55" t="str">
        <f>'[5]Daily Roster'!I$260</f>
        <v>Khoa</v>
      </c>
      <c r="J266" s="55">
        <f>'[5]Daily Roster'!$J266</f>
        <v>0</v>
      </c>
      <c r="K266" s="55">
        <f>'[5]Daily Roster'!$K266</f>
        <v>0</v>
      </c>
      <c r="L266" s="55">
        <f>'[5]Daily Roster'!$L266</f>
        <v>0</v>
      </c>
      <c r="M266" s="55">
        <f>'[5]Daily Roster'!$M266</f>
        <v>0</v>
      </c>
      <c r="N266" s="55">
        <f>'[5]Daily Roster'!$N266</f>
        <v>0</v>
      </c>
      <c r="O266" s="55">
        <f>'[5]Daily Roster'!$O266</f>
        <v>0</v>
      </c>
      <c r="P266" s="55">
        <f>'[5]Daily Roster'!$P266</f>
        <v>0</v>
      </c>
      <c r="Q266" s="55">
        <f>'[5]Daily Roster'!$Q266</f>
        <v>0</v>
      </c>
      <c r="R266" s="55">
        <f>'[5]Daily Roster'!$R266</f>
        <v>0</v>
      </c>
      <c r="S266" s="55">
        <f>'[5]Daily Roster'!$S266</f>
        <v>0</v>
      </c>
      <c r="T266" s="55">
        <f>'[5]Daily Roster'!$T266</f>
        <v>0</v>
      </c>
    </row>
    <row r="267" spans="1:20" x14ac:dyDescent="0.3">
      <c r="A267" s="7">
        <v>43472</v>
      </c>
      <c r="B267" s="1" t="s">
        <v>1</v>
      </c>
      <c r="C267" s="55">
        <f>'[5]Daily Roster'!$C267</f>
        <v>0</v>
      </c>
      <c r="D267" s="55">
        <f>'[5]Daily Roster'!$D267</f>
        <v>0</v>
      </c>
      <c r="E267" s="55">
        <f>'[5]Daily Roster'!$E267</f>
        <v>0</v>
      </c>
      <c r="F267" s="55">
        <f>'[5]Daily Roster'!$F267</f>
        <v>0</v>
      </c>
      <c r="G267" s="55">
        <f>'[5]Daily Roster'!$G267</f>
        <v>0</v>
      </c>
      <c r="H267" s="55">
        <f>'[5]Daily Roster'!$H267</f>
        <v>0</v>
      </c>
      <c r="I267" s="55" t="str">
        <f>'[5]Daily Roster'!I$260</f>
        <v>Khoa</v>
      </c>
      <c r="J267" s="55">
        <f>'[5]Daily Roster'!$J267</f>
        <v>0</v>
      </c>
      <c r="K267" s="55">
        <f>'[5]Daily Roster'!$K267</f>
        <v>0</v>
      </c>
      <c r="L267" s="55">
        <f>'[5]Daily Roster'!$L267</f>
        <v>0</v>
      </c>
      <c r="M267" s="55">
        <f>'[5]Daily Roster'!$M267</f>
        <v>0</v>
      </c>
      <c r="N267" s="55">
        <f>'[5]Daily Roster'!$N267</f>
        <v>0</v>
      </c>
      <c r="O267" s="55">
        <f>'[5]Daily Roster'!$O267</f>
        <v>0</v>
      </c>
      <c r="P267" s="55">
        <f>'[5]Daily Roster'!$P267</f>
        <v>0</v>
      </c>
      <c r="Q267" s="55">
        <f>'[5]Daily Roster'!$Q267</f>
        <v>0</v>
      </c>
      <c r="R267" s="55">
        <f>'[5]Daily Roster'!$R267</f>
        <v>0</v>
      </c>
      <c r="S267" s="55">
        <f>'[5]Daily Roster'!$S267</f>
        <v>0</v>
      </c>
      <c r="T267" s="55">
        <f>'[5]Daily Roster'!$T267</f>
        <v>0</v>
      </c>
    </row>
    <row r="268" spans="1:20" x14ac:dyDescent="0.3">
      <c r="A268" s="7">
        <v>43473</v>
      </c>
      <c r="B268" s="1" t="s">
        <v>2</v>
      </c>
      <c r="C268" s="55">
        <f>'[5]Daily Roster'!$C268</f>
        <v>0</v>
      </c>
      <c r="D268" s="55">
        <f>'[5]Daily Roster'!$D268</f>
        <v>0</v>
      </c>
      <c r="E268" s="55">
        <f>'[5]Daily Roster'!$E268</f>
        <v>0</v>
      </c>
      <c r="F268" s="55">
        <f>'[5]Daily Roster'!$F268</f>
        <v>0</v>
      </c>
      <c r="G268" s="55">
        <f>'[5]Daily Roster'!$G268</f>
        <v>0</v>
      </c>
      <c r="H268" s="55">
        <f>'[5]Daily Roster'!$H268</f>
        <v>0</v>
      </c>
      <c r="I268" s="55" t="str">
        <f>'[5]Daily Roster'!I$260</f>
        <v>Khoa</v>
      </c>
      <c r="J268" s="55">
        <f>'[5]Daily Roster'!$J268</f>
        <v>0</v>
      </c>
      <c r="K268" s="55">
        <f>'[5]Daily Roster'!$K268</f>
        <v>0</v>
      </c>
      <c r="L268" s="55">
        <f>'[5]Daily Roster'!$L268</f>
        <v>0</v>
      </c>
      <c r="M268" s="55">
        <f>'[5]Daily Roster'!$M268</f>
        <v>0</v>
      </c>
      <c r="N268" s="55">
        <f>'[5]Daily Roster'!$N268</f>
        <v>0</v>
      </c>
      <c r="O268" s="55">
        <f>'[5]Daily Roster'!$O268</f>
        <v>0</v>
      </c>
      <c r="P268" s="55">
        <f>'[5]Daily Roster'!$P268</f>
        <v>0</v>
      </c>
      <c r="Q268" s="55">
        <f>'[5]Daily Roster'!$Q268</f>
        <v>0</v>
      </c>
      <c r="R268" s="55">
        <f>'[5]Daily Roster'!$R268</f>
        <v>0</v>
      </c>
      <c r="S268" s="55">
        <f>'[5]Daily Roster'!$S268</f>
        <v>0</v>
      </c>
      <c r="T268" s="55">
        <f>'[5]Daily Roster'!$T268</f>
        <v>0</v>
      </c>
    </row>
    <row r="269" spans="1:20" x14ac:dyDescent="0.3">
      <c r="L269" s="55"/>
    </row>
    <row r="272" spans="1:20" x14ac:dyDescent="0.3">
      <c r="B272" t="s">
        <v>74</v>
      </c>
    </row>
    <row r="273" spans="2:2" x14ac:dyDescent="0.3">
      <c r="B273" t="s">
        <v>75</v>
      </c>
    </row>
    <row r="274" spans="2:2" x14ac:dyDescent="0.3">
      <c r="B274" t="s">
        <v>76</v>
      </c>
    </row>
    <row r="275" spans="2:2" x14ac:dyDescent="0.3">
      <c r="B275" t="s">
        <v>77</v>
      </c>
    </row>
    <row r="276" spans="2:2" x14ac:dyDescent="0.3">
      <c r="B276" t="s">
        <v>78</v>
      </c>
    </row>
    <row r="277" spans="2:2" x14ac:dyDescent="0.3">
      <c r="B277" t="s">
        <v>79</v>
      </c>
    </row>
    <row r="278" spans="2:2" x14ac:dyDescent="0.3">
      <c r="B278" t="s">
        <v>80</v>
      </c>
    </row>
    <row r="279" spans="2:2" x14ac:dyDescent="0.3">
      <c r="B279" t="s">
        <v>81</v>
      </c>
    </row>
    <row r="280" spans="2:2" x14ac:dyDescent="0.3">
      <c r="B280" t="s">
        <v>82</v>
      </c>
    </row>
    <row r="281" spans="2:2" x14ac:dyDescent="0.3">
      <c r="B281" t="s">
        <v>83</v>
      </c>
    </row>
    <row r="282" spans="2:2" x14ac:dyDescent="0.3">
      <c r="B282" t="s">
        <v>84</v>
      </c>
    </row>
  </sheetData>
  <conditionalFormatting sqref="C1:XFD250 V252:XFD252 C270:XFD1048576 I251:L251 C251:H268 I252:K268 C269:K269 M269:XFD269 L252:L269 U253:XFD268 U251:XFD251 M251:T268">
    <cfRule type="containsText" dxfId="13" priority="6" operator="containsText" text="blank">
      <formula>NOT(ISERROR(SEARCH("blank",C1)))</formula>
    </cfRule>
  </conditionalFormatting>
  <conditionalFormatting sqref="A1:B268">
    <cfRule type="containsText" dxfId="12" priority="1" operator="containsText" text="qq">
      <formula>NOT(ISERROR(SEARCH("qq",A1)))</formula>
    </cfRule>
    <cfRule type="containsText" dxfId="11" priority="2" operator="containsText" text="Public Holiday">
      <formula>NOT(ISERROR(SEARCH("Public Holiday",A1)))</formula>
    </cfRule>
    <cfRule type="containsText" dxfId="10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zoomScale="82" zoomScaleNormal="82" workbookViewId="0">
      <pane xSplit="1" topLeftCell="B1" activePane="topRight" state="frozen"/>
      <selection pane="topRight" activeCell="B9" sqref="B9"/>
    </sheetView>
  </sheetViews>
  <sheetFormatPr defaultColWidth="9" defaultRowHeight="16.5" x14ac:dyDescent="0.3"/>
  <cols>
    <col min="1" max="1" width="9.875" style="130" customWidth="1"/>
    <col min="2" max="2" width="10.75" style="61" bestFit="1" customWidth="1"/>
    <col min="3" max="3" width="17.75" style="61" bestFit="1" customWidth="1"/>
    <col min="4" max="4" width="18.375" style="61" bestFit="1" customWidth="1"/>
    <col min="5" max="5" width="14" style="61" bestFit="1" customWidth="1"/>
    <col min="6" max="8" width="13.125" style="61" bestFit="1" customWidth="1"/>
    <col min="9" max="9" width="13.375" style="61" bestFit="1" customWidth="1"/>
    <col min="10" max="10" width="13.125" style="61" bestFit="1" customWidth="1"/>
    <col min="11" max="11" width="13.25" style="61" bestFit="1" customWidth="1"/>
    <col min="12" max="12" width="16.125" style="61" bestFit="1" customWidth="1"/>
    <col min="13" max="13" width="8.375" style="61" bestFit="1" customWidth="1"/>
    <col min="14" max="20" width="15.375" style="61" bestFit="1" customWidth="1"/>
    <col min="21" max="16384" width="9" style="61"/>
  </cols>
  <sheetData>
    <row r="1" spans="1:20" s="131" customFormat="1" x14ac:dyDescent="0.3">
      <c r="A1" s="6"/>
      <c r="B1" s="2"/>
      <c r="C1" s="50" t="str">
        <f>'[13]Daily Roster'!$C1</f>
        <v>CDU - MANAGEMENT</v>
      </c>
      <c r="D1" s="50" t="str">
        <f>'[13]Daily Roster'!$D1</f>
        <v>CDU - CLINICAL TRIALS</v>
      </c>
      <c r="E1" s="50" t="str">
        <f>'[13]Daily Roster'!$E1</f>
        <v>CDU</v>
      </c>
      <c r="F1" s="50" t="str">
        <f>'[13]Daily Roster'!$F1</f>
        <v>CDU</v>
      </c>
      <c r="G1" s="50" t="str">
        <f>'[13]Daily Roster'!$G1</f>
        <v>WARD 2</v>
      </c>
      <c r="H1" s="50" t="str">
        <f>'[13]Daily Roster'!$H1</f>
        <v>WARD 1 &amp; 3</v>
      </c>
      <c r="I1" s="50" t="str">
        <f>'[13]Daily Roster'!$I1</f>
        <v>HITH INFUSORS</v>
      </c>
      <c r="J1" s="50" t="str">
        <f>'[13]Daily Roster'!$J1</f>
        <v>HITH / COMMUNITY SERVICES</v>
      </c>
      <c r="K1" s="50" t="str">
        <f>'[13]Daily Roster'!$K1</f>
        <v>DISPENSARY</v>
      </c>
      <c r="L1" s="50" t="str">
        <f>'[13]Daily Roster'!$L1</f>
        <v>DISPENSARY</v>
      </c>
      <c r="M1" s="50" t="str">
        <f>'[13]Daily Roster'!$M1</f>
        <v>INTERN</v>
      </c>
      <c r="N1" s="50" t="str">
        <f>'[13]Daily Roster'!$N1</f>
        <v>INTERN</v>
      </c>
      <c r="O1" s="50" t="str">
        <f>'[13]Daily Roster'!$O1</f>
        <v>HITH infusor training</v>
      </c>
      <c r="P1" s="50" t="str">
        <f>'[13]Daily Roster'!$P1</f>
        <v>EMR</v>
      </c>
      <c r="Q1" s="50" t="str">
        <f>'[13]Daily Roster'!$Q1</f>
        <v>[PHARMACY ROLE]</v>
      </c>
      <c r="R1" s="50" t="str">
        <f>'[13]Daily Roster'!$R1</f>
        <v>[PHARMACY ROLE]</v>
      </c>
      <c r="S1" s="50" t="str">
        <f>'[13]Daily Roster'!$S1</f>
        <v>[PHARMACY ROLE]</v>
      </c>
      <c r="T1" s="50" t="str">
        <f>'[13]Daily Roster'!$T1</f>
        <v>[PHARMACY ROLE]</v>
      </c>
    </row>
    <row r="2" spans="1:20" x14ac:dyDescent="0.3">
      <c r="A2" s="7">
        <v>43101</v>
      </c>
      <c r="B2" s="1" t="s">
        <v>1</v>
      </c>
      <c r="C2" s="55" t="str">
        <f>'[13]Daily Roster'!$C2</f>
        <v>public holiday</v>
      </c>
      <c r="D2" s="55" t="str">
        <f>'[13]Daily Roster'!$D2</f>
        <v>public holiday</v>
      </c>
      <c r="E2" s="55" t="str">
        <f>'[13]Daily Roster'!$E2</f>
        <v>public holiday</v>
      </c>
      <c r="F2" s="55" t="str">
        <f>'[13]Daily Roster'!$F2</f>
        <v>public holiday</v>
      </c>
      <c r="G2" s="55" t="str">
        <f>'[13]Daily Roster'!$G2</f>
        <v>public holiday</v>
      </c>
      <c r="H2" s="55" t="str">
        <f>'[13]Daily Roster'!$H2</f>
        <v>public holiday</v>
      </c>
      <c r="I2" s="55" t="str">
        <f>'[13]Daily Roster'!$I2</f>
        <v>public holiday</v>
      </c>
      <c r="J2" s="55">
        <f>'[13]Daily Roster'!$J2</f>
        <v>0</v>
      </c>
      <c r="K2" s="55" t="str">
        <f>'[13]Daily Roster'!$K2</f>
        <v>public holiday</v>
      </c>
      <c r="L2" s="55" t="str">
        <f>'[13]Daily Roster'!$L2</f>
        <v>public holiday</v>
      </c>
      <c r="M2" s="55" t="str">
        <f>'[13]Daily Roster'!$M2</f>
        <v>public holiday</v>
      </c>
      <c r="N2" s="55" t="str">
        <f>'[13]Daily Roster'!$N2</f>
        <v>public holiday</v>
      </c>
      <c r="O2" s="55">
        <f>'[13]Daily Roster'!$O2</f>
        <v>0</v>
      </c>
      <c r="P2" s="55">
        <f>'[13]Daily Roster'!$P2</f>
        <v>0</v>
      </c>
      <c r="Q2" s="55">
        <f>'[13]Daily Roster'!$Q2</f>
        <v>0</v>
      </c>
      <c r="R2" s="55">
        <f>'[13]Daily Roster'!$R2</f>
        <v>0</v>
      </c>
      <c r="S2" s="55">
        <f>'[13]Daily Roster'!$S2</f>
        <v>0</v>
      </c>
      <c r="T2" s="55">
        <f>'[13]Daily Roster'!$T2</f>
        <v>0</v>
      </c>
    </row>
    <row r="3" spans="1:20" x14ac:dyDescent="0.3">
      <c r="A3" s="7">
        <v>43102</v>
      </c>
      <c r="B3" s="1" t="s">
        <v>2</v>
      </c>
      <c r="C3" s="55" t="str">
        <f>'[13]Daily Roster'!$C3</f>
        <v>Obaid</v>
      </c>
      <c r="D3" s="55" t="str">
        <f>'[13]Daily Roster'!$D3</f>
        <v>Berenice</v>
      </c>
      <c r="E3" s="55" t="str">
        <f>'[13]Daily Roster'!$E3</f>
        <v>V.Shen</v>
      </c>
      <c r="F3" s="55" t="str">
        <f>'[13]Daily Roster'!$F3</f>
        <v>Alla</v>
      </c>
      <c r="G3" s="55" t="str">
        <f>'[13]Daily Roster'!$G3</f>
        <v>Sophia</v>
      </c>
      <c r="H3" s="55" t="str">
        <f>'[13]Daily Roster'!$H3</f>
        <v>J.Stephens</v>
      </c>
      <c r="I3" s="55" t="str">
        <f>'[13]Daily Roster'!$I3</f>
        <v>Kee</v>
      </c>
      <c r="J3" s="55">
        <f>'[13]Daily Roster'!$J3</f>
        <v>0</v>
      </c>
      <c r="K3" s="55" t="str">
        <f>'[13]Daily Roster'!$K3</f>
        <v>AndrewL</v>
      </c>
      <c r="L3" s="55" t="str">
        <f>'[13]Daily Roster'!$L3</f>
        <v>Bianca</v>
      </c>
      <c r="M3" s="55" t="str">
        <f>'[13]Daily Roster'!$M3</f>
        <v>K.Fildes</v>
      </c>
      <c r="N3" s="55" t="str">
        <f>'[13]Daily Roster'!$N3</f>
        <v>QQ</v>
      </c>
      <c r="O3" s="55">
        <f>'[13]Daily Roster'!$O3</f>
        <v>0</v>
      </c>
      <c r="P3" s="55">
        <f>'[13]Daily Roster'!$P3</f>
        <v>0</v>
      </c>
      <c r="Q3" s="55">
        <f>'[13]Daily Roster'!$Q3</f>
        <v>0</v>
      </c>
      <c r="R3" s="55">
        <f>'[13]Daily Roster'!$R3</f>
        <v>0</v>
      </c>
      <c r="S3" s="55">
        <f>'[13]Daily Roster'!$S3</f>
        <v>0</v>
      </c>
      <c r="T3" s="55">
        <f>'[13]Daily Roster'!$T3</f>
        <v>0</v>
      </c>
    </row>
    <row r="4" spans="1:20" x14ac:dyDescent="0.3">
      <c r="A4" s="7">
        <v>43103</v>
      </c>
      <c r="B4" s="1" t="s">
        <v>3</v>
      </c>
      <c r="C4" s="55" t="str">
        <f>'[13]Daily Roster'!$C4</f>
        <v>Obaid</v>
      </c>
      <c r="D4" s="55" t="str">
        <f>'[13]Daily Roster'!$D4</f>
        <v>Berenice</v>
      </c>
      <c r="E4" s="55" t="str">
        <f>'[13]Daily Roster'!$E4</f>
        <v>V.Shen</v>
      </c>
      <c r="F4" s="55" t="str">
        <f>'[13]Daily Roster'!$F4</f>
        <v>qq</v>
      </c>
      <c r="G4" s="55" t="str">
        <f>'[13]Daily Roster'!$G4</f>
        <v>Sophia</v>
      </c>
      <c r="H4" s="55" t="str">
        <f>'[13]Daily Roster'!$H4</f>
        <v>J.Stephens</v>
      </c>
      <c r="I4" s="55" t="str">
        <f>'[13]Daily Roster'!$I4</f>
        <v>Lois/Alborz</v>
      </c>
      <c r="J4" s="55">
        <f>'[13]Daily Roster'!$J4</f>
        <v>0</v>
      </c>
      <c r="K4" s="55" t="str">
        <f>'[13]Daily Roster'!$K4</f>
        <v>AndrewL</v>
      </c>
      <c r="L4" s="55" t="str">
        <f>'[13]Daily Roster'!$L4</f>
        <v>Bianca</v>
      </c>
      <c r="M4" s="55" t="str">
        <f>'[13]Daily Roster'!$M4</f>
        <v>K.Fildes</v>
      </c>
      <c r="N4" s="55" t="str">
        <f>'[13]Daily Roster'!$N4</f>
        <v>qq</v>
      </c>
      <c r="O4" s="55">
        <f>'[13]Daily Roster'!$O4</f>
        <v>0</v>
      </c>
      <c r="P4" s="55">
        <f>'[13]Daily Roster'!$P4</f>
        <v>0</v>
      </c>
      <c r="Q4" s="55">
        <f>'[13]Daily Roster'!$Q4</f>
        <v>0</v>
      </c>
      <c r="R4" s="55">
        <f>'[13]Daily Roster'!$R4</f>
        <v>0</v>
      </c>
      <c r="S4" s="55">
        <f>'[13]Daily Roster'!$S4</f>
        <v>0</v>
      </c>
      <c r="T4" s="55">
        <f>'[13]Daily Roster'!$T4</f>
        <v>0</v>
      </c>
    </row>
    <row r="5" spans="1:20" x14ac:dyDescent="0.3">
      <c r="A5" s="7">
        <v>43104</v>
      </c>
      <c r="B5" s="1" t="s">
        <v>4</v>
      </c>
      <c r="C5" s="55" t="str">
        <f>'[13]Daily Roster'!$C5</f>
        <v>Obaid</v>
      </c>
      <c r="D5" s="55" t="str">
        <f>'[13]Daily Roster'!$D5</f>
        <v>Berenice</v>
      </c>
      <c r="E5" s="55" t="str">
        <f>'[13]Daily Roster'!$E5</f>
        <v>V.Shen</v>
      </c>
      <c r="F5" s="55" t="str">
        <f>'[13]Daily Roster'!$F5</f>
        <v>Alla</v>
      </c>
      <c r="G5" s="55" t="str">
        <f>'[13]Daily Roster'!$G5</f>
        <v>Sophia</v>
      </c>
      <c r="H5" s="55" t="str">
        <f>'[13]Daily Roster'!$H5</f>
        <v>T.Le</v>
      </c>
      <c r="I5" s="55" t="str">
        <f>'[13]Daily Roster'!$I5</f>
        <v>Kee</v>
      </c>
      <c r="J5" s="55">
        <f>'[13]Daily Roster'!$J5</f>
        <v>0</v>
      </c>
      <c r="K5" s="55" t="str">
        <f>'[13]Daily Roster'!$K5</f>
        <v>AndrewL</v>
      </c>
      <c r="L5" s="55" t="str">
        <f>'[13]Daily Roster'!$L5</f>
        <v>Bianca</v>
      </c>
      <c r="M5" s="55" t="str">
        <f>'[13]Daily Roster'!$M5</f>
        <v>K.Fildes</v>
      </c>
      <c r="N5" s="55" t="str">
        <f>'[13]Daily Roster'!$N5</f>
        <v>qq</v>
      </c>
      <c r="O5" s="55">
        <f>'[13]Daily Roster'!$O5</f>
        <v>0</v>
      </c>
      <c r="P5" s="55">
        <f>'[13]Daily Roster'!$P5</f>
        <v>0</v>
      </c>
      <c r="Q5" s="55">
        <f>'[13]Daily Roster'!$Q5</f>
        <v>0</v>
      </c>
      <c r="R5" s="55">
        <f>'[13]Daily Roster'!$R5</f>
        <v>0</v>
      </c>
      <c r="S5" s="55">
        <f>'[13]Daily Roster'!$S5</f>
        <v>0</v>
      </c>
      <c r="T5" s="55">
        <f>'[13]Daily Roster'!$T5</f>
        <v>0</v>
      </c>
    </row>
    <row r="6" spans="1:20" x14ac:dyDescent="0.3">
      <c r="A6" s="7">
        <v>43105</v>
      </c>
      <c r="B6" s="1" t="s">
        <v>5</v>
      </c>
      <c r="C6" s="55" t="str">
        <f>'[13]Daily Roster'!$C6</f>
        <v>Obaid</v>
      </c>
      <c r="D6" s="55" t="str">
        <f>'[13]Daily Roster'!$D6</f>
        <v>Berenice</v>
      </c>
      <c r="E6" s="55" t="str">
        <f>'[13]Daily Roster'!$E6</f>
        <v>V.Shen</v>
      </c>
      <c r="F6" s="55" t="str">
        <f>'[13]Daily Roster'!$F6</f>
        <v>qq</v>
      </c>
      <c r="G6" s="55" t="str">
        <f>'[13]Daily Roster'!$G6</f>
        <v>Sophia</v>
      </c>
      <c r="H6" s="55" t="str">
        <f>'[13]Daily Roster'!$H6</f>
        <v>J.Stephens</v>
      </c>
      <c r="I6" s="55" t="str">
        <f>'[13]Daily Roster'!$I6</f>
        <v>Kee</v>
      </c>
      <c r="J6" s="55">
        <f>'[13]Daily Roster'!$J6</f>
        <v>0</v>
      </c>
      <c r="K6" s="55" t="str">
        <f>'[13]Daily Roster'!$K6</f>
        <v>AndrewL</v>
      </c>
      <c r="L6" s="55" t="str">
        <f>'[13]Daily Roster'!$L6</f>
        <v>Bianca</v>
      </c>
      <c r="M6" s="55" t="str">
        <f>'[13]Daily Roster'!$M6</f>
        <v>K.Fildes</v>
      </c>
      <c r="N6" s="55" t="str">
        <f>'[13]Daily Roster'!$N6</f>
        <v>qq</v>
      </c>
      <c r="O6" s="55">
        <f>'[13]Daily Roster'!$O6</f>
        <v>0</v>
      </c>
      <c r="P6" s="55">
        <f>'[13]Daily Roster'!$P6</f>
        <v>0</v>
      </c>
      <c r="Q6" s="55">
        <f>'[13]Daily Roster'!$Q6</f>
        <v>0</v>
      </c>
      <c r="R6" s="55">
        <f>'[13]Daily Roster'!$R6</f>
        <v>0</v>
      </c>
      <c r="S6" s="55">
        <f>'[13]Daily Roster'!$S6</f>
        <v>0</v>
      </c>
      <c r="T6" s="55">
        <f>'[13]Daily Roster'!$T6</f>
        <v>0</v>
      </c>
    </row>
    <row r="7" spans="1:20" x14ac:dyDescent="0.3">
      <c r="A7" s="7">
        <v>43108</v>
      </c>
      <c r="B7" s="1" t="s">
        <v>1</v>
      </c>
      <c r="C7" s="55" t="str">
        <f>'[13]Daily Roster'!$C7</f>
        <v>Obaid</v>
      </c>
      <c r="D7" s="55" t="str">
        <f>'[13]Daily Roster'!$D7</f>
        <v>Berenice</v>
      </c>
      <c r="E7" s="55" t="str">
        <f>'[13]Daily Roster'!$E7</f>
        <v>V.Shen</v>
      </c>
      <c r="F7" s="55" t="str">
        <f>'[13]Daily Roster'!$F7</f>
        <v>Alla</v>
      </c>
      <c r="G7" s="55" t="str">
        <f>'[13]Daily Roster'!$G7</f>
        <v>Sophia</v>
      </c>
      <c r="H7" s="55" t="str">
        <f>'[13]Daily Roster'!$H7</f>
        <v>J.Stephens</v>
      </c>
      <c r="I7" s="55" t="str">
        <f>'[13]Daily Roster'!$I7</f>
        <v>Kee</v>
      </c>
      <c r="J7" s="55">
        <f>'[13]Daily Roster'!$J7</f>
        <v>0</v>
      </c>
      <c r="K7" s="55" t="str">
        <f>'[13]Daily Roster'!$K7</f>
        <v>AndrewL</v>
      </c>
      <c r="L7" s="55" t="str">
        <f>'[13]Daily Roster'!$L7</f>
        <v>Bianca</v>
      </c>
      <c r="M7" s="55" t="str">
        <f>'[13]Daily Roster'!$M7</f>
        <v>Carmen / Adil</v>
      </c>
      <c r="N7" s="55" t="str">
        <f>'[13]Daily Roster'!$N7</f>
        <v>qq</v>
      </c>
      <c r="O7" s="55">
        <f>'[13]Daily Roster'!$O7</f>
        <v>0</v>
      </c>
      <c r="P7" s="55">
        <f>'[13]Daily Roster'!$P7</f>
        <v>0</v>
      </c>
      <c r="Q7" s="55">
        <f>'[13]Daily Roster'!$Q7</f>
        <v>0</v>
      </c>
      <c r="R7" s="55">
        <f>'[13]Daily Roster'!$R7</f>
        <v>0</v>
      </c>
      <c r="S7" s="55">
        <f>'[13]Daily Roster'!$S7</f>
        <v>0</v>
      </c>
      <c r="T7" s="55">
        <f>'[13]Daily Roster'!$T7</f>
        <v>0</v>
      </c>
    </row>
    <row r="8" spans="1:20" x14ac:dyDescent="0.3">
      <c r="A8" s="7">
        <v>43109</v>
      </c>
      <c r="B8" s="1" t="s">
        <v>2</v>
      </c>
      <c r="C8" s="55" t="str">
        <f>'[13]Daily Roster'!$C8</f>
        <v>qq</v>
      </c>
      <c r="D8" s="55" t="str">
        <f>'[13]Daily Roster'!$D8</f>
        <v>Berenice</v>
      </c>
      <c r="E8" s="55" t="str">
        <f>'[13]Daily Roster'!$E8</f>
        <v>V.Shen</v>
      </c>
      <c r="F8" s="55" t="str">
        <f>'[13]Daily Roster'!$F8</f>
        <v>Alla</v>
      </c>
      <c r="G8" s="55" t="str">
        <f>'[13]Daily Roster'!$G8</f>
        <v>Sophia</v>
      </c>
      <c r="H8" s="55" t="str">
        <f>'[13]Daily Roster'!$H8</f>
        <v>J.Stephens</v>
      </c>
      <c r="I8" s="55" t="str">
        <f>'[13]Daily Roster'!$I8</f>
        <v>Kee</v>
      </c>
      <c r="J8" s="55">
        <f>'[13]Daily Roster'!$J8</f>
        <v>0</v>
      </c>
      <c r="K8" s="55" t="str">
        <f>'[13]Daily Roster'!$K8</f>
        <v>AndrewL</v>
      </c>
      <c r="L8" s="55" t="str">
        <f>'[13]Daily Roster'!$L8</f>
        <v>Bianca</v>
      </c>
      <c r="M8" s="55" t="str">
        <f>'[13]Daily Roster'!$M8</f>
        <v>Carmen / Adil</v>
      </c>
      <c r="N8" s="55" t="str">
        <f>'[13]Daily Roster'!$N8</f>
        <v>qq</v>
      </c>
      <c r="O8" s="55">
        <f>'[13]Daily Roster'!$O8</f>
        <v>0</v>
      </c>
      <c r="P8" s="55">
        <f>'[13]Daily Roster'!$P8</f>
        <v>0</v>
      </c>
      <c r="Q8" s="55">
        <f>'[13]Daily Roster'!$Q8</f>
        <v>0</v>
      </c>
      <c r="R8" s="55">
        <f>'[13]Daily Roster'!$R8</f>
        <v>0</v>
      </c>
      <c r="S8" s="55">
        <f>'[13]Daily Roster'!$S8</f>
        <v>0</v>
      </c>
      <c r="T8" s="55">
        <f>'[13]Daily Roster'!$T8</f>
        <v>0</v>
      </c>
    </row>
    <row r="9" spans="1:20" x14ac:dyDescent="0.3">
      <c r="A9" s="7">
        <v>43110</v>
      </c>
      <c r="B9" s="1" t="s">
        <v>3</v>
      </c>
      <c r="C9" s="55" t="str">
        <f>'[13]Daily Roster'!$C9</f>
        <v>Obaid</v>
      </c>
      <c r="D9" s="55" t="str">
        <f>'[13]Daily Roster'!$D9</f>
        <v>Berenice</v>
      </c>
      <c r="E9" s="55" t="str">
        <f>'[13]Daily Roster'!$E9</f>
        <v>Alborz</v>
      </c>
      <c r="F9" s="55" t="str">
        <f>'[13]Daily Roster'!$F9</f>
        <v>qq</v>
      </c>
      <c r="G9" s="55" t="str">
        <f>'[13]Daily Roster'!$G9</f>
        <v>Sophia</v>
      </c>
      <c r="H9" s="55" t="str">
        <f>'[13]Daily Roster'!$H9</f>
        <v>J.Stephens</v>
      </c>
      <c r="I9" s="55" t="str">
        <f>'[13]Daily Roster'!$I9</f>
        <v>Kee</v>
      </c>
      <c r="J9" s="55">
        <f>'[13]Daily Roster'!$J9</f>
        <v>0</v>
      </c>
      <c r="K9" s="55" t="str">
        <f>'[13]Daily Roster'!$K9</f>
        <v>AndrewL</v>
      </c>
      <c r="L9" s="55" t="str">
        <f>'[13]Daily Roster'!$L9</f>
        <v>Bianca</v>
      </c>
      <c r="M9" s="55" t="str">
        <f>'[13]Daily Roster'!$M9</f>
        <v>Carmen / Adil</v>
      </c>
      <c r="N9" s="55" t="str">
        <f>'[13]Daily Roster'!$N9</f>
        <v>qq</v>
      </c>
      <c r="O9" s="55">
        <f>'[13]Daily Roster'!$O9</f>
        <v>0</v>
      </c>
      <c r="P9" s="55">
        <f>'[13]Daily Roster'!$P9</f>
        <v>0</v>
      </c>
      <c r="Q9" s="55">
        <f>'[13]Daily Roster'!$Q9</f>
        <v>0</v>
      </c>
      <c r="R9" s="55">
        <f>'[13]Daily Roster'!$R9</f>
        <v>0</v>
      </c>
      <c r="S9" s="55">
        <f>'[13]Daily Roster'!$S9</f>
        <v>0</v>
      </c>
      <c r="T9" s="55">
        <f>'[13]Daily Roster'!$T9</f>
        <v>0</v>
      </c>
    </row>
    <row r="10" spans="1:20" x14ac:dyDescent="0.3">
      <c r="A10" s="7">
        <v>43111</v>
      </c>
      <c r="B10" s="1" t="s">
        <v>4</v>
      </c>
      <c r="C10" s="55" t="str">
        <f>'[13]Daily Roster'!$C10</f>
        <v>Obaid</v>
      </c>
      <c r="D10" s="55" t="str">
        <f>'[13]Daily Roster'!$D10</f>
        <v>Berenice</v>
      </c>
      <c r="E10" s="55" t="str">
        <f>'[13]Daily Roster'!$E10</f>
        <v>qq</v>
      </c>
      <c r="F10" s="55" t="str">
        <f>'[13]Daily Roster'!$F10</f>
        <v>Alla</v>
      </c>
      <c r="G10" s="55" t="str">
        <f>'[13]Daily Roster'!$G10</f>
        <v>V.Shen</v>
      </c>
      <c r="H10" s="55" t="str">
        <f>'[13]Daily Roster'!$H10</f>
        <v>Sophia</v>
      </c>
      <c r="I10" s="55" t="str">
        <f>'[13]Daily Roster'!$I10</f>
        <v>Alborz</v>
      </c>
      <c r="J10" s="55">
        <f>'[13]Daily Roster'!$J10</f>
        <v>0</v>
      </c>
      <c r="K10" s="55" t="str">
        <f>'[13]Daily Roster'!$K10</f>
        <v>AndrewL</v>
      </c>
      <c r="L10" s="55" t="str">
        <f>'[13]Daily Roster'!$L10</f>
        <v>Bianca</v>
      </c>
      <c r="M10" s="55" t="str">
        <f>'[13]Daily Roster'!$M10</f>
        <v>Carmen / Adil</v>
      </c>
      <c r="N10" s="55" t="str">
        <f>'[13]Daily Roster'!$N10</f>
        <v>qq</v>
      </c>
      <c r="O10" s="55">
        <f>'[13]Daily Roster'!$O10</f>
        <v>0</v>
      </c>
      <c r="P10" s="55">
        <f>'[13]Daily Roster'!$P10</f>
        <v>0</v>
      </c>
      <c r="Q10" s="55">
        <f>'[13]Daily Roster'!$Q10</f>
        <v>0</v>
      </c>
      <c r="R10" s="55">
        <f>'[13]Daily Roster'!$R10</f>
        <v>0</v>
      </c>
      <c r="S10" s="55">
        <f>'[13]Daily Roster'!$S10</f>
        <v>0</v>
      </c>
      <c r="T10" s="55">
        <f>'[13]Daily Roster'!$T10</f>
        <v>0</v>
      </c>
    </row>
    <row r="11" spans="1:20" x14ac:dyDescent="0.3">
      <c r="A11" s="7">
        <v>43112</v>
      </c>
      <c r="B11" s="1" t="s">
        <v>5</v>
      </c>
      <c r="C11" s="55" t="str">
        <f>'[13]Daily Roster'!$C11</f>
        <v>Obaid</v>
      </c>
      <c r="D11" s="55" t="str">
        <f>'[13]Daily Roster'!$D11</f>
        <v>Berenice</v>
      </c>
      <c r="E11" s="55" t="str">
        <f>'[13]Daily Roster'!$E11</f>
        <v>V.Shen</v>
      </c>
      <c r="F11" s="55" t="str">
        <f>'[13]Daily Roster'!$F11</f>
        <v>qq</v>
      </c>
      <c r="G11" s="55" t="str">
        <f>'[13]Daily Roster'!$G11</f>
        <v>Sophia</v>
      </c>
      <c r="H11" s="55" t="str">
        <f>'[13]Daily Roster'!$H11</f>
        <v>J.Stephens</v>
      </c>
      <c r="I11" s="55" t="str">
        <f>'[13]Daily Roster'!$I11</f>
        <v>Alborz</v>
      </c>
      <c r="J11" s="55">
        <f>'[13]Daily Roster'!$J11</f>
        <v>0</v>
      </c>
      <c r="K11" s="55" t="str">
        <f>'[13]Daily Roster'!$K11</f>
        <v>AndrewL</v>
      </c>
      <c r="L11" s="55" t="str">
        <f>'[13]Daily Roster'!$L11</f>
        <v>Bianca</v>
      </c>
      <c r="M11" s="55" t="str">
        <f>'[13]Daily Roster'!$M11</f>
        <v>Carmen / Adil</v>
      </c>
      <c r="N11" s="55" t="str">
        <f>'[13]Daily Roster'!$N11</f>
        <v>qq</v>
      </c>
      <c r="O11" s="55">
        <f>'[13]Daily Roster'!$O11</f>
        <v>0</v>
      </c>
      <c r="P11" s="55">
        <f>'[13]Daily Roster'!$P11</f>
        <v>0</v>
      </c>
      <c r="Q11" s="55">
        <f>'[13]Daily Roster'!$Q11</f>
        <v>0</v>
      </c>
      <c r="R11" s="55">
        <f>'[13]Daily Roster'!$R11</f>
        <v>0</v>
      </c>
      <c r="S11" s="55">
        <f>'[13]Daily Roster'!$S11</f>
        <v>0</v>
      </c>
      <c r="T11" s="55">
        <f>'[13]Daily Roster'!$T11</f>
        <v>0</v>
      </c>
    </row>
    <row r="12" spans="1:20" x14ac:dyDescent="0.3">
      <c r="A12" s="7">
        <v>43115</v>
      </c>
      <c r="B12" s="1" t="s">
        <v>1</v>
      </c>
      <c r="C12" s="55" t="str">
        <f>'[13]Daily Roster'!$C12</f>
        <v>Obaid</v>
      </c>
      <c r="D12" s="55" t="str">
        <f>'[13]Daily Roster'!$D12</f>
        <v>V.Shen</v>
      </c>
      <c r="E12" s="55" t="str">
        <f>'[13]Daily Roster'!$E12</f>
        <v>M.Lu</v>
      </c>
      <c r="F12" s="55" t="str">
        <f>'[13]Daily Roster'!$F12</f>
        <v>Alla</v>
      </c>
      <c r="G12" s="55" t="str">
        <f>'[13]Daily Roster'!$G12</f>
        <v>Sophia</v>
      </c>
      <c r="H12" s="55" t="str">
        <f>'[13]Daily Roster'!$H12</f>
        <v>J.Stephens</v>
      </c>
      <c r="I12" s="55" t="str">
        <f>'[13]Daily Roster'!$I12</f>
        <v>Kee</v>
      </c>
      <c r="J12" s="55">
        <f>'[13]Daily Roster'!$J12</f>
        <v>0</v>
      </c>
      <c r="K12" s="55" t="str">
        <f>'[13]Daily Roster'!$K12</f>
        <v>AndrewL</v>
      </c>
      <c r="L12" s="55" t="str">
        <f>'[13]Daily Roster'!$L12</f>
        <v>Bianca</v>
      </c>
      <c r="M12" s="55" t="str">
        <f>'[13]Daily Roster'!$M12</f>
        <v>Carmen / Adil</v>
      </c>
      <c r="N12" s="55" t="str">
        <f>'[13]Daily Roster'!$N12</f>
        <v>qq</v>
      </c>
      <c r="O12" s="55">
        <f>'[13]Daily Roster'!$O12</f>
        <v>0</v>
      </c>
      <c r="P12" s="55">
        <f>'[13]Daily Roster'!$P12</f>
        <v>0</v>
      </c>
      <c r="Q12" s="55">
        <f>'[13]Daily Roster'!$Q12</f>
        <v>0</v>
      </c>
      <c r="R12" s="55">
        <f>'[13]Daily Roster'!$R12</f>
        <v>0</v>
      </c>
      <c r="S12" s="55">
        <f>'[13]Daily Roster'!$S12</f>
        <v>0</v>
      </c>
      <c r="T12" s="55">
        <f>'[13]Daily Roster'!$T12</f>
        <v>0</v>
      </c>
    </row>
    <row r="13" spans="1:20" x14ac:dyDescent="0.3">
      <c r="A13" s="7">
        <v>43116</v>
      </c>
      <c r="B13" s="1" t="s">
        <v>2</v>
      </c>
      <c r="C13" s="55" t="str">
        <f>'[13]Daily Roster'!$C13</f>
        <v>Obaid</v>
      </c>
      <c r="D13" s="55" t="str">
        <f>'[13]Daily Roster'!$D13</f>
        <v>V.Shen</v>
      </c>
      <c r="E13" s="55" t="str">
        <f>'[13]Daily Roster'!$E13</f>
        <v>M.Lu</v>
      </c>
      <c r="F13" s="55" t="str">
        <f>'[13]Daily Roster'!$F13</f>
        <v>Alla</v>
      </c>
      <c r="G13" s="55" t="str">
        <f>'[13]Daily Roster'!$G13</f>
        <v>Sophia</v>
      </c>
      <c r="H13" s="55" t="str">
        <f>'[13]Daily Roster'!$H13</f>
        <v>J.Stephens/K.Fildes</v>
      </c>
      <c r="I13" s="55" t="str">
        <f>'[13]Daily Roster'!$I13</f>
        <v>Kee</v>
      </c>
      <c r="J13" s="55">
        <f>'[13]Daily Roster'!$J13</f>
        <v>0</v>
      </c>
      <c r="K13" s="55" t="str">
        <f>'[13]Daily Roster'!$K13</f>
        <v>AndrewL</v>
      </c>
      <c r="L13" s="55" t="str">
        <f>'[13]Daily Roster'!$L13</f>
        <v>Bianca</v>
      </c>
      <c r="M13" s="55" t="str">
        <f>'[13]Daily Roster'!$M13</f>
        <v>Carmen / Adil</v>
      </c>
      <c r="N13" s="55" t="str">
        <f>'[13]Daily Roster'!$N13</f>
        <v>qq</v>
      </c>
      <c r="O13" s="55">
        <f>'[13]Daily Roster'!$O13</f>
        <v>0</v>
      </c>
      <c r="P13" s="55">
        <f>'[13]Daily Roster'!$P13</f>
        <v>0</v>
      </c>
      <c r="Q13" s="55">
        <f>'[13]Daily Roster'!$Q13</f>
        <v>0</v>
      </c>
      <c r="R13" s="55">
        <f>'[13]Daily Roster'!$R13</f>
        <v>0</v>
      </c>
      <c r="S13" s="55">
        <f>'[13]Daily Roster'!$S13</f>
        <v>0</v>
      </c>
      <c r="T13" s="55">
        <f>'[13]Daily Roster'!$T13</f>
        <v>0</v>
      </c>
    </row>
    <row r="14" spans="1:20" x14ac:dyDescent="0.3">
      <c r="A14" s="7">
        <v>43117</v>
      </c>
      <c r="B14" s="1" t="s">
        <v>3</v>
      </c>
      <c r="C14" s="55" t="str">
        <f>'[13]Daily Roster'!$C14</f>
        <v>Obaid</v>
      </c>
      <c r="D14" s="55" t="str">
        <f>'[13]Daily Roster'!$D14</f>
        <v>V.Shen</v>
      </c>
      <c r="E14" s="55" t="str">
        <f>'[13]Daily Roster'!$E14</f>
        <v>M.Lu</v>
      </c>
      <c r="F14" s="55" t="str">
        <f>'[13]Daily Roster'!$F14</f>
        <v>qq</v>
      </c>
      <c r="G14" s="55" t="str">
        <f>'[13]Daily Roster'!$G14</f>
        <v>Sophia</v>
      </c>
      <c r="H14" s="55" t="str">
        <f>'[13]Daily Roster'!$H14</f>
        <v>J.Stephens</v>
      </c>
      <c r="I14" s="55" t="str">
        <f>'[13]Daily Roster'!$I14</f>
        <v>Kee</v>
      </c>
      <c r="J14" s="55">
        <f>'[13]Daily Roster'!$J14</f>
        <v>0</v>
      </c>
      <c r="K14" s="55" t="str">
        <f>'[13]Daily Roster'!$K14</f>
        <v>AndrewL</v>
      </c>
      <c r="L14" s="55" t="str">
        <f>'[13]Daily Roster'!$L14</f>
        <v>Bianca</v>
      </c>
      <c r="M14" s="55" t="str">
        <f>'[13]Daily Roster'!$M14</f>
        <v>Carmen / Adil</v>
      </c>
      <c r="N14" s="55" t="str">
        <f>'[13]Daily Roster'!$N14</f>
        <v>qq</v>
      </c>
      <c r="O14" s="55">
        <f>'[13]Daily Roster'!$O14</f>
        <v>0</v>
      </c>
      <c r="P14" s="55">
        <f>'[13]Daily Roster'!$P14</f>
        <v>0</v>
      </c>
      <c r="Q14" s="55">
        <f>'[13]Daily Roster'!$Q14</f>
        <v>0</v>
      </c>
      <c r="R14" s="55">
        <f>'[13]Daily Roster'!$R14</f>
        <v>0</v>
      </c>
      <c r="S14" s="55">
        <f>'[13]Daily Roster'!$S14</f>
        <v>0</v>
      </c>
      <c r="T14" s="55">
        <f>'[13]Daily Roster'!$T14</f>
        <v>0</v>
      </c>
    </row>
    <row r="15" spans="1:20" x14ac:dyDescent="0.3">
      <c r="A15" s="7">
        <v>43118</v>
      </c>
      <c r="B15" s="1" t="s">
        <v>4</v>
      </c>
      <c r="C15" s="55" t="str">
        <f>'[13]Daily Roster'!$C15</f>
        <v>Obaid</v>
      </c>
      <c r="D15" s="55" t="str">
        <f>'[13]Daily Roster'!$D15</f>
        <v>V.Shen</v>
      </c>
      <c r="E15" s="55" t="str">
        <f>'[13]Daily Roster'!$E15</f>
        <v>Li-Ling</v>
      </c>
      <c r="F15" s="55" t="str">
        <f>'[13]Daily Roster'!$F15</f>
        <v>Alla</v>
      </c>
      <c r="G15" s="55" t="str">
        <f>'[13]Daily Roster'!$G15</f>
        <v>Sophia</v>
      </c>
      <c r="H15" s="55" t="str">
        <f>'[13]Daily Roster'!$H15</f>
        <v>K.Fildes</v>
      </c>
      <c r="I15" s="55" t="str">
        <f>'[13]Daily Roster'!$I15</f>
        <v>Kee</v>
      </c>
      <c r="J15" s="55">
        <f>'[13]Daily Roster'!$J15</f>
        <v>0</v>
      </c>
      <c r="K15" s="55" t="str">
        <f>'[13]Daily Roster'!$K15</f>
        <v>AndrewL</v>
      </c>
      <c r="L15" s="55" t="str">
        <f>'[13]Daily Roster'!$L15</f>
        <v>Bianca</v>
      </c>
      <c r="M15" s="55" t="str">
        <f>'[13]Daily Roster'!$M15</f>
        <v>Carmen / Adil</v>
      </c>
      <c r="N15" s="55" t="str">
        <f>'[13]Daily Roster'!$N15</f>
        <v>qq</v>
      </c>
      <c r="O15" s="55">
        <f>'[13]Daily Roster'!$O15</f>
        <v>0</v>
      </c>
      <c r="P15" s="55">
        <f>'[13]Daily Roster'!$P15</f>
        <v>0</v>
      </c>
      <c r="Q15" s="55">
        <f>'[13]Daily Roster'!$Q15</f>
        <v>0</v>
      </c>
      <c r="R15" s="55">
        <f>'[13]Daily Roster'!$R15</f>
        <v>0</v>
      </c>
      <c r="S15" s="55">
        <f>'[13]Daily Roster'!$S15</f>
        <v>0</v>
      </c>
      <c r="T15" s="55">
        <f>'[13]Daily Roster'!$T15</f>
        <v>0</v>
      </c>
    </row>
    <row r="16" spans="1:20" x14ac:dyDescent="0.3">
      <c r="A16" s="7">
        <v>43119</v>
      </c>
      <c r="B16" s="1" t="s">
        <v>5</v>
      </c>
      <c r="C16" s="55" t="str">
        <f>'[13]Daily Roster'!$C16</f>
        <v>Obaid</v>
      </c>
      <c r="D16" s="55" t="str">
        <f>'[13]Daily Roster'!$D16</f>
        <v>V.Shen</v>
      </c>
      <c r="E16" s="55" t="str">
        <f>'[13]Daily Roster'!$E16</f>
        <v>blank</v>
      </c>
      <c r="F16" s="55" t="str">
        <f>'[13]Daily Roster'!$F16</f>
        <v>qq</v>
      </c>
      <c r="G16" s="55" t="str">
        <f>'[13]Daily Roster'!$G16</f>
        <v>Sophia</v>
      </c>
      <c r="H16" s="55" t="str">
        <f>'[13]Daily Roster'!$H16</f>
        <v>J.Stephens/K.Fildes</v>
      </c>
      <c r="I16" s="55" t="str">
        <f>'[13]Daily Roster'!$I16</f>
        <v>Kee</v>
      </c>
      <c r="J16" s="55">
        <f>'[13]Daily Roster'!$J16</f>
        <v>0</v>
      </c>
      <c r="K16" s="55" t="str">
        <f>'[13]Daily Roster'!$K16</f>
        <v>AndrewL</v>
      </c>
      <c r="L16" s="55" t="str">
        <f>'[13]Daily Roster'!$L16</f>
        <v>Bianca</v>
      </c>
      <c r="M16" s="55" t="str">
        <f>'[13]Daily Roster'!$M16</f>
        <v>Carmen / Adil</v>
      </c>
      <c r="N16" s="55" t="str">
        <f>'[13]Daily Roster'!$N16</f>
        <v>qq</v>
      </c>
      <c r="O16" s="55">
        <f>'[13]Daily Roster'!$O16</f>
        <v>0</v>
      </c>
      <c r="P16" s="55">
        <f>'[13]Daily Roster'!$P16</f>
        <v>0</v>
      </c>
      <c r="Q16" s="55">
        <f>'[13]Daily Roster'!$Q16</f>
        <v>0</v>
      </c>
      <c r="R16" s="55">
        <f>'[13]Daily Roster'!$R16</f>
        <v>0</v>
      </c>
      <c r="S16" s="55">
        <f>'[13]Daily Roster'!$S16</f>
        <v>0</v>
      </c>
      <c r="T16" s="55">
        <f>'[13]Daily Roster'!$T16</f>
        <v>0</v>
      </c>
    </row>
    <row r="17" spans="1:20" x14ac:dyDescent="0.3">
      <c r="A17" s="7">
        <v>43122</v>
      </c>
      <c r="B17" s="1" t="s">
        <v>1</v>
      </c>
      <c r="C17" s="55" t="str">
        <f>'[13]Daily Roster'!$C17</f>
        <v>Obaid</v>
      </c>
      <c r="D17" s="55" t="str">
        <f>'[13]Daily Roster'!$D17</f>
        <v>V.Shen</v>
      </c>
      <c r="E17" s="55" t="str">
        <f>'[13]Daily Roster'!$E17</f>
        <v>M.Lu</v>
      </c>
      <c r="F17" s="55" t="str">
        <f>'[13]Daily Roster'!$F17</f>
        <v>Alla</v>
      </c>
      <c r="G17" s="55" t="str">
        <f>'[13]Daily Roster'!$G17</f>
        <v>Li-Ling</v>
      </c>
      <c r="H17" s="55" t="str">
        <f>'[13]Daily Roster'!$H17</f>
        <v>J.Stephens / K.Fildes</v>
      </c>
      <c r="I17" s="55" t="str">
        <f>'[13]Daily Roster'!$I17</f>
        <v>Kee</v>
      </c>
      <c r="J17" s="55">
        <f>'[13]Daily Roster'!$J17</f>
        <v>0</v>
      </c>
      <c r="K17" s="55" t="str">
        <f>'[13]Daily Roster'!$K17</f>
        <v>AndrewL</v>
      </c>
      <c r="L17" s="55" t="str">
        <f>'[13]Daily Roster'!$L17</f>
        <v>Bianca</v>
      </c>
      <c r="M17" s="55" t="str">
        <f>'[13]Daily Roster'!$M17</f>
        <v>Carmen / Adil</v>
      </c>
      <c r="N17" s="55" t="str">
        <f>'[13]Daily Roster'!$N17</f>
        <v>qq</v>
      </c>
      <c r="O17" s="55">
        <f>'[13]Daily Roster'!$O17</f>
        <v>0</v>
      </c>
      <c r="P17" s="55">
        <f>'[13]Daily Roster'!$P17</f>
        <v>0</v>
      </c>
      <c r="Q17" s="55">
        <f>'[13]Daily Roster'!$Q17</f>
        <v>0</v>
      </c>
      <c r="R17" s="55">
        <f>'[13]Daily Roster'!$R17</f>
        <v>0</v>
      </c>
      <c r="S17" s="55">
        <f>'[13]Daily Roster'!$S17</f>
        <v>0</v>
      </c>
      <c r="T17" s="55">
        <f>'[13]Daily Roster'!$T17</f>
        <v>0</v>
      </c>
    </row>
    <row r="18" spans="1:20" x14ac:dyDescent="0.3">
      <c r="A18" s="7">
        <v>43123</v>
      </c>
      <c r="B18" s="1" t="s">
        <v>2</v>
      </c>
      <c r="C18" s="55" t="str">
        <f>'[13]Daily Roster'!$C18</f>
        <v>Obaid</v>
      </c>
      <c r="D18" s="55" t="str">
        <f>'[13]Daily Roster'!$D18</f>
        <v>V.Shen</v>
      </c>
      <c r="E18" s="55" t="str">
        <f>'[13]Daily Roster'!$E18</f>
        <v>M.Lu</v>
      </c>
      <c r="F18" s="55" t="str">
        <f>'[13]Daily Roster'!$F18</f>
        <v>Alla</v>
      </c>
      <c r="G18" s="55" t="str">
        <f>'[13]Daily Roster'!$G18</f>
        <v>Sophia</v>
      </c>
      <c r="H18" s="55" t="str">
        <f>'[13]Daily Roster'!$H18</f>
        <v>J.Stephens</v>
      </c>
      <c r="I18" s="55" t="str">
        <f>'[13]Daily Roster'!$I18</f>
        <v>Kee</v>
      </c>
      <c r="J18" s="55">
        <f>'[13]Daily Roster'!$J18</f>
        <v>0</v>
      </c>
      <c r="K18" s="55" t="str">
        <f>'[13]Daily Roster'!$K18</f>
        <v>AndrewL</v>
      </c>
      <c r="L18" s="55" t="str">
        <f>'[13]Daily Roster'!$L18</f>
        <v>Bianca</v>
      </c>
      <c r="M18" s="55" t="str">
        <f>'[13]Daily Roster'!$M18</f>
        <v>Carmen / Adil</v>
      </c>
      <c r="N18" s="55" t="str">
        <f>'[13]Daily Roster'!$N18</f>
        <v>qq</v>
      </c>
      <c r="O18" s="55">
        <f>'[13]Daily Roster'!$O18</f>
        <v>0</v>
      </c>
      <c r="P18" s="55">
        <f>'[13]Daily Roster'!$P18</f>
        <v>0</v>
      </c>
      <c r="Q18" s="55">
        <f>'[13]Daily Roster'!$Q18</f>
        <v>0</v>
      </c>
      <c r="R18" s="55">
        <f>'[13]Daily Roster'!$R18</f>
        <v>0</v>
      </c>
      <c r="S18" s="55">
        <f>'[13]Daily Roster'!$S18</f>
        <v>0</v>
      </c>
      <c r="T18" s="55">
        <f>'[13]Daily Roster'!$T18</f>
        <v>0</v>
      </c>
    </row>
    <row r="19" spans="1:20" x14ac:dyDescent="0.3">
      <c r="A19" s="7">
        <v>43124</v>
      </c>
      <c r="B19" s="1" t="s">
        <v>3</v>
      </c>
      <c r="C19" s="55" t="str">
        <f>'[13]Daily Roster'!$C19</f>
        <v>Obaid</v>
      </c>
      <c r="D19" s="55" t="str">
        <f>'[13]Daily Roster'!$D19</f>
        <v>V.Shen</v>
      </c>
      <c r="E19" s="55" t="str">
        <f>'[13]Daily Roster'!$E19</f>
        <v>Li-Ling</v>
      </c>
      <c r="F19" s="55" t="str">
        <f>'[13]Daily Roster'!$F19</f>
        <v>qq</v>
      </c>
      <c r="G19" s="55" t="str">
        <f>'[13]Daily Roster'!$G19</f>
        <v>Sophia</v>
      </c>
      <c r="H19" s="55" t="str">
        <f>'[13]Daily Roster'!$H19</f>
        <v>J.Stephens / K.Fildes</v>
      </c>
      <c r="I19" s="55" t="str">
        <f>'[13]Daily Roster'!$I19</f>
        <v>Kee</v>
      </c>
      <c r="J19" s="55">
        <f>'[13]Daily Roster'!$J19</f>
        <v>0</v>
      </c>
      <c r="K19" s="55" t="str">
        <f>'[13]Daily Roster'!$K19</f>
        <v>AndrewL</v>
      </c>
      <c r="L19" s="55" t="str">
        <f>'[13]Daily Roster'!$L19</f>
        <v>Bianca</v>
      </c>
      <c r="M19" s="55" t="str">
        <f>'[13]Daily Roster'!$M19</f>
        <v>Carmen / Adil</v>
      </c>
      <c r="N19" s="55" t="str">
        <f>'[13]Daily Roster'!$N19</f>
        <v>qq</v>
      </c>
      <c r="O19" s="55">
        <f>'[13]Daily Roster'!$O19</f>
        <v>0</v>
      </c>
      <c r="P19" s="55">
        <f>'[13]Daily Roster'!$P19</f>
        <v>0</v>
      </c>
      <c r="Q19" s="55">
        <f>'[13]Daily Roster'!$Q19</f>
        <v>0</v>
      </c>
      <c r="R19" s="55">
        <f>'[13]Daily Roster'!$R19</f>
        <v>0</v>
      </c>
      <c r="S19" s="55">
        <f>'[13]Daily Roster'!$S19</f>
        <v>0</v>
      </c>
      <c r="T19" s="55">
        <f>'[13]Daily Roster'!$T19</f>
        <v>0</v>
      </c>
    </row>
    <row r="20" spans="1:20" x14ac:dyDescent="0.3">
      <c r="A20" s="7">
        <v>43125</v>
      </c>
      <c r="B20" s="1" t="s">
        <v>4</v>
      </c>
      <c r="C20" s="55" t="str">
        <f>'[13]Daily Roster'!$C20</f>
        <v>Obaid</v>
      </c>
      <c r="D20" s="55" t="str">
        <f>'[13]Daily Roster'!$D20</f>
        <v>V.Shen / Li-Ling</v>
      </c>
      <c r="E20" s="55" t="str">
        <f>'[13]Daily Roster'!$E20</f>
        <v>M.Lu</v>
      </c>
      <c r="F20" s="55" t="str">
        <f>'[13]Daily Roster'!$F20</f>
        <v>Alla</v>
      </c>
      <c r="G20" s="55" t="str">
        <f>'[13]Daily Roster'!$G20</f>
        <v>Sophia</v>
      </c>
      <c r="H20" s="55" t="str">
        <f>'[13]Daily Roster'!$H20</f>
        <v>K.Fildes</v>
      </c>
      <c r="I20" s="55" t="str">
        <f>'[13]Daily Roster'!$I20</f>
        <v>Kee</v>
      </c>
      <c r="J20" s="55">
        <f>'[13]Daily Roster'!$J20</f>
        <v>0</v>
      </c>
      <c r="K20" s="55" t="str">
        <f>'[13]Daily Roster'!$K20</f>
        <v>AndrewL</v>
      </c>
      <c r="L20" s="55" t="str">
        <f>'[13]Daily Roster'!$L20</f>
        <v>Bianca</v>
      </c>
      <c r="M20" s="55" t="str">
        <f>'[13]Daily Roster'!$M20</f>
        <v>Carmen / Adil</v>
      </c>
      <c r="N20" s="55" t="str">
        <f>'[13]Daily Roster'!$N20</f>
        <v>qq</v>
      </c>
      <c r="O20" s="55">
        <f>'[13]Daily Roster'!$O20</f>
        <v>0</v>
      </c>
      <c r="P20" s="55">
        <f>'[13]Daily Roster'!$P20</f>
        <v>0</v>
      </c>
      <c r="Q20" s="55">
        <f>'[13]Daily Roster'!$Q20</f>
        <v>0</v>
      </c>
      <c r="R20" s="55">
        <f>'[13]Daily Roster'!$R20</f>
        <v>0</v>
      </c>
      <c r="S20" s="55">
        <f>'[13]Daily Roster'!$S20</f>
        <v>0</v>
      </c>
      <c r="T20" s="55">
        <f>'[13]Daily Roster'!$T20</f>
        <v>0</v>
      </c>
    </row>
    <row r="21" spans="1:20" x14ac:dyDescent="0.3">
      <c r="A21" s="7">
        <v>43126</v>
      </c>
      <c r="B21" s="1" t="s">
        <v>5</v>
      </c>
      <c r="C21" s="55" t="str">
        <f>'[13]Daily Roster'!$C21</f>
        <v>Public Holiday</v>
      </c>
      <c r="D21" s="55" t="str">
        <f>'[13]Daily Roster'!$D21</f>
        <v>Public Holiday</v>
      </c>
      <c r="E21" s="55" t="str">
        <f>'[13]Daily Roster'!$E21</f>
        <v>Public Holiday</v>
      </c>
      <c r="F21" s="55" t="str">
        <f>'[13]Daily Roster'!$F21</f>
        <v>Public Holiday</v>
      </c>
      <c r="G21" s="55" t="str">
        <f>'[13]Daily Roster'!$G21</f>
        <v>Public Holiday</v>
      </c>
      <c r="H21" s="55" t="str">
        <f>'[13]Daily Roster'!$H21</f>
        <v>Public Holiday</v>
      </c>
      <c r="I21" s="55" t="str">
        <f>'[13]Daily Roster'!$I21</f>
        <v>Public Holiday</v>
      </c>
      <c r="J21" s="55">
        <f>'[13]Daily Roster'!$J21</f>
        <v>0</v>
      </c>
      <c r="K21" s="55" t="str">
        <f>'[13]Daily Roster'!$K21</f>
        <v>Public Holiday</v>
      </c>
      <c r="L21" s="55" t="str">
        <f>'[13]Daily Roster'!$L21</f>
        <v>Public Holiday</v>
      </c>
      <c r="M21" s="55" t="str">
        <f>'[13]Daily Roster'!$M21</f>
        <v>Public Holiday</v>
      </c>
      <c r="N21" s="55" t="str">
        <f>'[13]Daily Roster'!$N21</f>
        <v>Public Holiday</v>
      </c>
      <c r="O21" s="55">
        <f>'[13]Daily Roster'!$O21</f>
        <v>0</v>
      </c>
      <c r="P21" s="55">
        <f>'[13]Daily Roster'!$P21</f>
        <v>0</v>
      </c>
      <c r="Q21" s="55">
        <f>'[13]Daily Roster'!$Q21</f>
        <v>0</v>
      </c>
      <c r="R21" s="55">
        <f>'[13]Daily Roster'!$R21</f>
        <v>0</v>
      </c>
      <c r="S21" s="55">
        <f>'[13]Daily Roster'!$S21</f>
        <v>0</v>
      </c>
      <c r="T21" s="55">
        <f>'[13]Daily Roster'!$T21</f>
        <v>0</v>
      </c>
    </row>
    <row r="22" spans="1:20" x14ac:dyDescent="0.3">
      <c r="A22" s="7">
        <v>43129</v>
      </c>
      <c r="B22" s="1" t="s">
        <v>1</v>
      </c>
      <c r="C22" s="55" t="str">
        <f>'[13]Daily Roster'!$C22</f>
        <v>Obaid</v>
      </c>
      <c r="D22" s="55" t="str">
        <f>'[13]Daily Roster'!$D22</f>
        <v>V.Shen</v>
      </c>
      <c r="E22" s="55" t="str">
        <f>'[13]Daily Roster'!$E22</f>
        <v>M.Lu</v>
      </c>
      <c r="F22" s="55" t="str">
        <f>'[13]Daily Roster'!$F22</f>
        <v>Alla</v>
      </c>
      <c r="G22" s="55" t="str">
        <f>'[13]Daily Roster'!$G22</f>
        <v>Sophia</v>
      </c>
      <c r="H22" s="55" t="str">
        <f>'[13]Daily Roster'!$H22</f>
        <v>J.Stephens</v>
      </c>
      <c r="I22" s="55" t="str">
        <f>'[13]Daily Roster'!$I22</f>
        <v>Kee</v>
      </c>
      <c r="J22" s="55">
        <f>'[13]Daily Roster'!$J22</f>
        <v>0</v>
      </c>
      <c r="K22" s="55" t="str">
        <f>'[13]Daily Roster'!$K22</f>
        <v>AndrewL</v>
      </c>
      <c r="L22" s="55" t="str">
        <f>'[13]Daily Roster'!$L22</f>
        <v>Bianca</v>
      </c>
      <c r="M22" s="55" t="str">
        <f>'[13]Daily Roster'!$M22</f>
        <v>Carmen / Adil</v>
      </c>
      <c r="N22" s="55" t="str">
        <f>'[13]Daily Roster'!$N22</f>
        <v>Meghana</v>
      </c>
      <c r="O22" s="55">
        <f>'[13]Daily Roster'!$O22</f>
        <v>0</v>
      </c>
      <c r="P22" s="55">
        <f>'[13]Daily Roster'!$P22</f>
        <v>0</v>
      </c>
      <c r="Q22" s="55">
        <f>'[13]Daily Roster'!$Q22</f>
        <v>0</v>
      </c>
      <c r="R22" s="55">
        <f>'[13]Daily Roster'!$R22</f>
        <v>0</v>
      </c>
      <c r="S22" s="55">
        <f>'[13]Daily Roster'!$S22</f>
        <v>0</v>
      </c>
      <c r="T22" s="55">
        <f>'[13]Daily Roster'!$T22</f>
        <v>0</v>
      </c>
    </row>
    <row r="23" spans="1:20" x14ac:dyDescent="0.3">
      <c r="A23" s="7">
        <v>43130</v>
      </c>
      <c r="B23" s="1" t="s">
        <v>2</v>
      </c>
      <c r="C23" s="55" t="str">
        <f>'[13]Daily Roster'!$C23</f>
        <v>Obaid</v>
      </c>
      <c r="D23" s="55" t="str">
        <f>'[13]Daily Roster'!$D23</f>
        <v>V.Shen</v>
      </c>
      <c r="E23" s="55" t="str">
        <f>'[13]Daily Roster'!$E23</f>
        <v>M.Lu</v>
      </c>
      <c r="F23" s="55" t="str">
        <f>'[13]Daily Roster'!$F23</f>
        <v>Alla</v>
      </c>
      <c r="G23" s="55" t="str">
        <f>'[13]Daily Roster'!$G23</f>
        <v>Sophia</v>
      </c>
      <c r="H23" s="55" t="str">
        <f>'[13]Daily Roster'!$H23</f>
        <v>J.Stephens</v>
      </c>
      <c r="I23" s="55" t="str">
        <f>'[13]Daily Roster'!$I23</f>
        <v>Kee</v>
      </c>
      <c r="J23" s="55">
        <f>'[13]Daily Roster'!$J23</f>
        <v>0</v>
      </c>
      <c r="K23" s="55" t="str">
        <f>'[13]Daily Roster'!$K23</f>
        <v>AndrewL</v>
      </c>
      <c r="L23" s="55" t="str">
        <f>'[13]Daily Roster'!$L23</f>
        <v>Bianca</v>
      </c>
      <c r="M23" s="55" t="str">
        <f>'[13]Daily Roster'!$M23</f>
        <v>Carmen / Adil</v>
      </c>
      <c r="N23" s="55" t="str">
        <f>'[13]Daily Roster'!$N23</f>
        <v>Meghana</v>
      </c>
      <c r="O23" s="55">
        <f>'[13]Daily Roster'!$O23</f>
        <v>0</v>
      </c>
      <c r="P23" s="55">
        <f>'[13]Daily Roster'!$P23</f>
        <v>0</v>
      </c>
      <c r="Q23" s="55">
        <f>'[13]Daily Roster'!$Q23</f>
        <v>0</v>
      </c>
      <c r="R23" s="55">
        <f>'[13]Daily Roster'!$R23</f>
        <v>0</v>
      </c>
      <c r="S23" s="55">
        <f>'[13]Daily Roster'!$S23</f>
        <v>0</v>
      </c>
      <c r="T23" s="55">
        <f>'[13]Daily Roster'!$T23</f>
        <v>0</v>
      </c>
    </row>
    <row r="24" spans="1:20" x14ac:dyDescent="0.3">
      <c r="A24" s="7">
        <v>43131</v>
      </c>
      <c r="B24" s="1" t="s">
        <v>3</v>
      </c>
      <c r="C24" s="55" t="str">
        <f>'[13]Daily Roster'!$C24</f>
        <v>Obaid</v>
      </c>
      <c r="D24" s="55" t="str">
        <f>'[13]Daily Roster'!$D24</f>
        <v>V.Shen</v>
      </c>
      <c r="E24" s="55" t="str">
        <f>'[13]Daily Roster'!$E24</f>
        <v>M.Lu</v>
      </c>
      <c r="F24" s="55" t="str">
        <f>'[13]Daily Roster'!$F24</f>
        <v>qq</v>
      </c>
      <c r="G24" s="55" t="str">
        <f>'[13]Daily Roster'!$G24</f>
        <v>Sophia</v>
      </c>
      <c r="H24" s="55" t="str">
        <f>'[13]Daily Roster'!$H24</f>
        <v>J.Stephens</v>
      </c>
      <c r="I24" s="55" t="str">
        <f>'[13]Daily Roster'!$I24</f>
        <v>Kee</v>
      </c>
      <c r="J24" s="55">
        <f>'[13]Daily Roster'!$J24</f>
        <v>0</v>
      </c>
      <c r="K24" s="55" t="str">
        <f>'[13]Daily Roster'!$K24</f>
        <v>AndrewL</v>
      </c>
      <c r="L24" s="55" t="str">
        <f>'[13]Daily Roster'!$L24</f>
        <v>Bianca</v>
      </c>
      <c r="M24" s="55" t="str">
        <f>'[13]Daily Roster'!$M24</f>
        <v>Carmen / Adil</v>
      </c>
      <c r="N24" s="55" t="str">
        <f>'[13]Daily Roster'!$N24</f>
        <v>Meghana</v>
      </c>
      <c r="O24" s="55">
        <f>'[13]Daily Roster'!$O24</f>
        <v>0</v>
      </c>
      <c r="P24" s="55">
        <f>'[13]Daily Roster'!$P24</f>
        <v>0</v>
      </c>
      <c r="Q24" s="55">
        <f>'[13]Daily Roster'!$Q24</f>
        <v>0</v>
      </c>
      <c r="R24" s="55">
        <f>'[13]Daily Roster'!$R24</f>
        <v>0</v>
      </c>
      <c r="S24" s="55">
        <f>'[13]Daily Roster'!$S24</f>
        <v>0</v>
      </c>
      <c r="T24" s="55">
        <f>'[13]Daily Roster'!$T24</f>
        <v>0</v>
      </c>
    </row>
    <row r="25" spans="1:20" x14ac:dyDescent="0.3">
      <c r="A25" s="7">
        <v>43132</v>
      </c>
      <c r="B25" s="1" t="s">
        <v>4</v>
      </c>
      <c r="C25" s="55" t="str">
        <f>'[13]Daily Roster'!$C25</f>
        <v>Obaid</v>
      </c>
      <c r="D25" s="55" t="str">
        <f>'[13]Daily Roster'!$D25</f>
        <v>V.Shen</v>
      </c>
      <c r="E25" s="55" t="str">
        <f>'[13]Daily Roster'!$E25</f>
        <v>M.Lu</v>
      </c>
      <c r="F25" s="55" t="str">
        <f>'[13]Daily Roster'!$F25</f>
        <v>Alla</v>
      </c>
      <c r="G25" s="55" t="str">
        <f>'[13]Daily Roster'!$G25</f>
        <v>Sophia</v>
      </c>
      <c r="H25" s="55" t="str">
        <f>'[13]Daily Roster'!$H25</f>
        <v>Li-Ling</v>
      </c>
      <c r="I25" s="55" t="str">
        <f>'[13]Daily Roster'!$I25</f>
        <v>Kee</v>
      </c>
      <c r="J25" s="55">
        <f>'[13]Daily Roster'!$J25</f>
        <v>0</v>
      </c>
      <c r="K25" s="55" t="str">
        <f>'[13]Daily Roster'!$K25</f>
        <v>AndrewL</v>
      </c>
      <c r="L25" s="55" t="str">
        <f>'[13]Daily Roster'!$L25</f>
        <v>Bianca</v>
      </c>
      <c r="M25" s="55" t="str">
        <f>'[13]Daily Roster'!$M25</f>
        <v>Carmen / Adil</v>
      </c>
      <c r="N25" s="55" t="str">
        <f>'[13]Daily Roster'!$N25</f>
        <v>Meghana</v>
      </c>
      <c r="O25" s="55">
        <f>'[13]Daily Roster'!$O25</f>
        <v>0</v>
      </c>
      <c r="P25" s="55">
        <f>'[13]Daily Roster'!$P25</f>
        <v>0</v>
      </c>
      <c r="Q25" s="55">
        <f>'[13]Daily Roster'!$Q25</f>
        <v>0</v>
      </c>
      <c r="R25" s="55">
        <f>'[13]Daily Roster'!$R25</f>
        <v>0</v>
      </c>
      <c r="S25" s="55">
        <f>'[13]Daily Roster'!$S25</f>
        <v>0</v>
      </c>
      <c r="T25" s="55">
        <f>'[13]Daily Roster'!$T25</f>
        <v>0</v>
      </c>
    </row>
    <row r="26" spans="1:20" x14ac:dyDescent="0.3">
      <c r="A26" s="7">
        <v>43133</v>
      </c>
      <c r="B26" s="1" t="s">
        <v>5</v>
      </c>
      <c r="C26" s="55" t="str">
        <f>'[13]Daily Roster'!$C26</f>
        <v>Obaid</v>
      </c>
      <c r="D26" s="55" t="str">
        <f>'[13]Daily Roster'!$D26</f>
        <v>V.Shen</v>
      </c>
      <c r="E26" s="55" t="str">
        <f>'[13]Daily Roster'!$E26</f>
        <v>M.Lu</v>
      </c>
      <c r="F26" s="55" t="str">
        <f>'[13]Daily Roster'!$F26</f>
        <v>qq</v>
      </c>
      <c r="G26" s="55" t="str">
        <f>'[13]Daily Roster'!$G26</f>
        <v>Sophia</v>
      </c>
      <c r="H26" s="55" t="str">
        <f>'[13]Daily Roster'!$H26</f>
        <v>J.Stephens</v>
      </c>
      <c r="I26" s="55" t="str">
        <f>'[13]Daily Roster'!$I26</f>
        <v>Kee</v>
      </c>
      <c r="J26" s="55">
        <f>'[13]Daily Roster'!$J26</f>
        <v>0</v>
      </c>
      <c r="K26" s="55" t="str">
        <f>'[13]Daily Roster'!$K26</f>
        <v>AndrewL</v>
      </c>
      <c r="L26" s="55" t="str">
        <f>'[13]Daily Roster'!$L26</f>
        <v>K.Fildes</v>
      </c>
      <c r="M26" s="55" t="str">
        <f>'[13]Daily Roster'!$M26</f>
        <v>Carmen / Adil</v>
      </c>
      <c r="N26" s="55" t="str">
        <f>'[13]Daily Roster'!$N26</f>
        <v>Meghana</v>
      </c>
      <c r="O26" s="55">
        <f>'[13]Daily Roster'!$O26</f>
        <v>0</v>
      </c>
      <c r="P26" s="55">
        <f>'[13]Daily Roster'!$P26</f>
        <v>0</v>
      </c>
      <c r="Q26" s="55">
        <f>'[13]Daily Roster'!$Q26</f>
        <v>0</v>
      </c>
      <c r="R26" s="55">
        <f>'[13]Daily Roster'!$R26</f>
        <v>0</v>
      </c>
      <c r="S26" s="55">
        <f>'[13]Daily Roster'!$S26</f>
        <v>0</v>
      </c>
      <c r="T26" s="55">
        <f>'[13]Daily Roster'!$T26</f>
        <v>0</v>
      </c>
    </row>
    <row r="27" spans="1:20" x14ac:dyDescent="0.3">
      <c r="A27" s="7">
        <v>43136</v>
      </c>
      <c r="B27" s="1" t="s">
        <v>1</v>
      </c>
      <c r="C27" s="55" t="str">
        <f>'[13]Daily Roster'!$C27</f>
        <v>Obaid</v>
      </c>
      <c r="D27" s="55" t="str">
        <f>'[13]Daily Roster'!$D27</f>
        <v>Berenice</v>
      </c>
      <c r="E27" s="55" t="str">
        <f>'[13]Daily Roster'!$E27</f>
        <v>M.Lu</v>
      </c>
      <c r="F27" s="55" t="str">
        <f>'[13]Daily Roster'!$F27</f>
        <v>Alla</v>
      </c>
      <c r="G27" s="55" t="str">
        <f>'[13]Daily Roster'!$G27</f>
        <v>V.Shen</v>
      </c>
      <c r="H27" s="55" t="str">
        <f>'[13]Daily Roster'!$H27</f>
        <v>J.Stephens</v>
      </c>
      <c r="I27" s="55" t="str">
        <f>'[13]Daily Roster'!$I27</f>
        <v>Kee</v>
      </c>
      <c r="J27" s="55">
        <f>'[13]Daily Roster'!$J27</f>
        <v>0</v>
      </c>
      <c r="K27" s="55" t="str">
        <f>'[13]Daily Roster'!$K27</f>
        <v>AndrewL</v>
      </c>
      <c r="L27" s="55" t="str">
        <f>'[13]Daily Roster'!$L27</f>
        <v>Bianca</v>
      </c>
      <c r="M27" s="55" t="str">
        <f>'[13]Daily Roster'!$M27</f>
        <v>Carmen / Adil</v>
      </c>
      <c r="N27" s="55" t="str">
        <f>'[13]Daily Roster'!$N27</f>
        <v>Meghana</v>
      </c>
      <c r="O27" s="55">
        <f>'[13]Daily Roster'!$O27</f>
        <v>0</v>
      </c>
      <c r="P27" s="55">
        <f>'[13]Daily Roster'!$P27</f>
        <v>0</v>
      </c>
      <c r="Q27" s="55">
        <f>'[13]Daily Roster'!$Q27</f>
        <v>0</v>
      </c>
      <c r="R27" s="55">
        <f>'[13]Daily Roster'!$R27</f>
        <v>0</v>
      </c>
      <c r="S27" s="55">
        <f>'[13]Daily Roster'!$S27</f>
        <v>0</v>
      </c>
      <c r="T27" s="55">
        <f>'[13]Daily Roster'!$T27</f>
        <v>0</v>
      </c>
    </row>
    <row r="28" spans="1:20" x14ac:dyDescent="0.3">
      <c r="A28" s="7">
        <v>43137</v>
      </c>
      <c r="B28" s="1" t="s">
        <v>2</v>
      </c>
      <c r="C28" s="55" t="str">
        <f>'[13]Daily Roster'!$C28</f>
        <v>Obaid</v>
      </c>
      <c r="D28" s="55" t="str">
        <f>'[13]Daily Roster'!$D28</f>
        <v>Berenice</v>
      </c>
      <c r="E28" s="55" t="str">
        <f>'[13]Daily Roster'!$E28</f>
        <v>M.Lu</v>
      </c>
      <c r="F28" s="55" t="str">
        <f>'[13]Daily Roster'!$F28</f>
        <v>Alla</v>
      </c>
      <c r="G28" s="55" t="str">
        <f>'[13]Daily Roster'!$G28</f>
        <v>V.Shen</v>
      </c>
      <c r="H28" s="55" t="str">
        <f>'[13]Daily Roster'!$H28</f>
        <v>J.Stephens</v>
      </c>
      <c r="I28" s="55" t="str">
        <f>'[13]Daily Roster'!$I28</f>
        <v>Kee</v>
      </c>
      <c r="J28" s="55">
        <f>'[13]Daily Roster'!$J28</f>
        <v>0</v>
      </c>
      <c r="K28" s="55" t="str">
        <f>'[13]Daily Roster'!$K28</f>
        <v>AndrewL</v>
      </c>
      <c r="L28" s="55" t="str">
        <f>'[13]Daily Roster'!$L28</f>
        <v>Bianca</v>
      </c>
      <c r="M28" s="55" t="str">
        <f>'[13]Daily Roster'!$M28</f>
        <v>Carmen / Adil</v>
      </c>
      <c r="N28" s="55" t="str">
        <f>'[13]Daily Roster'!$N28</f>
        <v>Meghana</v>
      </c>
      <c r="O28" s="55">
        <f>'[13]Daily Roster'!$O28</f>
        <v>0</v>
      </c>
      <c r="P28" s="55">
        <f>'[13]Daily Roster'!$P28</f>
        <v>0</v>
      </c>
      <c r="Q28" s="55">
        <f>'[13]Daily Roster'!$Q28</f>
        <v>0</v>
      </c>
      <c r="R28" s="55">
        <f>'[13]Daily Roster'!$R28</f>
        <v>0</v>
      </c>
      <c r="S28" s="55">
        <f>'[13]Daily Roster'!$S28</f>
        <v>0</v>
      </c>
      <c r="T28" s="55">
        <f>'[13]Daily Roster'!$T28</f>
        <v>0</v>
      </c>
    </row>
    <row r="29" spans="1:20" x14ac:dyDescent="0.3">
      <c r="A29" s="7">
        <v>43138</v>
      </c>
      <c r="B29" s="1" t="s">
        <v>3</v>
      </c>
      <c r="C29" s="55" t="str">
        <f>'[13]Daily Roster'!$C29</f>
        <v>Obaid</v>
      </c>
      <c r="D29" s="55" t="str">
        <f>'[13]Daily Roster'!$D29</f>
        <v>Berenice</v>
      </c>
      <c r="E29" s="55" t="str">
        <f>'[13]Daily Roster'!$E29</f>
        <v>M.Lu</v>
      </c>
      <c r="F29" s="55" t="str">
        <f>'[13]Daily Roster'!$F29</f>
        <v>qq</v>
      </c>
      <c r="G29" s="55" t="str">
        <f>'[13]Daily Roster'!$G29</f>
        <v>V.Shen</v>
      </c>
      <c r="H29" s="55" t="str">
        <f>'[13]Daily Roster'!$H29</f>
        <v>J.Stephens</v>
      </c>
      <c r="I29" s="55" t="str">
        <f>'[13]Daily Roster'!$I29</f>
        <v>Kee</v>
      </c>
      <c r="J29" s="55">
        <f>'[13]Daily Roster'!$J29</f>
        <v>0</v>
      </c>
      <c r="K29" s="55" t="str">
        <f>'[13]Daily Roster'!$K29</f>
        <v>K.Fildes</v>
      </c>
      <c r="L29" s="55" t="str">
        <f>'[13]Daily Roster'!$L29</f>
        <v>Bianca</v>
      </c>
      <c r="M29" s="55" t="str">
        <f>'[13]Daily Roster'!$M29</f>
        <v>Carmen / Adil</v>
      </c>
      <c r="N29" s="55" t="str">
        <f>'[13]Daily Roster'!$N29</f>
        <v>qq</v>
      </c>
      <c r="O29" s="55">
        <f>'[13]Daily Roster'!$O29</f>
        <v>0</v>
      </c>
      <c r="P29" s="55">
        <f>'[13]Daily Roster'!$P29</f>
        <v>0</v>
      </c>
      <c r="Q29" s="55">
        <f>'[13]Daily Roster'!$Q29</f>
        <v>0</v>
      </c>
      <c r="R29" s="55">
        <f>'[13]Daily Roster'!$R29</f>
        <v>0</v>
      </c>
      <c r="S29" s="55">
        <f>'[13]Daily Roster'!$S29</f>
        <v>0</v>
      </c>
      <c r="T29" s="55">
        <f>'[13]Daily Roster'!$T29</f>
        <v>0</v>
      </c>
    </row>
    <row r="30" spans="1:20" x14ac:dyDescent="0.3">
      <c r="A30" s="7">
        <v>43139</v>
      </c>
      <c r="B30" s="1" t="s">
        <v>4</v>
      </c>
      <c r="C30" s="55" t="str">
        <f>'[13]Daily Roster'!$C30</f>
        <v>Obaid</v>
      </c>
      <c r="D30" s="55" t="str">
        <f>'[13]Daily Roster'!$D30</f>
        <v>Berenice</v>
      </c>
      <c r="E30" s="55" t="str">
        <f>'[13]Daily Roster'!$E30</f>
        <v>M.Lu</v>
      </c>
      <c r="F30" s="55" t="str">
        <f>'[13]Daily Roster'!$F30</f>
        <v>Alla</v>
      </c>
      <c r="G30" s="55" t="str">
        <f>'[13]Daily Roster'!$G30</f>
        <v>V.Shen</v>
      </c>
      <c r="H30" s="55" t="str">
        <f>'[13]Daily Roster'!$H30</f>
        <v>Sophia</v>
      </c>
      <c r="I30" s="55" t="str">
        <f>'[13]Daily Roster'!$I30</f>
        <v>Kee</v>
      </c>
      <c r="J30" s="55">
        <f>'[13]Daily Roster'!$J30</f>
        <v>0</v>
      </c>
      <c r="K30" s="55" t="str">
        <f>'[13]Daily Roster'!$K30</f>
        <v>AndrewL</v>
      </c>
      <c r="L30" s="55" t="str">
        <f>'[13]Daily Roster'!$L30</f>
        <v>Li-Ling</v>
      </c>
      <c r="M30" s="55" t="str">
        <f>'[13]Daily Roster'!$M30</f>
        <v>Carmen / Adil</v>
      </c>
      <c r="N30" s="55" t="str">
        <f>'[13]Daily Roster'!$N30</f>
        <v>Meghana</v>
      </c>
      <c r="O30" s="55">
        <f>'[13]Daily Roster'!$O30</f>
        <v>0</v>
      </c>
      <c r="P30" s="55">
        <f>'[13]Daily Roster'!$P30</f>
        <v>0</v>
      </c>
      <c r="Q30" s="55">
        <f>'[13]Daily Roster'!$Q30</f>
        <v>0</v>
      </c>
      <c r="R30" s="55">
        <f>'[13]Daily Roster'!$R30</f>
        <v>0</v>
      </c>
      <c r="S30" s="55">
        <f>'[13]Daily Roster'!$S30</f>
        <v>0</v>
      </c>
      <c r="T30" s="55">
        <f>'[13]Daily Roster'!$T30</f>
        <v>0</v>
      </c>
    </row>
    <row r="31" spans="1:20" x14ac:dyDescent="0.3">
      <c r="A31" s="7">
        <v>43140</v>
      </c>
      <c r="B31" s="1" t="s">
        <v>5</v>
      </c>
      <c r="C31" s="55" t="str">
        <f>'[13]Daily Roster'!$C31</f>
        <v>Obaid</v>
      </c>
      <c r="D31" s="55" t="str">
        <f>'[13]Daily Roster'!$D31</f>
        <v>Berenice</v>
      </c>
      <c r="E31" s="55" t="str">
        <f>'[13]Daily Roster'!$E31</f>
        <v>M.Lu</v>
      </c>
      <c r="F31" s="55" t="str">
        <f>'[13]Daily Roster'!$F31</f>
        <v>qq</v>
      </c>
      <c r="G31" s="55" t="str">
        <f>'[13]Daily Roster'!$G31</f>
        <v>V.Shen</v>
      </c>
      <c r="H31" s="55" t="str">
        <f>'[13]Daily Roster'!$H31</f>
        <v>J.Stephens</v>
      </c>
      <c r="I31" s="55" t="str">
        <f>'[13]Daily Roster'!$I31</f>
        <v>Kee</v>
      </c>
      <c r="J31" s="55">
        <f>'[13]Daily Roster'!$J31</f>
        <v>0</v>
      </c>
      <c r="K31" s="55" t="str">
        <f>'[13]Daily Roster'!$K31</f>
        <v>AndrewL</v>
      </c>
      <c r="L31" s="55" t="str">
        <f>'[13]Daily Roster'!$L31</f>
        <v>Bianca</v>
      </c>
      <c r="M31" s="55" t="str">
        <f>'[13]Daily Roster'!$M31</f>
        <v>Carmen / Adil</v>
      </c>
      <c r="N31" s="55" t="str">
        <f>'[13]Daily Roster'!$N31</f>
        <v>Meghana</v>
      </c>
      <c r="O31" s="55">
        <f>'[13]Daily Roster'!$O31</f>
        <v>0</v>
      </c>
      <c r="P31" s="55">
        <f>'[13]Daily Roster'!$P31</f>
        <v>0</v>
      </c>
      <c r="Q31" s="55">
        <f>'[13]Daily Roster'!$Q31</f>
        <v>0</v>
      </c>
      <c r="R31" s="55">
        <f>'[13]Daily Roster'!$R31</f>
        <v>0</v>
      </c>
      <c r="S31" s="55">
        <f>'[13]Daily Roster'!$S31</f>
        <v>0</v>
      </c>
      <c r="T31" s="55">
        <f>'[13]Daily Roster'!$T31</f>
        <v>0</v>
      </c>
    </row>
    <row r="32" spans="1:20" x14ac:dyDescent="0.3">
      <c r="A32" s="7">
        <v>43143</v>
      </c>
      <c r="B32" s="1" t="s">
        <v>1</v>
      </c>
      <c r="C32" s="55" t="str">
        <f>'[13]Daily Roster'!$C32</f>
        <v>Berenice</v>
      </c>
      <c r="D32" s="55" t="str">
        <f>'[13]Daily Roster'!$D32</f>
        <v>V.Shen</v>
      </c>
      <c r="E32" s="55" t="str">
        <f>'[13]Daily Roster'!$E32</f>
        <v>M.Lu</v>
      </c>
      <c r="F32" s="55" t="str">
        <f>'[13]Daily Roster'!$F32</f>
        <v>Alla</v>
      </c>
      <c r="G32" s="55" t="str">
        <f>'[13]Daily Roster'!$G32</f>
        <v>Li-Ling</v>
      </c>
      <c r="H32" s="55" t="str">
        <f>'[13]Daily Roster'!$H32</f>
        <v>K.Fildes</v>
      </c>
      <c r="I32" s="55" t="str">
        <f>'[13]Daily Roster'!$I32</f>
        <v>Kee</v>
      </c>
      <c r="J32" s="55">
        <f>'[13]Daily Roster'!$J32</f>
        <v>0</v>
      </c>
      <c r="K32" s="55" t="str">
        <f>'[13]Daily Roster'!$K32</f>
        <v>AndrewL</v>
      </c>
      <c r="L32" s="55" t="str">
        <f>'[13]Daily Roster'!$L32</f>
        <v>Bianca</v>
      </c>
      <c r="M32" s="55" t="str">
        <f>'[13]Daily Roster'!$M32</f>
        <v>qq</v>
      </c>
      <c r="N32" s="55" t="str">
        <f>'[13]Daily Roster'!$N32</f>
        <v>qq</v>
      </c>
      <c r="O32" s="55" t="str">
        <f>'[13]Daily Roster'!$O32</f>
        <v>qq</v>
      </c>
      <c r="P32" s="55">
        <f>'[13]Daily Roster'!$P32</f>
        <v>0</v>
      </c>
      <c r="Q32" s="55">
        <f>'[13]Daily Roster'!$Q32</f>
        <v>0</v>
      </c>
      <c r="R32" s="55">
        <f>'[13]Daily Roster'!$R32</f>
        <v>0</v>
      </c>
      <c r="S32" s="55">
        <f>'[13]Daily Roster'!$S32</f>
        <v>0</v>
      </c>
      <c r="T32" s="55">
        <f>'[13]Daily Roster'!$T32</f>
        <v>0</v>
      </c>
    </row>
    <row r="33" spans="1:20" x14ac:dyDescent="0.3">
      <c r="A33" s="7">
        <v>43144</v>
      </c>
      <c r="B33" s="1" t="s">
        <v>2</v>
      </c>
      <c r="C33" s="55" t="str">
        <f>'[13]Daily Roster'!$C33</f>
        <v>qq</v>
      </c>
      <c r="D33" s="55" t="str">
        <f>'[13]Daily Roster'!$D33</f>
        <v>V.Shen</v>
      </c>
      <c r="E33" s="55" t="str">
        <f>'[13]Daily Roster'!$E33</f>
        <v>M.Lu</v>
      </c>
      <c r="F33" s="55" t="str">
        <f>'[13]Daily Roster'!$F33</f>
        <v>Alla</v>
      </c>
      <c r="G33" s="55" t="str">
        <f>'[13]Daily Roster'!$G33</f>
        <v>Sophia</v>
      </c>
      <c r="H33" s="55" t="str">
        <f>'[13]Daily Roster'!$H33</f>
        <v>T.Le</v>
      </c>
      <c r="I33" s="55" t="str">
        <f>'[13]Daily Roster'!$I33</f>
        <v>Kee</v>
      </c>
      <c r="J33" s="55">
        <f>'[13]Daily Roster'!$J33</f>
        <v>0</v>
      </c>
      <c r="K33" s="55" t="str">
        <f>'[13]Daily Roster'!$K33</f>
        <v>AndrewL</v>
      </c>
      <c r="L33" s="55" t="str">
        <f>'[13]Daily Roster'!$L33</f>
        <v>Bianca</v>
      </c>
      <c r="M33" s="55" t="str">
        <f>'[13]Daily Roster'!$M33</f>
        <v>qq</v>
      </c>
      <c r="N33" s="55" t="str">
        <f>'[13]Daily Roster'!$N33</f>
        <v>qq</v>
      </c>
      <c r="O33" s="55" t="str">
        <f>'[13]Daily Roster'!$O33</f>
        <v>qq</v>
      </c>
      <c r="P33" s="55">
        <f>'[13]Daily Roster'!$P33</f>
        <v>0</v>
      </c>
      <c r="Q33" s="55">
        <f>'[13]Daily Roster'!$Q33</f>
        <v>0</v>
      </c>
      <c r="R33" s="55">
        <f>'[13]Daily Roster'!$R33</f>
        <v>0</v>
      </c>
      <c r="S33" s="55">
        <f>'[13]Daily Roster'!$S33</f>
        <v>0</v>
      </c>
      <c r="T33" s="55">
        <f>'[13]Daily Roster'!$T33</f>
        <v>0</v>
      </c>
    </row>
    <row r="34" spans="1:20" x14ac:dyDescent="0.3">
      <c r="A34" s="7">
        <v>43145</v>
      </c>
      <c r="B34" s="1" t="s">
        <v>3</v>
      </c>
      <c r="C34" s="55" t="str">
        <f>'[13]Daily Roster'!$C34</f>
        <v>Berenice</v>
      </c>
      <c r="D34" s="55" t="str">
        <f>'[13]Daily Roster'!$D34</f>
        <v>V.Shen</v>
      </c>
      <c r="E34" s="55" t="str">
        <f>'[13]Daily Roster'!$E34</f>
        <v>M.Lu</v>
      </c>
      <c r="F34" s="55" t="str">
        <f>'[13]Daily Roster'!$F34</f>
        <v>qq</v>
      </c>
      <c r="G34" s="55" t="str">
        <f>'[13]Daily Roster'!$G34</f>
        <v>Sophia</v>
      </c>
      <c r="H34" s="55" t="str">
        <f>'[13]Daily Roster'!$H34</f>
        <v>K.Fildes</v>
      </c>
      <c r="I34" s="55" t="str">
        <f>'[13]Daily Roster'!$I34</f>
        <v>Kee</v>
      </c>
      <c r="J34" s="55">
        <f>'[13]Daily Roster'!$J34</f>
        <v>0</v>
      </c>
      <c r="K34" s="55" t="str">
        <f>'[13]Daily Roster'!$K34</f>
        <v>AndrewL</v>
      </c>
      <c r="L34" s="55" t="str">
        <f>'[13]Daily Roster'!$L34</f>
        <v>Bianca</v>
      </c>
      <c r="M34" s="55" t="str">
        <f>'[13]Daily Roster'!$M34</f>
        <v>Adil</v>
      </c>
      <c r="N34" s="55" t="str">
        <f>'[13]Daily Roster'!$N34</f>
        <v>Meghana</v>
      </c>
      <c r="O34" s="55" t="str">
        <f>'[13]Daily Roster'!$O34</f>
        <v>qq</v>
      </c>
      <c r="P34" s="55">
        <f>'[13]Daily Roster'!$P34</f>
        <v>0</v>
      </c>
      <c r="Q34" s="55">
        <f>'[13]Daily Roster'!$Q34</f>
        <v>0</v>
      </c>
      <c r="R34" s="55">
        <f>'[13]Daily Roster'!$R34</f>
        <v>0</v>
      </c>
      <c r="S34" s="55">
        <f>'[13]Daily Roster'!$S34</f>
        <v>0</v>
      </c>
      <c r="T34" s="55">
        <f>'[13]Daily Roster'!$T34</f>
        <v>0</v>
      </c>
    </row>
    <row r="35" spans="1:20" x14ac:dyDescent="0.3">
      <c r="A35" s="7">
        <v>43146</v>
      </c>
      <c r="B35" s="1" t="s">
        <v>4</v>
      </c>
      <c r="C35" s="55" t="str">
        <f>'[13]Daily Roster'!$C35</f>
        <v>Berenice</v>
      </c>
      <c r="D35" s="55" t="str">
        <f>'[13]Daily Roster'!$D35</f>
        <v>V.Shen</v>
      </c>
      <c r="E35" s="55" t="str">
        <f>'[13]Daily Roster'!$E35</f>
        <v>M.Lu</v>
      </c>
      <c r="F35" s="55" t="str">
        <f>'[13]Daily Roster'!$F35</f>
        <v>Alla</v>
      </c>
      <c r="G35" s="55" t="str">
        <f>'[13]Daily Roster'!$G35</f>
        <v>Sophia</v>
      </c>
      <c r="H35" s="55" t="str">
        <f>'[13]Daily Roster'!$H35</f>
        <v>T.Le</v>
      </c>
      <c r="I35" s="55" t="str">
        <f>'[13]Daily Roster'!$I35</f>
        <v>Kee</v>
      </c>
      <c r="J35" s="55">
        <f>'[13]Daily Roster'!$J35</f>
        <v>0</v>
      </c>
      <c r="K35" s="55" t="str">
        <f>'[13]Daily Roster'!$K35</f>
        <v>AndrewL</v>
      </c>
      <c r="L35" s="55" t="str">
        <f>'[13]Daily Roster'!$L35</f>
        <v>Bianca</v>
      </c>
      <c r="M35" s="55" t="str">
        <f>'[13]Daily Roster'!$M35</f>
        <v>qq</v>
      </c>
      <c r="N35" s="55" t="str">
        <f>'[13]Daily Roster'!$N35</f>
        <v>Meghana</v>
      </c>
      <c r="O35" s="55" t="str">
        <f>'[13]Daily Roster'!$O35</f>
        <v>qq</v>
      </c>
      <c r="P35" s="55">
        <f>'[13]Daily Roster'!$P35</f>
        <v>0</v>
      </c>
      <c r="Q35" s="55">
        <f>'[13]Daily Roster'!$Q35</f>
        <v>0</v>
      </c>
      <c r="R35" s="55">
        <f>'[13]Daily Roster'!$R35</f>
        <v>0</v>
      </c>
      <c r="S35" s="55">
        <f>'[13]Daily Roster'!$S35</f>
        <v>0</v>
      </c>
      <c r="T35" s="55">
        <f>'[13]Daily Roster'!$T35</f>
        <v>0</v>
      </c>
    </row>
    <row r="36" spans="1:20" x14ac:dyDescent="0.3">
      <c r="A36" s="7">
        <v>43147</v>
      </c>
      <c r="B36" s="1" t="s">
        <v>5</v>
      </c>
      <c r="C36" s="55" t="str">
        <f>'[13]Daily Roster'!$C36</f>
        <v>Berenice</v>
      </c>
      <c r="D36" s="55" t="str">
        <f>'[13]Daily Roster'!$D36</f>
        <v>V.Shen</v>
      </c>
      <c r="E36" s="55" t="str">
        <f>'[13]Daily Roster'!$E36</f>
        <v>blank</v>
      </c>
      <c r="F36" s="55" t="str">
        <f>'[13]Daily Roster'!$F36</f>
        <v>qq</v>
      </c>
      <c r="G36" s="55" t="str">
        <f>'[13]Daily Roster'!$G36</f>
        <v>Sophia</v>
      </c>
      <c r="H36" s="55" t="str">
        <f>'[13]Daily Roster'!$H36</f>
        <v>K.Fildes</v>
      </c>
      <c r="I36" s="55" t="str">
        <f>'[13]Daily Roster'!$I36</f>
        <v>Kee</v>
      </c>
      <c r="J36" s="55">
        <f>'[13]Daily Roster'!$J36</f>
        <v>0</v>
      </c>
      <c r="K36" s="55" t="str">
        <f>'[13]Daily Roster'!$K36</f>
        <v>AndrewL</v>
      </c>
      <c r="L36" s="55" t="str">
        <f>'[13]Daily Roster'!$L36</f>
        <v>Bianca</v>
      </c>
      <c r="M36" s="55" t="str">
        <f>'[13]Daily Roster'!$M36</f>
        <v>Adil</v>
      </c>
      <c r="N36" s="55" t="str">
        <f>'[13]Daily Roster'!$N36</f>
        <v>Meghana</v>
      </c>
      <c r="O36" s="55" t="str">
        <f>'[13]Daily Roster'!$O36</f>
        <v>Carmen</v>
      </c>
      <c r="P36" s="55">
        <f>'[13]Daily Roster'!$P36</f>
        <v>0</v>
      </c>
      <c r="Q36" s="55">
        <f>'[13]Daily Roster'!$Q36</f>
        <v>0</v>
      </c>
      <c r="R36" s="55">
        <f>'[13]Daily Roster'!$R36</f>
        <v>0</v>
      </c>
      <c r="S36" s="55">
        <f>'[13]Daily Roster'!$S36</f>
        <v>0</v>
      </c>
      <c r="T36" s="55">
        <f>'[13]Daily Roster'!$T36</f>
        <v>0</v>
      </c>
    </row>
    <row r="37" spans="1:20" x14ac:dyDescent="0.3">
      <c r="A37" s="7">
        <v>43150</v>
      </c>
      <c r="B37" s="1" t="s">
        <v>1</v>
      </c>
      <c r="C37" s="55" t="str">
        <f>'[13]Daily Roster'!$C37</f>
        <v>Obaid</v>
      </c>
      <c r="D37" s="55" t="str">
        <f>'[13]Daily Roster'!$D37</f>
        <v>Berenice</v>
      </c>
      <c r="E37" s="55" t="str">
        <f>'[13]Daily Roster'!$E37</f>
        <v>M.Lu</v>
      </c>
      <c r="F37" s="55" t="str">
        <f>'[13]Daily Roster'!$F37</f>
        <v>V.Shen</v>
      </c>
      <c r="G37" s="55" t="str">
        <f>'[13]Daily Roster'!$G37</f>
        <v>Li-Ling</v>
      </c>
      <c r="H37" s="55" t="str">
        <f>'[13]Daily Roster'!$H37</f>
        <v>J.Stephens</v>
      </c>
      <c r="I37" s="55" t="str">
        <f>'[13]Daily Roster'!$I37</f>
        <v>Kee</v>
      </c>
      <c r="J37" s="55">
        <f>'[13]Daily Roster'!$J37</f>
        <v>0</v>
      </c>
      <c r="K37" s="55" t="str">
        <f>'[13]Daily Roster'!$K37</f>
        <v>AndrewL</v>
      </c>
      <c r="L37" s="55" t="str">
        <f>'[13]Daily Roster'!$L37</f>
        <v>Bianca</v>
      </c>
      <c r="M37" s="55" t="str">
        <f>'[13]Daily Roster'!$M37</f>
        <v>qq</v>
      </c>
      <c r="N37" s="55" t="str">
        <f>'[13]Daily Roster'!$N37</f>
        <v>April</v>
      </c>
      <c r="O37" s="55">
        <f>'[13]Daily Roster'!$O37</f>
        <v>0</v>
      </c>
      <c r="P37" s="55">
        <f>'[13]Daily Roster'!$P37</f>
        <v>0</v>
      </c>
      <c r="Q37" s="55">
        <f>'[13]Daily Roster'!$Q37</f>
        <v>0</v>
      </c>
      <c r="R37" s="55">
        <f>'[13]Daily Roster'!$R37</f>
        <v>0</v>
      </c>
      <c r="S37" s="55">
        <f>'[13]Daily Roster'!$S37</f>
        <v>0</v>
      </c>
      <c r="T37" s="55">
        <f>'[13]Daily Roster'!$T37</f>
        <v>0</v>
      </c>
    </row>
    <row r="38" spans="1:20" x14ac:dyDescent="0.3">
      <c r="A38" s="7">
        <v>43151</v>
      </c>
      <c r="B38" s="1" t="s">
        <v>2</v>
      </c>
      <c r="C38" s="55" t="str">
        <f>'[13]Daily Roster'!$C38</f>
        <v>Obaid</v>
      </c>
      <c r="D38" s="55" t="str">
        <f>'[13]Daily Roster'!$D38</f>
        <v>Berenice</v>
      </c>
      <c r="E38" s="55" t="str">
        <f>'[13]Daily Roster'!$E38</f>
        <v>M.Lu</v>
      </c>
      <c r="F38" s="55" t="str">
        <f>'[13]Daily Roster'!$F38</f>
        <v>V.Shen</v>
      </c>
      <c r="G38" s="55" t="str">
        <f>'[13]Daily Roster'!$G38</f>
        <v>Sophia</v>
      </c>
      <c r="H38" s="55" t="str">
        <f>'[13]Daily Roster'!$H38</f>
        <v>J.Stephens</v>
      </c>
      <c r="I38" s="55" t="str">
        <f>'[13]Daily Roster'!$I38</f>
        <v>Kee</v>
      </c>
      <c r="J38" s="55">
        <f>'[13]Daily Roster'!$J38</f>
        <v>0</v>
      </c>
      <c r="K38" s="55" t="str">
        <f>'[13]Daily Roster'!$K38</f>
        <v>AndrewL</v>
      </c>
      <c r="L38" s="55" t="str">
        <f>'[13]Daily Roster'!$L38</f>
        <v>Bianca</v>
      </c>
      <c r="M38" s="55" t="str">
        <f>'[13]Daily Roster'!$M38</f>
        <v>qq</v>
      </c>
      <c r="N38" s="55" t="str">
        <f>'[13]Daily Roster'!$N38</f>
        <v>April</v>
      </c>
      <c r="O38" s="55">
        <f>'[13]Daily Roster'!$O38</f>
        <v>0</v>
      </c>
      <c r="P38" s="55">
        <f>'[13]Daily Roster'!$P38</f>
        <v>0</v>
      </c>
      <c r="Q38" s="55">
        <f>'[13]Daily Roster'!$Q38</f>
        <v>0</v>
      </c>
      <c r="R38" s="55">
        <f>'[13]Daily Roster'!$R38</f>
        <v>0</v>
      </c>
      <c r="S38" s="55">
        <f>'[13]Daily Roster'!$S38</f>
        <v>0</v>
      </c>
      <c r="T38" s="55">
        <f>'[13]Daily Roster'!$T38</f>
        <v>0</v>
      </c>
    </row>
    <row r="39" spans="1:20" x14ac:dyDescent="0.3">
      <c r="A39" s="7">
        <v>43152</v>
      </c>
      <c r="B39" s="1" t="s">
        <v>3</v>
      </c>
      <c r="C39" s="55" t="str">
        <f>'[13]Daily Roster'!$C39</f>
        <v>Obaid</v>
      </c>
      <c r="D39" s="55" t="str">
        <f>'[13]Daily Roster'!$D39</f>
        <v>Berenice</v>
      </c>
      <c r="E39" s="55" t="str">
        <f>'[13]Daily Roster'!$E39</f>
        <v>M.Lu</v>
      </c>
      <c r="F39" s="55" t="str">
        <f>'[13]Daily Roster'!$F39</f>
        <v>qq</v>
      </c>
      <c r="G39" s="55" t="str">
        <f>'[13]Daily Roster'!$G39</f>
        <v>V.Shen</v>
      </c>
      <c r="H39" s="55" t="str">
        <f>'[13]Daily Roster'!$H39</f>
        <v>J.Stephens</v>
      </c>
      <c r="I39" s="55" t="str">
        <f>'[13]Daily Roster'!$I39</f>
        <v>Kee</v>
      </c>
      <c r="J39" s="55">
        <f>'[13]Daily Roster'!$J39</f>
        <v>0</v>
      </c>
      <c r="K39" s="55" t="str">
        <f>'[13]Daily Roster'!$K39</f>
        <v>AndrewL</v>
      </c>
      <c r="L39" s="55" t="str">
        <f>'[13]Daily Roster'!$L39</f>
        <v>Bianca</v>
      </c>
      <c r="M39" s="55" t="str">
        <f>'[13]Daily Roster'!$M39</f>
        <v>qq</v>
      </c>
      <c r="N39" s="55" t="str">
        <f>'[13]Daily Roster'!$N39</f>
        <v>April</v>
      </c>
      <c r="O39" s="55">
        <f>'[13]Daily Roster'!$O39</f>
        <v>0</v>
      </c>
      <c r="P39" s="55">
        <f>'[13]Daily Roster'!$P39</f>
        <v>0</v>
      </c>
      <c r="Q39" s="55">
        <f>'[13]Daily Roster'!$Q39</f>
        <v>0</v>
      </c>
      <c r="R39" s="55">
        <f>'[13]Daily Roster'!$R39</f>
        <v>0</v>
      </c>
      <c r="S39" s="55">
        <f>'[13]Daily Roster'!$S39</f>
        <v>0</v>
      </c>
      <c r="T39" s="55">
        <f>'[13]Daily Roster'!$T39</f>
        <v>0</v>
      </c>
    </row>
    <row r="40" spans="1:20" x14ac:dyDescent="0.3">
      <c r="A40" s="7">
        <v>43153</v>
      </c>
      <c r="B40" s="1" t="s">
        <v>4</v>
      </c>
      <c r="C40" s="55" t="str">
        <f>'[13]Daily Roster'!$C40</f>
        <v>Obaid</v>
      </c>
      <c r="D40" s="55" t="str">
        <f>'[13]Daily Roster'!$D40</f>
        <v>Berenice</v>
      </c>
      <c r="E40" s="55" t="str">
        <f>'[13]Daily Roster'!$E40</f>
        <v>M.Lu</v>
      </c>
      <c r="F40" s="55" t="str">
        <f>'[13]Daily Roster'!$F40</f>
        <v>V.Shen</v>
      </c>
      <c r="G40" s="55" t="str">
        <f>'[13]Daily Roster'!$G40</f>
        <v>Sophia</v>
      </c>
      <c r="H40" s="55" t="str">
        <f>'[13]Daily Roster'!$H40</f>
        <v>T.Le</v>
      </c>
      <c r="I40" s="55" t="str">
        <f>'[13]Daily Roster'!$I40</f>
        <v>Kee</v>
      </c>
      <c r="J40" s="55">
        <f>'[13]Daily Roster'!$J40</f>
        <v>0</v>
      </c>
      <c r="K40" s="55" t="str">
        <f>'[13]Daily Roster'!$K40</f>
        <v>AndrewL</v>
      </c>
      <c r="L40" s="55" t="str">
        <f>'[13]Daily Roster'!$L40</f>
        <v>Bianca</v>
      </c>
      <c r="M40" s="55" t="str">
        <f>'[13]Daily Roster'!$M40</f>
        <v>qq</v>
      </c>
      <c r="N40" s="55" t="str">
        <f>'[13]Daily Roster'!$N40</f>
        <v>April</v>
      </c>
      <c r="O40" s="55">
        <f>'[13]Daily Roster'!$O40</f>
        <v>0</v>
      </c>
      <c r="P40" s="55">
        <f>'[13]Daily Roster'!$P40</f>
        <v>0</v>
      </c>
      <c r="Q40" s="55">
        <f>'[13]Daily Roster'!$Q40</f>
        <v>0</v>
      </c>
      <c r="R40" s="55">
        <f>'[13]Daily Roster'!$R40</f>
        <v>0</v>
      </c>
      <c r="S40" s="55">
        <f>'[13]Daily Roster'!$S40</f>
        <v>0</v>
      </c>
      <c r="T40" s="55">
        <f>'[13]Daily Roster'!$T40</f>
        <v>0</v>
      </c>
    </row>
    <row r="41" spans="1:20" x14ac:dyDescent="0.3">
      <c r="A41" s="7">
        <v>43154</v>
      </c>
      <c r="B41" s="1" t="s">
        <v>5</v>
      </c>
      <c r="C41" s="55" t="str">
        <f>'[13]Daily Roster'!$C41</f>
        <v>Obaid</v>
      </c>
      <c r="D41" s="55" t="str">
        <f>'[13]Daily Roster'!$D41</f>
        <v>Berenice</v>
      </c>
      <c r="E41" s="55" t="str">
        <f>'[13]Daily Roster'!$E41</f>
        <v>M.Lu</v>
      </c>
      <c r="F41" s="55" t="str">
        <f>'[13]Daily Roster'!$F41</f>
        <v>qq</v>
      </c>
      <c r="G41" s="55" t="str">
        <f>'[13]Daily Roster'!$G41</f>
        <v>V.Shen</v>
      </c>
      <c r="H41" s="55" t="str">
        <f>'[13]Daily Roster'!$H41</f>
        <v>J.Stephens</v>
      </c>
      <c r="I41" s="55" t="str">
        <f>'[13]Daily Roster'!$I41</f>
        <v>Kee</v>
      </c>
      <c r="J41" s="55">
        <f>'[13]Daily Roster'!$J41</f>
        <v>0</v>
      </c>
      <c r="K41" s="55" t="str">
        <f>'[13]Daily Roster'!$K41</f>
        <v>AndrewL</v>
      </c>
      <c r="L41" s="55" t="str">
        <f>'[13]Daily Roster'!$L41</f>
        <v>Bianca</v>
      </c>
      <c r="M41" s="55" t="str">
        <f>'[13]Daily Roster'!$M41</f>
        <v>qq</v>
      </c>
      <c r="N41" s="55" t="str">
        <f>'[13]Daily Roster'!$N41</f>
        <v>April</v>
      </c>
      <c r="O41" s="55">
        <f>'[13]Daily Roster'!$O41</f>
        <v>0</v>
      </c>
      <c r="P41" s="55">
        <f>'[13]Daily Roster'!$P41</f>
        <v>0</v>
      </c>
      <c r="Q41" s="55">
        <f>'[13]Daily Roster'!$Q41</f>
        <v>0</v>
      </c>
      <c r="R41" s="55">
        <f>'[13]Daily Roster'!$R41</f>
        <v>0</v>
      </c>
      <c r="S41" s="55">
        <f>'[13]Daily Roster'!$S41</f>
        <v>0</v>
      </c>
      <c r="T41" s="55">
        <f>'[13]Daily Roster'!$T41</f>
        <v>0</v>
      </c>
    </row>
    <row r="42" spans="1:20" x14ac:dyDescent="0.3">
      <c r="A42" s="7">
        <v>43157</v>
      </c>
      <c r="B42" s="1" t="s">
        <v>1</v>
      </c>
      <c r="C42" s="55" t="str">
        <f>'[13]Daily Roster'!$C42</f>
        <v>Obaid</v>
      </c>
      <c r="D42" s="55" t="str">
        <f>'[13]Daily Roster'!$D42</f>
        <v>Berenice</v>
      </c>
      <c r="E42" s="55" t="str">
        <f>'[13]Daily Roster'!$E42</f>
        <v>K.Tiong</v>
      </c>
      <c r="F42" s="55" t="str">
        <f>'[13]Daily Roster'!$F42</f>
        <v>Alla</v>
      </c>
      <c r="G42" s="55" t="str">
        <f>'[13]Daily Roster'!$G42</f>
        <v>Sophia</v>
      </c>
      <c r="H42" s="55" t="str">
        <f>'[13]Daily Roster'!$H42</f>
        <v>T.Le</v>
      </c>
      <c r="I42" s="55" t="str">
        <f>'[13]Daily Roster'!$I42</f>
        <v>Kee</v>
      </c>
      <c r="J42" s="55">
        <f>'[13]Daily Roster'!$J42</f>
        <v>0</v>
      </c>
      <c r="K42" s="55" t="str">
        <f>'[13]Daily Roster'!$K42</f>
        <v>AndrewL</v>
      </c>
      <c r="L42" s="55" t="str">
        <f>'[13]Daily Roster'!$L42</f>
        <v>Bianca</v>
      </c>
      <c r="M42" s="55" t="str">
        <f>'[13]Daily Roster'!$M42</f>
        <v>qq</v>
      </c>
      <c r="N42" s="55" t="str">
        <f>'[13]Daily Roster'!$N42</f>
        <v>April</v>
      </c>
      <c r="O42" s="55">
        <f>'[13]Daily Roster'!$O42</f>
        <v>0</v>
      </c>
      <c r="P42" s="55">
        <f>'[13]Daily Roster'!$P42</f>
        <v>0</v>
      </c>
      <c r="Q42" s="55">
        <f>'[13]Daily Roster'!$Q42</f>
        <v>0</v>
      </c>
      <c r="R42" s="55">
        <f>'[13]Daily Roster'!$R42</f>
        <v>0</v>
      </c>
      <c r="S42" s="55">
        <f>'[13]Daily Roster'!$S42</f>
        <v>0</v>
      </c>
      <c r="T42" s="55">
        <f>'[13]Daily Roster'!$T42</f>
        <v>0</v>
      </c>
    </row>
    <row r="43" spans="1:20" x14ac:dyDescent="0.3">
      <c r="A43" s="7">
        <v>43158</v>
      </c>
      <c r="B43" s="1" t="s">
        <v>2</v>
      </c>
      <c r="C43" s="55" t="str">
        <f>'[13]Daily Roster'!$C43</f>
        <v>Obaid</v>
      </c>
      <c r="D43" s="55" t="str">
        <f>'[13]Daily Roster'!$D43</f>
        <v>Berenice</v>
      </c>
      <c r="E43" s="55" t="str">
        <f>'[13]Daily Roster'!$E43</f>
        <v>K.Tiong</v>
      </c>
      <c r="F43" s="55" t="str">
        <f>'[13]Daily Roster'!$F43</f>
        <v>Alla</v>
      </c>
      <c r="G43" s="55" t="str">
        <f>'[13]Daily Roster'!$G43</f>
        <v>Sophia</v>
      </c>
      <c r="H43" s="55" t="str">
        <f>'[13]Daily Roster'!$H43</f>
        <v>T.Le</v>
      </c>
      <c r="I43" s="55" t="str">
        <f>'[13]Daily Roster'!$I43</f>
        <v>Kee</v>
      </c>
      <c r="J43" s="55">
        <f>'[13]Daily Roster'!$J43</f>
        <v>0</v>
      </c>
      <c r="K43" s="55" t="str">
        <f>'[13]Daily Roster'!$K43</f>
        <v>AndrewL</v>
      </c>
      <c r="L43" s="55" t="str">
        <f>'[13]Daily Roster'!$L43</f>
        <v>Bianca</v>
      </c>
      <c r="M43" s="55" t="str">
        <f>'[13]Daily Roster'!$M43</f>
        <v>qq</v>
      </c>
      <c r="N43" s="55" t="str">
        <f>'[13]Daily Roster'!$N43</f>
        <v>qq</v>
      </c>
      <c r="O43" s="55">
        <f>'[13]Daily Roster'!$O43</f>
        <v>0</v>
      </c>
      <c r="P43" s="55">
        <f>'[13]Daily Roster'!$P43</f>
        <v>0</v>
      </c>
      <c r="Q43" s="55">
        <f>'[13]Daily Roster'!$Q43</f>
        <v>0</v>
      </c>
      <c r="R43" s="55">
        <f>'[13]Daily Roster'!$R43</f>
        <v>0</v>
      </c>
      <c r="S43" s="55">
        <f>'[13]Daily Roster'!$S43</f>
        <v>0</v>
      </c>
      <c r="T43" s="55">
        <f>'[13]Daily Roster'!$T43</f>
        <v>0</v>
      </c>
    </row>
    <row r="44" spans="1:20" x14ac:dyDescent="0.3">
      <c r="A44" s="7">
        <v>43159</v>
      </c>
      <c r="B44" s="1" t="s">
        <v>3</v>
      </c>
      <c r="C44" s="55" t="str">
        <f>'[13]Daily Roster'!$C44</f>
        <v>Obaid</v>
      </c>
      <c r="D44" s="55" t="str">
        <f>'[13]Daily Roster'!$D44</f>
        <v>Berenice</v>
      </c>
      <c r="E44" s="55" t="str">
        <f>'[13]Daily Roster'!$E44</f>
        <v>M.Lu</v>
      </c>
      <c r="F44" s="55" t="str">
        <f>'[13]Daily Roster'!$F44</f>
        <v>qq</v>
      </c>
      <c r="G44" s="55" t="str">
        <f>'[13]Daily Roster'!$G44</f>
        <v>Sophia</v>
      </c>
      <c r="H44" s="55" t="str">
        <f>'[13]Daily Roster'!$H44</f>
        <v>J.Hughes</v>
      </c>
      <c r="I44" s="55" t="str">
        <f>'[13]Daily Roster'!$I44</f>
        <v>Kee</v>
      </c>
      <c r="J44" s="55">
        <f>'[13]Daily Roster'!$J44</f>
        <v>0</v>
      </c>
      <c r="K44" s="55" t="str">
        <f>'[13]Daily Roster'!$K44</f>
        <v>AndrewL</v>
      </c>
      <c r="L44" s="55" t="str">
        <f>'[13]Daily Roster'!$L44</f>
        <v>Bianca</v>
      </c>
      <c r="M44" s="55" t="str">
        <f>'[13]Daily Roster'!$M44</f>
        <v>qq</v>
      </c>
      <c r="N44" s="55" t="str">
        <f>'[13]Daily Roster'!$N44</f>
        <v>April</v>
      </c>
      <c r="O44" s="55">
        <f>'[13]Daily Roster'!$O44</f>
        <v>0</v>
      </c>
      <c r="P44" s="55">
        <f>'[13]Daily Roster'!$P44</f>
        <v>0</v>
      </c>
      <c r="Q44" s="55">
        <f>'[13]Daily Roster'!$Q44</f>
        <v>0</v>
      </c>
      <c r="R44" s="55">
        <f>'[13]Daily Roster'!$R44</f>
        <v>0</v>
      </c>
      <c r="S44" s="55">
        <f>'[13]Daily Roster'!$S44</f>
        <v>0</v>
      </c>
      <c r="T44" s="55">
        <f>'[13]Daily Roster'!$T44</f>
        <v>0</v>
      </c>
    </row>
    <row r="45" spans="1:20" x14ac:dyDescent="0.3">
      <c r="A45" s="7">
        <v>43160</v>
      </c>
      <c r="B45" s="1" t="s">
        <v>4</v>
      </c>
      <c r="C45" s="55" t="str">
        <f>'[13]Daily Roster'!$C45</f>
        <v>Obaid</v>
      </c>
      <c r="D45" s="55" t="str">
        <f>'[13]Daily Roster'!$D45</f>
        <v>Berenice</v>
      </c>
      <c r="E45" s="55" t="str">
        <f>'[13]Daily Roster'!$E45</f>
        <v>M.Lu</v>
      </c>
      <c r="F45" s="55" t="str">
        <f>'[13]Daily Roster'!$F45</f>
        <v>Alla</v>
      </c>
      <c r="G45" s="55" t="str">
        <f>'[13]Daily Roster'!$G45</f>
        <v>Sophia</v>
      </c>
      <c r="H45" s="55" t="str">
        <f>'[13]Daily Roster'!$H45</f>
        <v>T.Le</v>
      </c>
      <c r="I45" s="55" t="str">
        <f>'[13]Daily Roster'!$I45</f>
        <v>Kee</v>
      </c>
      <c r="J45" s="55">
        <f>'[13]Daily Roster'!$J45</f>
        <v>0</v>
      </c>
      <c r="K45" s="55" t="str">
        <f>'[13]Daily Roster'!$K45</f>
        <v>AndrewL</v>
      </c>
      <c r="L45" s="55" t="str">
        <f>'[13]Daily Roster'!$L45</f>
        <v>Bianca</v>
      </c>
      <c r="M45" s="55" t="str">
        <f>'[13]Daily Roster'!$M45</f>
        <v>qq</v>
      </c>
      <c r="N45" s="55" t="str">
        <f>'[13]Daily Roster'!$N45</f>
        <v>April</v>
      </c>
      <c r="O45" s="55">
        <f>'[13]Daily Roster'!$O45</f>
        <v>0</v>
      </c>
      <c r="P45" s="55">
        <f>'[13]Daily Roster'!$P45</f>
        <v>0</v>
      </c>
      <c r="Q45" s="55">
        <f>'[13]Daily Roster'!$Q45</f>
        <v>0</v>
      </c>
      <c r="R45" s="55">
        <f>'[13]Daily Roster'!$R45</f>
        <v>0</v>
      </c>
      <c r="S45" s="55">
        <f>'[13]Daily Roster'!$S45</f>
        <v>0</v>
      </c>
      <c r="T45" s="55">
        <f>'[13]Daily Roster'!$T45</f>
        <v>0</v>
      </c>
    </row>
    <row r="46" spans="1:20" x14ac:dyDescent="0.3">
      <c r="A46" s="7">
        <v>43161</v>
      </c>
      <c r="B46" s="1" t="s">
        <v>5</v>
      </c>
      <c r="C46" s="55" t="str">
        <f>'[13]Daily Roster'!$C46</f>
        <v>Obaid</v>
      </c>
      <c r="D46" s="55" t="str">
        <f>'[13]Daily Roster'!$D46</f>
        <v>Berenice</v>
      </c>
      <c r="E46" s="55" t="str">
        <f>'[13]Daily Roster'!$E46</f>
        <v>M.Lu</v>
      </c>
      <c r="F46" s="55" t="str">
        <f>'[13]Daily Roster'!$F46</f>
        <v>qq</v>
      </c>
      <c r="G46" s="55" t="str">
        <f>'[13]Daily Roster'!$G46</f>
        <v>Sophia</v>
      </c>
      <c r="H46" s="55" t="str">
        <f>'[13]Daily Roster'!$H46</f>
        <v>T.Le</v>
      </c>
      <c r="I46" s="55" t="str">
        <f>'[13]Daily Roster'!$I46</f>
        <v>Kee</v>
      </c>
      <c r="J46" s="55">
        <f>'[13]Daily Roster'!$J46</f>
        <v>0</v>
      </c>
      <c r="K46" s="55" t="str">
        <f>'[13]Daily Roster'!$K46</f>
        <v>AndrewL</v>
      </c>
      <c r="L46" s="55" t="str">
        <f>'[13]Daily Roster'!$L46</f>
        <v>Bianca</v>
      </c>
      <c r="M46" s="55" t="str">
        <f>'[13]Daily Roster'!$M46</f>
        <v>qq</v>
      </c>
      <c r="N46" s="55" t="str">
        <f>'[13]Daily Roster'!$N46</f>
        <v>April</v>
      </c>
      <c r="O46" s="55">
        <f>'[13]Daily Roster'!$O46</f>
        <v>0</v>
      </c>
      <c r="P46" s="55">
        <f>'[13]Daily Roster'!$P46</f>
        <v>0</v>
      </c>
      <c r="Q46" s="55">
        <f>'[13]Daily Roster'!$Q46</f>
        <v>0</v>
      </c>
      <c r="R46" s="55">
        <f>'[13]Daily Roster'!$R46</f>
        <v>0</v>
      </c>
      <c r="S46" s="55">
        <f>'[13]Daily Roster'!$S46</f>
        <v>0</v>
      </c>
      <c r="T46" s="55">
        <f>'[13]Daily Roster'!$T46</f>
        <v>0</v>
      </c>
    </row>
    <row r="47" spans="1:20" x14ac:dyDescent="0.3">
      <c r="A47" s="7">
        <v>43164</v>
      </c>
      <c r="B47" s="1" t="s">
        <v>1</v>
      </c>
      <c r="C47" s="55" t="str">
        <f>'[13]Daily Roster'!$C47</f>
        <v>Obaid</v>
      </c>
      <c r="D47" s="55" t="str">
        <f>'[13]Daily Roster'!$D47</f>
        <v>V.Shen</v>
      </c>
      <c r="E47" s="55" t="str">
        <f>'[13]Daily Roster'!$E47</f>
        <v>M.Lu</v>
      </c>
      <c r="F47" s="55" t="str">
        <f>'[13]Daily Roster'!$F47</f>
        <v>Alla</v>
      </c>
      <c r="G47" s="55" t="str">
        <f>'[13]Daily Roster'!$G47</f>
        <v>Sophia</v>
      </c>
      <c r="H47" s="55" t="str">
        <f>'[13]Daily Roster'!$H47</f>
        <v>K.Fildes</v>
      </c>
      <c r="I47" s="55" t="str">
        <f>'[13]Daily Roster'!$I47</f>
        <v>Kee</v>
      </c>
      <c r="J47" s="55">
        <f>'[13]Daily Roster'!$J47</f>
        <v>0</v>
      </c>
      <c r="K47" s="55" t="str">
        <f>'[13]Daily Roster'!$K47</f>
        <v>AndrewL</v>
      </c>
      <c r="L47" s="55" t="str">
        <f>'[13]Daily Roster'!$L47</f>
        <v>Bianca</v>
      </c>
      <c r="M47" s="55" t="str">
        <f>'[13]Daily Roster'!$M47</f>
        <v>qq</v>
      </c>
      <c r="N47" s="55" t="str">
        <f>'[13]Daily Roster'!$N47</f>
        <v>April</v>
      </c>
      <c r="O47" s="55">
        <f>'[13]Daily Roster'!$O47</f>
        <v>0</v>
      </c>
      <c r="P47" s="55">
        <f>'[13]Daily Roster'!$P47</f>
        <v>0</v>
      </c>
      <c r="Q47" s="55">
        <f>'[13]Daily Roster'!$Q47</f>
        <v>0</v>
      </c>
      <c r="R47" s="55">
        <f>'[13]Daily Roster'!$R47</f>
        <v>0</v>
      </c>
      <c r="S47" s="55">
        <f>'[13]Daily Roster'!$S47</f>
        <v>0</v>
      </c>
      <c r="T47" s="55">
        <f>'[13]Daily Roster'!$T47</f>
        <v>0</v>
      </c>
    </row>
    <row r="48" spans="1:20" x14ac:dyDescent="0.3">
      <c r="A48" s="7">
        <v>43165</v>
      </c>
      <c r="B48" s="1" t="s">
        <v>2</v>
      </c>
      <c r="C48" s="55" t="str">
        <f>'[13]Daily Roster'!$C48</f>
        <v>Obaid</v>
      </c>
      <c r="D48" s="55" t="str">
        <f>'[13]Daily Roster'!$D48</f>
        <v>Berenice</v>
      </c>
      <c r="E48" s="55" t="str">
        <f>'[13]Daily Roster'!$E48</f>
        <v>M.Lu</v>
      </c>
      <c r="F48" s="55" t="str">
        <f>'[13]Daily Roster'!$F48</f>
        <v>Alla</v>
      </c>
      <c r="G48" s="55" t="str">
        <f>'[13]Daily Roster'!$G48</f>
        <v>V.Shen</v>
      </c>
      <c r="H48" s="55" t="str">
        <f>'[13]Daily Roster'!$H48</f>
        <v>T.Le</v>
      </c>
      <c r="I48" s="55" t="str">
        <f>'[13]Daily Roster'!$I48</f>
        <v>Kee</v>
      </c>
      <c r="J48" s="55">
        <f>'[13]Daily Roster'!$J48</f>
        <v>0</v>
      </c>
      <c r="K48" s="55" t="str">
        <f>'[13]Daily Roster'!$K48</f>
        <v>AndrewL</v>
      </c>
      <c r="L48" s="55" t="str">
        <f>'[13]Daily Roster'!$L48</f>
        <v>Bianca</v>
      </c>
      <c r="M48" s="55" t="str">
        <f>'[13]Daily Roster'!$M48</f>
        <v>qq</v>
      </c>
      <c r="N48" s="55" t="str">
        <f>'[13]Daily Roster'!$N48</f>
        <v>April</v>
      </c>
      <c r="O48" s="55">
        <f>'[13]Daily Roster'!$O48</f>
        <v>0</v>
      </c>
      <c r="P48" s="55">
        <f>'[13]Daily Roster'!$P48</f>
        <v>0</v>
      </c>
      <c r="Q48" s="55">
        <f>'[13]Daily Roster'!$Q48</f>
        <v>0</v>
      </c>
      <c r="R48" s="55">
        <f>'[13]Daily Roster'!$R48</f>
        <v>0</v>
      </c>
      <c r="S48" s="55">
        <f>'[13]Daily Roster'!$S48</f>
        <v>0</v>
      </c>
      <c r="T48" s="55">
        <f>'[13]Daily Roster'!$T48</f>
        <v>0</v>
      </c>
    </row>
    <row r="49" spans="1:20" x14ac:dyDescent="0.3">
      <c r="A49" s="7">
        <v>43166</v>
      </c>
      <c r="B49" s="1" t="s">
        <v>3</v>
      </c>
      <c r="C49" s="55" t="str">
        <f>'[13]Daily Roster'!$C49</f>
        <v>Obaid</v>
      </c>
      <c r="D49" s="55" t="str">
        <f>'[13]Daily Roster'!$D49</f>
        <v>Berenice</v>
      </c>
      <c r="E49" s="55" t="str">
        <f>'[13]Daily Roster'!$E49</f>
        <v>M.Lu</v>
      </c>
      <c r="F49" s="55" t="str">
        <f>'[13]Daily Roster'!$F49</f>
        <v>qq</v>
      </c>
      <c r="G49" s="55" t="str">
        <f>'[13]Daily Roster'!$G49</f>
        <v>V.Shen</v>
      </c>
      <c r="H49" s="55" t="str">
        <f>'[13]Daily Roster'!$H49</f>
        <v>T.Le</v>
      </c>
      <c r="I49" s="55" t="str">
        <f>'[13]Daily Roster'!$I49</f>
        <v>Kee</v>
      </c>
      <c r="J49" s="55">
        <f>'[13]Daily Roster'!$J49</f>
        <v>0</v>
      </c>
      <c r="K49" s="55" t="str">
        <f>'[13]Daily Roster'!$K49</f>
        <v>AndrewL</v>
      </c>
      <c r="L49" s="55" t="str">
        <f>'[13]Daily Roster'!$L49</f>
        <v>Sophia</v>
      </c>
      <c r="M49" s="55" t="str">
        <f>'[13]Daily Roster'!$M49</f>
        <v>qq</v>
      </c>
      <c r="N49" s="55" t="str">
        <f>'[13]Daily Roster'!$N49</f>
        <v>April</v>
      </c>
      <c r="O49" s="55">
        <f>'[13]Daily Roster'!$O49</f>
        <v>0</v>
      </c>
      <c r="P49" s="55">
        <f>'[13]Daily Roster'!$P49</f>
        <v>0</v>
      </c>
      <c r="Q49" s="55">
        <f>'[13]Daily Roster'!$Q49</f>
        <v>0</v>
      </c>
      <c r="R49" s="55">
        <f>'[13]Daily Roster'!$R49</f>
        <v>0</v>
      </c>
      <c r="S49" s="55">
        <f>'[13]Daily Roster'!$S49</f>
        <v>0</v>
      </c>
      <c r="T49" s="55">
        <f>'[13]Daily Roster'!$T49</f>
        <v>0</v>
      </c>
    </row>
    <row r="50" spans="1:20" x14ac:dyDescent="0.3">
      <c r="A50" s="7">
        <v>43167</v>
      </c>
      <c r="B50" s="1" t="s">
        <v>4</v>
      </c>
      <c r="C50" s="55" t="str">
        <f>'[13]Daily Roster'!$C50</f>
        <v>Obaid</v>
      </c>
      <c r="D50" s="55" t="str">
        <f>'[13]Daily Roster'!$D50</f>
        <v>Berenice</v>
      </c>
      <c r="E50" s="55" t="str">
        <f>'[13]Daily Roster'!$E50</f>
        <v>V.Shen</v>
      </c>
      <c r="F50" s="55" t="str">
        <f>'[13]Daily Roster'!$F50</f>
        <v>Alla</v>
      </c>
      <c r="G50" s="55" t="str">
        <f>'[13]Daily Roster'!$G50</f>
        <v>Sophia</v>
      </c>
      <c r="H50" s="55" t="str">
        <f>'[13]Daily Roster'!$H50</f>
        <v>T.Le</v>
      </c>
      <c r="I50" s="55" t="str">
        <f>'[13]Daily Roster'!$I50</f>
        <v>Kee</v>
      </c>
      <c r="J50" s="55">
        <f>'[13]Daily Roster'!$J50</f>
        <v>0</v>
      </c>
      <c r="K50" s="55" t="str">
        <f>'[13]Daily Roster'!$K50</f>
        <v>AndrewL</v>
      </c>
      <c r="L50" s="55" t="str">
        <f>'[13]Daily Roster'!$L50</f>
        <v>Bianca</v>
      </c>
      <c r="M50" s="55" t="str">
        <f>'[13]Daily Roster'!$M50</f>
        <v>qq</v>
      </c>
      <c r="N50" s="55" t="str">
        <f>'[13]Daily Roster'!$N50</f>
        <v>April</v>
      </c>
      <c r="O50" s="55">
        <f>'[13]Daily Roster'!$O50</f>
        <v>0</v>
      </c>
      <c r="P50" s="55">
        <f>'[13]Daily Roster'!$P50</f>
        <v>0</v>
      </c>
      <c r="Q50" s="55">
        <f>'[13]Daily Roster'!$Q50</f>
        <v>0</v>
      </c>
      <c r="R50" s="55">
        <f>'[13]Daily Roster'!$R50</f>
        <v>0</v>
      </c>
      <c r="S50" s="55">
        <f>'[13]Daily Roster'!$S50</f>
        <v>0</v>
      </c>
      <c r="T50" s="55">
        <f>'[13]Daily Roster'!$T50</f>
        <v>0</v>
      </c>
    </row>
    <row r="51" spans="1:20" x14ac:dyDescent="0.3">
      <c r="A51" s="7">
        <v>43168</v>
      </c>
      <c r="B51" s="1" t="s">
        <v>5</v>
      </c>
      <c r="C51" s="55" t="str">
        <f>'[13]Daily Roster'!$C51</f>
        <v>Obaid</v>
      </c>
      <c r="D51" s="55" t="str">
        <f>'[13]Daily Roster'!$D51</f>
        <v>Berenice</v>
      </c>
      <c r="E51" s="55" t="str">
        <f>'[13]Daily Roster'!$E51</f>
        <v>M.Lu</v>
      </c>
      <c r="F51" s="55" t="str">
        <f>'[13]Daily Roster'!$F51</f>
        <v>qq</v>
      </c>
      <c r="G51" s="55" t="str">
        <f>'[13]Daily Roster'!$G51</f>
        <v>V.Shen</v>
      </c>
      <c r="H51" s="55" t="str">
        <f>'[13]Daily Roster'!$H51</f>
        <v>T.Le</v>
      </c>
      <c r="I51" s="55" t="str">
        <f>'[13]Daily Roster'!$I51</f>
        <v>Kee</v>
      </c>
      <c r="J51" s="55">
        <f>'[13]Daily Roster'!$J51</f>
        <v>0</v>
      </c>
      <c r="K51" s="55" t="str">
        <f>'[13]Daily Roster'!$K51</f>
        <v>Sophia</v>
      </c>
      <c r="L51" s="55" t="str">
        <f>'[13]Daily Roster'!$L51</f>
        <v>Bianca</v>
      </c>
      <c r="M51" s="55" t="str">
        <f>'[13]Daily Roster'!$M51</f>
        <v>qq</v>
      </c>
      <c r="N51" s="55" t="str">
        <f>'[13]Daily Roster'!$N51</f>
        <v>April</v>
      </c>
      <c r="O51" s="55">
        <f>'[13]Daily Roster'!$O51</f>
        <v>0</v>
      </c>
      <c r="P51" s="55">
        <f>'[13]Daily Roster'!$P51</f>
        <v>0</v>
      </c>
      <c r="Q51" s="55">
        <f>'[13]Daily Roster'!$Q51</f>
        <v>0</v>
      </c>
      <c r="R51" s="55">
        <f>'[13]Daily Roster'!$R51</f>
        <v>0</v>
      </c>
      <c r="S51" s="55">
        <f>'[13]Daily Roster'!$S51</f>
        <v>0</v>
      </c>
      <c r="T51" s="55">
        <f>'[13]Daily Roster'!$T51</f>
        <v>0</v>
      </c>
    </row>
    <row r="52" spans="1:20" x14ac:dyDescent="0.3">
      <c r="A52" s="7">
        <v>43171</v>
      </c>
      <c r="B52" s="1" t="s">
        <v>1</v>
      </c>
      <c r="C52" s="55" t="str">
        <f>'[13]Daily Roster'!$C52</f>
        <v>public holiday</v>
      </c>
      <c r="D52" s="55" t="str">
        <f>'[13]Daily Roster'!$D52</f>
        <v>public holiday</v>
      </c>
      <c r="E52" s="55" t="str">
        <f>'[13]Daily Roster'!$E52</f>
        <v>public holiday</v>
      </c>
      <c r="F52" s="55" t="str">
        <f>'[13]Daily Roster'!$F52</f>
        <v>public holiday</v>
      </c>
      <c r="G52" s="55" t="str">
        <f>'[13]Daily Roster'!$G52</f>
        <v>public holiday</v>
      </c>
      <c r="H52" s="55" t="str">
        <f>'[13]Daily Roster'!$H52</f>
        <v>public holiday</v>
      </c>
      <c r="I52" s="55" t="str">
        <f>'[13]Daily Roster'!$I52</f>
        <v>public holiday</v>
      </c>
      <c r="J52" s="55">
        <f>'[13]Daily Roster'!$J52</f>
        <v>0</v>
      </c>
      <c r="K52" s="55" t="str">
        <f>'[13]Daily Roster'!$K52</f>
        <v>public holiday</v>
      </c>
      <c r="L52" s="55" t="str">
        <f>'[13]Daily Roster'!$L52</f>
        <v>public holiday</v>
      </c>
      <c r="M52" s="55" t="str">
        <f>'[13]Daily Roster'!$M52</f>
        <v>public holiday</v>
      </c>
      <c r="N52" s="55" t="str">
        <f>'[13]Daily Roster'!$N52</f>
        <v>public holiday</v>
      </c>
      <c r="O52" s="55">
        <f>'[13]Daily Roster'!$O52</f>
        <v>0</v>
      </c>
      <c r="P52" s="55">
        <f>'[13]Daily Roster'!$P52</f>
        <v>0</v>
      </c>
      <c r="Q52" s="55">
        <f>'[13]Daily Roster'!$Q52</f>
        <v>0</v>
      </c>
      <c r="R52" s="55">
        <f>'[13]Daily Roster'!$R52</f>
        <v>0</v>
      </c>
      <c r="S52" s="55">
        <f>'[13]Daily Roster'!$S52</f>
        <v>0</v>
      </c>
      <c r="T52" s="55">
        <f>'[13]Daily Roster'!$T52</f>
        <v>0</v>
      </c>
    </row>
    <row r="53" spans="1:20" x14ac:dyDescent="0.3">
      <c r="A53" s="7">
        <v>43172</v>
      </c>
      <c r="B53" s="1" t="s">
        <v>2</v>
      </c>
      <c r="C53" s="55" t="str">
        <f>'[13]Daily Roster'!$C53</f>
        <v>Obaid</v>
      </c>
      <c r="D53" s="55" t="str">
        <f>'[13]Daily Roster'!$D53</f>
        <v>Berenice</v>
      </c>
      <c r="E53" s="55" t="str">
        <f>'[13]Daily Roster'!$E53</f>
        <v>M.Lu</v>
      </c>
      <c r="F53" s="55" t="str">
        <f>'[13]Daily Roster'!$F53</f>
        <v>Alla</v>
      </c>
      <c r="G53" s="55" t="str">
        <f>'[13]Daily Roster'!$G53</f>
        <v>V.Shen</v>
      </c>
      <c r="H53" s="55" t="str">
        <f>'[13]Daily Roster'!$H53</f>
        <v>T.Le</v>
      </c>
      <c r="I53" s="55" t="str">
        <f>'[13]Daily Roster'!$I53</f>
        <v>Kee</v>
      </c>
      <c r="J53" s="55">
        <f>'[13]Daily Roster'!$J53</f>
        <v>0</v>
      </c>
      <c r="K53" s="55" t="str">
        <f>'[13]Daily Roster'!$K53</f>
        <v>AndrewL</v>
      </c>
      <c r="L53" s="55" t="str">
        <f>'[13]Daily Roster'!$L53</f>
        <v>Bianca</v>
      </c>
      <c r="M53" s="55" t="str">
        <f>'[13]Daily Roster'!$M53</f>
        <v>qq</v>
      </c>
      <c r="N53" s="55" t="str">
        <f>'[13]Daily Roster'!$N53</f>
        <v>qq</v>
      </c>
      <c r="O53" s="55">
        <f>'[13]Daily Roster'!$O53</f>
        <v>0</v>
      </c>
      <c r="P53" s="55">
        <f>'[13]Daily Roster'!$P53</f>
        <v>0</v>
      </c>
      <c r="Q53" s="55">
        <f>'[13]Daily Roster'!$Q53</f>
        <v>0</v>
      </c>
      <c r="R53" s="55">
        <f>'[13]Daily Roster'!$R53</f>
        <v>0</v>
      </c>
      <c r="S53" s="55">
        <f>'[13]Daily Roster'!$S53</f>
        <v>0</v>
      </c>
      <c r="T53" s="55">
        <f>'[13]Daily Roster'!$T53</f>
        <v>0</v>
      </c>
    </row>
    <row r="54" spans="1:20" x14ac:dyDescent="0.3">
      <c r="A54" s="7">
        <v>43173</v>
      </c>
      <c r="B54" s="1" t="s">
        <v>3</v>
      </c>
      <c r="C54" s="55" t="str">
        <f>'[13]Daily Roster'!$C54</f>
        <v>Obaid</v>
      </c>
      <c r="D54" s="55" t="str">
        <f>'[13]Daily Roster'!$D54</f>
        <v>Berenice</v>
      </c>
      <c r="E54" s="55" t="str">
        <f>'[13]Daily Roster'!$E54</f>
        <v>M.Lu</v>
      </c>
      <c r="F54" s="55" t="str">
        <f>'[13]Daily Roster'!$F54</f>
        <v>qq</v>
      </c>
      <c r="G54" s="55" t="str">
        <f>'[13]Daily Roster'!$G54</f>
        <v>V.Shen</v>
      </c>
      <c r="H54" s="55" t="str">
        <f>'[13]Daily Roster'!$H54</f>
        <v>T.Le</v>
      </c>
      <c r="I54" s="55" t="str">
        <f>'[13]Daily Roster'!$I54</f>
        <v>Alborz</v>
      </c>
      <c r="J54" s="55">
        <f>'[13]Daily Roster'!$J54</f>
        <v>0</v>
      </c>
      <c r="K54" s="55" t="str">
        <f>'[13]Daily Roster'!$K54</f>
        <v>AndrewL</v>
      </c>
      <c r="L54" s="55" t="str">
        <f>'[13]Daily Roster'!$L54</f>
        <v>Bianca</v>
      </c>
      <c r="M54" s="55" t="str">
        <f>'[13]Daily Roster'!$M54</f>
        <v>qq</v>
      </c>
      <c r="N54" s="55" t="str">
        <f>'[13]Daily Roster'!$N54</f>
        <v>qq</v>
      </c>
      <c r="O54" s="55">
        <f>'[13]Daily Roster'!$O54</f>
        <v>0</v>
      </c>
      <c r="P54" s="55">
        <f>'[13]Daily Roster'!$P54</f>
        <v>0</v>
      </c>
      <c r="Q54" s="55">
        <f>'[13]Daily Roster'!$Q54</f>
        <v>0</v>
      </c>
      <c r="R54" s="55">
        <f>'[13]Daily Roster'!$R54</f>
        <v>0</v>
      </c>
      <c r="S54" s="55">
        <f>'[13]Daily Roster'!$S54</f>
        <v>0</v>
      </c>
      <c r="T54" s="55">
        <f>'[13]Daily Roster'!$T54</f>
        <v>0</v>
      </c>
    </row>
    <row r="55" spans="1:20" x14ac:dyDescent="0.3">
      <c r="A55" s="7">
        <v>43174</v>
      </c>
      <c r="B55" s="1" t="s">
        <v>4</v>
      </c>
      <c r="C55" s="55" t="str">
        <f>'[13]Daily Roster'!$C55</f>
        <v>Obaid</v>
      </c>
      <c r="D55" s="55" t="str">
        <f>'[13]Daily Roster'!$D55</f>
        <v>Berenice</v>
      </c>
      <c r="E55" s="55" t="str">
        <f>'[13]Daily Roster'!$E55</f>
        <v>M.Lu</v>
      </c>
      <c r="F55" s="55" t="str">
        <f>'[13]Daily Roster'!$F55</f>
        <v>Alla</v>
      </c>
      <c r="G55" s="55" t="str">
        <f>'[13]Daily Roster'!$G55</f>
        <v>V.Shen</v>
      </c>
      <c r="H55" s="55" t="str">
        <f>'[13]Daily Roster'!$H55</f>
        <v>T.Le</v>
      </c>
      <c r="I55" s="55" t="str">
        <f>'[13]Daily Roster'!$I55</f>
        <v>Kee</v>
      </c>
      <c r="J55" s="55">
        <f>'[13]Daily Roster'!$J55</f>
        <v>0</v>
      </c>
      <c r="K55" s="55" t="str">
        <f>'[13]Daily Roster'!$K55</f>
        <v>AndrewL</v>
      </c>
      <c r="L55" s="55" t="str">
        <f>'[13]Daily Roster'!$L55</f>
        <v>Bianca</v>
      </c>
      <c r="M55" s="55" t="str">
        <f>'[13]Daily Roster'!$M55</f>
        <v>qq</v>
      </c>
      <c r="N55" s="55" t="str">
        <f>'[13]Daily Roster'!$N55</f>
        <v>qq</v>
      </c>
      <c r="O55" s="55">
        <f>'[13]Daily Roster'!$O55</f>
        <v>0</v>
      </c>
      <c r="P55" s="55">
        <f>'[13]Daily Roster'!$P55</f>
        <v>0</v>
      </c>
      <c r="Q55" s="55">
        <f>'[13]Daily Roster'!$Q55</f>
        <v>0</v>
      </c>
      <c r="R55" s="55">
        <f>'[13]Daily Roster'!$R55</f>
        <v>0</v>
      </c>
      <c r="S55" s="55">
        <f>'[13]Daily Roster'!$S55</f>
        <v>0</v>
      </c>
      <c r="T55" s="55">
        <f>'[13]Daily Roster'!$T55</f>
        <v>0</v>
      </c>
    </row>
    <row r="56" spans="1:20" x14ac:dyDescent="0.3">
      <c r="A56" s="7">
        <v>43175</v>
      </c>
      <c r="B56" s="1" t="s">
        <v>5</v>
      </c>
      <c r="C56" s="55" t="str">
        <f>'[13]Daily Roster'!$C56</f>
        <v>Obaid</v>
      </c>
      <c r="D56" s="55" t="str">
        <f>'[13]Daily Roster'!$D56</f>
        <v>Berenice</v>
      </c>
      <c r="E56" s="55" t="str">
        <f>'[13]Daily Roster'!$E56</f>
        <v>M.Lu</v>
      </c>
      <c r="F56" s="55" t="str">
        <f>'[13]Daily Roster'!$F56</f>
        <v>qq</v>
      </c>
      <c r="G56" s="55" t="str">
        <f>'[13]Daily Roster'!$G56</f>
        <v>V.Shen</v>
      </c>
      <c r="H56" s="55" t="str">
        <f>'[13]Daily Roster'!$H56</f>
        <v>T.Le</v>
      </c>
      <c r="I56" s="55" t="str">
        <f>'[13]Daily Roster'!$I56</f>
        <v>Kee</v>
      </c>
      <c r="J56" s="55">
        <f>'[13]Daily Roster'!$J56</f>
        <v>0</v>
      </c>
      <c r="K56" s="55" t="str">
        <f>'[13]Daily Roster'!$K56</f>
        <v>AndrewL</v>
      </c>
      <c r="L56" s="55" t="str">
        <f>'[13]Daily Roster'!$L56</f>
        <v>Bianca</v>
      </c>
      <c r="M56" s="55" t="str">
        <f>'[13]Daily Roster'!$M56</f>
        <v>qq</v>
      </c>
      <c r="N56" s="55" t="str">
        <f>'[13]Daily Roster'!$N56</f>
        <v>qq</v>
      </c>
      <c r="O56" s="55">
        <f>'[13]Daily Roster'!$O56</f>
        <v>0</v>
      </c>
      <c r="P56" s="55">
        <f>'[13]Daily Roster'!$P56</f>
        <v>0</v>
      </c>
      <c r="Q56" s="55">
        <f>'[13]Daily Roster'!$Q56</f>
        <v>0</v>
      </c>
      <c r="R56" s="55">
        <f>'[13]Daily Roster'!$R56</f>
        <v>0</v>
      </c>
      <c r="S56" s="55">
        <f>'[13]Daily Roster'!$S56</f>
        <v>0</v>
      </c>
      <c r="T56" s="55">
        <f>'[13]Daily Roster'!$T56</f>
        <v>0</v>
      </c>
    </row>
    <row r="57" spans="1:20" x14ac:dyDescent="0.3">
      <c r="A57" s="7">
        <v>43178</v>
      </c>
      <c r="B57" s="1" t="s">
        <v>1</v>
      </c>
      <c r="C57" s="55" t="str">
        <f>'[13]Daily Roster'!$C57</f>
        <v>Obaid</v>
      </c>
      <c r="D57" s="55" t="str">
        <f>'[13]Daily Roster'!$D57</f>
        <v>Berenice</v>
      </c>
      <c r="E57" s="55" t="str">
        <f>'[13]Daily Roster'!$E57</f>
        <v>M.Lu</v>
      </c>
      <c r="F57" s="55" t="str">
        <f>'[13]Daily Roster'!$F57</f>
        <v>Alla</v>
      </c>
      <c r="G57" s="55" t="str">
        <f>'[13]Daily Roster'!$G57</f>
        <v>Sophia</v>
      </c>
      <c r="H57" s="55" t="str">
        <f>'[13]Daily Roster'!$H57</f>
        <v>T.Le</v>
      </c>
      <c r="I57" s="55" t="str">
        <f>'[13]Daily Roster'!$I57</f>
        <v>Kee</v>
      </c>
      <c r="J57" s="55">
        <f>'[13]Daily Roster'!$J57</f>
        <v>0</v>
      </c>
      <c r="K57" s="55" t="str">
        <f>'[13]Daily Roster'!$K57</f>
        <v>AndrewL</v>
      </c>
      <c r="L57" s="55" t="str">
        <f>'[13]Daily Roster'!$L57</f>
        <v>Bianca</v>
      </c>
      <c r="M57" s="55" t="str">
        <f>'[13]Daily Roster'!$M57</f>
        <v>qq</v>
      </c>
      <c r="N57" s="55" t="str">
        <f>'[13]Daily Roster'!$N57</f>
        <v>qq</v>
      </c>
      <c r="O57" s="55">
        <f>'[13]Daily Roster'!$O57</f>
        <v>0</v>
      </c>
      <c r="P57" s="55">
        <f>'[13]Daily Roster'!$P57</f>
        <v>0</v>
      </c>
      <c r="Q57" s="55">
        <f>'[13]Daily Roster'!$Q57</f>
        <v>0</v>
      </c>
      <c r="R57" s="55">
        <f>'[13]Daily Roster'!$R57</f>
        <v>0</v>
      </c>
      <c r="S57" s="55">
        <f>'[13]Daily Roster'!$S57</f>
        <v>0</v>
      </c>
      <c r="T57" s="55">
        <f>'[13]Daily Roster'!$T57</f>
        <v>0</v>
      </c>
    </row>
    <row r="58" spans="1:20" x14ac:dyDescent="0.3">
      <c r="A58" s="7">
        <v>43179</v>
      </c>
      <c r="B58" s="1" t="s">
        <v>2</v>
      </c>
      <c r="C58" s="55" t="str">
        <f>'[13]Daily Roster'!$C58</f>
        <v>Obaid</v>
      </c>
      <c r="D58" s="55" t="str">
        <f>'[13]Daily Roster'!$D58</f>
        <v>Berenice</v>
      </c>
      <c r="E58" s="55" t="str">
        <f>'[13]Daily Roster'!$E58</f>
        <v>M.Lu</v>
      </c>
      <c r="F58" s="55" t="str">
        <f>'[13]Daily Roster'!$F58</f>
        <v>Alla</v>
      </c>
      <c r="G58" s="55" t="str">
        <f>'[13]Daily Roster'!$G58</f>
        <v>Sophia</v>
      </c>
      <c r="H58" s="55" t="str">
        <f>'[13]Daily Roster'!$H58</f>
        <v>T.Le</v>
      </c>
      <c r="I58" s="55" t="str">
        <f>'[13]Daily Roster'!$I58</f>
        <v>Kee</v>
      </c>
      <c r="J58" s="55">
        <f>'[13]Daily Roster'!$J58</f>
        <v>0</v>
      </c>
      <c r="K58" s="55" t="str">
        <f>'[13]Daily Roster'!$K58</f>
        <v>AndrewL</v>
      </c>
      <c r="L58" s="55" t="str">
        <f>'[13]Daily Roster'!$L58</f>
        <v>Bianca</v>
      </c>
      <c r="M58" s="55" t="str">
        <f>'[13]Daily Roster'!$M58</f>
        <v>qq</v>
      </c>
      <c r="N58" s="55" t="str">
        <f>'[13]Daily Roster'!$N58</f>
        <v>qq</v>
      </c>
      <c r="O58" s="55">
        <f>'[13]Daily Roster'!$O58</f>
        <v>0</v>
      </c>
      <c r="P58" s="55">
        <f>'[13]Daily Roster'!$P58</f>
        <v>0</v>
      </c>
      <c r="Q58" s="55">
        <f>'[13]Daily Roster'!$Q58</f>
        <v>0</v>
      </c>
      <c r="R58" s="55">
        <f>'[13]Daily Roster'!$R58</f>
        <v>0</v>
      </c>
      <c r="S58" s="55">
        <f>'[13]Daily Roster'!$S58</f>
        <v>0</v>
      </c>
      <c r="T58" s="55">
        <f>'[13]Daily Roster'!$T58</f>
        <v>0</v>
      </c>
    </row>
    <row r="59" spans="1:20" x14ac:dyDescent="0.3">
      <c r="A59" s="7">
        <v>43180</v>
      </c>
      <c r="B59" s="1" t="s">
        <v>3</v>
      </c>
      <c r="C59" s="55" t="str">
        <f>'[13]Daily Roster'!$C59</f>
        <v>Obaid</v>
      </c>
      <c r="D59" s="55" t="str">
        <f>'[13]Daily Roster'!$D59</f>
        <v>Berenice/Li-Ling</v>
      </c>
      <c r="E59" s="55" t="str">
        <f>'[13]Daily Roster'!$E59</f>
        <v>M.Lu</v>
      </c>
      <c r="F59" s="55" t="str">
        <f>'[13]Daily Roster'!$F59</f>
        <v>qq</v>
      </c>
      <c r="G59" s="55" t="str">
        <f>'[13]Daily Roster'!$G59</f>
        <v>Sophia</v>
      </c>
      <c r="H59" s="55" t="str">
        <f>'[13]Daily Roster'!$H59</f>
        <v>T.Le</v>
      </c>
      <c r="I59" s="55" t="str">
        <f>'[13]Daily Roster'!$I59</f>
        <v>Kee</v>
      </c>
      <c r="J59" s="55">
        <f>'[13]Daily Roster'!$J59</f>
        <v>0</v>
      </c>
      <c r="K59" s="55" t="str">
        <f>'[13]Daily Roster'!$K59</f>
        <v>AndrewL</v>
      </c>
      <c r="L59" s="55" t="str">
        <f>'[13]Daily Roster'!$L59</f>
        <v>Bianca</v>
      </c>
      <c r="M59" s="55" t="str">
        <f>'[13]Daily Roster'!$M59</f>
        <v>qq</v>
      </c>
      <c r="N59" s="55" t="str">
        <f>'[13]Daily Roster'!$N59</f>
        <v>qq</v>
      </c>
      <c r="O59" s="55">
        <f>'[13]Daily Roster'!$O59</f>
        <v>0</v>
      </c>
      <c r="P59" s="55">
        <f>'[13]Daily Roster'!$P59</f>
        <v>0</v>
      </c>
      <c r="Q59" s="55">
        <f>'[13]Daily Roster'!$Q59</f>
        <v>0</v>
      </c>
      <c r="R59" s="55">
        <f>'[13]Daily Roster'!$R59</f>
        <v>0</v>
      </c>
      <c r="S59" s="55">
        <f>'[13]Daily Roster'!$S59</f>
        <v>0</v>
      </c>
      <c r="T59" s="55">
        <f>'[13]Daily Roster'!$T59</f>
        <v>0</v>
      </c>
    </row>
    <row r="60" spans="1:20" x14ac:dyDescent="0.3">
      <c r="A60" s="7">
        <v>43181</v>
      </c>
      <c r="B60" s="1" t="s">
        <v>4</v>
      </c>
      <c r="C60" s="55" t="str">
        <f>'[13]Daily Roster'!$C60</f>
        <v>Obaid</v>
      </c>
      <c r="D60" s="55" t="str">
        <f>'[13]Daily Roster'!$D60</f>
        <v>Berenice</v>
      </c>
      <c r="E60" s="55" t="str">
        <f>'[13]Daily Roster'!$E60</f>
        <v>M.Lu</v>
      </c>
      <c r="F60" s="55" t="str">
        <f>'[13]Daily Roster'!$F60</f>
        <v>Alla</v>
      </c>
      <c r="G60" s="55" t="str">
        <f>'[13]Daily Roster'!$G60</f>
        <v>Sophia</v>
      </c>
      <c r="H60" s="55" t="str">
        <f>'[13]Daily Roster'!$H60</f>
        <v>K.Fildes</v>
      </c>
      <c r="I60" s="55" t="str">
        <f>'[13]Daily Roster'!$I60</f>
        <v>Kee</v>
      </c>
      <c r="J60" s="55">
        <f>'[13]Daily Roster'!$J60</f>
        <v>0</v>
      </c>
      <c r="K60" s="55" t="str">
        <f>'[13]Daily Roster'!$K60</f>
        <v>AndrewL</v>
      </c>
      <c r="L60" s="55" t="str">
        <f>'[13]Daily Roster'!$L60</f>
        <v>Bianca</v>
      </c>
      <c r="M60" s="55" t="str">
        <f>'[13]Daily Roster'!$M60</f>
        <v>qq</v>
      </c>
      <c r="N60" s="55" t="str">
        <f>'[13]Daily Roster'!$N60</f>
        <v>qq</v>
      </c>
      <c r="O60" s="55">
        <f>'[13]Daily Roster'!$O60</f>
        <v>0</v>
      </c>
      <c r="P60" s="55">
        <f>'[13]Daily Roster'!$P60</f>
        <v>0</v>
      </c>
      <c r="Q60" s="55">
        <f>'[13]Daily Roster'!$Q60</f>
        <v>0</v>
      </c>
      <c r="R60" s="55">
        <f>'[13]Daily Roster'!$R60</f>
        <v>0</v>
      </c>
      <c r="S60" s="55">
        <f>'[13]Daily Roster'!$S60</f>
        <v>0</v>
      </c>
      <c r="T60" s="55">
        <f>'[13]Daily Roster'!$T60</f>
        <v>0</v>
      </c>
    </row>
    <row r="61" spans="1:20" x14ac:dyDescent="0.3">
      <c r="A61" s="7">
        <v>43182</v>
      </c>
      <c r="B61" s="1" t="s">
        <v>5</v>
      </c>
      <c r="C61" s="55" t="str">
        <f>'[13]Daily Roster'!$C61</f>
        <v>Obaid</v>
      </c>
      <c r="D61" s="55" t="str">
        <f>'[13]Daily Roster'!$D61</f>
        <v>Berenice</v>
      </c>
      <c r="E61" s="55" t="str">
        <f>'[13]Daily Roster'!$E61</f>
        <v>M.Lu</v>
      </c>
      <c r="F61" s="55" t="str">
        <f>'[13]Daily Roster'!$F61</f>
        <v>qq</v>
      </c>
      <c r="G61" s="55" t="str">
        <f>'[13]Daily Roster'!$G61</f>
        <v>Sophia</v>
      </c>
      <c r="H61" s="55" t="str">
        <f>'[13]Daily Roster'!$H61</f>
        <v>K.Fildes</v>
      </c>
      <c r="I61" s="55" t="str">
        <f>'[13]Daily Roster'!$I61</f>
        <v>Kee</v>
      </c>
      <c r="J61" s="55">
        <f>'[13]Daily Roster'!$J61</f>
        <v>0</v>
      </c>
      <c r="K61" s="55" t="str">
        <f>'[13]Daily Roster'!$K61</f>
        <v>AndrewL</v>
      </c>
      <c r="L61" s="55" t="str">
        <f>'[13]Daily Roster'!$L61</f>
        <v>Bianca</v>
      </c>
      <c r="M61" s="55" t="str">
        <f>'[13]Daily Roster'!$M61</f>
        <v>qq</v>
      </c>
      <c r="N61" s="55" t="str">
        <f>'[13]Daily Roster'!$N61</f>
        <v>qq</v>
      </c>
      <c r="O61" s="55">
        <f>'[13]Daily Roster'!$O61</f>
        <v>0</v>
      </c>
      <c r="P61" s="55">
        <f>'[13]Daily Roster'!$P61</f>
        <v>0</v>
      </c>
      <c r="Q61" s="55">
        <f>'[13]Daily Roster'!$Q61</f>
        <v>0</v>
      </c>
      <c r="R61" s="55">
        <f>'[13]Daily Roster'!$R61</f>
        <v>0</v>
      </c>
      <c r="S61" s="55">
        <f>'[13]Daily Roster'!$S61</f>
        <v>0</v>
      </c>
      <c r="T61" s="55">
        <f>'[13]Daily Roster'!$T61</f>
        <v>0</v>
      </c>
    </row>
    <row r="62" spans="1:20" x14ac:dyDescent="0.3">
      <c r="A62" s="7">
        <v>43185</v>
      </c>
      <c r="B62" s="1" t="s">
        <v>1</v>
      </c>
      <c r="C62" s="55" t="str">
        <f>'[13]Daily Roster'!$C62</f>
        <v>Obaid</v>
      </c>
      <c r="D62" s="55" t="str">
        <f>'[13]Daily Roster'!$D62</f>
        <v>Berenice</v>
      </c>
      <c r="E62" s="55" t="str">
        <f>'[13]Daily Roster'!$E62</f>
        <v>V.Shen</v>
      </c>
      <c r="F62" s="55" t="str">
        <f>'[13]Daily Roster'!$F62</f>
        <v>Alla</v>
      </c>
      <c r="G62" s="55" t="str">
        <f>'[13]Daily Roster'!$G62</f>
        <v>Li-Ling</v>
      </c>
      <c r="H62" s="55" t="str">
        <f>'[13]Daily Roster'!$H62</f>
        <v>J.Stephens</v>
      </c>
      <c r="I62" s="55" t="str">
        <f>'[13]Daily Roster'!$I62</f>
        <v>Alborz</v>
      </c>
      <c r="J62" s="55">
        <f>'[13]Daily Roster'!$J62</f>
        <v>0</v>
      </c>
      <c r="K62" s="55" t="str">
        <f>'[13]Daily Roster'!$K62</f>
        <v>T.Le</v>
      </c>
      <c r="L62" s="55" t="str">
        <f>'[13]Daily Roster'!$L62</f>
        <v>Bianca</v>
      </c>
      <c r="M62" s="55" t="str">
        <f>'[13]Daily Roster'!$M62</f>
        <v>qq</v>
      </c>
      <c r="N62" s="55" t="str">
        <f>'[13]Daily Roster'!$N62</f>
        <v>qq</v>
      </c>
      <c r="O62" s="55">
        <f>'[13]Daily Roster'!$O62</f>
        <v>0</v>
      </c>
      <c r="P62" s="55">
        <f>'[13]Daily Roster'!$P62</f>
        <v>0</v>
      </c>
      <c r="Q62" s="55">
        <f>'[13]Daily Roster'!$Q62</f>
        <v>0</v>
      </c>
      <c r="R62" s="55">
        <f>'[13]Daily Roster'!$R62</f>
        <v>0</v>
      </c>
      <c r="S62" s="55">
        <f>'[13]Daily Roster'!$S62</f>
        <v>0</v>
      </c>
      <c r="T62" s="55">
        <f>'[13]Daily Roster'!$T62</f>
        <v>0</v>
      </c>
    </row>
    <row r="63" spans="1:20" x14ac:dyDescent="0.3">
      <c r="A63" s="7">
        <v>43186</v>
      </c>
      <c r="B63" s="1" t="s">
        <v>2</v>
      </c>
      <c r="C63" s="55" t="str">
        <f>'[13]Daily Roster'!$C63</f>
        <v>Obaid</v>
      </c>
      <c r="D63" s="55" t="str">
        <f>'[13]Daily Roster'!$D63</f>
        <v>Berenice</v>
      </c>
      <c r="E63" s="55" t="str">
        <f>'[13]Daily Roster'!$E63</f>
        <v>V.Shen</v>
      </c>
      <c r="F63" s="55" t="str">
        <f>'[13]Daily Roster'!$F63</f>
        <v>Alla</v>
      </c>
      <c r="G63" s="55" t="str">
        <f>'[13]Daily Roster'!$G63</f>
        <v>Sophia</v>
      </c>
      <c r="H63" s="55" t="str">
        <f>'[13]Daily Roster'!$H63</f>
        <v>J.Stephens</v>
      </c>
      <c r="I63" s="55" t="str">
        <f>'[13]Daily Roster'!$I63</f>
        <v>Kee</v>
      </c>
      <c r="J63" s="55">
        <f>'[13]Daily Roster'!$J63</f>
        <v>0</v>
      </c>
      <c r="K63" s="55" t="str">
        <f>'[13]Daily Roster'!$K63</f>
        <v>T.Le</v>
      </c>
      <c r="L63" s="55" t="str">
        <f>'[13]Daily Roster'!$L63</f>
        <v>Bianca</v>
      </c>
      <c r="M63" s="55" t="str">
        <f>'[13]Daily Roster'!$M63</f>
        <v>qq</v>
      </c>
      <c r="N63" s="55" t="str">
        <f>'[13]Daily Roster'!$N63</f>
        <v>qq</v>
      </c>
      <c r="O63" s="55">
        <f>'[13]Daily Roster'!$O63</f>
        <v>0</v>
      </c>
      <c r="P63" s="55">
        <f>'[13]Daily Roster'!$P63</f>
        <v>0</v>
      </c>
      <c r="Q63" s="55">
        <f>'[13]Daily Roster'!$Q63</f>
        <v>0</v>
      </c>
      <c r="R63" s="55">
        <f>'[13]Daily Roster'!$R63</f>
        <v>0</v>
      </c>
      <c r="S63" s="55">
        <f>'[13]Daily Roster'!$S63</f>
        <v>0</v>
      </c>
      <c r="T63" s="55">
        <f>'[13]Daily Roster'!$T63</f>
        <v>0</v>
      </c>
    </row>
    <row r="64" spans="1:20" x14ac:dyDescent="0.3">
      <c r="A64" s="7">
        <v>43187</v>
      </c>
      <c r="B64" s="1" t="s">
        <v>3</v>
      </c>
      <c r="C64" s="55" t="str">
        <f>'[13]Daily Roster'!$C64</f>
        <v>Obaid</v>
      </c>
      <c r="D64" s="55" t="str">
        <f>'[13]Daily Roster'!$D64</f>
        <v>Berenice/Li-Ling</v>
      </c>
      <c r="E64" s="55" t="str">
        <f>'[13]Daily Roster'!$E64</f>
        <v>V.Shen</v>
      </c>
      <c r="F64" s="55" t="str">
        <f>'[13]Daily Roster'!$F64</f>
        <v>qq</v>
      </c>
      <c r="G64" s="55" t="str">
        <f>'[13]Daily Roster'!$G64</f>
        <v>Sophia</v>
      </c>
      <c r="H64" s="55" t="str">
        <f>'[13]Daily Roster'!$H64</f>
        <v>J.Stephens</v>
      </c>
      <c r="I64" s="55" t="str">
        <f>'[13]Daily Roster'!$I64</f>
        <v>Kee</v>
      </c>
      <c r="J64" s="55">
        <f>'[13]Daily Roster'!$J64</f>
        <v>0</v>
      </c>
      <c r="K64" s="55" t="str">
        <f>'[13]Daily Roster'!$K64</f>
        <v>T.Le</v>
      </c>
      <c r="L64" s="55" t="str">
        <f>'[13]Daily Roster'!$L64</f>
        <v>Bianca</v>
      </c>
      <c r="M64" s="55" t="str">
        <f>'[13]Daily Roster'!$M64</f>
        <v>qq</v>
      </c>
      <c r="N64" s="55" t="str">
        <f>'[13]Daily Roster'!$N64</f>
        <v>qq</v>
      </c>
      <c r="O64" s="55">
        <f>'[13]Daily Roster'!$O64</f>
        <v>0</v>
      </c>
      <c r="P64" s="55">
        <f>'[13]Daily Roster'!$P64</f>
        <v>0</v>
      </c>
      <c r="Q64" s="55">
        <f>'[13]Daily Roster'!$Q64</f>
        <v>0</v>
      </c>
      <c r="R64" s="55">
        <f>'[13]Daily Roster'!$R64</f>
        <v>0</v>
      </c>
      <c r="S64" s="55">
        <f>'[13]Daily Roster'!$S64</f>
        <v>0</v>
      </c>
      <c r="T64" s="55">
        <f>'[13]Daily Roster'!$T64</f>
        <v>0</v>
      </c>
    </row>
    <row r="65" spans="1:20" x14ac:dyDescent="0.3">
      <c r="A65" s="7">
        <v>43188</v>
      </c>
      <c r="B65" s="1" t="s">
        <v>4</v>
      </c>
      <c r="C65" s="55" t="str">
        <f>'[13]Daily Roster'!$C65</f>
        <v>Obaid</v>
      </c>
      <c r="D65" s="55" t="str">
        <f>'[13]Daily Roster'!$D65</f>
        <v>Berenice/Li-Ling</v>
      </c>
      <c r="E65" s="55" t="str">
        <f>'[13]Daily Roster'!$E65</f>
        <v>V.Shen</v>
      </c>
      <c r="F65" s="55" t="str">
        <f>'[13]Daily Roster'!$F65</f>
        <v>Alla</v>
      </c>
      <c r="G65" s="55" t="str">
        <f>'[13]Daily Roster'!$G65</f>
        <v>Sophia</v>
      </c>
      <c r="H65" s="55" t="str">
        <f>'[13]Daily Roster'!$H65</f>
        <v>K.Fildes</v>
      </c>
      <c r="I65" s="55" t="str">
        <f>'[13]Daily Roster'!$I65</f>
        <v>Kee</v>
      </c>
      <c r="J65" s="55">
        <f>'[13]Daily Roster'!$J65</f>
        <v>0</v>
      </c>
      <c r="K65" s="55" t="str">
        <f>'[13]Daily Roster'!$K65</f>
        <v>T.Le</v>
      </c>
      <c r="L65" s="55" t="str">
        <f>'[13]Daily Roster'!$L65</f>
        <v>Bianca</v>
      </c>
      <c r="M65" s="55" t="str">
        <f>'[13]Daily Roster'!$M65</f>
        <v>qq</v>
      </c>
      <c r="N65" s="55" t="str">
        <f>'[13]Daily Roster'!$N65</f>
        <v>qq</v>
      </c>
      <c r="O65" s="55">
        <f>'[13]Daily Roster'!$O65</f>
        <v>0</v>
      </c>
      <c r="P65" s="55">
        <f>'[13]Daily Roster'!$P65</f>
        <v>0</v>
      </c>
      <c r="Q65" s="55">
        <f>'[13]Daily Roster'!$Q65</f>
        <v>0</v>
      </c>
      <c r="R65" s="55">
        <f>'[13]Daily Roster'!$R65</f>
        <v>0</v>
      </c>
      <c r="S65" s="55">
        <f>'[13]Daily Roster'!$S65</f>
        <v>0</v>
      </c>
      <c r="T65" s="55">
        <f>'[13]Daily Roster'!$T65</f>
        <v>0</v>
      </c>
    </row>
    <row r="66" spans="1:20" x14ac:dyDescent="0.3">
      <c r="A66" s="7">
        <v>43189</v>
      </c>
      <c r="B66" s="1" t="s">
        <v>5</v>
      </c>
      <c r="C66" s="55" t="str">
        <f>'[13]Daily Roster'!$C66</f>
        <v>Public Holiday</v>
      </c>
      <c r="D66" s="55" t="str">
        <f>'[13]Daily Roster'!$D66</f>
        <v>Public Holiday</v>
      </c>
      <c r="E66" s="55" t="str">
        <f>'[13]Daily Roster'!$E66</f>
        <v>Public Holiday</v>
      </c>
      <c r="F66" s="55" t="str">
        <f>'[13]Daily Roster'!$F66</f>
        <v>Public Holiday</v>
      </c>
      <c r="G66" s="55" t="str">
        <f>'[13]Daily Roster'!$G66</f>
        <v>Public Holiday</v>
      </c>
      <c r="H66" s="55" t="str">
        <f>'[13]Daily Roster'!$H66</f>
        <v>Public Holiday</v>
      </c>
      <c r="I66" s="55" t="str">
        <f>'[13]Daily Roster'!$I66</f>
        <v>Public Holiday</v>
      </c>
      <c r="J66" s="55">
        <f>'[13]Daily Roster'!$J66</f>
        <v>0</v>
      </c>
      <c r="K66" s="55" t="str">
        <f>'[13]Daily Roster'!$K66</f>
        <v>Public Holiday</v>
      </c>
      <c r="L66" s="55" t="str">
        <f>'[13]Daily Roster'!$L66</f>
        <v>Public Holiday</v>
      </c>
      <c r="M66" s="55" t="str">
        <f>'[13]Daily Roster'!$M66</f>
        <v>Public Holiday</v>
      </c>
      <c r="N66" s="55" t="str">
        <f>'[13]Daily Roster'!$N66</f>
        <v>Public Holiday</v>
      </c>
      <c r="O66" s="55">
        <f>'[13]Daily Roster'!$O66</f>
        <v>0</v>
      </c>
      <c r="P66" s="55">
        <f>'[13]Daily Roster'!$P66</f>
        <v>0</v>
      </c>
      <c r="Q66" s="55">
        <f>'[13]Daily Roster'!$Q66</f>
        <v>0</v>
      </c>
      <c r="R66" s="55">
        <f>'[13]Daily Roster'!$R66</f>
        <v>0</v>
      </c>
      <c r="S66" s="55">
        <f>'[13]Daily Roster'!$S66</f>
        <v>0</v>
      </c>
      <c r="T66" s="55">
        <f>'[13]Daily Roster'!$T66</f>
        <v>0</v>
      </c>
    </row>
    <row r="67" spans="1:20" x14ac:dyDescent="0.3">
      <c r="A67" s="7">
        <v>43192</v>
      </c>
      <c r="B67" s="1" t="s">
        <v>1</v>
      </c>
      <c r="C67" s="55" t="str">
        <f>'[13]Daily Roster'!$C67</f>
        <v>Public Holiday</v>
      </c>
      <c r="D67" s="55" t="str">
        <f>'[13]Daily Roster'!$D67</f>
        <v>Public Holiday</v>
      </c>
      <c r="E67" s="55" t="str">
        <f>'[13]Daily Roster'!$E67</f>
        <v>Public Holiday</v>
      </c>
      <c r="F67" s="55" t="str">
        <f>'[13]Daily Roster'!$F67</f>
        <v>Public Holiday</v>
      </c>
      <c r="G67" s="55" t="str">
        <f>'[13]Daily Roster'!$G67</f>
        <v>Public Holiday</v>
      </c>
      <c r="H67" s="55" t="str">
        <f>'[13]Daily Roster'!$H67</f>
        <v>Public Holiday</v>
      </c>
      <c r="I67" s="55" t="str">
        <f>'[13]Daily Roster'!$I67</f>
        <v>Public Holiday</v>
      </c>
      <c r="J67" s="55">
        <f>'[13]Daily Roster'!$J67</f>
        <v>0</v>
      </c>
      <c r="K67" s="55" t="str">
        <f>'[13]Daily Roster'!$K67</f>
        <v>Public Holiday</v>
      </c>
      <c r="L67" s="55" t="str">
        <f>'[13]Daily Roster'!$L67</f>
        <v>Public Holiday</v>
      </c>
      <c r="M67" s="55" t="str">
        <f>'[13]Daily Roster'!$M67</f>
        <v>Public Holiday</v>
      </c>
      <c r="N67" s="55" t="str">
        <f>'[13]Daily Roster'!$N67</f>
        <v>Public Holiday</v>
      </c>
      <c r="O67" s="55">
        <f>'[13]Daily Roster'!$O67</f>
        <v>0</v>
      </c>
      <c r="P67" s="55">
        <f>'[13]Daily Roster'!$P67</f>
        <v>0</v>
      </c>
      <c r="Q67" s="55">
        <f>'[13]Daily Roster'!$Q67</f>
        <v>0</v>
      </c>
      <c r="R67" s="55">
        <f>'[13]Daily Roster'!$R67</f>
        <v>0</v>
      </c>
      <c r="S67" s="55">
        <f>'[13]Daily Roster'!$S67</f>
        <v>0</v>
      </c>
      <c r="T67" s="55">
        <f>'[13]Daily Roster'!$T67</f>
        <v>0</v>
      </c>
    </row>
    <row r="68" spans="1:20" x14ac:dyDescent="0.3">
      <c r="A68" s="7">
        <v>43193</v>
      </c>
      <c r="B68" s="1" t="s">
        <v>2</v>
      </c>
      <c r="C68" s="55" t="str">
        <f>'[13]Daily Roster'!$C68</f>
        <v>Obaid</v>
      </c>
      <c r="D68" s="55" t="str">
        <f>'[13]Daily Roster'!$D68</f>
        <v>Berenice</v>
      </c>
      <c r="E68" s="55" t="str">
        <f>'[13]Daily Roster'!$E68</f>
        <v>M.Lu</v>
      </c>
      <c r="F68" s="55" t="str">
        <f>'[13]Daily Roster'!$F68</f>
        <v>Alla</v>
      </c>
      <c r="G68" s="55" t="str">
        <f>'[13]Daily Roster'!$G68</f>
        <v>V.Shen</v>
      </c>
      <c r="H68" s="55" t="str">
        <f>'[13]Daily Roster'!$H68</f>
        <v>J.Stephens</v>
      </c>
      <c r="I68" s="55" t="str">
        <f>'[13]Daily Roster'!$I68</f>
        <v>Kee</v>
      </c>
      <c r="J68" s="55">
        <f>'[13]Daily Roster'!$J68</f>
        <v>0</v>
      </c>
      <c r="K68" s="55" t="str">
        <f>'[13]Daily Roster'!$K68</f>
        <v>AndrewL</v>
      </c>
      <c r="L68" s="55" t="str">
        <f>'[13]Daily Roster'!$L68</f>
        <v>Bianca</v>
      </c>
      <c r="M68" s="55" t="str">
        <f>'[13]Daily Roster'!$M68</f>
        <v>Khoa</v>
      </c>
      <c r="N68" s="55" t="str">
        <f>'[13]Daily Roster'!$N68</f>
        <v>qq</v>
      </c>
      <c r="O68" s="55">
        <f>'[13]Daily Roster'!$O68</f>
        <v>0</v>
      </c>
      <c r="P68" s="55">
        <f>'[13]Daily Roster'!$P68</f>
        <v>0</v>
      </c>
      <c r="Q68" s="55">
        <f>'[13]Daily Roster'!$Q68</f>
        <v>0</v>
      </c>
      <c r="R68" s="55">
        <f>'[13]Daily Roster'!$R68</f>
        <v>0</v>
      </c>
      <c r="S68" s="55">
        <f>'[13]Daily Roster'!$S68</f>
        <v>0</v>
      </c>
      <c r="T68" s="55">
        <f>'[13]Daily Roster'!$T68</f>
        <v>0</v>
      </c>
    </row>
    <row r="69" spans="1:20" x14ac:dyDescent="0.3">
      <c r="A69" s="7">
        <v>43194</v>
      </c>
      <c r="B69" s="1" t="s">
        <v>3</v>
      </c>
      <c r="C69" s="55" t="str">
        <f>'[13]Daily Roster'!$C69</f>
        <v>Obaid</v>
      </c>
      <c r="D69" s="55" t="str">
        <f>'[13]Daily Roster'!$D69</f>
        <v>V.Shen</v>
      </c>
      <c r="E69" s="55" t="str">
        <f>'[13]Daily Roster'!$E69</f>
        <v>M.Lu</v>
      </c>
      <c r="F69" s="55" t="str">
        <f>'[13]Daily Roster'!$F69</f>
        <v>qq</v>
      </c>
      <c r="G69" s="55" t="str">
        <f>'[13]Daily Roster'!$G69</f>
        <v>Sophia</v>
      </c>
      <c r="H69" s="55" t="str">
        <f>'[13]Daily Roster'!$H69</f>
        <v>Li-Ling</v>
      </c>
      <c r="I69" s="55" t="str">
        <f>'[13]Daily Roster'!$I69</f>
        <v>Kee</v>
      </c>
      <c r="J69" s="55">
        <f>'[13]Daily Roster'!$J69</f>
        <v>0</v>
      </c>
      <c r="K69" s="55" t="str">
        <f>'[13]Daily Roster'!$K69</f>
        <v>AndrewL</v>
      </c>
      <c r="L69" s="55" t="str">
        <f>'[13]Daily Roster'!$L69</f>
        <v>T.Le</v>
      </c>
      <c r="M69" s="55" t="str">
        <f>'[13]Daily Roster'!$M69</f>
        <v>Khoa</v>
      </c>
      <c r="N69" s="55" t="str">
        <f>'[13]Daily Roster'!$N69</f>
        <v>qq</v>
      </c>
      <c r="O69" s="55">
        <f>'[13]Daily Roster'!$O69</f>
        <v>0</v>
      </c>
      <c r="P69" s="55">
        <f>'[13]Daily Roster'!$P69</f>
        <v>0</v>
      </c>
      <c r="Q69" s="55">
        <f>'[13]Daily Roster'!$Q69</f>
        <v>0</v>
      </c>
      <c r="R69" s="55">
        <f>'[13]Daily Roster'!$R69</f>
        <v>0</v>
      </c>
      <c r="S69" s="55">
        <f>'[13]Daily Roster'!$S69</f>
        <v>0</v>
      </c>
      <c r="T69" s="55">
        <f>'[13]Daily Roster'!$T69</f>
        <v>0</v>
      </c>
    </row>
    <row r="70" spans="1:20" x14ac:dyDescent="0.3">
      <c r="A70" s="7">
        <v>43195</v>
      </c>
      <c r="B70" s="1" t="s">
        <v>4</v>
      </c>
      <c r="C70" s="55" t="str">
        <f>'[13]Daily Roster'!$C70</f>
        <v>Obaid</v>
      </c>
      <c r="D70" s="55" t="str">
        <f>'[13]Daily Roster'!$D70</f>
        <v>Berenice</v>
      </c>
      <c r="E70" s="55" t="str">
        <f>'[13]Daily Roster'!$E70</f>
        <v>M.Lu</v>
      </c>
      <c r="F70" s="55" t="str">
        <f>'[13]Daily Roster'!$F70</f>
        <v>Alla</v>
      </c>
      <c r="G70" s="55" t="str">
        <f>'[13]Daily Roster'!$G70</f>
        <v>V.Shen</v>
      </c>
      <c r="H70" s="55" t="str">
        <f>'[13]Daily Roster'!$H70</f>
        <v>T.Le</v>
      </c>
      <c r="I70" s="55" t="str">
        <f>'[13]Daily Roster'!$I70</f>
        <v>Kee</v>
      </c>
      <c r="J70" s="55">
        <f>'[13]Daily Roster'!$J70</f>
        <v>0</v>
      </c>
      <c r="K70" s="55" t="str">
        <f>'[13]Daily Roster'!$K70</f>
        <v>AndrewL</v>
      </c>
      <c r="L70" s="55" t="str">
        <f>'[13]Daily Roster'!$L70</f>
        <v>Bianca</v>
      </c>
      <c r="M70" s="55" t="str">
        <f>'[13]Daily Roster'!$M70</f>
        <v>Khoa</v>
      </c>
      <c r="N70" s="55" t="str">
        <f>'[13]Daily Roster'!$N70</f>
        <v>qq</v>
      </c>
      <c r="O70" s="55">
        <f>'[13]Daily Roster'!$O70</f>
        <v>0</v>
      </c>
      <c r="P70" s="55">
        <f>'[13]Daily Roster'!$P70</f>
        <v>0</v>
      </c>
      <c r="Q70" s="55">
        <f>'[13]Daily Roster'!$Q70</f>
        <v>0</v>
      </c>
      <c r="R70" s="55">
        <f>'[13]Daily Roster'!$R70</f>
        <v>0</v>
      </c>
      <c r="S70" s="55">
        <f>'[13]Daily Roster'!$S70</f>
        <v>0</v>
      </c>
      <c r="T70" s="55">
        <f>'[13]Daily Roster'!$T70</f>
        <v>0</v>
      </c>
    </row>
    <row r="71" spans="1:20" x14ac:dyDescent="0.3">
      <c r="A71" s="7">
        <v>43196</v>
      </c>
      <c r="B71" s="1" t="s">
        <v>5</v>
      </c>
      <c r="C71" s="55" t="str">
        <f>'[13]Daily Roster'!$C71</f>
        <v>Obaid</v>
      </c>
      <c r="D71" s="55" t="str">
        <f>'[13]Daily Roster'!$D71</f>
        <v>Berenice</v>
      </c>
      <c r="E71" s="55" t="str">
        <f>'[13]Daily Roster'!$E71</f>
        <v>M.Lu</v>
      </c>
      <c r="F71" s="55" t="str">
        <f>'[13]Daily Roster'!$F71</f>
        <v>qq</v>
      </c>
      <c r="G71" s="55" t="str">
        <f>'[13]Daily Roster'!$G71</f>
        <v>V.Shen</v>
      </c>
      <c r="H71" s="55" t="str">
        <f>'[13]Daily Roster'!$H71</f>
        <v>T.Le</v>
      </c>
      <c r="I71" s="55" t="str">
        <f>'[13]Daily Roster'!$I71</f>
        <v>Kee</v>
      </c>
      <c r="J71" s="55">
        <f>'[13]Daily Roster'!$J71</f>
        <v>0</v>
      </c>
      <c r="K71" s="55" t="str">
        <f>'[13]Daily Roster'!$K71</f>
        <v>AndrewL</v>
      </c>
      <c r="L71" s="55" t="str">
        <f>'[13]Daily Roster'!$L71</f>
        <v>Bianca</v>
      </c>
      <c r="M71" s="55" t="str">
        <f>'[13]Daily Roster'!$M71</f>
        <v>qq</v>
      </c>
      <c r="N71" s="55" t="str">
        <f>'[13]Daily Roster'!$N71</f>
        <v>qq</v>
      </c>
      <c r="O71" s="55">
        <f>'[13]Daily Roster'!$O71</f>
        <v>0</v>
      </c>
      <c r="P71" s="55">
        <f>'[13]Daily Roster'!$P71</f>
        <v>0</v>
      </c>
      <c r="Q71" s="55">
        <f>'[13]Daily Roster'!$Q71</f>
        <v>0</v>
      </c>
      <c r="R71" s="55">
        <f>'[13]Daily Roster'!$R71</f>
        <v>0</v>
      </c>
      <c r="S71" s="55">
        <f>'[13]Daily Roster'!$S71</f>
        <v>0</v>
      </c>
      <c r="T71" s="55">
        <f>'[13]Daily Roster'!$T71</f>
        <v>0</v>
      </c>
    </row>
    <row r="72" spans="1:20" x14ac:dyDescent="0.3">
      <c r="A72" s="7">
        <v>43199</v>
      </c>
      <c r="B72" s="1" t="s">
        <v>1</v>
      </c>
      <c r="C72" s="55" t="str">
        <f>'[13]Daily Roster'!$C72</f>
        <v>Berenice</v>
      </c>
      <c r="D72" s="55" t="str">
        <f>'[13]Daily Roster'!$D72</f>
        <v>V.Shen</v>
      </c>
      <c r="E72" s="55" t="str">
        <f>'[13]Daily Roster'!$E72</f>
        <v>Li-Ling</v>
      </c>
      <c r="F72" s="55" t="str">
        <f>'[13]Daily Roster'!$F72</f>
        <v>Alla</v>
      </c>
      <c r="G72" s="55" t="str">
        <f>'[13]Daily Roster'!$G72</f>
        <v>Sophia</v>
      </c>
      <c r="H72" s="55" t="str">
        <f>'[13]Daily Roster'!$H72</f>
        <v>T.Le</v>
      </c>
      <c r="I72" s="55" t="str">
        <f>'[13]Daily Roster'!$I72</f>
        <v>Kee</v>
      </c>
      <c r="J72" s="55">
        <f>'[13]Daily Roster'!$J72</f>
        <v>0</v>
      </c>
      <c r="K72" s="55" t="str">
        <f>'[13]Daily Roster'!$K72</f>
        <v>AndrewL</v>
      </c>
      <c r="L72" s="55" t="str">
        <f>'[13]Daily Roster'!$L72</f>
        <v>Bianca</v>
      </c>
      <c r="M72" s="55" t="str">
        <f>'[13]Daily Roster'!$M72</f>
        <v>Khoa</v>
      </c>
      <c r="N72" s="55" t="str">
        <f>'[13]Daily Roster'!$N72</f>
        <v>qq</v>
      </c>
      <c r="O72" s="55">
        <f>'[13]Daily Roster'!$O72</f>
        <v>0</v>
      </c>
      <c r="P72" s="55">
        <f>'[13]Daily Roster'!$P72</f>
        <v>0</v>
      </c>
      <c r="Q72" s="55">
        <f>'[13]Daily Roster'!$Q72</f>
        <v>0</v>
      </c>
      <c r="R72" s="55">
        <f>'[13]Daily Roster'!$R72</f>
        <v>0</v>
      </c>
      <c r="S72" s="55">
        <f>'[13]Daily Roster'!$S72</f>
        <v>0</v>
      </c>
      <c r="T72" s="55">
        <f>'[13]Daily Roster'!$T72</f>
        <v>0</v>
      </c>
    </row>
    <row r="73" spans="1:20" x14ac:dyDescent="0.3">
      <c r="A73" s="7">
        <v>43200</v>
      </c>
      <c r="B73" s="1" t="s">
        <v>2</v>
      </c>
      <c r="C73" s="55" t="str">
        <f>'[13]Daily Roster'!$C73</f>
        <v>Berenice</v>
      </c>
      <c r="D73" s="55" t="str">
        <f>'[13]Daily Roster'!$D73</f>
        <v>V.Shen</v>
      </c>
      <c r="E73" s="55" t="str">
        <f>'[13]Daily Roster'!$E73</f>
        <v>M.Lu</v>
      </c>
      <c r="F73" s="55" t="str">
        <f>'[13]Daily Roster'!$F73</f>
        <v>Alla</v>
      </c>
      <c r="G73" s="55" t="str">
        <f>'[13]Daily Roster'!$G73</f>
        <v>Sophia</v>
      </c>
      <c r="H73" s="55" t="str">
        <f>'[13]Daily Roster'!$H73</f>
        <v>T.Le</v>
      </c>
      <c r="I73" s="55" t="str">
        <f>'[13]Daily Roster'!$I73</f>
        <v>Lois</v>
      </c>
      <c r="J73" s="55">
        <f>'[13]Daily Roster'!$J73</f>
        <v>0</v>
      </c>
      <c r="K73" s="55" t="str">
        <f>'[13]Daily Roster'!$K73</f>
        <v>AndrewL</v>
      </c>
      <c r="L73" s="55" t="str">
        <f>'[13]Daily Roster'!$L73</f>
        <v>Bianca</v>
      </c>
      <c r="M73" s="55" t="str">
        <f>'[13]Daily Roster'!$M73</f>
        <v>Khoa</v>
      </c>
      <c r="N73" s="55" t="str">
        <f>'[13]Daily Roster'!$N73</f>
        <v>qq</v>
      </c>
      <c r="O73" s="55">
        <f>'[13]Daily Roster'!$O73</f>
        <v>0</v>
      </c>
      <c r="P73" s="55">
        <f>'[13]Daily Roster'!$P73</f>
        <v>0</v>
      </c>
      <c r="Q73" s="55">
        <f>'[13]Daily Roster'!$Q73</f>
        <v>0</v>
      </c>
      <c r="R73" s="55">
        <f>'[13]Daily Roster'!$R73</f>
        <v>0</v>
      </c>
      <c r="S73" s="55">
        <f>'[13]Daily Roster'!$S73</f>
        <v>0</v>
      </c>
      <c r="T73" s="55">
        <f>'[13]Daily Roster'!$T73</f>
        <v>0</v>
      </c>
    </row>
    <row r="74" spans="1:20" x14ac:dyDescent="0.3">
      <c r="A74" s="7">
        <v>43201</v>
      </c>
      <c r="B74" s="1" t="s">
        <v>3</v>
      </c>
      <c r="C74" s="55" t="str">
        <f>'[13]Daily Roster'!$C74</f>
        <v>Berenice</v>
      </c>
      <c r="D74" s="55" t="str">
        <f>'[13]Daily Roster'!$D74</f>
        <v>V.Shen</v>
      </c>
      <c r="E74" s="55" t="str">
        <f>'[13]Daily Roster'!$E74</f>
        <v>M.Lu</v>
      </c>
      <c r="F74" s="55" t="str">
        <f>'[13]Daily Roster'!$F74</f>
        <v>qq</v>
      </c>
      <c r="G74" s="55" t="str">
        <f>'[13]Daily Roster'!$G74</f>
        <v>Sophia</v>
      </c>
      <c r="H74" s="55" t="str">
        <f>'[13]Daily Roster'!$H74</f>
        <v>T.Le</v>
      </c>
      <c r="I74" s="55" t="str">
        <f>'[13]Daily Roster'!$I74</f>
        <v>Kee</v>
      </c>
      <c r="J74" s="55">
        <f>'[13]Daily Roster'!$J74</f>
        <v>0</v>
      </c>
      <c r="K74" s="55" t="str">
        <f>'[13]Daily Roster'!$K74</f>
        <v>AndrewL</v>
      </c>
      <c r="L74" s="55" t="str">
        <f>'[13]Daily Roster'!$L74</f>
        <v>K.Fildes</v>
      </c>
      <c r="M74" s="55" t="str">
        <f>'[13]Daily Roster'!$M74</f>
        <v>Khoa</v>
      </c>
      <c r="N74" s="55" t="str">
        <f>'[13]Daily Roster'!$N74</f>
        <v>qq</v>
      </c>
      <c r="O74" s="55">
        <f>'[13]Daily Roster'!$O74</f>
        <v>0</v>
      </c>
      <c r="P74" s="55">
        <f>'[13]Daily Roster'!$P74</f>
        <v>0</v>
      </c>
      <c r="Q74" s="55">
        <f>'[13]Daily Roster'!$Q74</f>
        <v>0</v>
      </c>
      <c r="R74" s="55">
        <f>'[13]Daily Roster'!$R74</f>
        <v>0</v>
      </c>
      <c r="S74" s="55">
        <f>'[13]Daily Roster'!$S74</f>
        <v>0</v>
      </c>
      <c r="T74" s="55">
        <f>'[13]Daily Roster'!$T74</f>
        <v>0</v>
      </c>
    </row>
    <row r="75" spans="1:20" x14ac:dyDescent="0.3">
      <c r="A75" s="7">
        <v>43202</v>
      </c>
      <c r="B75" s="1" t="s">
        <v>4</v>
      </c>
      <c r="C75" s="55" t="str">
        <f>'[13]Daily Roster'!$C75</f>
        <v>Berenice</v>
      </c>
      <c r="D75" s="55" t="str">
        <f>'[13]Daily Roster'!$D75</f>
        <v>V.Shen</v>
      </c>
      <c r="E75" s="55" t="str">
        <f>'[13]Daily Roster'!$E75</f>
        <v>M.Lu</v>
      </c>
      <c r="F75" s="55" t="str">
        <f>'[13]Daily Roster'!$F75</f>
        <v>Alla</v>
      </c>
      <c r="G75" s="55" t="str">
        <f>'[13]Daily Roster'!$G75</f>
        <v>Sophia</v>
      </c>
      <c r="H75" s="55" t="str">
        <f>'[13]Daily Roster'!$H75</f>
        <v>T.Le</v>
      </c>
      <c r="I75" s="55" t="str">
        <f>'[13]Daily Roster'!$I75</f>
        <v>Kee</v>
      </c>
      <c r="J75" s="55">
        <f>'[13]Daily Roster'!$J75</f>
        <v>0</v>
      </c>
      <c r="K75" s="55" t="str">
        <f>'[13]Daily Roster'!$K75</f>
        <v>K.Fildes</v>
      </c>
      <c r="L75" s="55" t="str">
        <f>'[13]Daily Roster'!$L75</f>
        <v>Bianca</v>
      </c>
      <c r="M75" s="55" t="str">
        <f>'[13]Daily Roster'!$M75</f>
        <v>Khoa</v>
      </c>
      <c r="N75" s="55" t="str">
        <f>'[13]Daily Roster'!$N75</f>
        <v>qq</v>
      </c>
      <c r="O75" s="55">
        <f>'[13]Daily Roster'!$O75</f>
        <v>0</v>
      </c>
      <c r="P75" s="55">
        <f>'[13]Daily Roster'!$P75</f>
        <v>0</v>
      </c>
      <c r="Q75" s="55">
        <f>'[13]Daily Roster'!$Q75</f>
        <v>0</v>
      </c>
      <c r="R75" s="55">
        <f>'[13]Daily Roster'!$R75</f>
        <v>0</v>
      </c>
      <c r="S75" s="55">
        <f>'[13]Daily Roster'!$S75</f>
        <v>0</v>
      </c>
      <c r="T75" s="55">
        <f>'[13]Daily Roster'!$T75</f>
        <v>0</v>
      </c>
    </row>
    <row r="76" spans="1:20" x14ac:dyDescent="0.3">
      <c r="A76" s="7">
        <v>43203</v>
      </c>
      <c r="B76" s="1" t="s">
        <v>5</v>
      </c>
      <c r="C76" s="55" t="str">
        <f>'[13]Daily Roster'!$C76</f>
        <v>Berenice</v>
      </c>
      <c r="D76" s="55" t="str">
        <f>'[13]Daily Roster'!$D76</f>
        <v>V.Shen</v>
      </c>
      <c r="E76" s="55" t="str">
        <f>'[13]Daily Roster'!$E76</f>
        <v>M.Lu</v>
      </c>
      <c r="F76" s="55" t="str">
        <f>'[13]Daily Roster'!$F76</f>
        <v>qq</v>
      </c>
      <c r="G76" s="55" t="str">
        <f>'[13]Daily Roster'!$G76</f>
        <v>Sophia</v>
      </c>
      <c r="H76" s="55" t="str">
        <f>'[13]Daily Roster'!$H76</f>
        <v>K.Fildes</v>
      </c>
      <c r="I76" s="55" t="str">
        <f>'[13]Daily Roster'!$I76</f>
        <v>Kee</v>
      </c>
      <c r="J76" s="55">
        <f>'[13]Daily Roster'!$J76</f>
        <v>0</v>
      </c>
      <c r="K76" s="55" t="str">
        <f>'[13]Daily Roster'!$K76</f>
        <v>AndrewL</v>
      </c>
      <c r="L76" s="55" t="str">
        <f>'[13]Daily Roster'!$L76</f>
        <v>Bianca</v>
      </c>
      <c r="M76" s="55" t="str">
        <f>'[13]Daily Roster'!$M76</f>
        <v>Khoa</v>
      </c>
      <c r="N76" s="55" t="str">
        <f>'[13]Daily Roster'!$N76</f>
        <v>qq</v>
      </c>
      <c r="O76" s="55">
        <f>'[13]Daily Roster'!$O76</f>
        <v>0</v>
      </c>
      <c r="P76" s="55">
        <f>'[13]Daily Roster'!$P76</f>
        <v>0</v>
      </c>
      <c r="Q76" s="55">
        <f>'[13]Daily Roster'!$Q76</f>
        <v>0</v>
      </c>
      <c r="R76" s="55">
        <f>'[13]Daily Roster'!$R76</f>
        <v>0</v>
      </c>
      <c r="S76" s="55">
        <f>'[13]Daily Roster'!$S76</f>
        <v>0</v>
      </c>
      <c r="T76" s="55">
        <f>'[13]Daily Roster'!$T76</f>
        <v>0</v>
      </c>
    </row>
    <row r="77" spans="1:20" x14ac:dyDescent="0.3">
      <c r="A77" s="7">
        <v>43206</v>
      </c>
      <c r="B77" s="1" t="s">
        <v>1</v>
      </c>
      <c r="C77" s="55" t="str">
        <f>'[13]Daily Roster'!$C77</f>
        <v>Berenice</v>
      </c>
      <c r="D77" s="55" t="str">
        <f>'[13]Daily Roster'!$D77</f>
        <v>V.Shen</v>
      </c>
      <c r="E77" s="55" t="str">
        <f>'[13]Daily Roster'!$E77</f>
        <v>M.Lu</v>
      </c>
      <c r="F77" s="55" t="str">
        <f>'[13]Daily Roster'!$F77</f>
        <v>Alla</v>
      </c>
      <c r="G77" s="55" t="str">
        <f>'[13]Daily Roster'!$G77</f>
        <v>Sophia</v>
      </c>
      <c r="H77" s="55" t="str">
        <f>'[13]Daily Roster'!$H77</f>
        <v>T.Le</v>
      </c>
      <c r="I77" s="55" t="str">
        <f>'[13]Daily Roster'!$I77</f>
        <v>Kee</v>
      </c>
      <c r="J77" s="55">
        <f>'[13]Daily Roster'!$J77</f>
        <v>0</v>
      </c>
      <c r="K77" s="55" t="str">
        <f>'[13]Daily Roster'!$K77</f>
        <v>AndrewL</v>
      </c>
      <c r="L77" s="55" t="str">
        <f>'[13]Daily Roster'!$L77</f>
        <v>Bianca</v>
      </c>
      <c r="M77" s="55" t="str">
        <f>'[13]Daily Roster'!$M77</f>
        <v>Khoa</v>
      </c>
      <c r="N77" s="55" t="str">
        <f>'[13]Daily Roster'!$N77</f>
        <v>qq</v>
      </c>
      <c r="O77" s="55">
        <f>'[13]Daily Roster'!$O77</f>
        <v>0</v>
      </c>
      <c r="P77" s="55">
        <f>'[13]Daily Roster'!$P77</f>
        <v>0</v>
      </c>
      <c r="Q77" s="55">
        <f>'[13]Daily Roster'!$Q77</f>
        <v>0</v>
      </c>
      <c r="R77" s="55">
        <f>'[13]Daily Roster'!$R77</f>
        <v>0</v>
      </c>
      <c r="S77" s="55">
        <f>'[13]Daily Roster'!$S77</f>
        <v>0</v>
      </c>
      <c r="T77" s="55">
        <f>'[13]Daily Roster'!$T77</f>
        <v>0</v>
      </c>
    </row>
    <row r="78" spans="1:20" x14ac:dyDescent="0.3">
      <c r="A78" s="7">
        <v>43207</v>
      </c>
      <c r="B78" s="1" t="s">
        <v>2</v>
      </c>
      <c r="C78" s="55" t="str">
        <f>'[13]Daily Roster'!$C78</f>
        <v>Berenice</v>
      </c>
      <c r="D78" s="55" t="str">
        <f>'[13]Daily Roster'!$D78</f>
        <v>V.Shen</v>
      </c>
      <c r="E78" s="55" t="str">
        <f>'[13]Daily Roster'!$E78</f>
        <v>M.Lu</v>
      </c>
      <c r="F78" s="55" t="str">
        <f>'[13]Daily Roster'!$F78</f>
        <v>Alla</v>
      </c>
      <c r="G78" s="55" t="str">
        <f>'[13]Daily Roster'!$G78</f>
        <v>Sophia</v>
      </c>
      <c r="H78" s="55" t="str">
        <f>'[13]Daily Roster'!$H78</f>
        <v>T.Le</v>
      </c>
      <c r="I78" s="55" t="str">
        <f>'[13]Daily Roster'!$I78</f>
        <v>Lois/Kee&gt;2pm</v>
      </c>
      <c r="J78" s="55">
        <f>'[13]Daily Roster'!$J78</f>
        <v>0</v>
      </c>
      <c r="K78" s="55" t="str">
        <f>'[13]Daily Roster'!$K78</f>
        <v>AndrewL</v>
      </c>
      <c r="L78" s="55" t="str">
        <f>'[13]Daily Roster'!$L78</f>
        <v>Bianca</v>
      </c>
      <c r="M78" s="55" t="str">
        <f>'[13]Daily Roster'!$M78</f>
        <v>qq</v>
      </c>
      <c r="N78" s="55" t="str">
        <f>'[13]Daily Roster'!$N78</f>
        <v>qq</v>
      </c>
      <c r="O78" s="55">
        <f>'[13]Daily Roster'!$O78</f>
        <v>0</v>
      </c>
      <c r="P78" s="55">
        <f>'[13]Daily Roster'!$P78</f>
        <v>0</v>
      </c>
      <c r="Q78" s="55">
        <f>'[13]Daily Roster'!$Q78</f>
        <v>0</v>
      </c>
      <c r="R78" s="55">
        <f>'[13]Daily Roster'!$R78</f>
        <v>0</v>
      </c>
      <c r="S78" s="55">
        <f>'[13]Daily Roster'!$S78</f>
        <v>0</v>
      </c>
      <c r="T78" s="55">
        <f>'[13]Daily Roster'!$T78</f>
        <v>0</v>
      </c>
    </row>
    <row r="79" spans="1:20" x14ac:dyDescent="0.3">
      <c r="A79" s="7">
        <v>43208</v>
      </c>
      <c r="B79" s="1" t="s">
        <v>3</v>
      </c>
      <c r="C79" s="55" t="str">
        <f>'[13]Daily Roster'!$C79</f>
        <v>Berenice</v>
      </c>
      <c r="D79" s="55" t="str">
        <f>'[13]Daily Roster'!$D79</f>
        <v>V.Shen</v>
      </c>
      <c r="E79" s="55" t="str">
        <f>'[13]Daily Roster'!$E79</f>
        <v>M.Lu</v>
      </c>
      <c r="F79" s="55" t="str">
        <f>'[13]Daily Roster'!$F79</f>
        <v>qq</v>
      </c>
      <c r="G79" s="55" t="str">
        <f>'[13]Daily Roster'!$G79</f>
        <v>Sophia</v>
      </c>
      <c r="H79" s="55" t="str">
        <f>'[13]Daily Roster'!$H79</f>
        <v>T.Le</v>
      </c>
      <c r="I79" s="55" t="str">
        <f>'[13]Daily Roster'!$I79</f>
        <v>Kee</v>
      </c>
      <c r="J79" s="55">
        <f>'[13]Daily Roster'!$J79</f>
        <v>0</v>
      </c>
      <c r="K79" s="55" t="str">
        <f>'[13]Daily Roster'!$K79</f>
        <v>AndrewL</v>
      </c>
      <c r="L79" s="55" t="str">
        <f>'[13]Daily Roster'!$L79</f>
        <v>Bianca</v>
      </c>
      <c r="M79" s="55" t="str">
        <f>'[13]Daily Roster'!$M79</f>
        <v>Khoa</v>
      </c>
      <c r="N79" s="55" t="str">
        <f>'[13]Daily Roster'!$N79</f>
        <v>qq</v>
      </c>
      <c r="O79" s="55">
        <f>'[13]Daily Roster'!$O79</f>
        <v>0</v>
      </c>
      <c r="P79" s="55">
        <f>'[13]Daily Roster'!$P79</f>
        <v>0</v>
      </c>
      <c r="Q79" s="55">
        <f>'[13]Daily Roster'!$Q79</f>
        <v>0</v>
      </c>
      <c r="R79" s="55">
        <f>'[13]Daily Roster'!$R79</f>
        <v>0</v>
      </c>
      <c r="S79" s="55">
        <f>'[13]Daily Roster'!$S79</f>
        <v>0</v>
      </c>
      <c r="T79" s="55">
        <f>'[13]Daily Roster'!$T79</f>
        <v>0</v>
      </c>
    </row>
    <row r="80" spans="1:20" x14ac:dyDescent="0.3">
      <c r="A80" s="7">
        <v>43209</v>
      </c>
      <c r="B80" s="1" t="s">
        <v>4</v>
      </c>
      <c r="C80" s="55" t="str">
        <f>'[13]Daily Roster'!$C80</f>
        <v>Berenice</v>
      </c>
      <c r="D80" s="55" t="str">
        <f>'[13]Daily Roster'!$D80</f>
        <v>V.Shen</v>
      </c>
      <c r="E80" s="55" t="str">
        <f>'[13]Daily Roster'!$E80</f>
        <v>M.Lu</v>
      </c>
      <c r="F80" s="55" t="str">
        <f>'[13]Daily Roster'!$F80</f>
        <v>Alla</v>
      </c>
      <c r="G80" s="55" t="str">
        <f>'[13]Daily Roster'!$G80</f>
        <v>Sophia</v>
      </c>
      <c r="H80" s="55" t="str">
        <f>'[13]Daily Roster'!$H80</f>
        <v>T.Le</v>
      </c>
      <c r="I80" s="55" t="str">
        <f>'[13]Daily Roster'!$I80</f>
        <v>Kee</v>
      </c>
      <c r="J80" s="55">
        <f>'[13]Daily Roster'!$J80</f>
        <v>0</v>
      </c>
      <c r="K80" s="55" t="str">
        <f>'[13]Daily Roster'!$K80</f>
        <v>AndrewL</v>
      </c>
      <c r="L80" s="55" t="str">
        <f>'[13]Daily Roster'!$L80</f>
        <v>Bianca</v>
      </c>
      <c r="M80" s="55" t="str">
        <f>'[13]Daily Roster'!$M80</f>
        <v>Khoa</v>
      </c>
      <c r="N80" s="55" t="str">
        <f>'[13]Daily Roster'!$N80</f>
        <v>qq</v>
      </c>
      <c r="O80" s="55">
        <f>'[13]Daily Roster'!$O80</f>
        <v>0</v>
      </c>
      <c r="P80" s="55">
        <f>'[13]Daily Roster'!$P80</f>
        <v>0</v>
      </c>
      <c r="Q80" s="55">
        <f>'[13]Daily Roster'!$Q80</f>
        <v>0</v>
      </c>
      <c r="R80" s="55">
        <f>'[13]Daily Roster'!$R80</f>
        <v>0</v>
      </c>
      <c r="S80" s="55">
        <f>'[13]Daily Roster'!$S80</f>
        <v>0</v>
      </c>
      <c r="T80" s="55">
        <f>'[13]Daily Roster'!$T80</f>
        <v>0</v>
      </c>
    </row>
    <row r="81" spans="1:20" x14ac:dyDescent="0.3">
      <c r="A81" s="7">
        <v>43210</v>
      </c>
      <c r="B81" s="1" t="s">
        <v>5</v>
      </c>
      <c r="C81" s="55" t="str">
        <f>'[13]Daily Roster'!$C81</f>
        <v>Berenice</v>
      </c>
      <c r="D81" s="55" t="str">
        <f>'[13]Daily Roster'!$D81</f>
        <v>V.Shen</v>
      </c>
      <c r="E81" s="55" t="str">
        <f>'[13]Daily Roster'!$E81</f>
        <v>M.Lu</v>
      </c>
      <c r="F81" s="55" t="str">
        <f>'[13]Daily Roster'!$F81</f>
        <v>qq</v>
      </c>
      <c r="G81" s="55" t="str">
        <f>'[13]Daily Roster'!$G81</f>
        <v>Sophia</v>
      </c>
      <c r="H81" s="55" t="str">
        <f>'[13]Daily Roster'!$H81</f>
        <v>T.Le(am)</v>
      </c>
      <c r="I81" s="55" t="str">
        <f>'[13]Daily Roster'!$I81</f>
        <v>Kee</v>
      </c>
      <c r="J81" s="55">
        <f>'[13]Daily Roster'!$J81</f>
        <v>0</v>
      </c>
      <c r="K81" s="55" t="str">
        <f>'[13]Daily Roster'!$K81</f>
        <v>AndrewL</v>
      </c>
      <c r="L81" s="55" t="str">
        <f>'[13]Daily Roster'!$L81</f>
        <v>Bianca</v>
      </c>
      <c r="M81" s="55" t="str">
        <f>'[13]Daily Roster'!$M81</f>
        <v>Khoa</v>
      </c>
      <c r="N81" s="55" t="str">
        <f>'[13]Daily Roster'!$N81</f>
        <v>Adil</v>
      </c>
      <c r="O81" s="55">
        <f>'[13]Daily Roster'!$O81</f>
        <v>0</v>
      </c>
      <c r="P81" s="55">
        <f>'[13]Daily Roster'!$P81</f>
        <v>0</v>
      </c>
      <c r="Q81" s="55">
        <f>'[13]Daily Roster'!$Q81</f>
        <v>0</v>
      </c>
      <c r="R81" s="55">
        <f>'[13]Daily Roster'!$R81</f>
        <v>0</v>
      </c>
      <c r="S81" s="55">
        <f>'[13]Daily Roster'!$S81</f>
        <v>0</v>
      </c>
      <c r="T81" s="55">
        <f>'[13]Daily Roster'!$T81</f>
        <v>0</v>
      </c>
    </row>
    <row r="82" spans="1:20" x14ac:dyDescent="0.3">
      <c r="A82" s="7">
        <v>43213</v>
      </c>
      <c r="B82" s="1" t="s">
        <v>1</v>
      </c>
      <c r="C82" s="55" t="str">
        <f>'[13]Daily Roster'!$C82</f>
        <v>Berenice</v>
      </c>
      <c r="D82" s="55" t="str">
        <f>'[13]Daily Roster'!$D82</f>
        <v>Li-Ling</v>
      </c>
      <c r="E82" s="55" t="str">
        <f>'[13]Daily Roster'!$E82</f>
        <v>M.Lu(pm)</v>
      </c>
      <c r="F82" s="55" t="str">
        <f>'[13]Daily Roster'!$F82</f>
        <v>Alla</v>
      </c>
      <c r="G82" s="55" t="str">
        <f>'[13]Daily Roster'!$G82</f>
        <v>K.Fildes</v>
      </c>
      <c r="H82" s="55" t="str">
        <f>'[13]Daily Roster'!$H82</f>
        <v>T.Le</v>
      </c>
      <c r="I82" s="55" t="str">
        <f>'[13]Daily Roster'!$I82</f>
        <v>Kee</v>
      </c>
      <c r="J82" s="55">
        <f>'[13]Daily Roster'!$J82</f>
        <v>0</v>
      </c>
      <c r="K82" s="55" t="str">
        <f>'[13]Daily Roster'!$K82</f>
        <v>AndrewL</v>
      </c>
      <c r="L82" s="55" t="str">
        <f>'[13]Daily Roster'!$L82</f>
        <v>Bianca</v>
      </c>
      <c r="M82" s="55" t="str">
        <f>'[13]Daily Roster'!$M82</f>
        <v>qq</v>
      </c>
      <c r="N82" s="55" t="str">
        <f>'[13]Daily Roster'!$N82</f>
        <v>qq</v>
      </c>
      <c r="O82" s="55">
        <f>'[13]Daily Roster'!$O82</f>
        <v>0</v>
      </c>
      <c r="P82" s="55">
        <f>'[13]Daily Roster'!$P82</f>
        <v>0</v>
      </c>
      <c r="Q82" s="55">
        <f>'[13]Daily Roster'!$Q82</f>
        <v>0</v>
      </c>
      <c r="R82" s="55">
        <f>'[13]Daily Roster'!$R82</f>
        <v>0</v>
      </c>
      <c r="S82" s="55">
        <f>'[13]Daily Roster'!$S82</f>
        <v>0</v>
      </c>
      <c r="T82" s="55">
        <f>'[13]Daily Roster'!$T82</f>
        <v>0</v>
      </c>
    </row>
    <row r="83" spans="1:20" x14ac:dyDescent="0.3">
      <c r="A83" s="7">
        <v>43214</v>
      </c>
      <c r="B83" s="1" t="s">
        <v>2</v>
      </c>
      <c r="C83" s="55" t="str">
        <f>'[13]Daily Roster'!$C83</f>
        <v>Berenice</v>
      </c>
      <c r="D83" s="55" t="str">
        <f>'[13]Daily Roster'!$D83</f>
        <v>V.Shen</v>
      </c>
      <c r="E83" s="55" t="str">
        <f>'[13]Daily Roster'!$E83</f>
        <v>M.Lu</v>
      </c>
      <c r="F83" s="55" t="str">
        <f>'[13]Daily Roster'!$F83</f>
        <v>Alla</v>
      </c>
      <c r="G83" s="55" t="str">
        <f>'[13]Daily Roster'!$G83</f>
        <v>Sophia</v>
      </c>
      <c r="H83" s="55" t="str">
        <f>'[13]Daily Roster'!$H83</f>
        <v>T.Le</v>
      </c>
      <c r="I83" s="55" t="str">
        <f>'[13]Daily Roster'!$I83</f>
        <v>Kee</v>
      </c>
      <c r="J83" s="55">
        <f>'[13]Daily Roster'!$J83</f>
        <v>0</v>
      </c>
      <c r="K83" s="55" t="str">
        <f>'[13]Daily Roster'!$K83</f>
        <v>AndrewL</v>
      </c>
      <c r="L83" s="55" t="str">
        <f>'[13]Daily Roster'!$L83</f>
        <v>Bianca</v>
      </c>
      <c r="M83" s="55" t="str">
        <f>'[13]Daily Roster'!$M83</f>
        <v>qq</v>
      </c>
      <c r="N83" s="55" t="str">
        <f>'[13]Daily Roster'!$N83</f>
        <v>qq</v>
      </c>
      <c r="O83" s="55">
        <f>'[13]Daily Roster'!$O83</f>
        <v>0</v>
      </c>
      <c r="P83" s="55">
        <f>'[13]Daily Roster'!$P83</f>
        <v>0</v>
      </c>
      <c r="Q83" s="55">
        <f>'[13]Daily Roster'!$Q83</f>
        <v>0</v>
      </c>
      <c r="R83" s="55">
        <f>'[13]Daily Roster'!$R83</f>
        <v>0</v>
      </c>
      <c r="S83" s="55">
        <f>'[13]Daily Roster'!$S83</f>
        <v>0</v>
      </c>
      <c r="T83" s="55">
        <f>'[13]Daily Roster'!$T83</f>
        <v>0</v>
      </c>
    </row>
    <row r="84" spans="1:20" x14ac:dyDescent="0.3">
      <c r="A84" s="7">
        <v>43215</v>
      </c>
      <c r="B84" s="1" t="s">
        <v>3</v>
      </c>
      <c r="C84" s="55" t="str">
        <f>'[13]Daily Roster'!$C84</f>
        <v>public holiday</v>
      </c>
      <c r="D84" s="55" t="str">
        <f>'[13]Daily Roster'!$D84</f>
        <v>public holiday</v>
      </c>
      <c r="E84" s="55" t="str">
        <f>'[13]Daily Roster'!$E84</f>
        <v>public holiday</v>
      </c>
      <c r="F84" s="55" t="str">
        <f>'[13]Daily Roster'!$F84</f>
        <v>public holiday</v>
      </c>
      <c r="G84" s="55" t="str">
        <f>'[13]Daily Roster'!$G84</f>
        <v>public holiday</v>
      </c>
      <c r="H84" s="55" t="str">
        <f>'[13]Daily Roster'!$H84</f>
        <v>public holiday</v>
      </c>
      <c r="I84" s="55" t="str">
        <f>'[13]Daily Roster'!$I84</f>
        <v>public holiday</v>
      </c>
      <c r="J84" s="55">
        <f>'[13]Daily Roster'!$J84</f>
        <v>0</v>
      </c>
      <c r="K84" s="55" t="str">
        <f>'[13]Daily Roster'!$K84</f>
        <v>public holiday</v>
      </c>
      <c r="L84" s="55" t="str">
        <f>'[13]Daily Roster'!$L84</f>
        <v>public holiday</v>
      </c>
      <c r="M84" s="55" t="str">
        <f>'[13]Daily Roster'!$M84</f>
        <v>public holiday</v>
      </c>
      <c r="N84" s="55" t="str">
        <f>'[13]Daily Roster'!$N84</f>
        <v>public holiday</v>
      </c>
      <c r="O84" s="55">
        <f>'[13]Daily Roster'!$O84</f>
        <v>0</v>
      </c>
      <c r="P84" s="55">
        <f>'[13]Daily Roster'!$P84</f>
        <v>0</v>
      </c>
      <c r="Q84" s="55">
        <f>'[13]Daily Roster'!$Q84</f>
        <v>0</v>
      </c>
      <c r="R84" s="55">
        <f>'[13]Daily Roster'!$R84</f>
        <v>0</v>
      </c>
      <c r="S84" s="55">
        <f>'[13]Daily Roster'!$S84</f>
        <v>0</v>
      </c>
      <c r="T84" s="55">
        <f>'[13]Daily Roster'!$T84</f>
        <v>0</v>
      </c>
    </row>
    <row r="85" spans="1:20" x14ac:dyDescent="0.3">
      <c r="A85" s="7">
        <v>43216</v>
      </c>
      <c r="B85" s="1" t="s">
        <v>4</v>
      </c>
      <c r="C85" s="55" t="str">
        <f>'[13]Daily Roster'!$C85</f>
        <v>Berenice</v>
      </c>
      <c r="D85" s="55" t="str">
        <f>'[13]Daily Roster'!$D85</f>
        <v>V.Shen</v>
      </c>
      <c r="E85" s="55" t="str">
        <f>'[13]Daily Roster'!$E85</f>
        <v>M.Lu</v>
      </c>
      <c r="F85" s="55" t="str">
        <f>'[13]Daily Roster'!$F85</f>
        <v>Alla</v>
      </c>
      <c r="G85" s="55" t="str">
        <f>'[13]Daily Roster'!$G85</f>
        <v>Sophia</v>
      </c>
      <c r="H85" s="55" t="str">
        <f>'[13]Daily Roster'!$H85</f>
        <v>T.Le</v>
      </c>
      <c r="I85" s="55" t="str">
        <f>'[13]Daily Roster'!$I85</f>
        <v>Kee</v>
      </c>
      <c r="J85" s="55">
        <f>'[13]Daily Roster'!$J85</f>
        <v>0</v>
      </c>
      <c r="K85" s="55" t="str">
        <f>'[13]Daily Roster'!$K85</f>
        <v>AndrewL</v>
      </c>
      <c r="L85" s="55" t="str">
        <f>'[13]Daily Roster'!$L85</f>
        <v>Bianca</v>
      </c>
      <c r="M85" s="55" t="str">
        <f>'[13]Daily Roster'!$M85</f>
        <v>qq</v>
      </c>
      <c r="N85" s="55" t="str">
        <f>'[13]Daily Roster'!$N85</f>
        <v>qq</v>
      </c>
      <c r="O85" s="55">
        <f>'[13]Daily Roster'!$O85</f>
        <v>0</v>
      </c>
      <c r="P85" s="55">
        <f>'[13]Daily Roster'!$P85</f>
        <v>0</v>
      </c>
      <c r="Q85" s="55">
        <f>'[13]Daily Roster'!$Q85</f>
        <v>0</v>
      </c>
      <c r="R85" s="55">
        <f>'[13]Daily Roster'!$R85</f>
        <v>0</v>
      </c>
      <c r="S85" s="55">
        <f>'[13]Daily Roster'!$S85</f>
        <v>0</v>
      </c>
      <c r="T85" s="55">
        <f>'[13]Daily Roster'!$T85</f>
        <v>0</v>
      </c>
    </row>
    <row r="86" spans="1:20" x14ac:dyDescent="0.3">
      <c r="A86" s="7">
        <v>43217</v>
      </c>
      <c r="B86" s="1" t="s">
        <v>5</v>
      </c>
      <c r="C86" s="55" t="str">
        <f>'[13]Daily Roster'!$C86</f>
        <v>Berenice</v>
      </c>
      <c r="D86" s="55" t="str">
        <f>'[13]Daily Roster'!$D86</f>
        <v>V.Shen</v>
      </c>
      <c r="E86" s="55" t="str">
        <f>'[13]Daily Roster'!$E86</f>
        <v>M.Lu</v>
      </c>
      <c r="F86" s="55" t="str">
        <f>'[13]Daily Roster'!$F86</f>
        <v>qq</v>
      </c>
      <c r="G86" s="55" t="str">
        <f>'[13]Daily Roster'!$G86</f>
        <v>Sophia</v>
      </c>
      <c r="H86" s="55" t="str">
        <f>'[13]Daily Roster'!$H86</f>
        <v>T.Le</v>
      </c>
      <c r="I86" s="55" t="str">
        <f>'[13]Daily Roster'!$I86</f>
        <v>Kee</v>
      </c>
      <c r="J86" s="55">
        <f>'[13]Daily Roster'!$J86</f>
        <v>0</v>
      </c>
      <c r="K86" s="55" t="str">
        <f>'[13]Daily Roster'!$K86</f>
        <v>AndrewL</v>
      </c>
      <c r="L86" s="55" t="str">
        <f>'[13]Daily Roster'!$L86</f>
        <v>Bianca</v>
      </c>
      <c r="M86" s="55" t="str">
        <f>'[13]Daily Roster'!$M86</f>
        <v>qq</v>
      </c>
      <c r="N86" s="55" t="str">
        <f>'[13]Daily Roster'!$N86</f>
        <v>qq</v>
      </c>
      <c r="O86" s="55">
        <f>'[13]Daily Roster'!$O86</f>
        <v>0</v>
      </c>
      <c r="P86" s="55">
        <f>'[13]Daily Roster'!$P86</f>
        <v>0</v>
      </c>
      <c r="Q86" s="55">
        <f>'[13]Daily Roster'!$Q86</f>
        <v>0</v>
      </c>
      <c r="R86" s="55">
        <f>'[13]Daily Roster'!$R86</f>
        <v>0</v>
      </c>
      <c r="S86" s="55">
        <f>'[13]Daily Roster'!$S86</f>
        <v>0</v>
      </c>
      <c r="T86" s="55">
        <f>'[13]Daily Roster'!$T86</f>
        <v>0</v>
      </c>
    </row>
    <row r="87" spans="1:20" x14ac:dyDescent="0.3">
      <c r="A87" s="7">
        <v>43220</v>
      </c>
      <c r="B87" s="1" t="s">
        <v>1</v>
      </c>
      <c r="C87" s="55" t="str">
        <f>'[13]Daily Roster'!$C87</f>
        <v>Berenice</v>
      </c>
      <c r="D87" s="55" t="str">
        <f>'[13]Daily Roster'!$D87</f>
        <v>V.Shen</v>
      </c>
      <c r="E87" s="55" t="str">
        <f>'[13]Daily Roster'!$E87</f>
        <v>M.Lu</v>
      </c>
      <c r="F87" s="55" t="str">
        <f>'[13]Daily Roster'!$F87</f>
        <v>Alla</v>
      </c>
      <c r="G87" s="55" t="str">
        <f>'[13]Daily Roster'!$G87</f>
        <v>Sophia</v>
      </c>
      <c r="H87" s="55" t="str">
        <f>'[13]Daily Roster'!$H87</f>
        <v>T.Le</v>
      </c>
      <c r="I87" s="55" t="str">
        <f>'[13]Daily Roster'!$I87</f>
        <v>Alborz</v>
      </c>
      <c r="J87" s="55">
        <f>'[13]Daily Roster'!$J87</f>
        <v>0</v>
      </c>
      <c r="K87" s="55" t="str">
        <f>'[13]Daily Roster'!$K87</f>
        <v>AndrewL</v>
      </c>
      <c r="L87" s="55" t="str">
        <f>'[13]Daily Roster'!$L87</f>
        <v>Bianca</v>
      </c>
      <c r="M87" s="55" t="str">
        <f>'[13]Daily Roster'!$M87</f>
        <v>Kiren</v>
      </c>
      <c r="N87" s="55" t="str">
        <f>'[13]Daily Roster'!$N87</f>
        <v>qq</v>
      </c>
      <c r="O87" s="55" t="str">
        <f>'[13]Daily Roster'!$O87</f>
        <v>qq</v>
      </c>
      <c r="P87" s="55">
        <f>'[13]Daily Roster'!$P87</f>
        <v>0</v>
      </c>
      <c r="Q87" s="55">
        <f>'[13]Daily Roster'!$Q87</f>
        <v>0</v>
      </c>
      <c r="R87" s="55">
        <f>'[13]Daily Roster'!$R87</f>
        <v>0</v>
      </c>
      <c r="S87" s="55">
        <f>'[13]Daily Roster'!$S87</f>
        <v>0</v>
      </c>
      <c r="T87" s="55">
        <f>'[13]Daily Roster'!$T87</f>
        <v>0</v>
      </c>
    </row>
    <row r="88" spans="1:20" x14ac:dyDescent="0.3">
      <c r="A88" s="7">
        <v>43221</v>
      </c>
      <c r="B88" s="1" t="s">
        <v>2</v>
      </c>
      <c r="C88" s="55" t="str">
        <f>'[13]Daily Roster'!$C88</f>
        <v>Berenice</v>
      </c>
      <c r="D88" s="55" t="str">
        <f>'[13]Daily Roster'!$D88</f>
        <v>V.Shen</v>
      </c>
      <c r="E88" s="55" t="str">
        <f>'[13]Daily Roster'!$E88</f>
        <v>M.Lu</v>
      </c>
      <c r="F88" s="55" t="str">
        <f>'[13]Daily Roster'!$F88</f>
        <v>Alla</v>
      </c>
      <c r="G88" s="55" t="str">
        <f>'[13]Daily Roster'!$G88</f>
        <v>Sophia</v>
      </c>
      <c r="H88" s="55" t="str">
        <f>'[13]Daily Roster'!$H88</f>
        <v>T.Le</v>
      </c>
      <c r="I88" s="55" t="str">
        <f>'[13]Daily Roster'!$I88</f>
        <v>Kee</v>
      </c>
      <c r="J88" s="55">
        <f>'[13]Daily Roster'!$J88</f>
        <v>0</v>
      </c>
      <c r="K88" s="55" t="str">
        <f>'[13]Daily Roster'!$K88</f>
        <v>AndrewL</v>
      </c>
      <c r="L88" s="55" t="str">
        <f>'[13]Daily Roster'!$L88</f>
        <v>Bianca</v>
      </c>
      <c r="M88" s="55" t="str">
        <f>'[13]Daily Roster'!$M88</f>
        <v>Kiren</v>
      </c>
      <c r="N88" s="55" t="str">
        <f>'[13]Daily Roster'!$N88</f>
        <v>qq</v>
      </c>
      <c r="O88" s="55" t="str">
        <f>'[13]Daily Roster'!$O88</f>
        <v>qq</v>
      </c>
      <c r="P88" s="55">
        <f>'[13]Daily Roster'!$P88</f>
        <v>0</v>
      </c>
      <c r="Q88" s="55">
        <f>'[13]Daily Roster'!$Q88</f>
        <v>0</v>
      </c>
      <c r="R88" s="55">
        <f>'[13]Daily Roster'!$R88</f>
        <v>0</v>
      </c>
      <c r="S88" s="55">
        <f>'[13]Daily Roster'!$S88</f>
        <v>0</v>
      </c>
      <c r="T88" s="55">
        <f>'[13]Daily Roster'!$T88</f>
        <v>0</v>
      </c>
    </row>
    <row r="89" spans="1:20" x14ac:dyDescent="0.3">
      <c r="A89" s="7">
        <v>43222</v>
      </c>
      <c r="B89" s="1" t="s">
        <v>3</v>
      </c>
      <c r="C89" s="55" t="str">
        <f>'[13]Daily Roster'!$C89</f>
        <v>Berenice</v>
      </c>
      <c r="D89" s="55" t="str">
        <f>'[13]Daily Roster'!$D89</f>
        <v>V.Shen</v>
      </c>
      <c r="E89" s="55" t="str">
        <f>'[13]Daily Roster'!$E89</f>
        <v>M.Lu</v>
      </c>
      <c r="F89" s="55" t="str">
        <f>'[13]Daily Roster'!$F89</f>
        <v>qq</v>
      </c>
      <c r="G89" s="55" t="str">
        <f>'[13]Daily Roster'!$G89</f>
        <v>Sophia</v>
      </c>
      <c r="H89" s="55" t="str">
        <f>'[13]Daily Roster'!$H89</f>
        <v>T.Le</v>
      </c>
      <c r="I89" s="55" t="str">
        <f>'[13]Daily Roster'!$I89</f>
        <v>Kee</v>
      </c>
      <c r="J89" s="55">
        <f>'[13]Daily Roster'!$J89</f>
        <v>0</v>
      </c>
      <c r="K89" s="55" t="str">
        <f>'[13]Daily Roster'!$K89</f>
        <v>AndrewL</v>
      </c>
      <c r="L89" s="55" t="str">
        <f>'[13]Daily Roster'!$L89</f>
        <v>Bianca</v>
      </c>
      <c r="M89" s="55" t="str">
        <f>'[13]Daily Roster'!$M89</f>
        <v>Kiren</v>
      </c>
      <c r="N89" s="55" t="str">
        <f>'[13]Daily Roster'!$N89</f>
        <v>qq</v>
      </c>
      <c r="O89" s="55" t="str">
        <f>'[13]Daily Roster'!$O89</f>
        <v>M.Tang</v>
      </c>
      <c r="P89" s="55">
        <f>'[13]Daily Roster'!$P89</f>
        <v>0</v>
      </c>
      <c r="Q89" s="55">
        <f>'[13]Daily Roster'!$Q89</f>
        <v>0</v>
      </c>
      <c r="R89" s="55">
        <f>'[13]Daily Roster'!$R89</f>
        <v>0</v>
      </c>
      <c r="S89" s="55">
        <f>'[13]Daily Roster'!$S89</f>
        <v>0</v>
      </c>
      <c r="T89" s="55">
        <f>'[13]Daily Roster'!$T89</f>
        <v>0</v>
      </c>
    </row>
    <row r="90" spans="1:20" x14ac:dyDescent="0.3">
      <c r="A90" s="7">
        <v>43223</v>
      </c>
      <c r="B90" s="1" t="s">
        <v>4</v>
      </c>
      <c r="C90" s="55" t="str">
        <f>'[13]Daily Roster'!$C90</f>
        <v>Berenice</v>
      </c>
      <c r="D90" s="55" t="str">
        <f>'[13]Daily Roster'!$D90</f>
        <v>V.Shen</v>
      </c>
      <c r="E90" s="55" t="str">
        <f>'[13]Daily Roster'!$E90</f>
        <v>M.Lu</v>
      </c>
      <c r="F90" s="55" t="str">
        <f>'[13]Daily Roster'!$F90</f>
        <v>Alla</v>
      </c>
      <c r="G90" s="55" t="str">
        <f>'[13]Daily Roster'!$G90</f>
        <v>Sophia</v>
      </c>
      <c r="H90" s="55" t="str">
        <f>'[13]Daily Roster'!$H90</f>
        <v>T.Le</v>
      </c>
      <c r="I90" s="55" t="str">
        <f>'[13]Daily Roster'!$I90</f>
        <v>Kee</v>
      </c>
      <c r="J90" s="55">
        <f>'[13]Daily Roster'!$J90</f>
        <v>0</v>
      </c>
      <c r="K90" s="55" t="str">
        <f>'[13]Daily Roster'!$K90</f>
        <v>AndrewL</v>
      </c>
      <c r="L90" s="55" t="str">
        <f>'[13]Daily Roster'!$L90</f>
        <v>Bianca</v>
      </c>
      <c r="M90" s="55" t="str">
        <f>'[13]Daily Roster'!$M90</f>
        <v>Kiren</v>
      </c>
      <c r="N90" s="55" t="str">
        <f>'[13]Daily Roster'!$N90</f>
        <v>qq</v>
      </c>
      <c r="O90" s="55" t="str">
        <f>'[13]Daily Roster'!$O90</f>
        <v>M.Tang</v>
      </c>
      <c r="P90" s="55">
        <f>'[13]Daily Roster'!$P90</f>
        <v>0</v>
      </c>
      <c r="Q90" s="55">
        <f>'[13]Daily Roster'!$Q90</f>
        <v>0</v>
      </c>
      <c r="R90" s="55">
        <f>'[13]Daily Roster'!$R90</f>
        <v>0</v>
      </c>
      <c r="S90" s="55">
        <f>'[13]Daily Roster'!$S90</f>
        <v>0</v>
      </c>
      <c r="T90" s="55">
        <f>'[13]Daily Roster'!$T90</f>
        <v>0</v>
      </c>
    </row>
    <row r="91" spans="1:20" x14ac:dyDescent="0.3">
      <c r="A91" s="7">
        <v>43224</v>
      </c>
      <c r="B91" s="1" t="s">
        <v>5</v>
      </c>
      <c r="C91" s="55" t="str">
        <f>'[13]Daily Roster'!$C91</f>
        <v>Berenice</v>
      </c>
      <c r="D91" s="55" t="str">
        <f>'[13]Daily Roster'!$D91</f>
        <v>V.Shen</v>
      </c>
      <c r="E91" s="55" t="str">
        <f>'[13]Daily Roster'!$E91</f>
        <v>M.Lu</v>
      </c>
      <c r="F91" s="55" t="str">
        <f>'[13]Daily Roster'!$F91</f>
        <v>qq</v>
      </c>
      <c r="G91" s="55" t="str">
        <f>'[13]Daily Roster'!$G91</f>
        <v>Sophia</v>
      </c>
      <c r="H91" s="55" t="str">
        <f>'[13]Daily Roster'!$H91</f>
        <v>T.Le</v>
      </c>
      <c r="I91" s="55" t="str">
        <f>'[13]Daily Roster'!$I91</f>
        <v>Kee</v>
      </c>
      <c r="J91" s="55">
        <f>'[13]Daily Roster'!$J91</f>
        <v>0</v>
      </c>
      <c r="K91" s="55" t="str">
        <f>'[13]Daily Roster'!$K91</f>
        <v>AndrewL</v>
      </c>
      <c r="L91" s="55" t="str">
        <f>'[13]Daily Roster'!$L91</f>
        <v>Bianca</v>
      </c>
      <c r="M91" s="55" t="str">
        <f>'[13]Daily Roster'!$M91</f>
        <v>Kiren</v>
      </c>
      <c r="N91" s="55" t="str">
        <f>'[13]Daily Roster'!$N91</f>
        <v>qq</v>
      </c>
      <c r="O91" s="55" t="str">
        <f>'[13]Daily Roster'!$O91</f>
        <v>qq</v>
      </c>
      <c r="P91" s="55">
        <f>'[13]Daily Roster'!$P91</f>
        <v>0</v>
      </c>
      <c r="Q91" s="55">
        <f>'[13]Daily Roster'!$Q91</f>
        <v>0</v>
      </c>
      <c r="R91" s="55">
        <f>'[13]Daily Roster'!$R91</f>
        <v>0</v>
      </c>
      <c r="S91" s="55">
        <f>'[13]Daily Roster'!$S91</f>
        <v>0</v>
      </c>
      <c r="T91" s="55">
        <f>'[13]Daily Roster'!$T91</f>
        <v>0</v>
      </c>
    </row>
    <row r="92" spans="1:20" x14ac:dyDescent="0.3">
      <c r="A92" s="7">
        <v>43227</v>
      </c>
      <c r="B92" s="1" t="s">
        <v>1</v>
      </c>
      <c r="C92" s="55" t="str">
        <f>'[13]Daily Roster'!$C92</f>
        <v>Berenice</v>
      </c>
      <c r="D92" s="55" t="str">
        <f>'[13]Daily Roster'!$D92</f>
        <v>M.Tang</v>
      </c>
      <c r="E92" s="55" t="str">
        <f>'[13]Daily Roster'!$E92</f>
        <v>M.Lu</v>
      </c>
      <c r="F92" s="55" t="str">
        <f>'[13]Daily Roster'!$F92</f>
        <v>Alla</v>
      </c>
      <c r="G92" s="55" t="str">
        <f>'[13]Daily Roster'!$G92</f>
        <v>Sophia</v>
      </c>
      <c r="H92" s="55" t="str">
        <f>'[13]Daily Roster'!$H92</f>
        <v>T.Le</v>
      </c>
      <c r="I92" s="55" t="str">
        <f>'[13]Daily Roster'!$I92</f>
        <v>Kee</v>
      </c>
      <c r="J92" s="55">
        <f>'[13]Daily Roster'!$J92</f>
        <v>0</v>
      </c>
      <c r="K92" s="55" t="str">
        <f>'[13]Daily Roster'!$K92</f>
        <v>AndrewL</v>
      </c>
      <c r="L92" s="55" t="str">
        <f>'[13]Daily Roster'!$L92</f>
        <v>Bianca</v>
      </c>
      <c r="M92" s="55" t="str">
        <f>'[13]Daily Roster'!$M92</f>
        <v>Kiren</v>
      </c>
      <c r="N92" s="55" t="str">
        <f>'[13]Daily Roster'!$N92</f>
        <v>qq</v>
      </c>
      <c r="O92" s="55" t="str">
        <f>'[13]Daily Roster'!$O92</f>
        <v>qq</v>
      </c>
      <c r="P92" s="55">
        <f>'[13]Daily Roster'!$P92</f>
        <v>0</v>
      </c>
      <c r="Q92" s="55">
        <f>'[13]Daily Roster'!$Q92</f>
        <v>0</v>
      </c>
      <c r="R92" s="55">
        <f>'[13]Daily Roster'!$R92</f>
        <v>0</v>
      </c>
      <c r="S92" s="55">
        <f>'[13]Daily Roster'!$S92</f>
        <v>0</v>
      </c>
      <c r="T92" s="55">
        <f>'[13]Daily Roster'!$T92</f>
        <v>0</v>
      </c>
    </row>
    <row r="93" spans="1:20" x14ac:dyDescent="0.3">
      <c r="A93" s="7">
        <v>43228</v>
      </c>
      <c r="B93" s="1" t="s">
        <v>2</v>
      </c>
      <c r="C93" s="55" t="str">
        <f>'[13]Daily Roster'!$C93</f>
        <v>Berenice</v>
      </c>
      <c r="D93" s="55" t="str">
        <f>'[13]Daily Roster'!$D93</f>
        <v>blank</v>
      </c>
      <c r="E93" s="55" t="str">
        <f>'[13]Daily Roster'!$E93</f>
        <v>M.Lu</v>
      </c>
      <c r="F93" s="55" t="str">
        <f>'[13]Daily Roster'!$F93</f>
        <v>Alla</v>
      </c>
      <c r="G93" s="55" t="str">
        <f>'[13]Daily Roster'!$G93</f>
        <v>Sophia</v>
      </c>
      <c r="H93" s="55" t="str">
        <f>'[13]Daily Roster'!$H93</f>
        <v>T.Le</v>
      </c>
      <c r="I93" s="55" t="str">
        <f>'[13]Daily Roster'!$I93</f>
        <v>Kee</v>
      </c>
      <c r="J93" s="55">
        <f>'[13]Daily Roster'!$J93</f>
        <v>0</v>
      </c>
      <c r="K93" s="55" t="str">
        <f>'[13]Daily Roster'!$K93</f>
        <v>AndrewL</v>
      </c>
      <c r="L93" s="55" t="str">
        <f>'[13]Daily Roster'!$L93</f>
        <v>Bianca</v>
      </c>
      <c r="M93" s="55" t="str">
        <f>'[13]Daily Roster'!$M93</f>
        <v>Kiren</v>
      </c>
      <c r="N93" s="55" t="str">
        <f>'[13]Daily Roster'!$N93</f>
        <v>qq</v>
      </c>
      <c r="O93" s="55" t="str">
        <f>'[13]Daily Roster'!$O93</f>
        <v>qq</v>
      </c>
      <c r="P93" s="55">
        <f>'[13]Daily Roster'!$P93</f>
        <v>0</v>
      </c>
      <c r="Q93" s="55">
        <f>'[13]Daily Roster'!$Q93</f>
        <v>0</v>
      </c>
      <c r="R93" s="55">
        <f>'[13]Daily Roster'!$R93</f>
        <v>0</v>
      </c>
      <c r="S93" s="55">
        <f>'[13]Daily Roster'!$S93</f>
        <v>0</v>
      </c>
      <c r="T93" s="55">
        <f>'[13]Daily Roster'!$T93</f>
        <v>0</v>
      </c>
    </row>
    <row r="94" spans="1:20" x14ac:dyDescent="0.3">
      <c r="A94" s="7">
        <v>43229</v>
      </c>
      <c r="B94" s="1" t="s">
        <v>3</v>
      </c>
      <c r="C94" s="55" t="str">
        <f>'[13]Daily Roster'!$C94</f>
        <v>Berenice</v>
      </c>
      <c r="D94" s="55" t="str">
        <f>'[13]Daily Roster'!$D94</f>
        <v>M.Tang</v>
      </c>
      <c r="E94" s="55" t="str">
        <f>'[13]Daily Roster'!$E94</f>
        <v>M.Lu</v>
      </c>
      <c r="F94" s="55" t="str">
        <f>'[13]Daily Roster'!$F94</f>
        <v>qq</v>
      </c>
      <c r="G94" s="55" t="str">
        <f>'[13]Daily Roster'!$G94</f>
        <v>Sophia</v>
      </c>
      <c r="H94" s="55" t="str">
        <f>'[13]Daily Roster'!$H94</f>
        <v>T.Le</v>
      </c>
      <c r="I94" s="55" t="str">
        <f>'[13]Daily Roster'!$I94</f>
        <v>Kee</v>
      </c>
      <c r="J94" s="55">
        <f>'[13]Daily Roster'!$J94</f>
        <v>0</v>
      </c>
      <c r="K94" s="55" t="str">
        <f>'[13]Daily Roster'!$K94</f>
        <v>AndrewL</v>
      </c>
      <c r="L94" s="55" t="str">
        <f>'[13]Daily Roster'!$L94</f>
        <v>Bianca</v>
      </c>
      <c r="M94" s="55" t="str">
        <f>'[13]Daily Roster'!$M94</f>
        <v>qq</v>
      </c>
      <c r="N94" s="55" t="str">
        <f>'[13]Daily Roster'!$N94</f>
        <v>qq</v>
      </c>
      <c r="O94" s="55" t="str">
        <f>'[13]Daily Roster'!$O94</f>
        <v>qq</v>
      </c>
      <c r="P94" s="55">
        <f>'[13]Daily Roster'!$P94</f>
        <v>0</v>
      </c>
      <c r="Q94" s="55">
        <f>'[13]Daily Roster'!$Q94</f>
        <v>0</v>
      </c>
      <c r="R94" s="55">
        <f>'[13]Daily Roster'!$R94</f>
        <v>0</v>
      </c>
      <c r="S94" s="55">
        <f>'[13]Daily Roster'!$S94</f>
        <v>0</v>
      </c>
      <c r="T94" s="55">
        <f>'[13]Daily Roster'!$T94</f>
        <v>0</v>
      </c>
    </row>
    <row r="95" spans="1:20" x14ac:dyDescent="0.3">
      <c r="A95" s="7">
        <v>43230</v>
      </c>
      <c r="B95" s="1" t="s">
        <v>4</v>
      </c>
      <c r="C95" s="55" t="str">
        <f>'[13]Daily Roster'!$C95</f>
        <v>Berenice</v>
      </c>
      <c r="D95" s="55" t="str">
        <f>'[13]Daily Roster'!$D95</f>
        <v>M.Tang</v>
      </c>
      <c r="E95" s="55" t="str">
        <f>'[13]Daily Roster'!$E95</f>
        <v>M.Lu</v>
      </c>
      <c r="F95" s="55" t="str">
        <f>'[13]Daily Roster'!$F95</f>
        <v>Alla</v>
      </c>
      <c r="G95" s="55" t="str">
        <f>'[13]Daily Roster'!$G95</f>
        <v>Sophia</v>
      </c>
      <c r="H95" s="55" t="str">
        <f>'[13]Daily Roster'!$H95</f>
        <v>T.Le</v>
      </c>
      <c r="I95" s="55" t="str">
        <f>'[13]Daily Roster'!$I95</f>
        <v>Kee</v>
      </c>
      <c r="J95" s="55">
        <f>'[13]Daily Roster'!$J95</f>
        <v>0</v>
      </c>
      <c r="K95" s="55" t="str">
        <f>'[13]Daily Roster'!$K95</f>
        <v>AndrewL</v>
      </c>
      <c r="L95" s="55" t="str">
        <f>'[13]Daily Roster'!$L95</f>
        <v>Bianca</v>
      </c>
      <c r="M95" s="55" t="str">
        <f>'[13]Daily Roster'!$M95</f>
        <v>Kiren</v>
      </c>
      <c r="N95" s="55" t="str">
        <f>'[13]Daily Roster'!$N95</f>
        <v>qq</v>
      </c>
      <c r="O95" s="55" t="str">
        <f>'[13]Daily Roster'!$O95</f>
        <v>qq</v>
      </c>
      <c r="P95" s="55">
        <f>'[13]Daily Roster'!$P95</f>
        <v>0</v>
      </c>
      <c r="Q95" s="55">
        <f>'[13]Daily Roster'!$Q95</f>
        <v>0</v>
      </c>
      <c r="R95" s="55">
        <f>'[13]Daily Roster'!$R95</f>
        <v>0</v>
      </c>
      <c r="S95" s="55">
        <f>'[13]Daily Roster'!$S95</f>
        <v>0</v>
      </c>
      <c r="T95" s="55">
        <f>'[13]Daily Roster'!$T95</f>
        <v>0</v>
      </c>
    </row>
    <row r="96" spans="1:20" x14ac:dyDescent="0.3">
      <c r="A96" s="7">
        <v>43231</v>
      </c>
      <c r="B96" s="1" t="s">
        <v>5</v>
      </c>
      <c r="C96" s="55" t="str">
        <f>'[13]Daily Roster'!$C96</f>
        <v>Berenice</v>
      </c>
      <c r="D96" s="55" t="str">
        <f>'[13]Daily Roster'!$D96</f>
        <v>M.Tang</v>
      </c>
      <c r="E96" s="55" t="str">
        <f>'[13]Daily Roster'!$E96</f>
        <v>M.Lu</v>
      </c>
      <c r="F96" s="55" t="str">
        <f>'[13]Daily Roster'!$F96</f>
        <v>qq</v>
      </c>
      <c r="G96" s="55" t="str">
        <f>'[13]Daily Roster'!$G96</f>
        <v>Sophia</v>
      </c>
      <c r="H96" s="55" t="str">
        <f>'[13]Daily Roster'!$H96</f>
        <v>S.Rajendra</v>
      </c>
      <c r="I96" s="55" t="str">
        <f>'[13]Daily Roster'!$I96</f>
        <v>Lois</v>
      </c>
      <c r="J96" s="55">
        <f>'[13]Daily Roster'!$J96</f>
        <v>0</v>
      </c>
      <c r="K96" s="55" t="str">
        <f>'[13]Daily Roster'!$K96</f>
        <v>AndrewL</v>
      </c>
      <c r="L96" s="55" t="str">
        <f>'[13]Daily Roster'!$L96</f>
        <v>Alex</v>
      </c>
      <c r="M96" s="55" t="str">
        <f>'[13]Daily Roster'!$M96</f>
        <v>Kiren</v>
      </c>
      <c r="N96" s="55" t="str">
        <f>'[13]Daily Roster'!$N96</f>
        <v>qq</v>
      </c>
      <c r="O96" s="55" t="str">
        <f>'[13]Daily Roster'!$O96</f>
        <v>qq</v>
      </c>
      <c r="P96" s="55">
        <f>'[13]Daily Roster'!$P96</f>
        <v>0</v>
      </c>
      <c r="Q96" s="55">
        <f>'[13]Daily Roster'!$Q96</f>
        <v>0</v>
      </c>
      <c r="R96" s="55">
        <f>'[13]Daily Roster'!$R96</f>
        <v>0</v>
      </c>
      <c r="S96" s="55">
        <f>'[13]Daily Roster'!$S96</f>
        <v>0</v>
      </c>
      <c r="T96" s="55">
        <f>'[13]Daily Roster'!$T96</f>
        <v>0</v>
      </c>
    </row>
    <row r="97" spans="1:20" x14ac:dyDescent="0.3">
      <c r="A97" s="7">
        <v>43234</v>
      </c>
      <c r="B97" s="1" t="s">
        <v>1</v>
      </c>
      <c r="C97" s="55" t="str">
        <f>'[13]Daily Roster'!$C97</f>
        <v>Berenice</v>
      </c>
      <c r="D97" s="55" t="str">
        <f>'[13]Daily Roster'!$D97</f>
        <v>M.Tang</v>
      </c>
      <c r="E97" s="55" t="str">
        <f>'[13]Daily Roster'!$E97</f>
        <v>blank</v>
      </c>
      <c r="F97" s="55" t="str">
        <f>'[13]Daily Roster'!$F97</f>
        <v>Alla</v>
      </c>
      <c r="G97" s="55" t="str">
        <f>'[13]Daily Roster'!$G97</f>
        <v>Sophia</v>
      </c>
      <c r="H97" s="55" t="str">
        <f>'[13]Daily Roster'!$H97</f>
        <v>T.Le</v>
      </c>
      <c r="I97" s="55" t="str">
        <f>'[13]Daily Roster'!$I97</f>
        <v>Lois</v>
      </c>
      <c r="J97" s="55">
        <f>'[13]Daily Roster'!$J97</f>
        <v>0</v>
      </c>
      <c r="K97" s="55" t="str">
        <f>'[13]Daily Roster'!$K97</f>
        <v>Alex</v>
      </c>
      <c r="L97" s="55" t="str">
        <f>'[13]Daily Roster'!$L97</f>
        <v>Bianca</v>
      </c>
      <c r="M97" s="55" t="str">
        <f>'[13]Daily Roster'!$M97</f>
        <v>Kiren</v>
      </c>
      <c r="N97" s="55" t="str">
        <f>'[13]Daily Roster'!$N97</f>
        <v>qq</v>
      </c>
      <c r="O97" s="55">
        <f>'[13]Daily Roster'!$O97</f>
        <v>0</v>
      </c>
      <c r="P97" s="55">
        <f>'[13]Daily Roster'!$P97</f>
        <v>0</v>
      </c>
      <c r="Q97" s="55">
        <f>'[13]Daily Roster'!$Q97</f>
        <v>0</v>
      </c>
      <c r="R97" s="55">
        <f>'[13]Daily Roster'!$R97</f>
        <v>0</v>
      </c>
      <c r="S97" s="55">
        <f>'[13]Daily Roster'!$S97</f>
        <v>0</v>
      </c>
      <c r="T97" s="55">
        <f>'[13]Daily Roster'!$T97</f>
        <v>0</v>
      </c>
    </row>
    <row r="98" spans="1:20" x14ac:dyDescent="0.3">
      <c r="A98" s="7">
        <v>43235</v>
      </c>
      <c r="B98" s="1" t="s">
        <v>2</v>
      </c>
      <c r="C98" s="55" t="str">
        <f>'[13]Daily Roster'!$C98</f>
        <v>Berenice</v>
      </c>
      <c r="D98" s="55" t="str">
        <f>'[13]Daily Roster'!$D98</f>
        <v>blank</v>
      </c>
      <c r="E98" s="55" t="str">
        <f>'[13]Daily Roster'!$E98</f>
        <v>Alex</v>
      </c>
      <c r="F98" s="55" t="str">
        <f>'[13]Daily Roster'!$F98</f>
        <v>Alla</v>
      </c>
      <c r="G98" s="55" t="str">
        <f>'[13]Daily Roster'!$G98</f>
        <v>Sophia</v>
      </c>
      <c r="H98" s="55" t="str">
        <f>'[13]Daily Roster'!$H98</f>
        <v>T.Le</v>
      </c>
      <c r="I98" s="55" t="str">
        <f>'[13]Daily Roster'!$I98</f>
        <v>Lois</v>
      </c>
      <c r="J98" s="55">
        <f>'[13]Daily Roster'!$J98</f>
        <v>0</v>
      </c>
      <c r="K98" s="55" t="str">
        <f>'[13]Daily Roster'!$K98</f>
        <v>AndrewL</v>
      </c>
      <c r="L98" s="55" t="str">
        <f>'[13]Daily Roster'!$L98</f>
        <v>Bianca</v>
      </c>
      <c r="M98" s="55" t="str">
        <f>'[13]Daily Roster'!$M98</f>
        <v>Kiren</v>
      </c>
      <c r="N98" s="55" t="str">
        <f>'[13]Daily Roster'!$N98</f>
        <v>qq</v>
      </c>
      <c r="O98" s="55">
        <f>'[13]Daily Roster'!$O98</f>
        <v>0</v>
      </c>
      <c r="P98" s="55">
        <f>'[13]Daily Roster'!$P98</f>
        <v>0</v>
      </c>
      <c r="Q98" s="55">
        <f>'[13]Daily Roster'!$Q98</f>
        <v>0</v>
      </c>
      <c r="R98" s="55">
        <f>'[13]Daily Roster'!$R98</f>
        <v>0</v>
      </c>
      <c r="S98" s="55">
        <f>'[13]Daily Roster'!$S98</f>
        <v>0</v>
      </c>
      <c r="T98" s="55">
        <f>'[13]Daily Roster'!$T98</f>
        <v>0</v>
      </c>
    </row>
    <row r="99" spans="1:20" x14ac:dyDescent="0.3">
      <c r="A99" s="7">
        <v>43236</v>
      </c>
      <c r="B99" s="1" t="s">
        <v>3</v>
      </c>
      <c r="C99" s="55" t="str">
        <f>'[13]Daily Roster'!$C99</f>
        <v>Berenice</v>
      </c>
      <c r="D99" s="55" t="str">
        <f>'[13]Daily Roster'!$D99</f>
        <v>M.Tang</v>
      </c>
      <c r="E99" s="55" t="str">
        <f>'[13]Daily Roster'!$E99</f>
        <v>V.Mai</v>
      </c>
      <c r="F99" s="55" t="str">
        <f>'[13]Daily Roster'!$F99</f>
        <v>qq</v>
      </c>
      <c r="G99" s="55" t="str">
        <f>'[13]Daily Roster'!$G99</f>
        <v>Sophia</v>
      </c>
      <c r="H99" s="55" t="str">
        <f>'[13]Daily Roster'!$H99</f>
        <v>T.Le</v>
      </c>
      <c r="I99" s="55" t="str">
        <f>'[13]Daily Roster'!$I99</f>
        <v>Lois</v>
      </c>
      <c r="J99" s="55">
        <f>'[13]Daily Roster'!$J99</f>
        <v>0</v>
      </c>
      <c r="K99" s="55" t="str">
        <f>'[13]Daily Roster'!$K99</f>
        <v>AndrewL</v>
      </c>
      <c r="L99" s="55" t="str">
        <f>'[13]Daily Roster'!$L99</f>
        <v>Bianca</v>
      </c>
      <c r="M99" s="55" t="str">
        <f>'[13]Daily Roster'!$M99</f>
        <v>Kiren</v>
      </c>
      <c r="N99" s="55" t="str">
        <f>'[13]Daily Roster'!$N99</f>
        <v>qq</v>
      </c>
      <c r="O99" s="55">
        <f>'[13]Daily Roster'!$O99</f>
        <v>0</v>
      </c>
      <c r="P99" s="55">
        <f>'[13]Daily Roster'!$P99</f>
        <v>0</v>
      </c>
      <c r="Q99" s="55">
        <f>'[13]Daily Roster'!$Q99</f>
        <v>0</v>
      </c>
      <c r="R99" s="55">
        <f>'[13]Daily Roster'!$R99</f>
        <v>0</v>
      </c>
      <c r="S99" s="55">
        <f>'[13]Daily Roster'!$S99</f>
        <v>0</v>
      </c>
      <c r="T99" s="55">
        <f>'[13]Daily Roster'!$T99</f>
        <v>0</v>
      </c>
    </row>
    <row r="100" spans="1:20" x14ac:dyDescent="0.3">
      <c r="A100" s="7">
        <v>43237</v>
      </c>
      <c r="B100" s="1" t="s">
        <v>4</v>
      </c>
      <c r="C100" s="55" t="str">
        <f>'[13]Daily Roster'!$C100</f>
        <v>Berenice</v>
      </c>
      <c r="D100" s="55" t="str">
        <f>'[13]Daily Roster'!$D100</f>
        <v>M.Tang</v>
      </c>
      <c r="E100" s="55" t="str">
        <f>'[13]Daily Roster'!$E100</f>
        <v>Alex</v>
      </c>
      <c r="F100" s="55" t="str">
        <f>'[13]Daily Roster'!$F100</f>
        <v>Alla</v>
      </c>
      <c r="G100" s="55" t="str">
        <f>'[13]Daily Roster'!$G100</f>
        <v>Sophia</v>
      </c>
      <c r="H100" s="55" t="str">
        <f>'[13]Daily Roster'!$H100</f>
        <v>T.Le</v>
      </c>
      <c r="I100" s="55" t="str">
        <f>'[13]Daily Roster'!$I100</f>
        <v>Lois</v>
      </c>
      <c r="J100" s="55">
        <f>'[13]Daily Roster'!$J100</f>
        <v>0</v>
      </c>
      <c r="K100" s="55" t="str">
        <f>'[13]Daily Roster'!$K100</f>
        <v>AndrewL</v>
      </c>
      <c r="L100" s="55" t="str">
        <f>'[13]Daily Roster'!$L100</f>
        <v>Bianca</v>
      </c>
      <c r="M100" s="55" t="str">
        <f>'[13]Daily Roster'!$M100</f>
        <v>Kiren</v>
      </c>
      <c r="N100" s="55" t="str">
        <f>'[13]Daily Roster'!$N100</f>
        <v>qq</v>
      </c>
      <c r="O100" s="55">
        <f>'[13]Daily Roster'!$O100</f>
        <v>0</v>
      </c>
      <c r="P100" s="55">
        <f>'[13]Daily Roster'!$P100</f>
        <v>0</v>
      </c>
      <c r="Q100" s="55">
        <f>'[13]Daily Roster'!$Q100</f>
        <v>0</v>
      </c>
      <c r="R100" s="55">
        <f>'[13]Daily Roster'!$R100</f>
        <v>0</v>
      </c>
      <c r="S100" s="55">
        <f>'[13]Daily Roster'!$S100</f>
        <v>0</v>
      </c>
      <c r="T100" s="55">
        <f>'[13]Daily Roster'!$T100</f>
        <v>0</v>
      </c>
    </row>
    <row r="101" spans="1:20" x14ac:dyDescent="0.3">
      <c r="A101" s="7">
        <v>43238</v>
      </c>
      <c r="B101" s="1" t="s">
        <v>5</v>
      </c>
      <c r="C101" s="55" t="str">
        <f>'[13]Daily Roster'!$C101</f>
        <v>Berenice</v>
      </c>
      <c r="D101" s="55" t="str">
        <f>'[13]Daily Roster'!$D101</f>
        <v>M.Tang</v>
      </c>
      <c r="E101" s="55" t="str">
        <f>'[13]Daily Roster'!$E101</f>
        <v>Alex</v>
      </c>
      <c r="F101" s="55" t="str">
        <f>'[13]Daily Roster'!$F101</f>
        <v>qq</v>
      </c>
      <c r="G101" s="55" t="str">
        <f>'[13]Daily Roster'!$G101</f>
        <v>Sophia</v>
      </c>
      <c r="H101" s="55" t="str">
        <f>'[13]Daily Roster'!$H101</f>
        <v>T.Le</v>
      </c>
      <c r="I101" s="55" t="str">
        <f>'[13]Daily Roster'!$I101</f>
        <v>Lois</v>
      </c>
      <c r="J101" s="55">
        <f>'[13]Daily Roster'!$J101</f>
        <v>0</v>
      </c>
      <c r="K101" s="55" t="str">
        <f>'[13]Daily Roster'!$K101</f>
        <v>AndrewL</v>
      </c>
      <c r="L101" s="55" t="str">
        <f>'[13]Daily Roster'!$L101</f>
        <v>Bianca</v>
      </c>
      <c r="M101" s="55" t="str">
        <f>'[13]Daily Roster'!$M101</f>
        <v>Kiren</v>
      </c>
      <c r="N101" s="55" t="str">
        <f>'[13]Daily Roster'!$N101</f>
        <v>qq</v>
      </c>
      <c r="O101" s="55">
        <f>'[13]Daily Roster'!$O101</f>
        <v>0</v>
      </c>
      <c r="P101" s="55">
        <f>'[13]Daily Roster'!$P101</f>
        <v>0</v>
      </c>
      <c r="Q101" s="55">
        <f>'[13]Daily Roster'!$Q101</f>
        <v>0</v>
      </c>
      <c r="R101" s="55">
        <f>'[13]Daily Roster'!$R101</f>
        <v>0</v>
      </c>
      <c r="S101" s="55">
        <f>'[13]Daily Roster'!$S101</f>
        <v>0</v>
      </c>
      <c r="T101" s="55">
        <f>'[13]Daily Roster'!$T101</f>
        <v>0</v>
      </c>
    </row>
    <row r="102" spans="1:20" x14ac:dyDescent="0.3">
      <c r="A102" s="7">
        <v>43241</v>
      </c>
      <c r="B102" s="1" t="s">
        <v>1</v>
      </c>
      <c r="C102" s="55" t="str">
        <f>'[13]Daily Roster'!$C102</f>
        <v>Obaid</v>
      </c>
      <c r="D102" s="55" t="str">
        <f>'[13]Daily Roster'!$D102</f>
        <v>Berenice</v>
      </c>
      <c r="E102" s="55" t="str">
        <f>'[13]Daily Roster'!$E102</f>
        <v>M.Tang</v>
      </c>
      <c r="F102" s="55" t="str">
        <f>'[13]Daily Roster'!$F102</f>
        <v>Alla</v>
      </c>
      <c r="G102" s="55" t="str">
        <f>'[13]Daily Roster'!$G102</f>
        <v>Alex</v>
      </c>
      <c r="H102" s="55" t="str">
        <f>'[13]Daily Roster'!$H102</f>
        <v>T.Le</v>
      </c>
      <c r="I102" s="55" t="str">
        <f>'[13]Daily Roster'!$I102</f>
        <v>Lois</v>
      </c>
      <c r="J102" s="55">
        <f>'[13]Daily Roster'!$J102</f>
        <v>0</v>
      </c>
      <c r="K102" s="55" t="str">
        <f>'[13]Daily Roster'!$K102</f>
        <v>AndrewL</v>
      </c>
      <c r="L102" s="55" t="str">
        <f>'[13]Daily Roster'!$L102</f>
        <v>Bianca</v>
      </c>
      <c r="M102" s="55" t="str">
        <f>'[13]Daily Roster'!$M102</f>
        <v>Nadi</v>
      </c>
      <c r="N102" s="55" t="str">
        <f>'[13]Daily Roster'!$N102</f>
        <v>qq</v>
      </c>
      <c r="O102" s="55">
        <f>'[13]Daily Roster'!$O102</f>
        <v>0</v>
      </c>
      <c r="P102" s="55">
        <f>'[13]Daily Roster'!$P102</f>
        <v>0</v>
      </c>
      <c r="Q102" s="55">
        <f>'[13]Daily Roster'!$Q102</f>
        <v>0</v>
      </c>
      <c r="R102" s="55">
        <f>'[13]Daily Roster'!$R102</f>
        <v>0</v>
      </c>
      <c r="S102" s="55">
        <f>'[13]Daily Roster'!$S102</f>
        <v>0</v>
      </c>
      <c r="T102" s="55">
        <f>'[13]Daily Roster'!$T102</f>
        <v>0</v>
      </c>
    </row>
    <row r="103" spans="1:20" x14ac:dyDescent="0.3">
      <c r="A103" s="7">
        <v>43242</v>
      </c>
      <c r="B103" s="1" t="s">
        <v>2</v>
      </c>
      <c r="C103" s="55" t="str">
        <f>'[13]Daily Roster'!$C103</f>
        <v>Berenice</v>
      </c>
      <c r="D103" s="55" t="str">
        <f>'[13]Daily Roster'!$D103</f>
        <v>qq</v>
      </c>
      <c r="E103" s="55" t="str">
        <f>'[13]Daily Roster'!$E103</f>
        <v>Alex</v>
      </c>
      <c r="F103" s="55" t="str">
        <f>'[13]Daily Roster'!$F103</f>
        <v>Alla</v>
      </c>
      <c r="G103" s="55" t="str">
        <f>'[13]Daily Roster'!$G103</f>
        <v>Sophia</v>
      </c>
      <c r="H103" s="55" t="str">
        <f>'[13]Daily Roster'!$H103</f>
        <v>T.Le</v>
      </c>
      <c r="I103" s="55" t="str">
        <f>'[13]Daily Roster'!$I103</f>
        <v>Lois</v>
      </c>
      <c r="J103" s="55">
        <f>'[13]Daily Roster'!$J103</f>
        <v>0</v>
      </c>
      <c r="K103" s="55" t="str">
        <f>'[13]Daily Roster'!$K103</f>
        <v>AndrewL</v>
      </c>
      <c r="L103" s="55" t="str">
        <f>'[13]Daily Roster'!$L103</f>
        <v>Bianca</v>
      </c>
      <c r="M103" s="55" t="str">
        <f>'[13]Daily Roster'!$M103</f>
        <v>Nadi</v>
      </c>
      <c r="N103" s="55" t="str">
        <f>'[13]Daily Roster'!$N103</f>
        <v>qq</v>
      </c>
      <c r="O103" s="55">
        <f>'[13]Daily Roster'!$O103</f>
        <v>0</v>
      </c>
      <c r="P103" s="55">
        <f>'[13]Daily Roster'!$P103</f>
        <v>0</v>
      </c>
      <c r="Q103" s="55">
        <f>'[13]Daily Roster'!$Q103</f>
        <v>0</v>
      </c>
      <c r="R103" s="55">
        <f>'[13]Daily Roster'!$R103</f>
        <v>0</v>
      </c>
      <c r="S103" s="55">
        <f>'[13]Daily Roster'!$S103</f>
        <v>0</v>
      </c>
      <c r="T103" s="55">
        <f>'[13]Daily Roster'!$T103</f>
        <v>0</v>
      </c>
    </row>
    <row r="104" spans="1:20" x14ac:dyDescent="0.3">
      <c r="A104" s="7">
        <v>43243</v>
      </c>
      <c r="B104" s="1" t="s">
        <v>3</v>
      </c>
      <c r="C104" s="55" t="str">
        <f>'[13]Daily Roster'!$C104</f>
        <v>Obaid</v>
      </c>
      <c r="D104" s="55" t="str">
        <f>'[13]Daily Roster'!$D104</f>
        <v>Berenice</v>
      </c>
      <c r="E104" s="55" t="str">
        <f>'[13]Daily Roster'!$E104</f>
        <v>M.Tang</v>
      </c>
      <c r="F104" s="55" t="str">
        <f>'[13]Daily Roster'!$F104</f>
        <v>qq</v>
      </c>
      <c r="G104" s="55" t="str">
        <f>'[13]Daily Roster'!$G104</f>
        <v>Alex</v>
      </c>
      <c r="H104" s="55" t="str">
        <f>'[13]Daily Roster'!$H104</f>
        <v>T.Le</v>
      </c>
      <c r="I104" s="55" t="str">
        <f>'[13]Daily Roster'!$I104</f>
        <v>Lois</v>
      </c>
      <c r="J104" s="55">
        <f>'[13]Daily Roster'!$J104</f>
        <v>0</v>
      </c>
      <c r="K104" s="55" t="str">
        <f>'[13]Daily Roster'!$K104</f>
        <v>AndrewL</v>
      </c>
      <c r="L104" s="55" t="str">
        <f>'[13]Daily Roster'!$L104</f>
        <v>Bianca</v>
      </c>
      <c r="M104" s="55" t="str">
        <f>'[13]Daily Roster'!$M104</f>
        <v>qq</v>
      </c>
      <c r="N104" s="55" t="str">
        <f>'[13]Daily Roster'!$N104</f>
        <v>qq</v>
      </c>
      <c r="O104" s="55">
        <f>'[13]Daily Roster'!$O104</f>
        <v>0</v>
      </c>
      <c r="P104" s="55">
        <f>'[13]Daily Roster'!$P104</f>
        <v>0</v>
      </c>
      <c r="Q104" s="55">
        <f>'[13]Daily Roster'!$Q104</f>
        <v>0</v>
      </c>
      <c r="R104" s="55">
        <f>'[13]Daily Roster'!$R104</f>
        <v>0</v>
      </c>
      <c r="S104" s="55">
        <f>'[13]Daily Roster'!$S104</f>
        <v>0</v>
      </c>
      <c r="T104" s="55">
        <f>'[13]Daily Roster'!$T104</f>
        <v>0</v>
      </c>
    </row>
    <row r="105" spans="1:20" x14ac:dyDescent="0.3">
      <c r="A105" s="7">
        <v>43244</v>
      </c>
      <c r="B105" s="1" t="s">
        <v>4</v>
      </c>
      <c r="C105" s="55" t="str">
        <f>'[13]Daily Roster'!$C105</f>
        <v>Obaid</v>
      </c>
      <c r="D105" s="55" t="str">
        <f>'[13]Daily Roster'!$D105</f>
        <v>Berenice</v>
      </c>
      <c r="E105" s="55" t="str">
        <f>'[13]Daily Roster'!$E105</f>
        <v>M.Tang</v>
      </c>
      <c r="F105" s="55" t="str">
        <f>'[13]Daily Roster'!$F105</f>
        <v>Alla</v>
      </c>
      <c r="G105" s="55" t="str">
        <f>'[13]Daily Roster'!$G105</f>
        <v>Alex</v>
      </c>
      <c r="H105" s="55" t="str">
        <f>'[13]Daily Roster'!$H105</f>
        <v>T.Le</v>
      </c>
      <c r="I105" s="55" t="str">
        <f>'[13]Daily Roster'!$I105</f>
        <v>Lois</v>
      </c>
      <c r="J105" s="55">
        <f>'[13]Daily Roster'!$J105</f>
        <v>0</v>
      </c>
      <c r="K105" s="55" t="str">
        <f>'[13]Daily Roster'!$K105</f>
        <v>AndrewL</v>
      </c>
      <c r="L105" s="55" t="str">
        <f>'[13]Daily Roster'!$L105</f>
        <v>Bianca</v>
      </c>
      <c r="M105" s="55" t="str">
        <f>'[13]Daily Roster'!$M105</f>
        <v>Nadi</v>
      </c>
      <c r="N105" s="55" t="str">
        <f>'[13]Daily Roster'!$N105</f>
        <v>qq</v>
      </c>
      <c r="O105" s="55">
        <f>'[13]Daily Roster'!$O105</f>
        <v>0</v>
      </c>
      <c r="P105" s="55">
        <f>'[13]Daily Roster'!$P105</f>
        <v>0</v>
      </c>
      <c r="Q105" s="55">
        <f>'[13]Daily Roster'!$Q105</f>
        <v>0</v>
      </c>
      <c r="R105" s="55">
        <f>'[13]Daily Roster'!$R105</f>
        <v>0</v>
      </c>
      <c r="S105" s="55">
        <f>'[13]Daily Roster'!$S105</f>
        <v>0</v>
      </c>
      <c r="T105" s="55">
        <f>'[13]Daily Roster'!$T105</f>
        <v>0</v>
      </c>
    </row>
    <row r="106" spans="1:20" x14ac:dyDescent="0.3">
      <c r="A106" s="7">
        <v>43245</v>
      </c>
      <c r="B106" s="1" t="s">
        <v>5</v>
      </c>
      <c r="C106" s="55" t="str">
        <f>'[13]Daily Roster'!$C106</f>
        <v>Obaid</v>
      </c>
      <c r="D106" s="55" t="str">
        <f>'[13]Daily Roster'!$D106</f>
        <v>Berenice</v>
      </c>
      <c r="E106" s="55" t="str">
        <f>'[13]Daily Roster'!$E106</f>
        <v>M.Tang</v>
      </c>
      <c r="F106" s="55" t="str">
        <f>'[13]Daily Roster'!$F106</f>
        <v>qq</v>
      </c>
      <c r="G106" s="55" t="str">
        <f>'[13]Daily Roster'!$G106</f>
        <v>Alex</v>
      </c>
      <c r="H106" s="55" t="str">
        <f>'[13]Daily Roster'!$H106</f>
        <v>T.Le</v>
      </c>
      <c r="I106" s="55" t="str">
        <f>'[13]Daily Roster'!$I106</f>
        <v>Lois</v>
      </c>
      <c r="J106" s="55">
        <f>'[13]Daily Roster'!$J106</f>
        <v>0</v>
      </c>
      <c r="K106" s="55" t="str">
        <f>'[13]Daily Roster'!$K106</f>
        <v>AndrewL</v>
      </c>
      <c r="L106" s="55" t="str">
        <f>'[13]Daily Roster'!$L106</f>
        <v>Bianca</v>
      </c>
      <c r="M106" s="55" t="str">
        <f>'[13]Daily Roster'!$M106</f>
        <v>Nadi</v>
      </c>
      <c r="N106" s="55" t="str">
        <f>'[13]Daily Roster'!$N106</f>
        <v>qq</v>
      </c>
      <c r="O106" s="55">
        <f>'[13]Daily Roster'!$O106</f>
        <v>0</v>
      </c>
      <c r="P106" s="55">
        <f>'[13]Daily Roster'!$P106</f>
        <v>0</v>
      </c>
      <c r="Q106" s="55">
        <f>'[13]Daily Roster'!$Q106</f>
        <v>0</v>
      </c>
      <c r="R106" s="55">
        <f>'[13]Daily Roster'!$R106</f>
        <v>0</v>
      </c>
      <c r="S106" s="55">
        <f>'[13]Daily Roster'!$S106</f>
        <v>0</v>
      </c>
      <c r="T106" s="55">
        <f>'[13]Daily Roster'!$T106</f>
        <v>0</v>
      </c>
    </row>
    <row r="107" spans="1:20" x14ac:dyDescent="0.3">
      <c r="A107" s="7">
        <v>43248</v>
      </c>
      <c r="B107" s="1" t="s">
        <v>1</v>
      </c>
      <c r="C107" s="55" t="str">
        <f>'[13]Daily Roster'!$C107</f>
        <v>Obaid</v>
      </c>
      <c r="D107" s="55" t="str">
        <f>'[13]Daily Roster'!$D107</f>
        <v>Berenice</v>
      </c>
      <c r="E107" s="55" t="str">
        <f>'[13]Daily Roster'!$E107</f>
        <v>qq</v>
      </c>
      <c r="F107" s="55" t="str">
        <f>'[13]Daily Roster'!$F107</f>
        <v>Alla</v>
      </c>
      <c r="G107" s="55" t="str">
        <f>'[13]Daily Roster'!$G107</f>
        <v>M.Tang</v>
      </c>
      <c r="H107" s="55" t="str">
        <f>'[13]Daily Roster'!$H107</f>
        <v>T.Le</v>
      </c>
      <c r="I107" s="55" t="str">
        <f>'[13]Daily Roster'!$I107</f>
        <v>Lois</v>
      </c>
      <c r="J107" s="55">
        <f>'[13]Daily Roster'!$J107</f>
        <v>0</v>
      </c>
      <c r="K107" s="55" t="str">
        <f>'[13]Daily Roster'!$K107</f>
        <v>AndrewL</v>
      </c>
      <c r="L107" s="55" t="str">
        <f>'[13]Daily Roster'!$L107</f>
        <v>Sophia</v>
      </c>
      <c r="M107" s="55" t="str">
        <f>'[13]Daily Roster'!$M107</f>
        <v>qq</v>
      </c>
      <c r="N107" s="55" t="str">
        <f>'[13]Daily Roster'!$N107</f>
        <v>qq</v>
      </c>
      <c r="O107" s="55">
        <f>'[13]Daily Roster'!$O107</f>
        <v>0</v>
      </c>
      <c r="P107" s="55">
        <f>'[13]Daily Roster'!$P107</f>
        <v>0</v>
      </c>
      <c r="Q107" s="55">
        <f>'[13]Daily Roster'!$Q107</f>
        <v>0</v>
      </c>
      <c r="R107" s="55">
        <f>'[13]Daily Roster'!$R107</f>
        <v>0</v>
      </c>
      <c r="S107" s="55">
        <f>'[13]Daily Roster'!$S107</f>
        <v>0</v>
      </c>
      <c r="T107" s="55">
        <f>'[13]Daily Roster'!$T107</f>
        <v>0</v>
      </c>
    </row>
    <row r="108" spans="1:20" x14ac:dyDescent="0.3">
      <c r="A108" s="7">
        <v>43249</v>
      </c>
      <c r="B108" s="1" t="s">
        <v>2</v>
      </c>
      <c r="C108" s="55" t="str">
        <f>'[13]Daily Roster'!$C108</f>
        <v>Obaid</v>
      </c>
      <c r="D108" s="55" t="str">
        <f>'[13]Daily Roster'!$D108</f>
        <v>Berenice</v>
      </c>
      <c r="E108" s="55" t="str">
        <f>'[13]Daily Roster'!$E108</f>
        <v>qq</v>
      </c>
      <c r="F108" s="55" t="str">
        <f>'[13]Daily Roster'!$F108</f>
        <v>Alla</v>
      </c>
      <c r="G108" s="55" t="str">
        <f>'[13]Daily Roster'!$G108</f>
        <v>M.Lu</v>
      </c>
      <c r="H108" s="55" t="str">
        <f>'[13]Daily Roster'!$H108</f>
        <v>T.Le</v>
      </c>
      <c r="I108" s="55" t="str">
        <f>'[13]Daily Roster'!$I108</f>
        <v>Lois</v>
      </c>
      <c r="J108" s="55">
        <f>'[13]Daily Roster'!$J108</f>
        <v>0</v>
      </c>
      <c r="K108" s="55" t="str">
        <f>'[13]Daily Roster'!$K108</f>
        <v>AndrewL</v>
      </c>
      <c r="L108" s="55" t="str">
        <f>'[13]Daily Roster'!$L108</f>
        <v>Sophia</v>
      </c>
      <c r="M108" s="55" t="str">
        <f>'[13]Daily Roster'!$M108</f>
        <v>qq</v>
      </c>
      <c r="N108" s="55" t="str">
        <f>'[13]Daily Roster'!$N108</f>
        <v>qq</v>
      </c>
      <c r="O108" s="55">
        <f>'[13]Daily Roster'!$O108</f>
        <v>0</v>
      </c>
      <c r="P108" s="55">
        <f>'[13]Daily Roster'!$P108</f>
        <v>0</v>
      </c>
      <c r="Q108" s="55">
        <f>'[13]Daily Roster'!$Q108</f>
        <v>0</v>
      </c>
      <c r="R108" s="55">
        <f>'[13]Daily Roster'!$R108</f>
        <v>0</v>
      </c>
      <c r="S108" s="55">
        <f>'[13]Daily Roster'!$S108</f>
        <v>0</v>
      </c>
      <c r="T108" s="55">
        <f>'[13]Daily Roster'!$T108</f>
        <v>0</v>
      </c>
    </row>
    <row r="109" spans="1:20" x14ac:dyDescent="0.3">
      <c r="A109" s="7">
        <v>43250</v>
      </c>
      <c r="B109" s="1" t="s">
        <v>3</v>
      </c>
      <c r="C109" s="55" t="str">
        <f>'[13]Daily Roster'!$C109</f>
        <v>Obaid</v>
      </c>
      <c r="D109" s="55" t="str">
        <f>'[13]Daily Roster'!$D109</f>
        <v>Berenice</v>
      </c>
      <c r="E109" s="55" t="str">
        <f>'[13]Daily Roster'!$E109</f>
        <v>M.Lu</v>
      </c>
      <c r="F109" s="55" t="str">
        <f>'[13]Daily Roster'!$F109</f>
        <v>qq</v>
      </c>
      <c r="G109" s="55" t="str">
        <f>'[13]Daily Roster'!$G109</f>
        <v>Alex</v>
      </c>
      <c r="H109" s="55" t="str">
        <f>'[13]Daily Roster'!$H109</f>
        <v>T.Le</v>
      </c>
      <c r="I109" s="55" t="str">
        <f>'[13]Daily Roster'!$I109</f>
        <v>Lois</v>
      </c>
      <c r="J109" s="55">
        <f>'[13]Daily Roster'!$J109</f>
        <v>0</v>
      </c>
      <c r="K109" s="55" t="str">
        <f>'[13]Daily Roster'!$K109</f>
        <v>AndrewL</v>
      </c>
      <c r="L109" s="55" t="str">
        <f>'[13]Daily Roster'!$L109</f>
        <v>M.Tang</v>
      </c>
      <c r="M109" s="55" t="str">
        <f>'[13]Daily Roster'!$M109</f>
        <v>Nadi</v>
      </c>
      <c r="N109" s="55" t="str">
        <f>'[13]Daily Roster'!$N109</f>
        <v>qq</v>
      </c>
      <c r="O109" s="55">
        <f>'[13]Daily Roster'!$O109</f>
        <v>0</v>
      </c>
      <c r="P109" s="55">
        <f>'[13]Daily Roster'!$P109</f>
        <v>0</v>
      </c>
      <c r="Q109" s="55">
        <f>'[13]Daily Roster'!$Q109</f>
        <v>0</v>
      </c>
      <c r="R109" s="55">
        <f>'[13]Daily Roster'!$R109</f>
        <v>0</v>
      </c>
      <c r="S109" s="55">
        <f>'[13]Daily Roster'!$S109</f>
        <v>0</v>
      </c>
      <c r="T109" s="55">
        <f>'[13]Daily Roster'!$T109</f>
        <v>0</v>
      </c>
    </row>
    <row r="110" spans="1:20" x14ac:dyDescent="0.3">
      <c r="A110" s="7">
        <v>43251</v>
      </c>
      <c r="B110" s="1" t="s">
        <v>4</v>
      </c>
      <c r="C110" s="55" t="str">
        <f>'[13]Daily Roster'!$C110</f>
        <v>Obaid</v>
      </c>
      <c r="D110" s="55" t="str">
        <f>'[13]Daily Roster'!$D110</f>
        <v>Berenice</v>
      </c>
      <c r="E110" s="55" t="str">
        <f>'[13]Daily Roster'!$E110</f>
        <v>M.Lu</v>
      </c>
      <c r="F110" s="55" t="str">
        <f>'[13]Daily Roster'!$F110</f>
        <v>Alla</v>
      </c>
      <c r="G110" s="55" t="str">
        <f>'[13]Daily Roster'!$G110</f>
        <v>Alex</v>
      </c>
      <c r="H110" s="55" t="str">
        <f>'[13]Daily Roster'!$H110</f>
        <v>T.Le</v>
      </c>
      <c r="I110" s="55" t="str">
        <f>'[13]Daily Roster'!$I110</f>
        <v>Lois</v>
      </c>
      <c r="J110" s="55">
        <f>'[13]Daily Roster'!$J110</f>
        <v>0</v>
      </c>
      <c r="K110" s="55" t="str">
        <f>'[13]Daily Roster'!$K110</f>
        <v>AndrewL</v>
      </c>
      <c r="L110" s="55" t="str">
        <f>'[13]Daily Roster'!$L110</f>
        <v>M.Tang</v>
      </c>
      <c r="M110" s="55" t="str">
        <f>'[13]Daily Roster'!$M110</f>
        <v>Nadi</v>
      </c>
      <c r="N110" s="55" t="str">
        <f>'[13]Daily Roster'!$N110</f>
        <v>qq</v>
      </c>
      <c r="O110" s="55">
        <f>'[13]Daily Roster'!$O110</f>
        <v>0</v>
      </c>
      <c r="P110" s="55">
        <f>'[13]Daily Roster'!$P110</f>
        <v>0</v>
      </c>
      <c r="Q110" s="55">
        <f>'[13]Daily Roster'!$Q110</f>
        <v>0</v>
      </c>
      <c r="R110" s="55">
        <f>'[13]Daily Roster'!$R110</f>
        <v>0</v>
      </c>
      <c r="S110" s="55">
        <f>'[13]Daily Roster'!$S110</f>
        <v>0</v>
      </c>
      <c r="T110" s="55">
        <f>'[13]Daily Roster'!$T110</f>
        <v>0</v>
      </c>
    </row>
    <row r="111" spans="1:20" x14ac:dyDescent="0.3">
      <c r="A111" s="7">
        <v>43252</v>
      </c>
      <c r="B111" s="1" t="s">
        <v>5</v>
      </c>
      <c r="C111" s="55" t="str">
        <f>'[13]Daily Roster'!$C111</f>
        <v>Obaid</v>
      </c>
      <c r="D111" s="55" t="str">
        <f>'[13]Daily Roster'!$D111</f>
        <v>Berenice</v>
      </c>
      <c r="E111" s="55" t="str">
        <f>'[13]Daily Roster'!$E111</f>
        <v>M.Lu</v>
      </c>
      <c r="F111" s="55" t="str">
        <f>'[13]Daily Roster'!$F111</f>
        <v>qq</v>
      </c>
      <c r="G111" s="55" t="str">
        <f>'[13]Daily Roster'!$G111</f>
        <v>Alex</v>
      </c>
      <c r="H111" s="55" t="str">
        <f>'[13]Daily Roster'!$H111</f>
        <v>T.Le</v>
      </c>
      <c r="I111" s="55" t="str">
        <f>'[13]Daily Roster'!$I111</f>
        <v>Lois</v>
      </c>
      <c r="J111" s="55">
        <f>'[13]Daily Roster'!$J111</f>
        <v>0</v>
      </c>
      <c r="K111" s="55" t="str">
        <f>'[13]Daily Roster'!$K111</f>
        <v>AndrewL</v>
      </c>
      <c r="L111" s="55" t="str">
        <f>'[13]Daily Roster'!$L111</f>
        <v>M.Tang</v>
      </c>
      <c r="M111" s="55" t="str">
        <f>'[13]Daily Roster'!$M111</f>
        <v>Nadi</v>
      </c>
      <c r="N111" s="55" t="str">
        <f>'[13]Daily Roster'!$N111</f>
        <v>qq</v>
      </c>
      <c r="O111" s="55">
        <f>'[13]Daily Roster'!$O111</f>
        <v>0</v>
      </c>
      <c r="P111" s="55">
        <f>'[13]Daily Roster'!$P111</f>
        <v>0</v>
      </c>
      <c r="Q111" s="55">
        <f>'[13]Daily Roster'!$Q111</f>
        <v>0</v>
      </c>
      <c r="R111" s="55">
        <f>'[13]Daily Roster'!$R111</f>
        <v>0</v>
      </c>
      <c r="S111" s="55">
        <f>'[13]Daily Roster'!$S111</f>
        <v>0</v>
      </c>
      <c r="T111" s="55">
        <f>'[13]Daily Roster'!$T111</f>
        <v>0</v>
      </c>
    </row>
    <row r="112" spans="1:20" x14ac:dyDescent="0.3">
      <c r="A112" s="7">
        <v>43255</v>
      </c>
      <c r="B112" s="1" t="s">
        <v>1</v>
      </c>
      <c r="C112" s="55" t="str">
        <f>'[13]Daily Roster'!$C112</f>
        <v>Obaid</v>
      </c>
      <c r="D112" s="55" t="str">
        <f>'[13]Daily Roster'!$D112</f>
        <v>Berenice</v>
      </c>
      <c r="E112" s="55" t="str">
        <f>'[13]Daily Roster'!$E112</f>
        <v>M.Lu</v>
      </c>
      <c r="F112" s="55" t="str">
        <f>'[13]Daily Roster'!$F112</f>
        <v>Alla</v>
      </c>
      <c r="G112" s="55" t="str">
        <f>'[13]Daily Roster'!$G112</f>
        <v>A.Ho</v>
      </c>
      <c r="H112" s="55" t="str">
        <f>'[13]Daily Roster'!$H112</f>
        <v>T.Le</v>
      </c>
      <c r="I112" s="55" t="str">
        <f>'[13]Daily Roster'!$I112</f>
        <v>Alborz</v>
      </c>
      <c r="J112" s="55">
        <f>'[13]Daily Roster'!$J112</f>
        <v>0</v>
      </c>
      <c r="K112" s="55" t="str">
        <f>'[13]Daily Roster'!$K112</f>
        <v>AndrewL</v>
      </c>
      <c r="L112" s="55" t="str">
        <f>'[13]Daily Roster'!$L112</f>
        <v>Bianca</v>
      </c>
      <c r="M112" s="55" t="str">
        <f>'[13]Daily Roster'!$M112</f>
        <v>Nadi</v>
      </c>
      <c r="N112" s="55" t="str">
        <f>'[13]Daily Roster'!$N112</f>
        <v>qq</v>
      </c>
      <c r="O112" s="55" t="str">
        <f>'[13]Daily Roster'!$O112</f>
        <v>Public Holiday</v>
      </c>
      <c r="P112" s="55" t="str">
        <f>'[13]Daily Roster'!$P112</f>
        <v>Public Holiday</v>
      </c>
      <c r="Q112" s="55" t="str">
        <f>'[13]Daily Roster'!$Q112</f>
        <v>Public Holiday</v>
      </c>
      <c r="R112" s="55" t="str">
        <f>'[13]Daily Roster'!$R112</f>
        <v>Public Holiday</v>
      </c>
      <c r="S112" s="55" t="str">
        <f>'[13]Daily Roster'!$S112</f>
        <v>Public Holiday</v>
      </c>
      <c r="T112" s="55" t="str">
        <f>'[13]Daily Roster'!$T112</f>
        <v>Public Holiday</v>
      </c>
    </row>
    <row r="113" spans="1:20" x14ac:dyDescent="0.3">
      <c r="A113" s="7">
        <v>43256</v>
      </c>
      <c r="B113" s="1" t="s">
        <v>2</v>
      </c>
      <c r="C113" s="55" t="str">
        <f>'[13]Daily Roster'!$C113</f>
        <v>Obaid</v>
      </c>
      <c r="D113" s="55" t="str">
        <f>'[13]Daily Roster'!$D113</f>
        <v>Berenice</v>
      </c>
      <c r="E113" s="55" t="str">
        <f>'[13]Daily Roster'!$E113</f>
        <v>M.Lu</v>
      </c>
      <c r="F113" s="55" t="str">
        <f>'[13]Daily Roster'!$F113</f>
        <v>Alla</v>
      </c>
      <c r="G113" s="55" t="str">
        <f>'[13]Daily Roster'!$G113</f>
        <v>A.Ho</v>
      </c>
      <c r="H113" s="55" t="str">
        <f>'[13]Daily Roster'!$H113</f>
        <v>T.Le</v>
      </c>
      <c r="I113" s="55" t="str">
        <f>'[13]Daily Roster'!$I113</f>
        <v>Lois</v>
      </c>
      <c r="J113" s="55">
        <f>'[13]Daily Roster'!$J113</f>
        <v>0</v>
      </c>
      <c r="K113" s="55" t="str">
        <f>'[13]Daily Roster'!$K113</f>
        <v>AndrewL</v>
      </c>
      <c r="L113" s="55" t="str">
        <f>'[13]Daily Roster'!$L113</f>
        <v>Bianca</v>
      </c>
      <c r="M113" s="55" t="str">
        <f>'[13]Daily Roster'!$M113</f>
        <v>Nadi</v>
      </c>
      <c r="N113" s="55" t="str">
        <f>'[13]Daily Roster'!$N113</f>
        <v>qq</v>
      </c>
      <c r="O113" s="55">
        <f>'[13]Daily Roster'!$O113</f>
        <v>0</v>
      </c>
      <c r="P113" s="55">
        <f>'[13]Daily Roster'!$P113</f>
        <v>0</v>
      </c>
      <c r="Q113" s="55">
        <f>'[13]Daily Roster'!$Q113</f>
        <v>0</v>
      </c>
      <c r="R113" s="55">
        <f>'[13]Daily Roster'!$R113</f>
        <v>0</v>
      </c>
      <c r="S113" s="55">
        <f>'[13]Daily Roster'!$S113</f>
        <v>0</v>
      </c>
      <c r="T113" s="55">
        <f>'[13]Daily Roster'!$T113</f>
        <v>0</v>
      </c>
    </row>
    <row r="114" spans="1:20" x14ac:dyDescent="0.3">
      <c r="A114" s="7">
        <v>43257</v>
      </c>
      <c r="B114" s="1" t="s">
        <v>3</v>
      </c>
      <c r="C114" s="55" t="str">
        <f>'[13]Daily Roster'!$C114</f>
        <v>Obaid</v>
      </c>
      <c r="D114" s="55" t="str">
        <f>'[13]Daily Roster'!$D114</f>
        <v>Berenice</v>
      </c>
      <c r="E114" s="55" t="str">
        <f>'[13]Daily Roster'!$E114</f>
        <v>M.Lu</v>
      </c>
      <c r="F114" s="55" t="str">
        <f>'[13]Daily Roster'!$F114</f>
        <v>qq</v>
      </c>
      <c r="G114" s="55" t="str">
        <f>'[13]Daily Roster'!$G114</f>
        <v>A.Ho</v>
      </c>
      <c r="H114" s="55" t="str">
        <f>'[13]Daily Roster'!$H114</f>
        <v>T.Le</v>
      </c>
      <c r="I114" s="55" t="str">
        <f>'[13]Daily Roster'!$I114</f>
        <v>Lois</v>
      </c>
      <c r="J114" s="55">
        <f>'[13]Daily Roster'!$J114</f>
        <v>0</v>
      </c>
      <c r="K114" s="55" t="str">
        <f>'[13]Daily Roster'!$K114</f>
        <v>AndrewL</v>
      </c>
      <c r="L114" s="55" t="str">
        <f>'[13]Daily Roster'!$L114</f>
        <v>Bianca</v>
      </c>
      <c r="M114" s="55" t="str">
        <f>'[13]Daily Roster'!$M114</f>
        <v>Nadi</v>
      </c>
      <c r="N114" s="55" t="str">
        <f>'[13]Daily Roster'!$N114</f>
        <v>qq</v>
      </c>
      <c r="O114" s="55">
        <f>'[13]Daily Roster'!$O114</f>
        <v>0</v>
      </c>
      <c r="P114" s="55">
        <f>'[13]Daily Roster'!$P114</f>
        <v>0</v>
      </c>
      <c r="Q114" s="55">
        <f>'[13]Daily Roster'!$Q114</f>
        <v>0</v>
      </c>
      <c r="R114" s="55">
        <f>'[13]Daily Roster'!$R114</f>
        <v>0</v>
      </c>
      <c r="S114" s="55">
        <f>'[13]Daily Roster'!$S114</f>
        <v>0</v>
      </c>
      <c r="T114" s="55">
        <f>'[13]Daily Roster'!$T114</f>
        <v>0</v>
      </c>
    </row>
    <row r="115" spans="1:20" x14ac:dyDescent="0.3">
      <c r="A115" s="7">
        <v>43258</v>
      </c>
      <c r="B115" s="1" t="s">
        <v>4</v>
      </c>
      <c r="C115" s="55" t="str">
        <f>'[13]Daily Roster'!$C115</f>
        <v>Obaid</v>
      </c>
      <c r="D115" s="55" t="str">
        <f>'[13]Daily Roster'!$D115</f>
        <v>Berenice</v>
      </c>
      <c r="E115" s="55" t="str">
        <f>'[13]Daily Roster'!$E115</f>
        <v>M.Lu</v>
      </c>
      <c r="F115" s="55" t="str">
        <f>'[13]Daily Roster'!$F115</f>
        <v>Alla</v>
      </c>
      <c r="G115" s="55" t="str">
        <f>'[13]Daily Roster'!$G115</f>
        <v>A.Ho</v>
      </c>
      <c r="H115" s="55" t="str">
        <f>'[13]Daily Roster'!$H115</f>
        <v>T.Le</v>
      </c>
      <c r="I115" s="55" t="str">
        <f>'[13]Daily Roster'!$I115</f>
        <v>Lois</v>
      </c>
      <c r="J115" s="55">
        <f>'[13]Daily Roster'!$J115</f>
        <v>0</v>
      </c>
      <c r="K115" s="55" t="str">
        <f>'[13]Daily Roster'!$K115</f>
        <v>AndrewL</v>
      </c>
      <c r="L115" s="55" t="str">
        <f>'[13]Daily Roster'!$L115</f>
        <v>Bianca</v>
      </c>
      <c r="M115" s="55" t="str">
        <f>'[13]Daily Roster'!$M115</f>
        <v>Nadi</v>
      </c>
      <c r="N115" s="55" t="str">
        <f>'[13]Daily Roster'!$N115</f>
        <v>qq</v>
      </c>
      <c r="O115" s="55">
        <f>'[13]Daily Roster'!$O115</f>
        <v>0</v>
      </c>
      <c r="P115" s="55">
        <f>'[13]Daily Roster'!$P115</f>
        <v>0</v>
      </c>
      <c r="Q115" s="55">
        <f>'[13]Daily Roster'!$Q115</f>
        <v>0</v>
      </c>
      <c r="R115" s="55">
        <f>'[13]Daily Roster'!$R115</f>
        <v>0</v>
      </c>
      <c r="S115" s="55">
        <f>'[13]Daily Roster'!$S115</f>
        <v>0</v>
      </c>
      <c r="T115" s="55">
        <f>'[13]Daily Roster'!$T115</f>
        <v>0</v>
      </c>
    </row>
    <row r="116" spans="1:20" x14ac:dyDescent="0.3">
      <c r="A116" s="7">
        <v>43259</v>
      </c>
      <c r="B116" s="1" t="s">
        <v>5</v>
      </c>
      <c r="C116" s="55" t="str">
        <f>'[13]Daily Roster'!$C116</f>
        <v>Obaid</v>
      </c>
      <c r="D116" s="55" t="str">
        <f>'[13]Daily Roster'!$D116</f>
        <v>M.Tang</v>
      </c>
      <c r="E116" s="55" t="str">
        <f>'[13]Daily Roster'!$E116</f>
        <v>M.Lu</v>
      </c>
      <c r="F116" s="55" t="str">
        <f>'[13]Daily Roster'!$F116</f>
        <v>qq</v>
      </c>
      <c r="G116" s="55" t="str">
        <f>'[13]Daily Roster'!$G116</f>
        <v>A.Ho</v>
      </c>
      <c r="H116" s="55" t="str">
        <f>'[13]Daily Roster'!$H116</f>
        <v>T.Le</v>
      </c>
      <c r="I116" s="55" t="str">
        <f>'[13]Daily Roster'!$I116</f>
        <v>Lois</v>
      </c>
      <c r="J116" s="55">
        <f>'[13]Daily Roster'!$J116</f>
        <v>0</v>
      </c>
      <c r="K116" s="55" t="str">
        <f>'[13]Daily Roster'!$K116</f>
        <v>AndrewL</v>
      </c>
      <c r="L116" s="55" t="str">
        <f>'[13]Daily Roster'!$L116</f>
        <v>Sophia</v>
      </c>
      <c r="M116" s="55" t="str">
        <f>'[13]Daily Roster'!$M116</f>
        <v>Nadi</v>
      </c>
      <c r="N116" s="55" t="str">
        <f>'[13]Daily Roster'!$N116</f>
        <v>qq</v>
      </c>
      <c r="O116" s="55">
        <f>'[13]Daily Roster'!$O116</f>
        <v>0</v>
      </c>
      <c r="P116" s="55">
        <f>'[13]Daily Roster'!$P116</f>
        <v>0</v>
      </c>
      <c r="Q116" s="55">
        <f>'[13]Daily Roster'!$Q116</f>
        <v>0</v>
      </c>
      <c r="R116" s="55">
        <f>'[13]Daily Roster'!$R116</f>
        <v>0</v>
      </c>
      <c r="S116" s="55">
        <f>'[13]Daily Roster'!$S116</f>
        <v>0</v>
      </c>
      <c r="T116" s="55">
        <f>'[13]Daily Roster'!$T116</f>
        <v>0</v>
      </c>
    </row>
    <row r="117" spans="1:20" x14ac:dyDescent="0.3">
      <c r="A117" s="7">
        <v>43262</v>
      </c>
      <c r="B117" s="1" t="s">
        <v>1</v>
      </c>
      <c r="C117" s="55" t="str">
        <f>'[13]Daily Roster'!$C117</f>
        <v>Public Holiday</v>
      </c>
      <c r="D117" s="55" t="str">
        <f>'[13]Daily Roster'!$D117</f>
        <v>Public Holiday</v>
      </c>
      <c r="E117" s="55" t="str">
        <f>'[13]Daily Roster'!$E117</f>
        <v>Public Holiday</v>
      </c>
      <c r="F117" s="55" t="str">
        <f>'[13]Daily Roster'!$F117</f>
        <v>Public Holiday</v>
      </c>
      <c r="G117" s="55" t="str">
        <f>'[13]Daily Roster'!$G117</f>
        <v>Public Holiday</v>
      </c>
      <c r="H117" s="55" t="str">
        <f>'[13]Daily Roster'!$H117</f>
        <v>Public Holiday</v>
      </c>
      <c r="I117" s="55" t="str">
        <f>'[13]Daily Roster'!$I117</f>
        <v>Public Holiday</v>
      </c>
      <c r="J117" s="55">
        <f>'[13]Daily Roster'!$J117</f>
        <v>0</v>
      </c>
      <c r="K117" s="55" t="str">
        <f>'[13]Daily Roster'!$K117</f>
        <v>Public Holiday</v>
      </c>
      <c r="L117" s="55" t="str">
        <f>'[13]Daily Roster'!$L117</f>
        <v>Public Holiday</v>
      </c>
      <c r="M117" s="55" t="str">
        <f>'[13]Daily Roster'!$M117</f>
        <v>Public Holiday</v>
      </c>
      <c r="N117" s="55" t="str">
        <f>'[13]Daily Roster'!$N117</f>
        <v>Public Holiday</v>
      </c>
      <c r="O117" s="55">
        <f>'[13]Daily Roster'!$O117</f>
        <v>0</v>
      </c>
      <c r="P117" s="55">
        <f>'[13]Daily Roster'!$P117</f>
        <v>0</v>
      </c>
      <c r="Q117" s="55">
        <f>'[13]Daily Roster'!$Q117</f>
        <v>0</v>
      </c>
      <c r="R117" s="55">
        <f>'[13]Daily Roster'!$R117</f>
        <v>0</v>
      </c>
      <c r="S117" s="55">
        <f>'[13]Daily Roster'!$S117</f>
        <v>0</v>
      </c>
      <c r="T117" s="55">
        <f>'[13]Daily Roster'!$T117</f>
        <v>0</v>
      </c>
    </row>
    <row r="118" spans="1:20" x14ac:dyDescent="0.3">
      <c r="A118" s="7">
        <v>43263</v>
      </c>
      <c r="B118" s="1" t="s">
        <v>2</v>
      </c>
      <c r="C118" s="55" t="str">
        <f>'[13]Daily Roster'!$C118</f>
        <v>Obaid</v>
      </c>
      <c r="D118" s="55" t="str">
        <f>'[13]Daily Roster'!$D118</f>
        <v>Berenice</v>
      </c>
      <c r="E118" s="55" t="str">
        <f>'[13]Daily Roster'!$E118</f>
        <v>M.Lu</v>
      </c>
      <c r="F118" s="55" t="str">
        <f>'[13]Daily Roster'!$F118</f>
        <v>Alla</v>
      </c>
      <c r="G118" s="55" t="str">
        <f>'[13]Daily Roster'!$G118</f>
        <v>Sophia</v>
      </c>
      <c r="H118" s="55" t="str">
        <f>'[13]Daily Roster'!$H118</f>
        <v>T.Le</v>
      </c>
      <c r="I118" s="55" t="str">
        <f>'[13]Daily Roster'!$I118</f>
        <v>Lois</v>
      </c>
      <c r="J118" s="55">
        <f>'[13]Daily Roster'!$J118</f>
        <v>0</v>
      </c>
      <c r="K118" s="55" t="str">
        <f>'[13]Daily Roster'!$K118</f>
        <v>AndrewL</v>
      </c>
      <c r="L118" s="55" t="str">
        <f>'[13]Daily Roster'!$L118</f>
        <v>Bianca</v>
      </c>
      <c r="M118" s="55" t="str">
        <f>'[13]Daily Roster'!$M118</f>
        <v>qq</v>
      </c>
      <c r="N118" s="55" t="str">
        <f>'[13]Daily Roster'!$N118</f>
        <v>qq</v>
      </c>
      <c r="O118" s="55">
        <f>'[13]Daily Roster'!$O118</f>
        <v>0</v>
      </c>
      <c r="P118" s="55">
        <f>'[13]Daily Roster'!$P118</f>
        <v>0</v>
      </c>
      <c r="Q118" s="55">
        <f>'[13]Daily Roster'!$Q118</f>
        <v>0</v>
      </c>
      <c r="R118" s="55">
        <f>'[13]Daily Roster'!$R118</f>
        <v>0</v>
      </c>
      <c r="S118" s="55">
        <f>'[13]Daily Roster'!$S118</f>
        <v>0</v>
      </c>
      <c r="T118" s="55">
        <f>'[13]Daily Roster'!$T118</f>
        <v>0</v>
      </c>
    </row>
    <row r="119" spans="1:20" x14ac:dyDescent="0.3">
      <c r="A119" s="7">
        <v>43264</v>
      </c>
      <c r="B119" s="1" t="s">
        <v>3</v>
      </c>
      <c r="C119" s="55" t="str">
        <f>'[13]Daily Roster'!$C119</f>
        <v>Obaid</v>
      </c>
      <c r="D119" s="55" t="str">
        <f>'[13]Daily Roster'!$D119</f>
        <v>Berenice</v>
      </c>
      <c r="E119" s="55" t="str">
        <f>'[13]Daily Roster'!$E119</f>
        <v>M.Lu</v>
      </c>
      <c r="F119" s="55" t="str">
        <f>'[13]Daily Roster'!$F119</f>
        <v>qq</v>
      </c>
      <c r="G119" s="55" t="str">
        <f>'[13]Daily Roster'!$G119</f>
        <v>A.Ho</v>
      </c>
      <c r="H119" s="55" t="str">
        <f>'[13]Daily Roster'!$H119</f>
        <v>Sophia</v>
      </c>
      <c r="I119" s="55" t="str">
        <f>'[13]Daily Roster'!$I119</f>
        <v>Lois</v>
      </c>
      <c r="J119" s="55">
        <f>'[13]Daily Roster'!$J119</f>
        <v>0</v>
      </c>
      <c r="K119" s="55" t="str">
        <f>'[13]Daily Roster'!$K119</f>
        <v>AndrewL</v>
      </c>
      <c r="L119" s="55" t="str">
        <f>'[13]Daily Roster'!$L119</f>
        <v>M.Tang</v>
      </c>
      <c r="M119" s="55" t="str">
        <f>'[13]Daily Roster'!$M119</f>
        <v>qq</v>
      </c>
      <c r="N119" s="55" t="str">
        <f>'[13]Daily Roster'!$N119</f>
        <v>qq</v>
      </c>
      <c r="O119" s="55">
        <f>'[13]Daily Roster'!$O119</f>
        <v>0</v>
      </c>
      <c r="P119" s="55">
        <f>'[13]Daily Roster'!$P119</f>
        <v>0</v>
      </c>
      <c r="Q119" s="55">
        <f>'[13]Daily Roster'!$Q119</f>
        <v>0</v>
      </c>
      <c r="R119" s="55">
        <f>'[13]Daily Roster'!$R119</f>
        <v>0</v>
      </c>
      <c r="S119" s="55">
        <f>'[13]Daily Roster'!$S119</f>
        <v>0</v>
      </c>
      <c r="T119" s="55">
        <f>'[13]Daily Roster'!$T119</f>
        <v>0</v>
      </c>
    </row>
    <row r="120" spans="1:20" x14ac:dyDescent="0.3">
      <c r="A120" s="7">
        <v>43265</v>
      </c>
      <c r="B120" s="1" t="s">
        <v>4</v>
      </c>
      <c r="C120" s="55" t="str">
        <f>'[13]Daily Roster'!$C120</f>
        <v>Obaid</v>
      </c>
      <c r="D120" s="55" t="str">
        <f>'[13]Daily Roster'!$D120</f>
        <v>Berenice</v>
      </c>
      <c r="E120" s="55" t="str">
        <f>'[13]Daily Roster'!$E120</f>
        <v>M.Lu</v>
      </c>
      <c r="F120" s="55" t="str">
        <f>'[13]Daily Roster'!$F120</f>
        <v>Alla</v>
      </c>
      <c r="G120" s="55" t="str">
        <f>'[13]Daily Roster'!$G120</f>
        <v>M.Tang</v>
      </c>
      <c r="H120" s="55" t="str">
        <f>'[13]Daily Roster'!$H120</f>
        <v>T.Le</v>
      </c>
      <c r="I120" s="55" t="str">
        <f>'[13]Daily Roster'!$I120</f>
        <v>Lois</v>
      </c>
      <c r="J120" s="55">
        <f>'[13]Daily Roster'!$J120</f>
        <v>0</v>
      </c>
      <c r="K120" s="55" t="str">
        <f>'[13]Daily Roster'!$K120</f>
        <v>AndrewL</v>
      </c>
      <c r="L120" s="55" t="str">
        <f>'[13]Daily Roster'!$L120</f>
        <v>Bianca</v>
      </c>
      <c r="M120" s="55" t="str">
        <f>'[13]Daily Roster'!$M120</f>
        <v>qq</v>
      </c>
      <c r="N120" s="55" t="str">
        <f>'[13]Daily Roster'!$N120</f>
        <v>qq</v>
      </c>
      <c r="O120" s="55">
        <f>'[13]Daily Roster'!$O120</f>
        <v>0</v>
      </c>
      <c r="P120" s="55">
        <f>'[13]Daily Roster'!$P120</f>
        <v>0</v>
      </c>
      <c r="Q120" s="55">
        <f>'[13]Daily Roster'!$Q120</f>
        <v>0</v>
      </c>
      <c r="R120" s="55">
        <f>'[13]Daily Roster'!$R120</f>
        <v>0</v>
      </c>
      <c r="S120" s="55">
        <f>'[13]Daily Roster'!$S120</f>
        <v>0</v>
      </c>
      <c r="T120" s="55">
        <f>'[13]Daily Roster'!$T120</f>
        <v>0</v>
      </c>
    </row>
    <row r="121" spans="1:20" x14ac:dyDescent="0.3">
      <c r="A121" s="7">
        <v>43266</v>
      </c>
      <c r="B121" s="1" t="s">
        <v>5</v>
      </c>
      <c r="C121" s="55" t="str">
        <f>'[13]Daily Roster'!$C121</f>
        <v>Obaid</v>
      </c>
      <c r="D121" s="55" t="str">
        <f>'[13]Daily Roster'!$D121</f>
        <v>Berenice</v>
      </c>
      <c r="E121" s="55" t="str">
        <f>'[13]Daily Roster'!$E121</f>
        <v>M.Lu</v>
      </c>
      <c r="F121" s="55" t="str">
        <f>'[13]Daily Roster'!$F121</f>
        <v>qq</v>
      </c>
      <c r="G121" s="55" t="str">
        <f>'[13]Daily Roster'!$G121</f>
        <v>M.Tang</v>
      </c>
      <c r="H121" s="55" t="str">
        <f>'[13]Daily Roster'!$H121</f>
        <v>T.Le</v>
      </c>
      <c r="I121" s="55" t="str">
        <f>'[13]Daily Roster'!$I121</f>
        <v>Lois</v>
      </c>
      <c r="J121" s="55">
        <f>'[13]Daily Roster'!$J121</f>
        <v>0</v>
      </c>
      <c r="K121" s="55" t="str">
        <f>'[13]Daily Roster'!$K121</f>
        <v>AndrewL</v>
      </c>
      <c r="L121" s="55" t="str">
        <f>'[13]Daily Roster'!$L121</f>
        <v>Bianca</v>
      </c>
      <c r="M121" s="55" t="str">
        <f>'[13]Daily Roster'!$M121</f>
        <v>qq</v>
      </c>
      <c r="N121" s="55" t="str">
        <f>'[13]Daily Roster'!$N121</f>
        <v>qq</v>
      </c>
      <c r="O121" s="55">
        <f>'[13]Daily Roster'!$O121</f>
        <v>0</v>
      </c>
      <c r="P121" s="55">
        <f>'[13]Daily Roster'!$P121</f>
        <v>0</v>
      </c>
      <c r="Q121" s="55">
        <f>'[13]Daily Roster'!$Q121</f>
        <v>0</v>
      </c>
      <c r="R121" s="55">
        <f>'[13]Daily Roster'!$R121</f>
        <v>0</v>
      </c>
      <c r="S121" s="55">
        <f>'[13]Daily Roster'!$S121</f>
        <v>0</v>
      </c>
      <c r="T121" s="55">
        <f>'[13]Daily Roster'!$T121</f>
        <v>0</v>
      </c>
    </row>
    <row r="122" spans="1:20" x14ac:dyDescent="0.3">
      <c r="A122" s="7">
        <v>43269</v>
      </c>
      <c r="B122" s="1" t="s">
        <v>1</v>
      </c>
      <c r="C122" s="55" t="str">
        <f>'[13]Daily Roster'!$C122</f>
        <v>Obaid</v>
      </c>
      <c r="D122" s="55" t="str">
        <f>'[13]Daily Roster'!$D122</f>
        <v>Berenice</v>
      </c>
      <c r="E122" s="55" t="str">
        <f>'[13]Daily Roster'!$E122</f>
        <v>M.Lu</v>
      </c>
      <c r="F122" s="55" t="str">
        <f>'[13]Daily Roster'!$F122</f>
        <v>Alla</v>
      </c>
      <c r="G122" s="55" t="str">
        <f>'[13]Daily Roster'!$G122</f>
        <v>A.Ho</v>
      </c>
      <c r="H122" s="55" t="str">
        <f>'[13]Daily Roster'!$H122</f>
        <v>T.Le</v>
      </c>
      <c r="I122" s="55" t="str">
        <f>'[13]Daily Roster'!$I122</f>
        <v>Lois</v>
      </c>
      <c r="J122" s="55">
        <f>'[13]Daily Roster'!$J122</f>
        <v>0</v>
      </c>
      <c r="K122" s="55" t="str">
        <f>'[13]Daily Roster'!$K122</f>
        <v>M.Tang</v>
      </c>
      <c r="L122" s="55" t="str">
        <f>'[13]Daily Roster'!$L122</f>
        <v>Sophia</v>
      </c>
      <c r="M122" s="55" t="str">
        <f>'[13]Daily Roster'!$M122</f>
        <v>qq</v>
      </c>
      <c r="N122" s="55" t="str">
        <f>'[13]Daily Roster'!$N122</f>
        <v>qq</v>
      </c>
      <c r="O122" s="55">
        <f>'[13]Daily Roster'!$O122</f>
        <v>0</v>
      </c>
      <c r="P122" s="55">
        <f>'[13]Daily Roster'!$P122</f>
        <v>0</v>
      </c>
      <c r="Q122" s="55">
        <f>'[13]Daily Roster'!$Q122</f>
        <v>0</v>
      </c>
      <c r="R122" s="55">
        <f>'[13]Daily Roster'!$R122</f>
        <v>0</v>
      </c>
      <c r="S122" s="55">
        <f>'[13]Daily Roster'!$S122</f>
        <v>0</v>
      </c>
      <c r="T122" s="55">
        <f>'[13]Daily Roster'!$T122</f>
        <v>0</v>
      </c>
    </row>
    <row r="123" spans="1:20" x14ac:dyDescent="0.3">
      <c r="A123" s="7">
        <v>43270</v>
      </c>
      <c r="B123" s="1" t="s">
        <v>2</v>
      </c>
      <c r="C123" s="55" t="str">
        <f>'[13]Daily Roster'!$C123</f>
        <v>Obaid</v>
      </c>
      <c r="D123" s="55" t="str">
        <f>'[13]Daily Roster'!$D123</f>
        <v>Berenice</v>
      </c>
      <c r="E123" s="55" t="str">
        <f>'[13]Daily Roster'!$E123</f>
        <v>M.Lu</v>
      </c>
      <c r="F123" s="55" t="str">
        <f>'[13]Daily Roster'!$F123</f>
        <v>Alla</v>
      </c>
      <c r="G123" s="55" t="str">
        <f>'[13]Daily Roster'!$G123</f>
        <v>A.Ho</v>
      </c>
      <c r="H123" s="55" t="str">
        <f>'[13]Daily Roster'!$H123</f>
        <v>T.Le</v>
      </c>
      <c r="I123" s="55" t="str">
        <f>'[13]Daily Roster'!$I123</f>
        <v>Lois</v>
      </c>
      <c r="J123" s="55">
        <f>'[13]Daily Roster'!$J123</f>
        <v>0</v>
      </c>
      <c r="K123" s="55" t="str">
        <f>'[13]Daily Roster'!$K123</f>
        <v>AndrewL</v>
      </c>
      <c r="L123" s="55" t="str">
        <f>'[13]Daily Roster'!$L123</f>
        <v>Sophia</v>
      </c>
      <c r="M123" s="55" t="str">
        <f>'[13]Daily Roster'!$M123</f>
        <v>qq</v>
      </c>
      <c r="N123" s="55" t="str">
        <f>'[13]Daily Roster'!$N123</f>
        <v>qq</v>
      </c>
      <c r="O123" s="55">
        <f>'[13]Daily Roster'!$O123</f>
        <v>0</v>
      </c>
      <c r="P123" s="55">
        <f>'[13]Daily Roster'!$P123</f>
        <v>0</v>
      </c>
      <c r="Q123" s="55">
        <f>'[13]Daily Roster'!$Q123</f>
        <v>0</v>
      </c>
      <c r="R123" s="55">
        <f>'[13]Daily Roster'!$R123</f>
        <v>0</v>
      </c>
      <c r="S123" s="55">
        <f>'[13]Daily Roster'!$S123</f>
        <v>0</v>
      </c>
      <c r="T123" s="55">
        <f>'[13]Daily Roster'!$T123</f>
        <v>0</v>
      </c>
    </row>
    <row r="124" spans="1:20" x14ac:dyDescent="0.3">
      <c r="A124" s="7">
        <v>43271</v>
      </c>
      <c r="B124" s="1" t="s">
        <v>3</v>
      </c>
      <c r="C124" s="55" t="str">
        <f>'[13]Daily Roster'!$C124</f>
        <v>Obaid</v>
      </c>
      <c r="D124" s="55" t="str">
        <f>'[13]Daily Roster'!$D124</f>
        <v>Berenice</v>
      </c>
      <c r="E124" s="55" t="str">
        <f>'[13]Daily Roster'!$E124</f>
        <v>M.Lu</v>
      </c>
      <c r="F124" s="55" t="str">
        <f>'[13]Daily Roster'!$F124</f>
        <v>qq</v>
      </c>
      <c r="G124" s="55" t="str">
        <f>'[13]Daily Roster'!$G124</f>
        <v>M.Tang</v>
      </c>
      <c r="H124" s="55" t="str">
        <f>'[13]Daily Roster'!$H124</f>
        <v>T.Le</v>
      </c>
      <c r="I124" s="55" t="str">
        <f>'[13]Daily Roster'!$I124</f>
        <v>Lois</v>
      </c>
      <c r="J124" s="55">
        <f>'[13]Daily Roster'!$J124</f>
        <v>0</v>
      </c>
      <c r="K124" s="55" t="str">
        <f>'[13]Daily Roster'!$K124</f>
        <v>AndrewL</v>
      </c>
      <c r="L124" s="55" t="str">
        <f>'[13]Daily Roster'!$L124</f>
        <v>Sophia</v>
      </c>
      <c r="M124" s="55" t="str">
        <f>'[13]Daily Roster'!$M124</f>
        <v>qq</v>
      </c>
      <c r="N124" s="55" t="str">
        <f>'[13]Daily Roster'!$N124</f>
        <v>qq</v>
      </c>
      <c r="O124" s="55">
        <f>'[13]Daily Roster'!$O124</f>
        <v>0</v>
      </c>
      <c r="P124" s="55">
        <f>'[13]Daily Roster'!$P124</f>
        <v>0</v>
      </c>
      <c r="Q124" s="55">
        <f>'[13]Daily Roster'!$Q124</f>
        <v>0</v>
      </c>
      <c r="R124" s="55">
        <f>'[13]Daily Roster'!$R124</f>
        <v>0</v>
      </c>
      <c r="S124" s="55">
        <f>'[13]Daily Roster'!$S124</f>
        <v>0</v>
      </c>
      <c r="T124" s="55">
        <f>'[13]Daily Roster'!$T124</f>
        <v>0</v>
      </c>
    </row>
    <row r="125" spans="1:20" x14ac:dyDescent="0.3">
      <c r="A125" s="7">
        <v>43272</v>
      </c>
      <c r="B125" s="1" t="s">
        <v>4</v>
      </c>
      <c r="C125" s="55" t="str">
        <f>'[13]Daily Roster'!$C125</f>
        <v>Obaid</v>
      </c>
      <c r="D125" s="55" t="str">
        <f>'[13]Daily Roster'!$D125</f>
        <v>Berenice</v>
      </c>
      <c r="E125" s="55" t="str">
        <f>'[13]Daily Roster'!$E125</f>
        <v>M.Lu</v>
      </c>
      <c r="F125" s="55" t="str">
        <f>'[13]Daily Roster'!$F125</f>
        <v>Alla</v>
      </c>
      <c r="G125" s="55" t="str">
        <f>'[13]Daily Roster'!$G125</f>
        <v>M.Tang</v>
      </c>
      <c r="H125" s="55" t="str">
        <f>'[13]Daily Roster'!$H125</f>
        <v>T.Le</v>
      </c>
      <c r="I125" s="55" t="str">
        <f>'[13]Daily Roster'!$I125</f>
        <v>Lois</v>
      </c>
      <c r="J125" s="55">
        <f>'[13]Daily Roster'!$J125</f>
        <v>0</v>
      </c>
      <c r="K125" s="55" t="str">
        <f>'[13]Daily Roster'!$K125</f>
        <v>AndrewL</v>
      </c>
      <c r="L125" s="55" t="str">
        <f>'[13]Daily Roster'!$L125</f>
        <v>Sophia</v>
      </c>
      <c r="M125" s="55" t="str">
        <f>'[13]Daily Roster'!$M125</f>
        <v>qq</v>
      </c>
      <c r="N125" s="55" t="str">
        <f>'[13]Daily Roster'!$N125</f>
        <v>qq</v>
      </c>
      <c r="O125" s="55">
        <f>'[13]Daily Roster'!$O125</f>
        <v>0</v>
      </c>
      <c r="P125" s="55">
        <f>'[13]Daily Roster'!$P125</f>
        <v>0</v>
      </c>
      <c r="Q125" s="55">
        <f>'[13]Daily Roster'!$Q125</f>
        <v>0</v>
      </c>
      <c r="R125" s="55">
        <f>'[13]Daily Roster'!$R125</f>
        <v>0</v>
      </c>
      <c r="S125" s="55">
        <f>'[13]Daily Roster'!$S125</f>
        <v>0</v>
      </c>
      <c r="T125" s="55">
        <f>'[13]Daily Roster'!$T125</f>
        <v>0</v>
      </c>
    </row>
    <row r="126" spans="1:20" x14ac:dyDescent="0.3">
      <c r="A126" s="7">
        <v>43273</v>
      </c>
      <c r="B126" s="1" t="s">
        <v>5</v>
      </c>
      <c r="C126" s="55" t="str">
        <f>'[13]Daily Roster'!$C126</f>
        <v>Obaid</v>
      </c>
      <c r="D126" s="55" t="str">
        <f>'[13]Daily Roster'!$D126</f>
        <v>Berenice</v>
      </c>
      <c r="E126" s="55" t="str">
        <f>'[13]Daily Roster'!$E126</f>
        <v>M.Lu</v>
      </c>
      <c r="F126" s="55" t="str">
        <f>'[13]Daily Roster'!$F126</f>
        <v>qq</v>
      </c>
      <c r="G126" s="55" t="str">
        <f>'[13]Daily Roster'!$G126</f>
        <v>M.Tang</v>
      </c>
      <c r="H126" s="55" t="str">
        <f>'[13]Daily Roster'!$H126</f>
        <v>T.Le</v>
      </c>
      <c r="I126" s="55" t="str">
        <f>'[13]Daily Roster'!$I126</f>
        <v>Lois</v>
      </c>
      <c r="J126" s="55">
        <f>'[13]Daily Roster'!$J126</f>
        <v>0</v>
      </c>
      <c r="K126" s="55" t="str">
        <f>'[13]Daily Roster'!$K126</f>
        <v>AndrewL</v>
      </c>
      <c r="L126" s="55" t="str">
        <f>'[13]Daily Roster'!$L126</f>
        <v>Sophia</v>
      </c>
      <c r="M126" s="55" t="str">
        <f>'[13]Daily Roster'!$M126</f>
        <v>qq</v>
      </c>
      <c r="N126" s="55" t="str">
        <f>'[13]Daily Roster'!$N126</f>
        <v>qq</v>
      </c>
      <c r="O126" s="55">
        <f>'[13]Daily Roster'!$O126</f>
        <v>0</v>
      </c>
      <c r="P126" s="55">
        <f>'[13]Daily Roster'!$P126</f>
        <v>0</v>
      </c>
      <c r="Q126" s="55">
        <f>'[13]Daily Roster'!$Q126</f>
        <v>0</v>
      </c>
      <c r="R126" s="55">
        <f>'[13]Daily Roster'!$R126</f>
        <v>0</v>
      </c>
      <c r="S126" s="55">
        <f>'[13]Daily Roster'!$S126</f>
        <v>0</v>
      </c>
      <c r="T126" s="55">
        <f>'[13]Daily Roster'!$T126</f>
        <v>0</v>
      </c>
    </row>
    <row r="127" spans="1:20" x14ac:dyDescent="0.3">
      <c r="A127" s="7">
        <v>43276</v>
      </c>
      <c r="B127" s="1" t="s">
        <v>1</v>
      </c>
      <c r="C127" s="55" t="str">
        <f>'[13]Daily Roster'!$C127</f>
        <v>Berenice</v>
      </c>
      <c r="D127" s="55" t="str">
        <f>'[13]Daily Roster'!$D127</f>
        <v>M.Tang</v>
      </c>
      <c r="E127" s="55" t="str">
        <f>'[13]Daily Roster'!$E127</f>
        <v>M.Lu</v>
      </c>
      <c r="F127" s="55" t="str">
        <f>'[13]Daily Roster'!$F127</f>
        <v>Alla</v>
      </c>
      <c r="G127" s="55" t="str">
        <f>'[13]Daily Roster'!$G127</f>
        <v>Sophia</v>
      </c>
      <c r="H127" s="55" t="str">
        <f>'[13]Daily Roster'!$H127</f>
        <v>T.Le</v>
      </c>
      <c r="I127" s="55" t="str">
        <f>'[13]Daily Roster'!$I127</f>
        <v>Lois</v>
      </c>
      <c r="J127" s="55">
        <f>'[13]Daily Roster'!$J127</f>
        <v>0</v>
      </c>
      <c r="K127" s="55" t="str">
        <f>'[13]Daily Roster'!$K127</f>
        <v>AndrewL</v>
      </c>
      <c r="L127" s="55" t="str">
        <f>'[13]Daily Roster'!$L127</f>
        <v>Bianca</v>
      </c>
      <c r="M127" s="55" t="str">
        <f>'[13]Daily Roster'!$M127</f>
        <v>T.Do</v>
      </c>
      <c r="N127" s="55" t="str">
        <f>'[13]Daily Roster'!$N127</f>
        <v>qq</v>
      </c>
      <c r="O127" s="55">
        <f>'[13]Daily Roster'!$O127</f>
        <v>0</v>
      </c>
      <c r="P127" s="55">
        <f>'[13]Daily Roster'!$P127</f>
        <v>0</v>
      </c>
      <c r="Q127" s="55">
        <f>'[13]Daily Roster'!$Q127</f>
        <v>0</v>
      </c>
      <c r="R127" s="55">
        <f>'[13]Daily Roster'!$R127</f>
        <v>0</v>
      </c>
      <c r="S127" s="55">
        <f>'[13]Daily Roster'!$S127</f>
        <v>0</v>
      </c>
      <c r="T127" s="55">
        <f>'[13]Daily Roster'!$T127</f>
        <v>0</v>
      </c>
    </row>
    <row r="128" spans="1:20" x14ac:dyDescent="0.3">
      <c r="A128" s="7">
        <v>43277</v>
      </c>
      <c r="B128" s="1" t="s">
        <v>2</v>
      </c>
      <c r="C128" s="55" t="str">
        <f>'[13]Daily Roster'!$C128</f>
        <v>Obaid</v>
      </c>
      <c r="D128" s="55" t="str">
        <f>'[13]Daily Roster'!$D128</f>
        <v>Berenice</v>
      </c>
      <c r="E128" s="55" t="str">
        <f>'[13]Daily Roster'!$E128</f>
        <v>M.Lu</v>
      </c>
      <c r="F128" s="55" t="str">
        <f>'[13]Daily Roster'!$F128</f>
        <v>Alla</v>
      </c>
      <c r="G128" s="55" t="str">
        <f>'[13]Daily Roster'!$G128</f>
        <v>Sophia</v>
      </c>
      <c r="H128" s="55" t="str">
        <f>'[13]Daily Roster'!$H128</f>
        <v>T.Le</v>
      </c>
      <c r="I128" s="55" t="str">
        <f>'[13]Daily Roster'!$I128</f>
        <v>Lois</v>
      </c>
      <c r="J128" s="55">
        <f>'[13]Daily Roster'!$J128</f>
        <v>0</v>
      </c>
      <c r="K128" s="55" t="str">
        <f>'[13]Daily Roster'!$K128</f>
        <v>AndrewL</v>
      </c>
      <c r="L128" s="55" t="str">
        <f>'[13]Daily Roster'!$L128</f>
        <v>V.Shen</v>
      </c>
      <c r="M128" s="55" t="str">
        <f>'[13]Daily Roster'!$M128</f>
        <v>T.Do</v>
      </c>
      <c r="N128" s="55" t="str">
        <f>'[13]Daily Roster'!$N128</f>
        <v>qq</v>
      </c>
      <c r="O128" s="55">
        <f>'[13]Daily Roster'!$O128</f>
        <v>0</v>
      </c>
      <c r="P128" s="55">
        <f>'[13]Daily Roster'!$P128</f>
        <v>0</v>
      </c>
      <c r="Q128" s="55">
        <f>'[13]Daily Roster'!$Q128</f>
        <v>0</v>
      </c>
      <c r="R128" s="55">
        <f>'[13]Daily Roster'!$R128</f>
        <v>0</v>
      </c>
      <c r="S128" s="55">
        <f>'[13]Daily Roster'!$S128</f>
        <v>0</v>
      </c>
      <c r="T128" s="55">
        <f>'[13]Daily Roster'!$T128</f>
        <v>0</v>
      </c>
    </row>
    <row r="129" spans="1:20" x14ac:dyDescent="0.3">
      <c r="A129" s="7">
        <v>43278</v>
      </c>
      <c r="B129" s="1" t="s">
        <v>3</v>
      </c>
      <c r="C129" s="55" t="str">
        <f>'[13]Daily Roster'!$C129</f>
        <v>Obaid</v>
      </c>
      <c r="D129" s="55" t="str">
        <f>'[13]Daily Roster'!$D129</f>
        <v>Berenice</v>
      </c>
      <c r="E129" s="55" t="str">
        <f>'[13]Daily Roster'!$E129</f>
        <v>M.Lu</v>
      </c>
      <c r="F129" s="55" t="str">
        <f>'[13]Daily Roster'!$F129</f>
        <v>qq</v>
      </c>
      <c r="G129" s="55" t="str">
        <f>'[13]Daily Roster'!$G129</f>
        <v>A.Ho</v>
      </c>
      <c r="H129" s="55" t="str">
        <f>'[13]Daily Roster'!$H129</f>
        <v>T.Le</v>
      </c>
      <c r="I129" s="55" t="str">
        <f>'[13]Daily Roster'!$I129</f>
        <v>Lois</v>
      </c>
      <c r="J129" s="55">
        <f>'[13]Daily Roster'!$J129</f>
        <v>0</v>
      </c>
      <c r="K129" s="55" t="str">
        <f>'[13]Daily Roster'!$K129</f>
        <v>AndrewL</v>
      </c>
      <c r="L129" s="55" t="str">
        <f>'[13]Daily Roster'!$L129</f>
        <v>M.Tang</v>
      </c>
      <c r="M129" s="55" t="str">
        <f>'[13]Daily Roster'!$M129</f>
        <v>qq</v>
      </c>
      <c r="N129" s="55" t="str">
        <f>'[13]Daily Roster'!$N129</f>
        <v>qq</v>
      </c>
      <c r="O129" s="55">
        <f>'[13]Daily Roster'!$O129</f>
        <v>0</v>
      </c>
      <c r="P129" s="55">
        <f>'[13]Daily Roster'!$P129</f>
        <v>0</v>
      </c>
      <c r="Q129" s="55">
        <f>'[13]Daily Roster'!$Q129</f>
        <v>0</v>
      </c>
      <c r="R129" s="55">
        <f>'[13]Daily Roster'!$R129</f>
        <v>0</v>
      </c>
      <c r="S129" s="55">
        <f>'[13]Daily Roster'!$S129</f>
        <v>0</v>
      </c>
      <c r="T129" s="55">
        <f>'[13]Daily Roster'!$T129</f>
        <v>0</v>
      </c>
    </row>
    <row r="130" spans="1:20" x14ac:dyDescent="0.3">
      <c r="A130" s="7">
        <v>43279</v>
      </c>
      <c r="B130" s="1" t="s">
        <v>4</v>
      </c>
      <c r="C130" s="55" t="str">
        <f>'[13]Daily Roster'!$C130</f>
        <v>Obaid</v>
      </c>
      <c r="D130" s="55" t="str">
        <f>'[13]Daily Roster'!$D130</f>
        <v>Berenice</v>
      </c>
      <c r="E130" s="55" t="str">
        <f>'[13]Daily Roster'!$E130</f>
        <v>M.Lu</v>
      </c>
      <c r="F130" s="55" t="str">
        <f>'[13]Daily Roster'!$F130</f>
        <v>Alla</v>
      </c>
      <c r="G130" s="55" t="str">
        <f>'[13]Daily Roster'!$G130</f>
        <v>A.Ho/M.Tang</v>
      </c>
      <c r="H130" s="55" t="str">
        <f>'[13]Daily Roster'!$H130</f>
        <v>T.Le</v>
      </c>
      <c r="I130" s="55" t="str">
        <f>'[13]Daily Roster'!$I130</f>
        <v>Lois</v>
      </c>
      <c r="J130" s="55">
        <f>'[13]Daily Roster'!$J130</f>
        <v>0</v>
      </c>
      <c r="K130" s="55" t="str">
        <f>'[13]Daily Roster'!$K130</f>
        <v>AndrewL</v>
      </c>
      <c r="L130" s="55" t="str">
        <f>'[13]Daily Roster'!$L130</f>
        <v>Bianca</v>
      </c>
      <c r="M130" s="55" t="str">
        <f>'[13]Daily Roster'!$M130</f>
        <v>T.Do</v>
      </c>
      <c r="N130" s="55" t="str">
        <f>'[13]Daily Roster'!$N130</f>
        <v>qq</v>
      </c>
      <c r="O130" s="55">
        <f>'[13]Daily Roster'!$O130</f>
        <v>0</v>
      </c>
      <c r="P130" s="55">
        <f>'[13]Daily Roster'!$P130</f>
        <v>0</v>
      </c>
      <c r="Q130" s="55">
        <f>'[13]Daily Roster'!$Q130</f>
        <v>0</v>
      </c>
      <c r="R130" s="55">
        <f>'[13]Daily Roster'!$R130</f>
        <v>0</v>
      </c>
      <c r="S130" s="55">
        <f>'[13]Daily Roster'!$S130</f>
        <v>0</v>
      </c>
      <c r="T130" s="55">
        <f>'[13]Daily Roster'!$T130</f>
        <v>0</v>
      </c>
    </row>
    <row r="131" spans="1:20" x14ac:dyDescent="0.3">
      <c r="A131" s="7">
        <v>43280</v>
      </c>
      <c r="B131" s="1" t="s">
        <v>5</v>
      </c>
      <c r="C131" s="55" t="str">
        <f>'[13]Daily Roster'!$C131</f>
        <v>Obaid(EMR 2-5)/M.Tang</v>
      </c>
      <c r="D131" s="55" t="str">
        <f>'[13]Daily Roster'!$D131</f>
        <v>Berenice</v>
      </c>
      <c r="E131" s="55" t="str">
        <f>'[13]Daily Roster'!$E131</f>
        <v>M.Lu</v>
      </c>
      <c r="F131" s="55" t="str">
        <f>'[13]Daily Roster'!$F131</f>
        <v>qq</v>
      </c>
      <c r="G131" s="55" t="str">
        <f>'[13]Daily Roster'!$G131</f>
        <v>A.Ho</v>
      </c>
      <c r="H131" s="55" t="str">
        <f>'[13]Daily Roster'!$H131</f>
        <v>T.Le</v>
      </c>
      <c r="I131" s="55" t="str">
        <f>'[13]Daily Roster'!$I131</f>
        <v>Lois</v>
      </c>
      <c r="J131" s="55">
        <f>'[13]Daily Roster'!$J131</f>
        <v>0</v>
      </c>
      <c r="K131" s="55" t="str">
        <f>'[13]Daily Roster'!$K131</f>
        <v>AndrewL</v>
      </c>
      <c r="L131" s="55" t="str">
        <f>'[13]Daily Roster'!$L131</f>
        <v>Bianca</v>
      </c>
      <c r="M131" s="55" t="str">
        <f>'[13]Daily Roster'!$M131</f>
        <v>T.Do</v>
      </c>
      <c r="N131" s="55" t="str">
        <f>'[13]Daily Roster'!$N131</f>
        <v>qq</v>
      </c>
      <c r="O131" s="55">
        <f>'[13]Daily Roster'!$O131</f>
        <v>0</v>
      </c>
      <c r="P131" s="55">
        <f>'[13]Daily Roster'!$P131</f>
        <v>0</v>
      </c>
      <c r="Q131" s="55">
        <f>'[13]Daily Roster'!$Q131</f>
        <v>0</v>
      </c>
      <c r="R131" s="55">
        <f>'[13]Daily Roster'!$R131</f>
        <v>0</v>
      </c>
      <c r="S131" s="55">
        <f>'[13]Daily Roster'!$S131</f>
        <v>0</v>
      </c>
      <c r="T131" s="55">
        <f>'[13]Daily Roster'!$T131</f>
        <v>0</v>
      </c>
    </row>
    <row r="132" spans="1:20" x14ac:dyDescent="0.3">
      <c r="A132" s="7">
        <v>43283</v>
      </c>
      <c r="B132" s="1" t="s">
        <v>1</v>
      </c>
      <c r="C132" s="55" t="str">
        <f>'[13]Daily Roster'!$C132</f>
        <v>Obaid</v>
      </c>
      <c r="D132" s="55" t="str">
        <f>'[13]Daily Roster'!$D132</f>
        <v>Berenice</v>
      </c>
      <c r="E132" s="55" t="str">
        <f>'[13]Daily Roster'!$E132</f>
        <v>M.Tang</v>
      </c>
      <c r="F132" s="55" t="str">
        <f>'[13]Daily Roster'!$F132</f>
        <v>Alla</v>
      </c>
      <c r="G132" s="55" t="str">
        <f>'[13]Daily Roster'!$G132</f>
        <v>A.Ho</v>
      </c>
      <c r="H132" s="55" t="str">
        <f>'[13]Daily Roster'!$H132</f>
        <v>T.Le</v>
      </c>
      <c r="I132" s="55" t="str">
        <f>'[13]Daily Roster'!$I132</f>
        <v>Lois</v>
      </c>
      <c r="J132" s="55" t="str">
        <f>'[13]Daily Roster'!$J132</f>
        <v>blank</v>
      </c>
      <c r="K132" s="55" t="str">
        <f>'[13]Daily Roster'!$K132</f>
        <v>AndrewL</v>
      </c>
      <c r="L132" s="55" t="str">
        <f>'[13]Daily Roster'!$L132</f>
        <v>Therese/V.Shen</v>
      </c>
      <c r="M132" s="55" t="str">
        <f>'[13]Daily Roster'!$M132</f>
        <v>T.Do</v>
      </c>
      <c r="N132" s="55" t="str">
        <f>'[13]Daily Roster'!$N132</f>
        <v>qq</v>
      </c>
      <c r="O132" s="55">
        <f>'[13]Daily Roster'!$O132</f>
        <v>0</v>
      </c>
      <c r="P132" s="55">
        <f>'[13]Daily Roster'!$P132</f>
        <v>0</v>
      </c>
      <c r="Q132" s="55">
        <f>'[13]Daily Roster'!$Q132</f>
        <v>0</v>
      </c>
      <c r="R132" s="55">
        <f>'[13]Daily Roster'!$R132</f>
        <v>0</v>
      </c>
      <c r="S132" s="55">
        <f>'[13]Daily Roster'!$S132</f>
        <v>0</v>
      </c>
      <c r="T132" s="55">
        <f>'[13]Daily Roster'!$T132</f>
        <v>0</v>
      </c>
    </row>
    <row r="133" spans="1:20" x14ac:dyDescent="0.3">
      <c r="A133" s="7">
        <v>43284</v>
      </c>
      <c r="B133" s="1" t="s">
        <v>2</v>
      </c>
      <c r="C133" s="55" t="str">
        <f>'[13]Daily Roster'!$C133</f>
        <v>Obaid</v>
      </c>
      <c r="D133" s="55" t="str">
        <f>'[13]Daily Roster'!$D133</f>
        <v>Berenice</v>
      </c>
      <c r="E133" s="55" t="str">
        <f>'[13]Daily Roster'!$E133</f>
        <v>M.Lu</v>
      </c>
      <c r="F133" s="55" t="str">
        <f>'[13]Daily Roster'!$F133</f>
        <v>Alla</v>
      </c>
      <c r="G133" s="55" t="str">
        <f>'[13]Daily Roster'!$G133</f>
        <v>A.Ho</v>
      </c>
      <c r="H133" s="55" t="str">
        <f>'[13]Daily Roster'!$H133</f>
        <v>V.Shen</v>
      </c>
      <c r="I133" s="55" t="str">
        <f>'[13]Daily Roster'!$I133</f>
        <v>Lois</v>
      </c>
      <c r="J133" s="55" t="str">
        <f>'[13]Daily Roster'!$J133</f>
        <v>blank</v>
      </c>
      <c r="K133" s="55" t="str">
        <f>'[13]Daily Roster'!$K133</f>
        <v>AndrewL</v>
      </c>
      <c r="L133" s="55" t="str">
        <f>'[13]Daily Roster'!$L133</f>
        <v>Therese</v>
      </c>
      <c r="M133" s="55" t="str">
        <f>'[13]Daily Roster'!$M133</f>
        <v>T.Do</v>
      </c>
      <c r="N133" s="55" t="str">
        <f>'[13]Daily Roster'!$N133</f>
        <v>qq</v>
      </c>
      <c r="O133" s="55">
        <f>'[13]Daily Roster'!$O133</f>
        <v>0</v>
      </c>
      <c r="P133" s="55">
        <f>'[13]Daily Roster'!$P133</f>
        <v>0</v>
      </c>
      <c r="Q133" s="55">
        <f>'[13]Daily Roster'!$Q133</f>
        <v>0</v>
      </c>
      <c r="R133" s="55">
        <f>'[13]Daily Roster'!$R133</f>
        <v>0</v>
      </c>
      <c r="S133" s="55">
        <f>'[13]Daily Roster'!$S133</f>
        <v>0</v>
      </c>
      <c r="T133" s="55">
        <f>'[13]Daily Roster'!$T133</f>
        <v>0</v>
      </c>
    </row>
    <row r="134" spans="1:20" x14ac:dyDescent="0.3">
      <c r="A134" s="7">
        <v>43285</v>
      </c>
      <c r="B134" s="1" t="s">
        <v>3</v>
      </c>
      <c r="C134" s="55" t="str">
        <f>'[13]Daily Roster'!$C134</f>
        <v>Obaid</v>
      </c>
      <c r="D134" s="55" t="str">
        <f>'[13]Daily Roster'!$D134</f>
        <v>Berenice</v>
      </c>
      <c r="E134" s="55" t="str">
        <f>'[13]Daily Roster'!$E134</f>
        <v>M.Tang</v>
      </c>
      <c r="F134" s="55" t="str">
        <f>'[13]Daily Roster'!$F134</f>
        <v>qq</v>
      </c>
      <c r="G134" s="55" t="str">
        <f>'[13]Daily Roster'!$G134</f>
        <v>A.Ho</v>
      </c>
      <c r="H134" s="55" t="str">
        <f>'[13]Daily Roster'!$H134</f>
        <v>K.Josevska/V.Shen</v>
      </c>
      <c r="I134" s="55" t="str">
        <f>'[13]Daily Roster'!$I134</f>
        <v>Lois</v>
      </c>
      <c r="J134" s="55" t="str">
        <f>'[13]Daily Roster'!$J134</f>
        <v>blank</v>
      </c>
      <c r="K134" s="55" t="str">
        <f>'[13]Daily Roster'!$K134</f>
        <v>AndrewL</v>
      </c>
      <c r="L134" s="55" t="str">
        <f>'[13]Daily Roster'!$L134</f>
        <v>Therese</v>
      </c>
      <c r="M134" s="55" t="str">
        <f>'[13]Daily Roster'!$M134</f>
        <v>T.Do</v>
      </c>
      <c r="N134" s="55" t="str">
        <f>'[13]Daily Roster'!$N134</f>
        <v>qq</v>
      </c>
      <c r="O134" s="55">
        <f>'[13]Daily Roster'!$O134</f>
        <v>0</v>
      </c>
      <c r="P134" s="55">
        <f>'[13]Daily Roster'!$P134</f>
        <v>0</v>
      </c>
      <c r="Q134" s="55">
        <f>'[13]Daily Roster'!$Q134</f>
        <v>0</v>
      </c>
      <c r="R134" s="55">
        <f>'[13]Daily Roster'!$R134</f>
        <v>0</v>
      </c>
      <c r="S134" s="55">
        <f>'[13]Daily Roster'!$S134</f>
        <v>0</v>
      </c>
      <c r="T134" s="55">
        <f>'[13]Daily Roster'!$T134</f>
        <v>0</v>
      </c>
    </row>
    <row r="135" spans="1:20" x14ac:dyDescent="0.3">
      <c r="A135" s="7">
        <v>43286</v>
      </c>
      <c r="B135" s="1" t="s">
        <v>4</v>
      </c>
      <c r="C135" s="55" t="str">
        <f>'[13]Daily Roster'!$C135</f>
        <v>Obaid</v>
      </c>
      <c r="D135" s="55" t="str">
        <f>'[13]Daily Roster'!$D135</f>
        <v>Berenice</v>
      </c>
      <c r="E135" s="55" t="str">
        <f>'[13]Daily Roster'!$E135</f>
        <v>M.Tang</v>
      </c>
      <c r="F135" s="55" t="str">
        <f>'[13]Daily Roster'!$F135</f>
        <v>Alla</v>
      </c>
      <c r="G135" s="55" t="str">
        <f>'[13]Daily Roster'!$G135</f>
        <v>A.Ho</v>
      </c>
      <c r="H135" s="55" t="str">
        <f>'[13]Daily Roster'!$H135</f>
        <v>K.Josevska</v>
      </c>
      <c r="I135" s="55" t="str">
        <f>'[13]Daily Roster'!$I135</f>
        <v>Alborz</v>
      </c>
      <c r="J135" s="55" t="str">
        <f>'[13]Daily Roster'!$J135</f>
        <v>blank</v>
      </c>
      <c r="K135" s="55" t="str">
        <f>'[13]Daily Roster'!$K135</f>
        <v>AndrewL</v>
      </c>
      <c r="L135" s="55" t="str">
        <f>'[13]Daily Roster'!$L135</f>
        <v>Therese</v>
      </c>
      <c r="M135" s="55" t="str">
        <f>'[13]Daily Roster'!$M135</f>
        <v>T.Do</v>
      </c>
      <c r="N135" s="55" t="str">
        <f>'[13]Daily Roster'!$N135</f>
        <v>qq</v>
      </c>
      <c r="O135" s="55">
        <f>'[13]Daily Roster'!$O135</f>
        <v>0</v>
      </c>
      <c r="P135" s="55">
        <f>'[13]Daily Roster'!$P135</f>
        <v>0</v>
      </c>
      <c r="Q135" s="55">
        <f>'[13]Daily Roster'!$Q135</f>
        <v>0</v>
      </c>
      <c r="R135" s="55">
        <f>'[13]Daily Roster'!$R135</f>
        <v>0</v>
      </c>
      <c r="S135" s="55">
        <f>'[13]Daily Roster'!$S135</f>
        <v>0</v>
      </c>
      <c r="T135" s="55">
        <f>'[13]Daily Roster'!$T135</f>
        <v>0</v>
      </c>
    </row>
    <row r="136" spans="1:20" x14ac:dyDescent="0.3">
      <c r="A136" s="7">
        <v>43287</v>
      </c>
      <c r="B136" s="1" t="s">
        <v>5</v>
      </c>
      <c r="C136" s="55" t="str">
        <f>'[13]Daily Roster'!$C136</f>
        <v>Obaid</v>
      </c>
      <c r="D136" s="55" t="str">
        <f>'[13]Daily Roster'!$D136</f>
        <v>Berenice</v>
      </c>
      <c r="E136" s="55" t="str">
        <f>'[13]Daily Roster'!$E136</f>
        <v>M.Tang</v>
      </c>
      <c r="F136" s="55" t="str">
        <f>'[13]Daily Roster'!$F136</f>
        <v>qq</v>
      </c>
      <c r="G136" s="55" t="str">
        <f>'[13]Daily Roster'!$G136</f>
        <v>A.Ho</v>
      </c>
      <c r="H136" s="55" t="str">
        <f>'[13]Daily Roster'!$H136</f>
        <v>K.Josevska</v>
      </c>
      <c r="I136" s="55" t="str">
        <f>'[13]Daily Roster'!$I136</f>
        <v>Lois</v>
      </c>
      <c r="J136" s="55" t="str">
        <f>'[13]Daily Roster'!$J136</f>
        <v>blank</v>
      </c>
      <c r="K136" s="55" t="str">
        <f>'[13]Daily Roster'!$K136</f>
        <v>AndrewL</v>
      </c>
      <c r="L136" s="55" t="str">
        <f>'[13]Daily Roster'!$L136</f>
        <v>Therese</v>
      </c>
      <c r="M136" s="55" t="str">
        <f>'[13]Daily Roster'!$M136</f>
        <v>T.Do</v>
      </c>
      <c r="N136" s="55" t="str">
        <f>'[13]Daily Roster'!$N136</f>
        <v>qq</v>
      </c>
      <c r="O136" s="55">
        <f>'[13]Daily Roster'!$O136</f>
        <v>0</v>
      </c>
      <c r="P136" s="55">
        <f>'[13]Daily Roster'!$P136</f>
        <v>0</v>
      </c>
      <c r="Q136" s="55">
        <f>'[13]Daily Roster'!$Q136</f>
        <v>0</v>
      </c>
      <c r="R136" s="55">
        <f>'[13]Daily Roster'!$R136</f>
        <v>0</v>
      </c>
      <c r="S136" s="55">
        <f>'[13]Daily Roster'!$S136</f>
        <v>0</v>
      </c>
      <c r="T136" s="55">
        <f>'[13]Daily Roster'!$T136</f>
        <v>0</v>
      </c>
    </row>
    <row r="137" spans="1:20" x14ac:dyDescent="0.3">
      <c r="A137" s="7">
        <v>43290</v>
      </c>
      <c r="B137" s="1" t="s">
        <v>1</v>
      </c>
      <c r="C137" s="55" t="str">
        <f>'[13]Daily Roster'!$C137</f>
        <v>Obaid</v>
      </c>
      <c r="D137" s="55" t="str">
        <f>'[13]Daily Roster'!$D137</f>
        <v>Berenice</v>
      </c>
      <c r="E137" s="55" t="str">
        <f>'[13]Daily Roster'!$E137</f>
        <v>M.Tang</v>
      </c>
      <c r="F137" s="55" t="str">
        <f>'[13]Daily Roster'!$F137</f>
        <v>Alla</v>
      </c>
      <c r="G137" s="55" t="str">
        <f>'[13]Daily Roster'!$G137</f>
        <v>A.Ho</v>
      </c>
      <c r="H137" s="55" t="str">
        <f>'[13]Daily Roster'!$H137</f>
        <v>K.Josevska</v>
      </c>
      <c r="I137" s="55" t="str">
        <f>'[13]Daily Roster'!$I137</f>
        <v>Lois</v>
      </c>
      <c r="J137" s="55" t="str">
        <f>'[13]Daily Roster'!$J137</f>
        <v>S.Rajendra</v>
      </c>
      <c r="K137" s="55" t="str">
        <f>'[13]Daily Roster'!$K137</f>
        <v>AndrewL</v>
      </c>
      <c r="L137" s="55" t="str">
        <f>'[13]Daily Roster'!$L137</f>
        <v>Therese</v>
      </c>
      <c r="M137" s="55" t="str">
        <f>'[13]Daily Roster'!$M137</f>
        <v>T.Do</v>
      </c>
      <c r="N137" s="55" t="str">
        <f>'[13]Daily Roster'!$N137</f>
        <v>qq</v>
      </c>
      <c r="O137" s="55">
        <f>'[13]Daily Roster'!$O137</f>
        <v>0</v>
      </c>
      <c r="P137" s="55">
        <f>'[13]Daily Roster'!$P137</f>
        <v>0</v>
      </c>
      <c r="Q137" s="55">
        <f>'[13]Daily Roster'!$Q137</f>
        <v>0</v>
      </c>
      <c r="R137" s="55">
        <f>'[13]Daily Roster'!$R137</f>
        <v>0</v>
      </c>
      <c r="S137" s="55">
        <f>'[13]Daily Roster'!$S137</f>
        <v>0</v>
      </c>
      <c r="T137" s="55">
        <f>'[13]Daily Roster'!$T137</f>
        <v>0</v>
      </c>
    </row>
    <row r="138" spans="1:20" x14ac:dyDescent="0.3">
      <c r="A138" s="7">
        <v>43291</v>
      </c>
      <c r="B138" s="1" t="s">
        <v>2</v>
      </c>
      <c r="C138" s="55" t="str">
        <f>'[13]Daily Roster'!$C138</f>
        <v>Obaid</v>
      </c>
      <c r="D138" s="55" t="str">
        <f>'[13]Daily Roster'!$D138</f>
        <v>Berenice</v>
      </c>
      <c r="E138" s="55" t="str">
        <f>'[13]Daily Roster'!$E138</f>
        <v>M.Lu</v>
      </c>
      <c r="F138" s="55" t="str">
        <f>'[13]Daily Roster'!$F138</f>
        <v>Alla</v>
      </c>
      <c r="G138" s="55" t="str">
        <f>'[13]Daily Roster'!$G138</f>
        <v>A.Ho</v>
      </c>
      <c r="H138" s="55" t="str">
        <f>'[13]Daily Roster'!$H138</f>
        <v>K.Josevska</v>
      </c>
      <c r="I138" s="55" t="str">
        <f>'[13]Daily Roster'!$I138</f>
        <v>Lois</v>
      </c>
      <c r="J138" s="55" t="str">
        <f>'[13]Daily Roster'!$J138</f>
        <v>S.Rajendra</v>
      </c>
      <c r="K138" s="55" t="str">
        <f>'[13]Daily Roster'!$K138</f>
        <v>AndrewL</v>
      </c>
      <c r="L138" s="55" t="str">
        <f>'[13]Daily Roster'!$L138</f>
        <v>Therese</v>
      </c>
      <c r="M138" s="55" t="str">
        <f>'[13]Daily Roster'!$M138</f>
        <v>T.Do</v>
      </c>
      <c r="N138" s="55" t="str">
        <f>'[13]Daily Roster'!$N138</f>
        <v>qq</v>
      </c>
      <c r="O138" s="55">
        <f>'[13]Daily Roster'!$O138</f>
        <v>0</v>
      </c>
      <c r="P138" s="55">
        <f>'[13]Daily Roster'!$P138</f>
        <v>0</v>
      </c>
      <c r="Q138" s="55">
        <f>'[13]Daily Roster'!$Q138</f>
        <v>0</v>
      </c>
      <c r="R138" s="55">
        <f>'[13]Daily Roster'!$R138</f>
        <v>0</v>
      </c>
      <c r="S138" s="55">
        <f>'[13]Daily Roster'!$S138</f>
        <v>0</v>
      </c>
      <c r="T138" s="55">
        <f>'[13]Daily Roster'!$T138</f>
        <v>0</v>
      </c>
    </row>
    <row r="139" spans="1:20" x14ac:dyDescent="0.3">
      <c r="A139" s="7">
        <v>43292</v>
      </c>
      <c r="B139" s="1" t="s">
        <v>3</v>
      </c>
      <c r="C139" s="55" t="str">
        <f>'[13]Daily Roster'!$C139</f>
        <v>Obaid</v>
      </c>
      <c r="D139" s="55" t="str">
        <f>'[13]Daily Roster'!$D139</f>
        <v>Berenice</v>
      </c>
      <c r="E139" s="55" t="str">
        <f>'[13]Daily Roster'!$E139</f>
        <v>M.Tang</v>
      </c>
      <c r="F139" s="55" t="str">
        <f>'[13]Daily Roster'!$F139</f>
        <v>qq</v>
      </c>
      <c r="G139" s="55" t="str">
        <f>'[13]Daily Roster'!$G139</f>
        <v>A.Ho</v>
      </c>
      <c r="H139" s="55" t="str">
        <f>'[13]Daily Roster'!$H139</f>
        <v>K.Josevska</v>
      </c>
      <c r="I139" s="55" t="str">
        <f>'[13]Daily Roster'!$I139</f>
        <v>Lois</v>
      </c>
      <c r="J139" s="55" t="str">
        <f>'[13]Daily Roster'!$J139</f>
        <v>Lois</v>
      </c>
      <c r="K139" s="55" t="str">
        <f>'[13]Daily Roster'!$K139</f>
        <v>AndrewL</v>
      </c>
      <c r="L139" s="55" t="str">
        <f>'[13]Daily Roster'!$L139</f>
        <v>Therese</v>
      </c>
      <c r="M139" s="55" t="str">
        <f>'[13]Daily Roster'!$M139</f>
        <v>T.Do</v>
      </c>
      <c r="N139" s="55" t="str">
        <f>'[13]Daily Roster'!$N139</f>
        <v>qq</v>
      </c>
      <c r="O139" s="55">
        <f>'[13]Daily Roster'!$O139</f>
        <v>0</v>
      </c>
      <c r="P139" s="55">
        <f>'[13]Daily Roster'!$P139</f>
        <v>0</v>
      </c>
      <c r="Q139" s="55">
        <f>'[13]Daily Roster'!$Q139</f>
        <v>0</v>
      </c>
      <c r="R139" s="55">
        <f>'[13]Daily Roster'!$R139</f>
        <v>0</v>
      </c>
      <c r="S139" s="55">
        <f>'[13]Daily Roster'!$S139</f>
        <v>0</v>
      </c>
      <c r="T139" s="55">
        <f>'[13]Daily Roster'!$T139</f>
        <v>0</v>
      </c>
    </row>
    <row r="140" spans="1:20" x14ac:dyDescent="0.3">
      <c r="A140" s="7">
        <v>43293</v>
      </c>
      <c r="B140" s="1" t="s">
        <v>4</v>
      </c>
      <c r="C140" s="55" t="str">
        <f>'[13]Daily Roster'!$C140</f>
        <v>Obaid</v>
      </c>
      <c r="D140" s="55" t="str">
        <f>'[13]Daily Roster'!$D140</f>
        <v>V.Shen</v>
      </c>
      <c r="E140" s="55" t="str">
        <f>'[13]Daily Roster'!$E140</f>
        <v>M.Tang</v>
      </c>
      <c r="F140" s="55" t="str">
        <f>'[13]Daily Roster'!$F140</f>
        <v>Alla</v>
      </c>
      <c r="G140" s="55" t="str">
        <f>'[13]Daily Roster'!$G140</f>
        <v>A.Ho</v>
      </c>
      <c r="H140" s="55" t="str">
        <f>'[13]Daily Roster'!$H140</f>
        <v>K.Josevska</v>
      </c>
      <c r="I140" s="55" t="str">
        <f>'[13]Daily Roster'!$I140</f>
        <v>Lois</v>
      </c>
      <c r="J140" s="55" t="str">
        <f>'[13]Daily Roster'!$J140</f>
        <v>S.Rajendra</v>
      </c>
      <c r="K140" s="55" t="str">
        <f>'[13]Daily Roster'!$K140</f>
        <v>AndrewL</v>
      </c>
      <c r="L140" s="55" t="str">
        <f>'[13]Daily Roster'!$L140</f>
        <v>Therese</v>
      </c>
      <c r="M140" s="55" t="str">
        <f>'[13]Daily Roster'!$M140</f>
        <v>T.Do</v>
      </c>
      <c r="N140" s="55" t="str">
        <f>'[13]Daily Roster'!$N140</f>
        <v>qq</v>
      </c>
      <c r="O140" s="55">
        <f>'[13]Daily Roster'!$O140</f>
        <v>0</v>
      </c>
      <c r="P140" s="55">
        <f>'[13]Daily Roster'!$P140</f>
        <v>0</v>
      </c>
      <c r="Q140" s="55">
        <f>'[13]Daily Roster'!$Q140</f>
        <v>0</v>
      </c>
      <c r="R140" s="55">
        <f>'[13]Daily Roster'!$R140</f>
        <v>0</v>
      </c>
      <c r="S140" s="55">
        <f>'[13]Daily Roster'!$S140</f>
        <v>0</v>
      </c>
      <c r="T140" s="55">
        <f>'[13]Daily Roster'!$T140</f>
        <v>0</v>
      </c>
    </row>
    <row r="141" spans="1:20" x14ac:dyDescent="0.3">
      <c r="A141" s="7">
        <v>43294</v>
      </c>
      <c r="B141" s="1" t="s">
        <v>5</v>
      </c>
      <c r="C141" s="55" t="str">
        <f>'[13]Daily Roster'!$C141</f>
        <v>Obaid</v>
      </c>
      <c r="D141" s="55" t="str">
        <f>'[13]Daily Roster'!$D141</f>
        <v>Berenice</v>
      </c>
      <c r="E141" s="55" t="str">
        <f>'[13]Daily Roster'!$E141</f>
        <v>M.Tang</v>
      </c>
      <c r="F141" s="55" t="str">
        <f>'[13]Daily Roster'!$F141</f>
        <v>qq</v>
      </c>
      <c r="G141" s="55" t="str">
        <f>'[13]Daily Roster'!$G141</f>
        <v>A.Ho</v>
      </c>
      <c r="H141" s="55" t="str">
        <f>'[13]Daily Roster'!$H141</f>
        <v>K.Josevska</v>
      </c>
      <c r="I141" s="55" t="str">
        <f>'[13]Daily Roster'!$I141</f>
        <v>Lois</v>
      </c>
      <c r="J141" s="55" t="str">
        <f>'[13]Daily Roster'!$J141</f>
        <v>S.Rajendra</v>
      </c>
      <c r="K141" s="55" t="str">
        <f>'[13]Daily Roster'!$K141</f>
        <v>Bianca</v>
      </c>
      <c r="L141" s="55" t="str">
        <f>'[13]Daily Roster'!$L141</f>
        <v>Therese</v>
      </c>
      <c r="M141" s="55" t="str">
        <f>'[13]Daily Roster'!$M141</f>
        <v>qq</v>
      </c>
      <c r="N141" s="55" t="str">
        <f>'[13]Daily Roster'!$N141</f>
        <v>qq</v>
      </c>
      <c r="O141" s="55">
        <f>'[13]Daily Roster'!$O141</f>
        <v>0</v>
      </c>
      <c r="P141" s="55">
        <f>'[13]Daily Roster'!$P141</f>
        <v>0</v>
      </c>
      <c r="Q141" s="55">
        <f>'[13]Daily Roster'!$Q141</f>
        <v>0</v>
      </c>
      <c r="R141" s="55">
        <f>'[13]Daily Roster'!$R141</f>
        <v>0</v>
      </c>
      <c r="S141" s="55">
        <f>'[13]Daily Roster'!$S141</f>
        <v>0</v>
      </c>
      <c r="T141" s="55">
        <f>'[13]Daily Roster'!$T141</f>
        <v>0</v>
      </c>
    </row>
    <row r="142" spans="1:20" x14ac:dyDescent="0.3">
      <c r="A142" s="7">
        <v>43297</v>
      </c>
      <c r="B142" s="1" t="s">
        <v>1</v>
      </c>
      <c r="C142" s="55" t="str">
        <f>'[13]Daily Roster'!$C142</f>
        <v>Obaid</v>
      </c>
      <c r="D142" s="55" t="str">
        <f>'[13]Daily Roster'!$D142</f>
        <v>Golriz</v>
      </c>
      <c r="E142" s="55" t="str">
        <f>'[13]Daily Roster'!$E142</f>
        <v>M.Tang</v>
      </c>
      <c r="F142" s="55" t="str">
        <f>'[13]Daily Roster'!$F142</f>
        <v>Alla</v>
      </c>
      <c r="G142" s="55" t="str">
        <f>'[13]Daily Roster'!$G142</f>
        <v>A.Ho</v>
      </c>
      <c r="H142" s="55" t="str">
        <f>'[13]Daily Roster'!$H142</f>
        <v>K.Josevska</v>
      </c>
      <c r="I142" s="55" t="str">
        <f>'[13]Daily Roster'!$I142</f>
        <v>Lois</v>
      </c>
      <c r="J142" s="55" t="str">
        <f>'[13]Daily Roster'!$J142</f>
        <v>S.Rajendra</v>
      </c>
      <c r="K142" s="55" t="str">
        <f>'[13]Daily Roster'!$K142</f>
        <v>AndrewL</v>
      </c>
      <c r="L142" s="55" t="str">
        <f>'[13]Daily Roster'!$L142</f>
        <v>Therese</v>
      </c>
      <c r="M142" s="55" t="str">
        <f>'[13]Daily Roster'!$M142</f>
        <v>qq</v>
      </c>
      <c r="N142" s="55" t="str">
        <f>'[13]Daily Roster'!$N142</f>
        <v>qq</v>
      </c>
      <c r="O142" s="55">
        <f>'[13]Daily Roster'!$O142</f>
        <v>0</v>
      </c>
      <c r="P142" s="55">
        <f>'[13]Daily Roster'!$P142</f>
        <v>0</v>
      </c>
      <c r="Q142" s="55">
        <f>'[13]Daily Roster'!$Q142</f>
        <v>0</v>
      </c>
      <c r="R142" s="55">
        <f>'[13]Daily Roster'!$R142</f>
        <v>0</v>
      </c>
      <c r="S142" s="55">
        <f>'[13]Daily Roster'!$S142</f>
        <v>0</v>
      </c>
      <c r="T142" s="55">
        <f>'[13]Daily Roster'!$T142</f>
        <v>0</v>
      </c>
    </row>
    <row r="143" spans="1:20" x14ac:dyDescent="0.3">
      <c r="A143" s="7">
        <v>43298</v>
      </c>
      <c r="B143" s="1" t="s">
        <v>2</v>
      </c>
      <c r="C143" s="55" t="str">
        <f>'[13]Daily Roster'!$C143</f>
        <v>Obaid</v>
      </c>
      <c r="D143" s="55" t="str">
        <f>'[13]Daily Roster'!$D143</f>
        <v>qq</v>
      </c>
      <c r="E143" s="55" t="str">
        <f>'[13]Daily Roster'!$E143</f>
        <v>Golriz</v>
      </c>
      <c r="F143" s="55" t="str">
        <f>'[13]Daily Roster'!$F143</f>
        <v>Alla</v>
      </c>
      <c r="G143" s="55" t="str">
        <f>'[13]Daily Roster'!$G143</f>
        <v>A.Ho</v>
      </c>
      <c r="H143" s="55" t="str">
        <f>'[13]Daily Roster'!$H143</f>
        <v>K.Josevska</v>
      </c>
      <c r="I143" s="55" t="str">
        <f>'[13]Daily Roster'!$I143</f>
        <v>Lois</v>
      </c>
      <c r="J143" s="55" t="str">
        <f>'[13]Daily Roster'!$J143</f>
        <v>S.Rajendra</v>
      </c>
      <c r="K143" s="55" t="str">
        <f>'[13]Daily Roster'!$K143</f>
        <v>AndrewL</v>
      </c>
      <c r="L143" s="55" t="str">
        <f>'[13]Daily Roster'!$L143</f>
        <v>Therese</v>
      </c>
      <c r="M143" s="55" t="str">
        <f>'[13]Daily Roster'!$M143</f>
        <v>qq</v>
      </c>
      <c r="N143" s="55" t="str">
        <f>'[13]Daily Roster'!$N143</f>
        <v>qq</v>
      </c>
      <c r="O143" s="55">
        <f>'[13]Daily Roster'!$O143</f>
        <v>0</v>
      </c>
      <c r="P143" s="55">
        <f>'[13]Daily Roster'!$P143</f>
        <v>0</v>
      </c>
      <c r="Q143" s="55">
        <f>'[13]Daily Roster'!$Q143</f>
        <v>0</v>
      </c>
      <c r="R143" s="55">
        <f>'[13]Daily Roster'!$R143</f>
        <v>0</v>
      </c>
      <c r="S143" s="55">
        <f>'[13]Daily Roster'!$S143</f>
        <v>0</v>
      </c>
      <c r="T143" s="55">
        <f>'[13]Daily Roster'!$T143</f>
        <v>0</v>
      </c>
    </row>
    <row r="144" spans="1:20" x14ac:dyDescent="0.3">
      <c r="A144" s="7">
        <v>43299</v>
      </c>
      <c r="B144" s="1" t="s">
        <v>3</v>
      </c>
      <c r="C144" s="55" t="str">
        <f>'[13]Daily Roster'!$C144</f>
        <v>Obaid&lt;3</v>
      </c>
      <c r="D144" s="55" t="str">
        <f>'[13]Daily Roster'!$D144</f>
        <v>M.Lu</v>
      </c>
      <c r="E144" s="55" t="str">
        <f>'[13]Daily Roster'!$E144</f>
        <v>M.Tang</v>
      </c>
      <c r="F144" s="55" t="str">
        <f>'[13]Daily Roster'!$F144</f>
        <v>qq</v>
      </c>
      <c r="G144" s="55" t="str">
        <f>'[13]Daily Roster'!$G144</f>
        <v>A.Ho</v>
      </c>
      <c r="H144" s="55" t="str">
        <f>'[13]Daily Roster'!$H144</f>
        <v>K.Josevska</v>
      </c>
      <c r="I144" s="55" t="str">
        <f>'[13]Daily Roster'!$I144</f>
        <v>Lois</v>
      </c>
      <c r="J144" s="55" t="str">
        <f>'[13]Daily Roster'!$J144</f>
        <v>Lois</v>
      </c>
      <c r="K144" s="55" t="str">
        <f>'[13]Daily Roster'!$K144</f>
        <v>AndrewL</v>
      </c>
      <c r="L144" s="55" t="str">
        <f>'[13]Daily Roster'!$L144</f>
        <v>Therese</v>
      </c>
      <c r="M144" s="55" t="str">
        <f>'[13]Daily Roster'!$M144</f>
        <v>qq</v>
      </c>
      <c r="N144" s="55" t="str">
        <f>'[13]Daily Roster'!$N144</f>
        <v>qq</v>
      </c>
      <c r="O144" s="55">
        <f>'[13]Daily Roster'!$O144</f>
        <v>0</v>
      </c>
      <c r="P144" s="55">
        <f>'[13]Daily Roster'!$P144</f>
        <v>0</v>
      </c>
      <c r="Q144" s="55">
        <f>'[13]Daily Roster'!$Q144</f>
        <v>0</v>
      </c>
      <c r="R144" s="55">
        <f>'[13]Daily Roster'!$R144</f>
        <v>0</v>
      </c>
      <c r="S144" s="55">
        <f>'[13]Daily Roster'!$S144</f>
        <v>0</v>
      </c>
      <c r="T144" s="55">
        <f>'[13]Daily Roster'!$T144</f>
        <v>0</v>
      </c>
    </row>
    <row r="145" spans="1:20" x14ac:dyDescent="0.3">
      <c r="A145" s="7">
        <v>43300</v>
      </c>
      <c r="B145" s="1" t="s">
        <v>4</v>
      </c>
      <c r="C145" s="55" t="str">
        <f>'[13]Daily Roster'!$C145</f>
        <v>Obaid</v>
      </c>
      <c r="D145" s="55" t="str">
        <f>'[13]Daily Roster'!$D145</f>
        <v>qq</v>
      </c>
      <c r="E145" s="55" t="str">
        <f>'[13]Daily Roster'!$E145</f>
        <v>M.Tang</v>
      </c>
      <c r="F145" s="55" t="str">
        <f>'[13]Daily Roster'!$F145</f>
        <v>Alla</v>
      </c>
      <c r="G145" s="55" t="str">
        <f>'[13]Daily Roster'!$G145</f>
        <v>M.Lu</v>
      </c>
      <c r="H145" s="55" t="str">
        <f>'[13]Daily Roster'!$H145</f>
        <v>K.Josevska</v>
      </c>
      <c r="I145" s="55" t="str">
        <f>'[13]Daily Roster'!$I145</f>
        <v>Lois</v>
      </c>
      <c r="J145" s="55" t="str">
        <f>'[13]Daily Roster'!$J145</f>
        <v>S.Rajendra</v>
      </c>
      <c r="K145" s="55" t="str">
        <f>'[13]Daily Roster'!$K145</f>
        <v>Angela</v>
      </c>
      <c r="L145" s="55" t="str">
        <f>'[13]Daily Roster'!$L145</f>
        <v>Therese</v>
      </c>
      <c r="M145" s="55" t="str">
        <f>'[13]Daily Roster'!$M145</f>
        <v>qq</v>
      </c>
      <c r="N145" s="55" t="str">
        <f>'[13]Daily Roster'!$N145</f>
        <v>qq</v>
      </c>
      <c r="O145" s="55">
        <f>'[13]Daily Roster'!$O145</f>
        <v>0</v>
      </c>
      <c r="P145" s="55">
        <f>'[13]Daily Roster'!$P145</f>
        <v>0</v>
      </c>
      <c r="Q145" s="55">
        <f>'[13]Daily Roster'!$Q145</f>
        <v>0</v>
      </c>
      <c r="R145" s="55">
        <f>'[13]Daily Roster'!$R145</f>
        <v>0</v>
      </c>
      <c r="S145" s="55">
        <f>'[13]Daily Roster'!$S145</f>
        <v>0</v>
      </c>
      <c r="T145" s="55">
        <f>'[13]Daily Roster'!$T145</f>
        <v>0</v>
      </c>
    </row>
    <row r="146" spans="1:20" x14ac:dyDescent="0.3">
      <c r="A146" s="7">
        <v>43301</v>
      </c>
      <c r="B146" s="1" t="s">
        <v>5</v>
      </c>
      <c r="C146" s="55" t="str">
        <f>'[13]Daily Roster'!$C146</f>
        <v>Obaid</v>
      </c>
      <c r="D146" s="55" t="str">
        <f>'[13]Daily Roster'!$D146</f>
        <v>Golriz</v>
      </c>
      <c r="E146" s="55" t="str">
        <f>'[13]Daily Roster'!$E146</f>
        <v>M.Tang</v>
      </c>
      <c r="F146" s="55" t="str">
        <f>'[13]Daily Roster'!$F146</f>
        <v>qq</v>
      </c>
      <c r="G146" s="55" t="str">
        <f>'[13]Daily Roster'!$G146</f>
        <v>A.Ho</v>
      </c>
      <c r="H146" s="55" t="str">
        <f>'[13]Daily Roster'!$H146</f>
        <v>K.Josevska</v>
      </c>
      <c r="I146" s="55" t="str">
        <f>'[13]Daily Roster'!$I146</f>
        <v>Lois</v>
      </c>
      <c r="J146" s="55" t="str">
        <f>'[13]Daily Roster'!$J146</f>
        <v>S.Rajendra</v>
      </c>
      <c r="K146" s="55" t="str">
        <f>'[13]Daily Roster'!$K146</f>
        <v>AndrewL</v>
      </c>
      <c r="L146" s="55" t="str">
        <f>'[13]Daily Roster'!$L146</f>
        <v>Therese</v>
      </c>
      <c r="M146" s="55" t="str">
        <f>'[13]Daily Roster'!$M146</f>
        <v>qq</v>
      </c>
      <c r="N146" s="55" t="str">
        <f>'[13]Daily Roster'!$N146</f>
        <v>qq</v>
      </c>
      <c r="O146" s="55">
        <f>'[13]Daily Roster'!$O146</f>
        <v>0</v>
      </c>
      <c r="P146" s="55">
        <f>'[13]Daily Roster'!$P146</f>
        <v>0</v>
      </c>
      <c r="Q146" s="55">
        <f>'[13]Daily Roster'!$Q146</f>
        <v>0</v>
      </c>
      <c r="R146" s="55">
        <f>'[13]Daily Roster'!$R146</f>
        <v>0</v>
      </c>
      <c r="S146" s="55">
        <f>'[13]Daily Roster'!$S146</f>
        <v>0</v>
      </c>
      <c r="T146" s="55">
        <f>'[13]Daily Roster'!$T146</f>
        <v>0</v>
      </c>
    </row>
    <row r="147" spans="1:20" x14ac:dyDescent="0.3">
      <c r="A147" s="7">
        <v>43304</v>
      </c>
      <c r="B147" s="1" t="s">
        <v>1</v>
      </c>
      <c r="C147" s="55" t="str">
        <f>'[13]Daily Roster'!$C147</f>
        <v>Obaid</v>
      </c>
      <c r="D147" s="55" t="str">
        <f>'[13]Daily Roster'!$D147</f>
        <v>Berenice</v>
      </c>
      <c r="E147" s="55" t="str">
        <f>'[13]Daily Roster'!$E147</f>
        <v>M.Tang</v>
      </c>
      <c r="F147" s="55" t="str">
        <f>'[13]Daily Roster'!$F147</f>
        <v>Alla</v>
      </c>
      <c r="G147" s="55" t="str">
        <f>'[13]Daily Roster'!$G147</f>
        <v>A.Ho</v>
      </c>
      <c r="H147" s="55" t="str">
        <f>'[13]Daily Roster'!$H147</f>
        <v>K.Josevska</v>
      </c>
      <c r="I147" s="55" t="str">
        <f>'[13]Daily Roster'!$I147</f>
        <v>Phuong/Lois</v>
      </c>
      <c r="J147" s="55" t="str">
        <f>'[13]Daily Roster'!$J147</f>
        <v>S.Rajendra</v>
      </c>
      <c r="K147" s="55" t="str">
        <f>'[13]Daily Roster'!$K147</f>
        <v>AndrewL</v>
      </c>
      <c r="L147" s="55" t="str">
        <f>'[13]Daily Roster'!$L147</f>
        <v>Therese</v>
      </c>
      <c r="M147" s="55" t="str">
        <f>'[13]Daily Roster'!$M147</f>
        <v>SindhuT</v>
      </c>
      <c r="N147" s="55" t="str">
        <f>'[13]Daily Roster'!$N147</f>
        <v>qq</v>
      </c>
      <c r="O147" s="55">
        <f>'[13]Daily Roster'!$O147</f>
        <v>0</v>
      </c>
      <c r="P147" s="55">
        <f>'[13]Daily Roster'!$P147</f>
        <v>0</v>
      </c>
      <c r="Q147" s="55">
        <f>'[13]Daily Roster'!$Q147</f>
        <v>0</v>
      </c>
      <c r="R147" s="55">
        <f>'[13]Daily Roster'!$R147</f>
        <v>0</v>
      </c>
      <c r="S147" s="55">
        <f>'[13]Daily Roster'!$S147</f>
        <v>0</v>
      </c>
      <c r="T147" s="55">
        <f>'[13]Daily Roster'!$T147</f>
        <v>0</v>
      </c>
    </row>
    <row r="148" spans="1:20" x14ac:dyDescent="0.3">
      <c r="A148" s="7">
        <v>43305</v>
      </c>
      <c r="B148" s="1" t="s">
        <v>2</v>
      </c>
      <c r="C148" s="55" t="str">
        <f>'[13]Daily Roster'!$C148</f>
        <v>Obaid</v>
      </c>
      <c r="D148" s="55" t="str">
        <f>'[13]Daily Roster'!$D148</f>
        <v>Berenice</v>
      </c>
      <c r="E148" s="55" t="str">
        <f>'[13]Daily Roster'!$E148</f>
        <v>M.Lu</v>
      </c>
      <c r="F148" s="55" t="str">
        <f>'[13]Daily Roster'!$F148</f>
        <v>Alla</v>
      </c>
      <c r="G148" s="55" t="str">
        <f>'[13]Daily Roster'!$G148</f>
        <v>A.Ho</v>
      </c>
      <c r="H148" s="55" t="str">
        <f>'[13]Daily Roster'!$H148</f>
        <v>K.Josevska</v>
      </c>
      <c r="I148" s="55" t="str">
        <f>'[13]Daily Roster'!$I148</f>
        <v>Phuong</v>
      </c>
      <c r="J148" s="55" t="str">
        <f>'[13]Daily Roster'!$J148</f>
        <v>S.Rajendra</v>
      </c>
      <c r="K148" s="55" t="str">
        <f>'[13]Daily Roster'!$K148</f>
        <v>AndrewL</v>
      </c>
      <c r="L148" s="55" t="str">
        <f>'[13]Daily Roster'!$L148</f>
        <v>Therese</v>
      </c>
      <c r="M148" s="55" t="str">
        <f>'[13]Daily Roster'!$M148</f>
        <v>SindhuT</v>
      </c>
      <c r="N148" s="55" t="str">
        <f>'[13]Daily Roster'!$N148</f>
        <v>qq</v>
      </c>
      <c r="O148" s="55">
        <f>'[13]Daily Roster'!$O148</f>
        <v>0</v>
      </c>
      <c r="P148" s="55">
        <f>'[13]Daily Roster'!$P148</f>
        <v>0</v>
      </c>
      <c r="Q148" s="55">
        <f>'[13]Daily Roster'!$Q148</f>
        <v>0</v>
      </c>
      <c r="R148" s="55">
        <f>'[13]Daily Roster'!$R148</f>
        <v>0</v>
      </c>
      <c r="S148" s="55">
        <f>'[13]Daily Roster'!$S148</f>
        <v>0</v>
      </c>
      <c r="T148" s="55">
        <f>'[13]Daily Roster'!$T148</f>
        <v>0</v>
      </c>
    </row>
    <row r="149" spans="1:20" x14ac:dyDescent="0.3">
      <c r="A149" s="7">
        <v>43306</v>
      </c>
      <c r="B149" s="1" t="s">
        <v>3</v>
      </c>
      <c r="C149" s="55" t="str">
        <f>'[13]Daily Roster'!$C149</f>
        <v>Obaid</v>
      </c>
      <c r="D149" s="55" t="str">
        <f>'[13]Daily Roster'!$D149</f>
        <v>Berenice</v>
      </c>
      <c r="E149" s="55" t="str">
        <f>'[13]Daily Roster'!$E149</f>
        <v>M.Tang</v>
      </c>
      <c r="F149" s="55" t="str">
        <f>'[13]Daily Roster'!$F149</f>
        <v>qq</v>
      </c>
      <c r="G149" s="55" t="str">
        <f>'[13]Daily Roster'!$G149</f>
        <v>M.Lu</v>
      </c>
      <c r="H149" s="55" t="str">
        <f>'[13]Daily Roster'!$H149</f>
        <v>K.Josevska</v>
      </c>
      <c r="I149" s="55" t="str">
        <f>'[13]Daily Roster'!$I149</f>
        <v>Phuong</v>
      </c>
      <c r="J149" s="55" t="str">
        <f>'[13]Daily Roster'!$J149</f>
        <v>Phuong</v>
      </c>
      <c r="K149" s="55" t="str">
        <f>'[13]Daily Roster'!$K149</f>
        <v>AndrewL</v>
      </c>
      <c r="L149" s="55" t="str">
        <f>'[13]Daily Roster'!$L149</f>
        <v>Therese</v>
      </c>
      <c r="M149" s="55" t="str">
        <f>'[13]Daily Roster'!$M149</f>
        <v>SindhuT</v>
      </c>
      <c r="N149" s="55" t="str">
        <f>'[13]Daily Roster'!$N149</f>
        <v>qq</v>
      </c>
      <c r="O149" s="55">
        <f>'[13]Daily Roster'!$O149</f>
        <v>0</v>
      </c>
      <c r="P149" s="55">
        <f>'[13]Daily Roster'!$P149</f>
        <v>0</v>
      </c>
      <c r="Q149" s="55">
        <f>'[13]Daily Roster'!$Q149</f>
        <v>0</v>
      </c>
      <c r="R149" s="55">
        <f>'[13]Daily Roster'!$R149</f>
        <v>0</v>
      </c>
      <c r="S149" s="55">
        <f>'[13]Daily Roster'!$S149</f>
        <v>0</v>
      </c>
      <c r="T149" s="55">
        <f>'[13]Daily Roster'!$T149</f>
        <v>0</v>
      </c>
    </row>
    <row r="150" spans="1:20" x14ac:dyDescent="0.3">
      <c r="A150" s="7">
        <v>43307</v>
      </c>
      <c r="B150" s="1" t="s">
        <v>4</v>
      </c>
      <c r="C150" s="55" t="str">
        <f>'[13]Daily Roster'!$C150</f>
        <v>Obaid</v>
      </c>
      <c r="D150" s="55" t="str">
        <f>'[13]Daily Roster'!$D150</f>
        <v>Berenice</v>
      </c>
      <c r="E150" s="55" t="str">
        <f>'[13]Daily Roster'!$E150</f>
        <v>M.Tang</v>
      </c>
      <c r="F150" s="55" t="str">
        <f>'[13]Daily Roster'!$F150</f>
        <v>Alla</v>
      </c>
      <c r="G150" s="55" t="str">
        <f>'[13]Daily Roster'!$G150</f>
        <v>A.Ho</v>
      </c>
      <c r="H150" s="55" t="str">
        <f>'[13]Daily Roster'!$H150</f>
        <v>K.Josevska</v>
      </c>
      <c r="I150" s="55" t="str">
        <f>'[13]Daily Roster'!$I150</f>
        <v>Phuong/Lois</v>
      </c>
      <c r="J150" s="55" t="str">
        <f>'[13]Daily Roster'!$J150</f>
        <v>S.Rajendra</v>
      </c>
      <c r="K150" s="55" t="str">
        <f>'[13]Daily Roster'!$K150</f>
        <v>AndrewL</v>
      </c>
      <c r="L150" s="55" t="str">
        <f>'[13]Daily Roster'!$L150</f>
        <v>Therese</v>
      </c>
      <c r="M150" s="55" t="str">
        <f>'[13]Daily Roster'!$M150</f>
        <v>SindhuT</v>
      </c>
      <c r="N150" s="55" t="str">
        <f>'[13]Daily Roster'!$N150</f>
        <v>qq</v>
      </c>
      <c r="O150" s="55">
        <f>'[13]Daily Roster'!$O150</f>
        <v>0</v>
      </c>
      <c r="P150" s="55">
        <f>'[13]Daily Roster'!$P150</f>
        <v>0</v>
      </c>
      <c r="Q150" s="55">
        <f>'[13]Daily Roster'!$Q150</f>
        <v>0</v>
      </c>
      <c r="R150" s="55">
        <f>'[13]Daily Roster'!$R150</f>
        <v>0</v>
      </c>
      <c r="S150" s="55">
        <f>'[13]Daily Roster'!$S150</f>
        <v>0</v>
      </c>
      <c r="T150" s="55">
        <f>'[13]Daily Roster'!$T150</f>
        <v>0</v>
      </c>
    </row>
    <row r="151" spans="1:20" x14ac:dyDescent="0.3">
      <c r="A151" s="7">
        <v>43308</v>
      </c>
      <c r="B151" s="1" t="s">
        <v>5</v>
      </c>
      <c r="C151" s="55" t="str">
        <f>'[13]Daily Roster'!$C151</f>
        <v>M.Lu</v>
      </c>
      <c r="D151" s="55" t="str">
        <f>'[13]Daily Roster'!$D151</f>
        <v>Berenice</v>
      </c>
      <c r="E151" s="55" t="str">
        <f>'[13]Daily Roster'!$E151</f>
        <v>M.Tang</v>
      </c>
      <c r="F151" s="55" t="str">
        <f>'[13]Daily Roster'!$F151</f>
        <v>qq</v>
      </c>
      <c r="G151" s="55" t="str">
        <f>'[13]Daily Roster'!$G151</f>
        <v>A.Ho</v>
      </c>
      <c r="H151" s="55" t="str">
        <f>'[13]Daily Roster'!$H151</f>
        <v>K.Josevska</v>
      </c>
      <c r="I151" s="55" t="str">
        <f>'[13]Daily Roster'!$I151</f>
        <v>Phuong</v>
      </c>
      <c r="J151" s="55" t="str">
        <f>'[13]Daily Roster'!$J151</f>
        <v>S.Rajendra</v>
      </c>
      <c r="K151" s="55" t="str">
        <f>'[13]Daily Roster'!$K151</f>
        <v>AndrewL</v>
      </c>
      <c r="L151" s="55" t="str">
        <f>'[13]Daily Roster'!$L151</f>
        <v>Therese</v>
      </c>
      <c r="M151" s="55" t="str">
        <f>'[13]Daily Roster'!$M151</f>
        <v>SindhuT</v>
      </c>
      <c r="N151" s="55" t="str">
        <f>'[13]Daily Roster'!$N151</f>
        <v>qq</v>
      </c>
      <c r="O151" s="55">
        <f>'[13]Daily Roster'!$O151</f>
        <v>0</v>
      </c>
      <c r="P151" s="55">
        <f>'[13]Daily Roster'!$P151</f>
        <v>0</v>
      </c>
      <c r="Q151" s="55">
        <f>'[13]Daily Roster'!$Q151</f>
        <v>0</v>
      </c>
      <c r="R151" s="55">
        <f>'[13]Daily Roster'!$R151</f>
        <v>0</v>
      </c>
      <c r="S151" s="55">
        <f>'[13]Daily Roster'!$S151</f>
        <v>0</v>
      </c>
      <c r="T151" s="55">
        <f>'[13]Daily Roster'!$T151</f>
        <v>0</v>
      </c>
    </row>
    <row r="152" spans="1:20" x14ac:dyDescent="0.3">
      <c r="A152" s="7">
        <v>43311</v>
      </c>
      <c r="B152" s="1" t="s">
        <v>1</v>
      </c>
      <c r="C152" s="55" t="str">
        <f>'[13]Daily Roster'!$C152</f>
        <v>Obaid</v>
      </c>
      <c r="D152" s="55" t="str">
        <f>'[13]Daily Roster'!$D152</f>
        <v>Berenice</v>
      </c>
      <c r="E152" s="55" t="str">
        <f>'[13]Daily Roster'!$E152</f>
        <v>M.Tang</v>
      </c>
      <c r="F152" s="55" t="str">
        <f>'[13]Daily Roster'!$F152</f>
        <v>Alla</v>
      </c>
      <c r="G152" s="55" t="str">
        <f>'[13]Daily Roster'!$G152</f>
        <v>A.Ho</v>
      </c>
      <c r="H152" s="55" t="str">
        <f>'[13]Daily Roster'!$H152</f>
        <v>K.Josevska</v>
      </c>
      <c r="I152" s="55" t="str">
        <f>'[13]Daily Roster'!$I152</f>
        <v>Phuong</v>
      </c>
      <c r="J152" s="55" t="str">
        <f>'[13]Daily Roster'!$J152</f>
        <v>S.Rajendra</v>
      </c>
      <c r="K152" s="55" t="str">
        <f>'[13]Daily Roster'!$K152</f>
        <v>AndrewL</v>
      </c>
      <c r="L152" s="55" t="str">
        <f>'[13]Daily Roster'!$L152</f>
        <v>Therese</v>
      </c>
      <c r="M152" s="55" t="str">
        <f>'[13]Daily Roster'!$M152</f>
        <v>qq</v>
      </c>
      <c r="N152" s="55" t="str">
        <f>'[13]Daily Roster'!$N152</f>
        <v>qq</v>
      </c>
      <c r="O152" s="55">
        <f>'[13]Daily Roster'!$O152</f>
        <v>0</v>
      </c>
      <c r="P152" s="55">
        <f>'[13]Daily Roster'!$P152</f>
        <v>0</v>
      </c>
      <c r="Q152" s="55">
        <f>'[13]Daily Roster'!$Q152</f>
        <v>0</v>
      </c>
      <c r="R152" s="55">
        <f>'[13]Daily Roster'!$R152</f>
        <v>0</v>
      </c>
      <c r="S152" s="55">
        <f>'[13]Daily Roster'!$S152</f>
        <v>0</v>
      </c>
      <c r="T152" s="55">
        <f>'[13]Daily Roster'!$T152</f>
        <v>0</v>
      </c>
    </row>
    <row r="153" spans="1:20" x14ac:dyDescent="0.3">
      <c r="A153" s="7">
        <v>43312</v>
      </c>
      <c r="B153" s="1" t="s">
        <v>2</v>
      </c>
      <c r="C153" s="55" t="str">
        <f>'[13]Daily Roster'!$C153</f>
        <v>Obaid</v>
      </c>
      <c r="D153" s="55" t="str">
        <f>'[13]Daily Roster'!$D153</f>
        <v>Berenice</v>
      </c>
      <c r="E153" s="55" t="str">
        <f>'[13]Daily Roster'!$E153</f>
        <v>V.Shen</v>
      </c>
      <c r="F153" s="55" t="str">
        <f>'[13]Daily Roster'!$F153</f>
        <v>Alla</v>
      </c>
      <c r="G153" s="55" t="str">
        <f>'[13]Daily Roster'!$G153</f>
        <v>A.Ho</v>
      </c>
      <c r="H153" s="55" t="str">
        <f>'[13]Daily Roster'!$H153</f>
        <v>K.Josevska</v>
      </c>
      <c r="I153" s="55" t="str">
        <f>'[13]Daily Roster'!$I153</f>
        <v>Phuong</v>
      </c>
      <c r="J153" s="55" t="str">
        <f>'[13]Daily Roster'!$J153</f>
        <v>S.Rajendra</v>
      </c>
      <c r="K153" s="55" t="str">
        <f>'[13]Daily Roster'!$K153</f>
        <v>AndrewL</v>
      </c>
      <c r="L153" s="55" t="str">
        <f>'[13]Daily Roster'!$L153</f>
        <v>Therese</v>
      </c>
      <c r="M153" s="55" t="str">
        <f>'[13]Daily Roster'!$M153</f>
        <v>qq</v>
      </c>
      <c r="N153" s="55" t="str">
        <f>'[13]Daily Roster'!$N153</f>
        <v>qq</v>
      </c>
      <c r="O153" s="55">
        <f>'[13]Daily Roster'!$O153</f>
        <v>0</v>
      </c>
      <c r="P153" s="55">
        <f>'[13]Daily Roster'!$P153</f>
        <v>0</v>
      </c>
      <c r="Q153" s="55">
        <f>'[13]Daily Roster'!$Q153</f>
        <v>0</v>
      </c>
      <c r="R153" s="55">
        <f>'[13]Daily Roster'!$R153</f>
        <v>0</v>
      </c>
      <c r="S153" s="55">
        <f>'[13]Daily Roster'!$S153</f>
        <v>0</v>
      </c>
      <c r="T153" s="55">
        <f>'[13]Daily Roster'!$T153</f>
        <v>0</v>
      </c>
    </row>
    <row r="154" spans="1:20" x14ac:dyDescent="0.3">
      <c r="A154" s="7">
        <v>43313</v>
      </c>
      <c r="B154" s="1" t="s">
        <v>3</v>
      </c>
      <c r="C154" s="55" t="str">
        <f>'[13]Daily Roster'!$C154</f>
        <v>Obaid</v>
      </c>
      <c r="D154" s="55" t="str">
        <f>'[13]Daily Roster'!$D154</f>
        <v>Berenice</v>
      </c>
      <c r="E154" s="55" t="str">
        <f>'[13]Daily Roster'!$E154</f>
        <v>M.Tang</v>
      </c>
      <c r="F154" s="55" t="str">
        <f>'[13]Daily Roster'!$F154</f>
        <v>qq</v>
      </c>
      <c r="G154" s="55" t="str">
        <f>'[13]Daily Roster'!$G154</f>
        <v>A.Ho</v>
      </c>
      <c r="H154" s="55" t="str">
        <f>'[13]Daily Roster'!$H154</f>
        <v>K.Josevska</v>
      </c>
      <c r="I154" s="55" t="str">
        <f>'[13]Daily Roster'!$I154</f>
        <v>Phuong</v>
      </c>
      <c r="J154" s="55" t="str">
        <f>'[13]Daily Roster'!$J154</f>
        <v>Phuong</v>
      </c>
      <c r="K154" s="55" t="str">
        <f>'[13]Daily Roster'!$K154</f>
        <v>AndrewL</v>
      </c>
      <c r="L154" s="55" t="str">
        <f>'[13]Daily Roster'!$L154</f>
        <v>Therese</v>
      </c>
      <c r="M154" s="55" t="str">
        <f>'[13]Daily Roster'!$M154</f>
        <v>SindhuT</v>
      </c>
      <c r="N154" s="55" t="str">
        <f>'[13]Daily Roster'!$N154</f>
        <v>qq</v>
      </c>
      <c r="O154" s="55">
        <f>'[13]Daily Roster'!$O154</f>
        <v>0</v>
      </c>
      <c r="P154" s="55">
        <f>'[13]Daily Roster'!$P154</f>
        <v>0</v>
      </c>
      <c r="Q154" s="55">
        <f>'[13]Daily Roster'!$Q154</f>
        <v>0</v>
      </c>
      <c r="R154" s="55">
        <f>'[13]Daily Roster'!$R154</f>
        <v>0</v>
      </c>
      <c r="S154" s="55">
        <f>'[13]Daily Roster'!$S154</f>
        <v>0</v>
      </c>
      <c r="T154" s="55">
        <f>'[13]Daily Roster'!$T154</f>
        <v>0</v>
      </c>
    </row>
    <row r="155" spans="1:20" x14ac:dyDescent="0.3">
      <c r="A155" s="7">
        <v>43314</v>
      </c>
      <c r="B155" s="1" t="s">
        <v>4</v>
      </c>
      <c r="C155" s="55" t="str">
        <f>'[13]Daily Roster'!$C155</f>
        <v>Obaid</v>
      </c>
      <c r="D155" s="55" t="str">
        <f>'[13]Daily Roster'!$D155</f>
        <v>Berenice</v>
      </c>
      <c r="E155" s="55" t="str">
        <f>'[13]Daily Roster'!$E155</f>
        <v>M.Tang</v>
      </c>
      <c r="F155" s="55" t="str">
        <f>'[13]Daily Roster'!$F155</f>
        <v>Alla</v>
      </c>
      <c r="G155" s="55" t="str">
        <f>'[13]Daily Roster'!$G155</f>
        <v>A.Ho</v>
      </c>
      <c r="H155" s="55" t="str">
        <f>'[13]Daily Roster'!$H155</f>
        <v>K.Josevska</v>
      </c>
      <c r="I155" s="55" t="str">
        <f>'[13]Daily Roster'!$I155</f>
        <v>Phuong</v>
      </c>
      <c r="J155" s="55" t="str">
        <f>'[13]Daily Roster'!$J155</f>
        <v>S.Rajendra</v>
      </c>
      <c r="K155" s="55" t="str">
        <f>'[13]Daily Roster'!$K155</f>
        <v>AndrewL</v>
      </c>
      <c r="L155" s="55" t="str">
        <f>'[13]Daily Roster'!$L155</f>
        <v>V.Shen</v>
      </c>
      <c r="M155" s="55" t="str">
        <f>'[13]Daily Roster'!$M155</f>
        <v>SindhuT</v>
      </c>
      <c r="N155" s="55" t="str">
        <f>'[13]Daily Roster'!$N155</f>
        <v>qq</v>
      </c>
      <c r="O155" s="55">
        <f>'[13]Daily Roster'!$O155</f>
        <v>0</v>
      </c>
      <c r="P155" s="55">
        <f>'[13]Daily Roster'!$P155</f>
        <v>0</v>
      </c>
      <c r="Q155" s="55">
        <f>'[13]Daily Roster'!$Q155</f>
        <v>0</v>
      </c>
      <c r="R155" s="55">
        <f>'[13]Daily Roster'!$R155</f>
        <v>0</v>
      </c>
      <c r="S155" s="55">
        <f>'[13]Daily Roster'!$S155</f>
        <v>0</v>
      </c>
      <c r="T155" s="55">
        <f>'[13]Daily Roster'!$T155</f>
        <v>0</v>
      </c>
    </row>
    <row r="156" spans="1:20" x14ac:dyDescent="0.3">
      <c r="A156" s="7">
        <v>43315</v>
      </c>
      <c r="B156" s="1" t="s">
        <v>5</v>
      </c>
      <c r="C156" s="55" t="str">
        <f>'[13]Daily Roster'!$C156</f>
        <v>Obaid</v>
      </c>
      <c r="D156" s="55" t="str">
        <f>'[13]Daily Roster'!$D156</f>
        <v>Berenice</v>
      </c>
      <c r="E156" s="55" t="str">
        <f>'[13]Daily Roster'!$E156</f>
        <v>M.Tang</v>
      </c>
      <c r="F156" s="55" t="str">
        <f>'[13]Daily Roster'!$F156</f>
        <v>qq</v>
      </c>
      <c r="G156" s="55" t="str">
        <f>'[13]Daily Roster'!$G156</f>
        <v>A.Ho</v>
      </c>
      <c r="H156" s="55" t="str">
        <f>'[13]Daily Roster'!$H156</f>
        <v>K.Josevska</v>
      </c>
      <c r="I156" s="55" t="str">
        <f>'[13]Daily Roster'!$I156</f>
        <v>Phuong</v>
      </c>
      <c r="J156" s="55" t="str">
        <f>'[13]Daily Roster'!$J156</f>
        <v>S.Rajendra</v>
      </c>
      <c r="K156" s="55" t="str">
        <f>'[13]Daily Roster'!$K156</f>
        <v>AndrewL</v>
      </c>
      <c r="L156" s="55" t="str">
        <f>'[13]Daily Roster'!$L156</f>
        <v>V.Shen</v>
      </c>
      <c r="M156" s="55" t="str">
        <f>'[13]Daily Roster'!$M156</f>
        <v>SindhuT</v>
      </c>
      <c r="N156" s="55" t="str">
        <f>'[13]Daily Roster'!$N156</f>
        <v>qq</v>
      </c>
      <c r="O156" s="55">
        <f>'[13]Daily Roster'!$O156</f>
        <v>0</v>
      </c>
      <c r="P156" s="55">
        <f>'[13]Daily Roster'!$P156</f>
        <v>0</v>
      </c>
      <c r="Q156" s="55">
        <f>'[13]Daily Roster'!$Q156</f>
        <v>0</v>
      </c>
      <c r="R156" s="55">
        <f>'[13]Daily Roster'!$R156</f>
        <v>0</v>
      </c>
      <c r="S156" s="55">
        <f>'[13]Daily Roster'!$S156</f>
        <v>0</v>
      </c>
      <c r="T156" s="55">
        <f>'[13]Daily Roster'!$T156</f>
        <v>0</v>
      </c>
    </row>
    <row r="157" spans="1:20" x14ac:dyDescent="0.3">
      <c r="A157" s="7">
        <v>43318</v>
      </c>
      <c r="B157" s="1" t="s">
        <v>1</v>
      </c>
      <c r="C157" s="55" t="str">
        <f>'[13]Daily Roster'!$C157</f>
        <v>Obaid</v>
      </c>
      <c r="D157" s="55" t="str">
        <f>'[13]Daily Roster'!$D157</f>
        <v>Berenice</v>
      </c>
      <c r="E157" s="55" t="str">
        <f>'[13]Daily Roster'!$E157</f>
        <v>M.Tang</v>
      </c>
      <c r="F157" s="55" t="str">
        <f>'[13]Daily Roster'!$F157</f>
        <v>Alla</v>
      </c>
      <c r="G157" s="55" t="str">
        <f>'[13]Daily Roster'!$G157</f>
        <v>Golriz</v>
      </c>
      <c r="H157" s="55" t="str">
        <f>'[13]Daily Roster'!$H157</f>
        <v>K.Josevska</v>
      </c>
      <c r="I157" s="55" t="str">
        <f>'[13]Daily Roster'!$I157</f>
        <v>Phuong</v>
      </c>
      <c r="J157" s="55" t="str">
        <f>'[13]Daily Roster'!$J157</f>
        <v>S.Rajendra</v>
      </c>
      <c r="K157" s="55" t="str">
        <f>'[13]Daily Roster'!$K157</f>
        <v>AndrewL</v>
      </c>
      <c r="L157" s="55" t="str">
        <f>'[13]Daily Roster'!$L157</f>
        <v>Therese</v>
      </c>
      <c r="M157" s="55" t="str">
        <f>'[13]Daily Roster'!$M157</f>
        <v>SindhuT</v>
      </c>
      <c r="N157" s="55" t="str">
        <f>'[13]Daily Roster'!$N157</f>
        <v>qq</v>
      </c>
      <c r="O157" s="55">
        <f>'[13]Daily Roster'!$O157</f>
        <v>0</v>
      </c>
      <c r="P157" s="55">
        <f>'[13]Daily Roster'!$P157</f>
        <v>0</v>
      </c>
      <c r="Q157" s="55">
        <f>'[13]Daily Roster'!$Q157</f>
        <v>0</v>
      </c>
      <c r="R157" s="55">
        <f>'[13]Daily Roster'!$R157</f>
        <v>0</v>
      </c>
      <c r="S157" s="55">
        <f>'[13]Daily Roster'!$S157</f>
        <v>0</v>
      </c>
      <c r="T157" s="55">
        <f>'[13]Daily Roster'!$T157</f>
        <v>0</v>
      </c>
    </row>
    <row r="158" spans="1:20" x14ac:dyDescent="0.3">
      <c r="A158" s="7">
        <v>43319</v>
      </c>
      <c r="B158" s="1" t="s">
        <v>2</v>
      </c>
      <c r="C158" s="55" t="str">
        <f>'[13]Daily Roster'!$C158</f>
        <v>Obaid</v>
      </c>
      <c r="D158" s="55" t="str">
        <f>'[13]Daily Roster'!$D158</f>
        <v>Berenice</v>
      </c>
      <c r="E158" s="55" t="str">
        <f>'[13]Daily Roster'!$E158</f>
        <v>V.Shen</v>
      </c>
      <c r="F158" s="55" t="str">
        <f>'[13]Daily Roster'!$F158</f>
        <v>Alla</v>
      </c>
      <c r="G158" s="55" t="str">
        <f>'[13]Daily Roster'!$G158</f>
        <v>M.Lu</v>
      </c>
      <c r="H158" s="55" t="str">
        <f>'[13]Daily Roster'!$H158</f>
        <v>K.Josevska</v>
      </c>
      <c r="I158" s="55" t="str">
        <f>'[13]Daily Roster'!$I158</f>
        <v>Phuong</v>
      </c>
      <c r="J158" s="55" t="str">
        <f>'[13]Daily Roster'!$J158</f>
        <v>S.Rajendra</v>
      </c>
      <c r="K158" s="55" t="str">
        <f>'[13]Daily Roster'!$K158</f>
        <v>AndrewL</v>
      </c>
      <c r="L158" s="55" t="str">
        <f>'[13]Daily Roster'!$L158</f>
        <v>Therese</v>
      </c>
      <c r="M158" s="55" t="str">
        <f>'[13]Daily Roster'!$M158</f>
        <v>SindhuT</v>
      </c>
      <c r="N158" s="55" t="str">
        <f>'[13]Daily Roster'!$N158</f>
        <v>qq</v>
      </c>
      <c r="O158" s="55">
        <f>'[13]Daily Roster'!$O158</f>
        <v>0</v>
      </c>
      <c r="P158" s="55">
        <f>'[13]Daily Roster'!$P158</f>
        <v>0</v>
      </c>
      <c r="Q158" s="55">
        <f>'[13]Daily Roster'!$Q158</f>
        <v>0</v>
      </c>
      <c r="R158" s="55">
        <f>'[13]Daily Roster'!$R158</f>
        <v>0</v>
      </c>
      <c r="S158" s="55">
        <f>'[13]Daily Roster'!$S158</f>
        <v>0</v>
      </c>
      <c r="T158" s="55">
        <f>'[13]Daily Roster'!$T158</f>
        <v>0</v>
      </c>
    </row>
    <row r="159" spans="1:20" x14ac:dyDescent="0.3">
      <c r="A159" s="7">
        <v>43320</v>
      </c>
      <c r="B159" s="1" t="s">
        <v>3</v>
      </c>
      <c r="C159" s="55" t="str">
        <f>'[13]Daily Roster'!$C159</f>
        <v>Obaid</v>
      </c>
      <c r="D159" s="55" t="str">
        <f>'[13]Daily Roster'!$D159</f>
        <v>V.Shen</v>
      </c>
      <c r="E159" s="55" t="str">
        <f>'[13]Daily Roster'!$E159</f>
        <v>M.Tang</v>
      </c>
      <c r="F159" s="55" t="str">
        <f>'[13]Daily Roster'!$F159</f>
        <v>qq</v>
      </c>
      <c r="G159" s="55" t="str">
        <f>'[13]Daily Roster'!$G159</f>
        <v>M.Lu</v>
      </c>
      <c r="H159" s="55" t="str">
        <f>'[13]Daily Roster'!$H159</f>
        <v>K.Josevska</v>
      </c>
      <c r="I159" s="55" t="str">
        <f>'[13]Daily Roster'!$I159</f>
        <v>Phuong</v>
      </c>
      <c r="J159" s="55" t="str">
        <f>'[13]Daily Roster'!$J159</f>
        <v>Phuong</v>
      </c>
      <c r="K159" s="55" t="str">
        <f>'[13]Daily Roster'!$K159</f>
        <v>AndrewL</v>
      </c>
      <c r="L159" s="55" t="str">
        <f>'[13]Daily Roster'!$L159</f>
        <v>Therese</v>
      </c>
      <c r="M159" s="55" t="str">
        <f>'[13]Daily Roster'!$M159</f>
        <v>SindhuT</v>
      </c>
      <c r="N159" s="55" t="str">
        <f>'[13]Daily Roster'!$N159</f>
        <v>qq</v>
      </c>
      <c r="O159" s="55">
        <f>'[13]Daily Roster'!$O159</f>
        <v>0</v>
      </c>
      <c r="P159" s="55">
        <f>'[13]Daily Roster'!$P159</f>
        <v>0</v>
      </c>
      <c r="Q159" s="55">
        <f>'[13]Daily Roster'!$Q159</f>
        <v>0</v>
      </c>
      <c r="R159" s="55">
        <f>'[13]Daily Roster'!$R159</f>
        <v>0</v>
      </c>
      <c r="S159" s="55">
        <f>'[13]Daily Roster'!$S159</f>
        <v>0</v>
      </c>
      <c r="T159" s="55">
        <f>'[13]Daily Roster'!$T159</f>
        <v>0</v>
      </c>
    </row>
    <row r="160" spans="1:20" x14ac:dyDescent="0.3">
      <c r="A160" s="7">
        <v>43321</v>
      </c>
      <c r="B160" s="1" t="s">
        <v>4</v>
      </c>
      <c r="C160" s="55" t="str">
        <f>'[13]Daily Roster'!$C160</f>
        <v>Obaid</v>
      </c>
      <c r="D160" s="55" t="str">
        <f>'[13]Daily Roster'!$D160</f>
        <v>Berenice</v>
      </c>
      <c r="E160" s="55" t="str">
        <f>'[13]Daily Roster'!$E160</f>
        <v>M.Tang</v>
      </c>
      <c r="F160" s="55" t="str">
        <f>'[13]Daily Roster'!$F160</f>
        <v>Alla</v>
      </c>
      <c r="G160" s="55" t="str">
        <f>'[13]Daily Roster'!$G160</f>
        <v>M.Lu</v>
      </c>
      <c r="H160" s="55" t="str">
        <f>'[13]Daily Roster'!$H160</f>
        <v>K.Josevska</v>
      </c>
      <c r="I160" s="55" t="str">
        <f>'[13]Daily Roster'!$I160</f>
        <v>Phuong</v>
      </c>
      <c r="J160" s="55" t="str">
        <f>'[13]Daily Roster'!$J160</f>
        <v>S.Rajendra</v>
      </c>
      <c r="K160" s="55" t="str">
        <f>'[13]Daily Roster'!$K160</f>
        <v>AndrewL</v>
      </c>
      <c r="L160" s="55" t="str">
        <f>'[13]Daily Roster'!$L160</f>
        <v>Therese</v>
      </c>
      <c r="M160" s="55" t="str">
        <f>'[13]Daily Roster'!$M160</f>
        <v>SindhuT</v>
      </c>
      <c r="N160" s="55" t="str">
        <f>'[13]Daily Roster'!$N160</f>
        <v>qq</v>
      </c>
      <c r="O160" s="55">
        <f>'[13]Daily Roster'!$O160</f>
        <v>0</v>
      </c>
      <c r="P160" s="55">
        <f>'[13]Daily Roster'!$P160</f>
        <v>0</v>
      </c>
      <c r="Q160" s="55">
        <f>'[13]Daily Roster'!$Q160</f>
        <v>0</v>
      </c>
      <c r="R160" s="55">
        <f>'[13]Daily Roster'!$R160</f>
        <v>0</v>
      </c>
      <c r="S160" s="55">
        <f>'[13]Daily Roster'!$S160</f>
        <v>0</v>
      </c>
      <c r="T160" s="55">
        <f>'[13]Daily Roster'!$T160</f>
        <v>0</v>
      </c>
    </row>
    <row r="161" spans="1:20" x14ac:dyDescent="0.3">
      <c r="A161" s="7">
        <v>43322</v>
      </c>
      <c r="B161" s="1" t="s">
        <v>5</v>
      </c>
      <c r="C161" s="55" t="str">
        <f>'[13]Daily Roster'!$C161</f>
        <v>Obaid</v>
      </c>
      <c r="D161" s="55" t="str">
        <f>'[13]Daily Roster'!$D161</f>
        <v>Berenice</v>
      </c>
      <c r="E161" s="55" t="str">
        <f>'[13]Daily Roster'!$E161</f>
        <v>M.Tang</v>
      </c>
      <c r="F161" s="55" t="str">
        <f>'[13]Daily Roster'!$F161</f>
        <v>qq</v>
      </c>
      <c r="G161" s="55" t="str">
        <f>'[13]Daily Roster'!$G161</f>
        <v>M.Lu</v>
      </c>
      <c r="H161" s="55" t="str">
        <f>'[13]Daily Roster'!$H161</f>
        <v>K.Josevska</v>
      </c>
      <c r="I161" s="55" t="str">
        <f>'[13]Daily Roster'!$I161</f>
        <v>Phuong</v>
      </c>
      <c r="J161" s="55" t="str">
        <f>'[13]Daily Roster'!$J161</f>
        <v>S.Rajendra</v>
      </c>
      <c r="K161" s="55" t="str">
        <f>'[13]Daily Roster'!$K161</f>
        <v>AndrewL</v>
      </c>
      <c r="L161" s="55" t="str">
        <f>'[13]Daily Roster'!$L161</f>
        <v>Therese</v>
      </c>
      <c r="M161" s="55" t="str">
        <f>'[13]Daily Roster'!$M161</f>
        <v>SindhuT</v>
      </c>
      <c r="N161" s="55" t="str">
        <f>'[13]Daily Roster'!$N161</f>
        <v>qq</v>
      </c>
      <c r="O161" s="55">
        <f>'[13]Daily Roster'!$O161</f>
        <v>0</v>
      </c>
      <c r="P161" s="55">
        <f>'[13]Daily Roster'!$P161</f>
        <v>0</v>
      </c>
      <c r="Q161" s="55">
        <f>'[13]Daily Roster'!$Q161</f>
        <v>0</v>
      </c>
      <c r="R161" s="55">
        <f>'[13]Daily Roster'!$R161</f>
        <v>0</v>
      </c>
      <c r="S161" s="55">
        <f>'[13]Daily Roster'!$S161</f>
        <v>0</v>
      </c>
      <c r="T161" s="55">
        <f>'[13]Daily Roster'!$T161</f>
        <v>0</v>
      </c>
    </row>
    <row r="162" spans="1:20" x14ac:dyDescent="0.3">
      <c r="A162" s="7">
        <v>43325</v>
      </c>
      <c r="B162" s="1" t="s">
        <v>1</v>
      </c>
      <c r="C162" s="55" t="str">
        <f>'[13]Daily Roster'!$C162</f>
        <v>Obaid</v>
      </c>
      <c r="D162" s="55" t="str">
        <f>'[13]Daily Roster'!$D162</f>
        <v>Berenice</v>
      </c>
      <c r="E162" s="55" t="str">
        <f>'[13]Daily Roster'!$E162</f>
        <v>M.Tang</v>
      </c>
      <c r="F162" s="55" t="str">
        <f>'[13]Daily Roster'!$F162</f>
        <v>Alla</v>
      </c>
      <c r="G162" s="55" t="str">
        <f>'[13]Daily Roster'!$G162</f>
        <v>A.Ho</v>
      </c>
      <c r="H162" s="55" t="str">
        <f>'[13]Daily Roster'!$H162</f>
        <v>K.Josevska</v>
      </c>
      <c r="I162" s="55" t="str">
        <f>'[13]Daily Roster'!$I162</f>
        <v>Phuong</v>
      </c>
      <c r="J162" s="55" t="str">
        <f>'[13]Daily Roster'!$J162</f>
        <v>S.Rajendra</v>
      </c>
      <c r="K162" s="55" t="str">
        <f>'[13]Daily Roster'!$K162</f>
        <v>Golriz</v>
      </c>
      <c r="L162" s="55" t="str">
        <f>'[13]Daily Roster'!$L162</f>
        <v>Therese</v>
      </c>
      <c r="M162" s="55" t="str">
        <f>'[13]Daily Roster'!$M162</f>
        <v>qq</v>
      </c>
      <c r="N162" s="55" t="str">
        <f>'[13]Daily Roster'!$N162</f>
        <v>qq</v>
      </c>
      <c r="O162" s="55">
        <f>'[13]Daily Roster'!$O162</f>
        <v>0</v>
      </c>
      <c r="P162" s="55">
        <f>'[13]Daily Roster'!$P162</f>
        <v>0</v>
      </c>
      <c r="Q162" s="55">
        <f>'[13]Daily Roster'!$Q162</f>
        <v>0</v>
      </c>
      <c r="R162" s="55">
        <f>'[13]Daily Roster'!$R162</f>
        <v>0</v>
      </c>
      <c r="S162" s="55">
        <f>'[13]Daily Roster'!$S162</f>
        <v>0</v>
      </c>
      <c r="T162" s="55">
        <f>'[13]Daily Roster'!$T162</f>
        <v>0</v>
      </c>
    </row>
    <row r="163" spans="1:20" x14ac:dyDescent="0.3">
      <c r="A163" s="7">
        <v>43326</v>
      </c>
      <c r="B163" s="1" t="s">
        <v>2</v>
      </c>
      <c r="C163" s="55" t="str">
        <f>'[13]Daily Roster'!$C163</f>
        <v>Obaid</v>
      </c>
      <c r="D163" s="55" t="str">
        <f>'[13]Daily Roster'!$D163</f>
        <v>Berenice</v>
      </c>
      <c r="E163" s="55" t="str">
        <f>'[13]Daily Roster'!$E163</f>
        <v>V.Shen</v>
      </c>
      <c r="F163" s="55" t="str">
        <f>'[13]Daily Roster'!$F163</f>
        <v>Alla</v>
      </c>
      <c r="G163" s="55" t="str">
        <f>'[13]Daily Roster'!$G163</f>
        <v>A.Ho</v>
      </c>
      <c r="H163" s="55" t="str">
        <f>'[13]Daily Roster'!$H163</f>
        <v>K.Josevska</v>
      </c>
      <c r="I163" s="55" t="str">
        <f>'[13]Daily Roster'!$I163</f>
        <v>Phuong</v>
      </c>
      <c r="J163" s="55" t="str">
        <f>'[13]Daily Roster'!$J163</f>
        <v>S.Rajendra</v>
      </c>
      <c r="K163" s="55" t="str">
        <f>'[13]Daily Roster'!$K163</f>
        <v>AndrewL</v>
      </c>
      <c r="L163" s="55" t="str">
        <f>'[13]Daily Roster'!$L163</f>
        <v>Therese</v>
      </c>
      <c r="M163" s="55" t="str">
        <f>'[13]Daily Roster'!$M163</f>
        <v>qq</v>
      </c>
      <c r="N163" s="55" t="str">
        <f>'[13]Daily Roster'!$N163</f>
        <v>qq</v>
      </c>
      <c r="O163" s="55">
        <f>'[13]Daily Roster'!$O163</f>
        <v>0</v>
      </c>
      <c r="P163" s="55">
        <f>'[13]Daily Roster'!$P163</f>
        <v>0</v>
      </c>
      <c r="Q163" s="55">
        <f>'[13]Daily Roster'!$Q163</f>
        <v>0</v>
      </c>
      <c r="R163" s="55">
        <f>'[13]Daily Roster'!$R163</f>
        <v>0</v>
      </c>
      <c r="S163" s="55">
        <f>'[13]Daily Roster'!$S163</f>
        <v>0</v>
      </c>
      <c r="T163" s="55">
        <f>'[13]Daily Roster'!$T163</f>
        <v>0</v>
      </c>
    </row>
    <row r="164" spans="1:20" x14ac:dyDescent="0.3">
      <c r="A164" s="7">
        <v>43327</v>
      </c>
      <c r="B164" s="1" t="s">
        <v>3</v>
      </c>
      <c r="C164" s="55" t="str">
        <f>'[13]Daily Roster'!$C164</f>
        <v>Obaid</v>
      </c>
      <c r="D164" s="55" t="str">
        <f>'[13]Daily Roster'!$D164</f>
        <v>Berenice</v>
      </c>
      <c r="E164" s="55" t="str">
        <f>'[13]Daily Roster'!$E164</f>
        <v>M.Tang</v>
      </c>
      <c r="F164" s="55" t="str">
        <f>'[13]Daily Roster'!$F164</f>
        <v>qq</v>
      </c>
      <c r="G164" s="55" t="str">
        <f>'[13]Daily Roster'!$G164</f>
        <v>A.Ho</v>
      </c>
      <c r="H164" s="55" t="str">
        <f>'[13]Daily Roster'!$H164</f>
        <v>K.Josevska</v>
      </c>
      <c r="I164" s="55" t="str">
        <f>'[13]Daily Roster'!$I164</f>
        <v>Phuong</v>
      </c>
      <c r="J164" s="55" t="str">
        <f>'[13]Daily Roster'!$J164</f>
        <v>Phuong</v>
      </c>
      <c r="K164" s="55" t="str">
        <f>'[13]Daily Roster'!$K164</f>
        <v>AndrewL</v>
      </c>
      <c r="L164" s="55" t="str">
        <f>'[13]Daily Roster'!$L164</f>
        <v>Therese</v>
      </c>
      <c r="M164" s="55" t="str">
        <f>'[13]Daily Roster'!$M164</f>
        <v>qq</v>
      </c>
      <c r="N164" s="55" t="str">
        <f>'[13]Daily Roster'!$N164</f>
        <v>qq</v>
      </c>
      <c r="O164" s="55">
        <f>'[13]Daily Roster'!$O164</f>
        <v>0</v>
      </c>
      <c r="P164" s="55">
        <f>'[13]Daily Roster'!$P164</f>
        <v>0</v>
      </c>
      <c r="Q164" s="55">
        <f>'[13]Daily Roster'!$Q164</f>
        <v>0</v>
      </c>
      <c r="R164" s="55">
        <f>'[13]Daily Roster'!$R164</f>
        <v>0</v>
      </c>
      <c r="S164" s="55">
        <f>'[13]Daily Roster'!$S164</f>
        <v>0</v>
      </c>
      <c r="T164" s="55">
        <f>'[13]Daily Roster'!$T164</f>
        <v>0</v>
      </c>
    </row>
    <row r="165" spans="1:20" x14ac:dyDescent="0.3">
      <c r="A165" s="7">
        <v>43328</v>
      </c>
      <c r="B165" s="1" t="s">
        <v>4</v>
      </c>
      <c r="C165" s="55" t="str">
        <f>'[13]Daily Roster'!$C165</f>
        <v>Obaid</v>
      </c>
      <c r="D165" s="55" t="str">
        <f>'[13]Daily Roster'!$D165</f>
        <v>Berenice</v>
      </c>
      <c r="E165" s="55" t="str">
        <f>'[13]Daily Roster'!$E165</f>
        <v>M.Tang</v>
      </c>
      <c r="F165" s="55" t="str">
        <f>'[13]Daily Roster'!$F165</f>
        <v>Alla</v>
      </c>
      <c r="G165" s="55" t="str">
        <f>'[13]Daily Roster'!$G165</f>
        <v>A.Ho</v>
      </c>
      <c r="H165" s="55" t="str">
        <f>'[13]Daily Roster'!$H165</f>
        <v>Lois</v>
      </c>
      <c r="I165" s="55" t="str">
        <f>'[13]Daily Roster'!$I165</f>
        <v>Phuong</v>
      </c>
      <c r="J165" s="55" t="str">
        <f>'[13]Daily Roster'!$J165</f>
        <v>S.Rajendra</v>
      </c>
      <c r="K165" s="55" t="str">
        <f>'[13]Daily Roster'!$K165</f>
        <v>AndrewL</v>
      </c>
      <c r="L165" s="55" t="str">
        <f>'[13]Daily Roster'!$L165</f>
        <v>Therese</v>
      </c>
      <c r="M165" s="55" t="str">
        <f>'[13]Daily Roster'!$M165</f>
        <v>qq</v>
      </c>
      <c r="N165" s="55" t="str">
        <f>'[13]Daily Roster'!$N165</f>
        <v>qq</v>
      </c>
      <c r="O165" s="55">
        <f>'[13]Daily Roster'!$O165</f>
        <v>0</v>
      </c>
      <c r="P165" s="55">
        <f>'[13]Daily Roster'!$P165</f>
        <v>0</v>
      </c>
      <c r="Q165" s="55">
        <f>'[13]Daily Roster'!$Q165</f>
        <v>0</v>
      </c>
      <c r="R165" s="55">
        <f>'[13]Daily Roster'!$R165</f>
        <v>0</v>
      </c>
      <c r="S165" s="55">
        <f>'[13]Daily Roster'!$S165</f>
        <v>0</v>
      </c>
      <c r="T165" s="55">
        <f>'[13]Daily Roster'!$T165</f>
        <v>0</v>
      </c>
    </row>
    <row r="166" spans="1:20" x14ac:dyDescent="0.3">
      <c r="A166" s="7">
        <v>43329</v>
      </c>
      <c r="B166" s="1" t="s">
        <v>5</v>
      </c>
      <c r="C166" s="55" t="str">
        <f>'[13]Daily Roster'!$C166</f>
        <v>Obaid</v>
      </c>
      <c r="D166" s="55" t="str">
        <f>'[13]Daily Roster'!$D166</f>
        <v>Berenice</v>
      </c>
      <c r="E166" s="55" t="str">
        <f>'[13]Daily Roster'!$E166</f>
        <v>M.Tang</v>
      </c>
      <c r="F166" s="55" t="str">
        <f>'[13]Daily Roster'!$F166</f>
        <v>qq</v>
      </c>
      <c r="G166" s="55" t="str">
        <f>'[13]Daily Roster'!$G166</f>
        <v>A.Ho</v>
      </c>
      <c r="H166" s="55" t="str">
        <f>'[13]Daily Roster'!$H166</f>
        <v>K.Josevska</v>
      </c>
      <c r="I166" s="55" t="str">
        <f>'[13]Daily Roster'!$I166</f>
        <v>Phuong</v>
      </c>
      <c r="J166" s="55" t="str">
        <f>'[13]Daily Roster'!$J166</f>
        <v>S.Rajendra</v>
      </c>
      <c r="K166" s="55" t="str">
        <f>'[13]Daily Roster'!$K166</f>
        <v>AndrewL</v>
      </c>
      <c r="L166" s="55" t="str">
        <f>'[13]Daily Roster'!$L166</f>
        <v>Therese</v>
      </c>
      <c r="M166" s="55" t="str">
        <f>'[13]Daily Roster'!$M166</f>
        <v>qq</v>
      </c>
      <c r="N166" s="55" t="str">
        <f>'[13]Daily Roster'!$N166</f>
        <v>qq</v>
      </c>
      <c r="O166" s="55">
        <f>'[13]Daily Roster'!$O166</f>
        <v>0</v>
      </c>
      <c r="P166" s="55">
        <f>'[13]Daily Roster'!$P166</f>
        <v>0</v>
      </c>
      <c r="Q166" s="55">
        <f>'[13]Daily Roster'!$Q166</f>
        <v>0</v>
      </c>
      <c r="R166" s="55">
        <f>'[13]Daily Roster'!$R166</f>
        <v>0</v>
      </c>
      <c r="S166" s="55">
        <f>'[13]Daily Roster'!$S166</f>
        <v>0</v>
      </c>
      <c r="T166" s="55">
        <f>'[13]Daily Roster'!$T166</f>
        <v>0</v>
      </c>
    </row>
    <row r="167" spans="1:20" x14ac:dyDescent="0.3">
      <c r="A167" s="7">
        <v>43332</v>
      </c>
      <c r="B167" s="1" t="s">
        <v>1</v>
      </c>
      <c r="C167" s="55" t="str">
        <f>'[13]Daily Roster'!$C167</f>
        <v>qq</v>
      </c>
      <c r="D167" s="55" t="str">
        <f>'[13]Daily Roster'!$D167</f>
        <v>Berenice</v>
      </c>
      <c r="E167" s="55" t="str">
        <f>'[13]Daily Roster'!$E167</f>
        <v>M.Tang</v>
      </c>
      <c r="F167" s="55" t="str">
        <f>'[13]Daily Roster'!$F167</f>
        <v>M.Lu</v>
      </c>
      <c r="G167" s="55" t="str">
        <f>'[13]Daily Roster'!$G167</f>
        <v>Golriz</v>
      </c>
      <c r="H167" s="55" t="str">
        <f>'[13]Daily Roster'!$H167</f>
        <v>K.Josevska</v>
      </c>
      <c r="I167" s="55" t="str">
        <f>'[13]Daily Roster'!$I167</f>
        <v>Phuong</v>
      </c>
      <c r="J167" s="55" t="str">
        <f>'[13]Daily Roster'!$J167</f>
        <v>S.Rajendra</v>
      </c>
      <c r="K167" s="55" t="str">
        <f>'[13]Daily Roster'!$K167</f>
        <v>AndrewL</v>
      </c>
      <c r="L167" s="55" t="str">
        <f>'[13]Daily Roster'!$L167</f>
        <v>Therese</v>
      </c>
      <c r="M167" s="55" t="str">
        <f>'[13]Daily Roster'!$M167</f>
        <v>qq</v>
      </c>
      <c r="N167" s="55" t="str">
        <f>'[13]Daily Roster'!$N167</f>
        <v>qq</v>
      </c>
      <c r="O167" s="55" t="str">
        <f>'[13]Daily Roster'!$O167</f>
        <v>qq</v>
      </c>
      <c r="P167" s="55" t="str">
        <f>'[13]Daily Roster'!$P167</f>
        <v>qq</v>
      </c>
      <c r="Q167" s="55">
        <f>'[13]Daily Roster'!$Q167</f>
        <v>0</v>
      </c>
      <c r="R167" s="55">
        <f>'[13]Daily Roster'!$R167</f>
        <v>0</v>
      </c>
      <c r="S167" s="55">
        <f>'[13]Daily Roster'!$S167</f>
        <v>0</v>
      </c>
      <c r="T167" s="55">
        <f>'[13]Daily Roster'!$T167</f>
        <v>0</v>
      </c>
    </row>
    <row r="168" spans="1:20" x14ac:dyDescent="0.3">
      <c r="A168" s="7">
        <v>43333</v>
      </c>
      <c r="B168" s="1" t="s">
        <v>2</v>
      </c>
      <c r="C168" s="55" t="str">
        <f>'[13]Daily Roster'!$C168</f>
        <v>qq</v>
      </c>
      <c r="D168" s="55" t="str">
        <f>'[13]Daily Roster'!$D168</f>
        <v>Berenice</v>
      </c>
      <c r="E168" s="55" t="str">
        <f>'[13]Daily Roster'!$E168</f>
        <v>V.Shen</v>
      </c>
      <c r="F168" s="55" t="str">
        <f>'[13]Daily Roster'!$F168</f>
        <v>M.Lu</v>
      </c>
      <c r="G168" s="55" t="str">
        <f>'[13]Daily Roster'!$G168</f>
        <v>A.Ho</v>
      </c>
      <c r="H168" s="55" t="str">
        <f>'[13]Daily Roster'!$H168</f>
        <v>K.Josevska</v>
      </c>
      <c r="I168" s="55" t="str">
        <f>'[13]Daily Roster'!$I168</f>
        <v>Phuong</v>
      </c>
      <c r="J168" s="55" t="str">
        <f>'[13]Daily Roster'!$J168</f>
        <v>S.Rajendra</v>
      </c>
      <c r="K168" s="55" t="str">
        <f>'[13]Daily Roster'!$K168</f>
        <v>AndrewL</v>
      </c>
      <c r="L168" s="55" t="str">
        <f>'[13]Daily Roster'!$L168</f>
        <v>Therese</v>
      </c>
      <c r="M168" s="55" t="str">
        <f>'[13]Daily Roster'!$M168</f>
        <v>Eric</v>
      </c>
      <c r="N168" s="55" t="str">
        <f>'[13]Daily Roster'!$N168</f>
        <v>qq</v>
      </c>
      <c r="O168" s="55" t="str">
        <f>'[13]Daily Roster'!$O168</f>
        <v>qq</v>
      </c>
      <c r="P168" s="55" t="str">
        <f>'[13]Daily Roster'!$P168</f>
        <v>qq</v>
      </c>
      <c r="Q168" s="55">
        <f>'[13]Daily Roster'!$Q168</f>
        <v>0</v>
      </c>
      <c r="R168" s="55">
        <f>'[13]Daily Roster'!$R168</f>
        <v>0</v>
      </c>
      <c r="S168" s="55">
        <f>'[13]Daily Roster'!$S168</f>
        <v>0</v>
      </c>
      <c r="T168" s="55">
        <f>'[13]Daily Roster'!$T168</f>
        <v>0</v>
      </c>
    </row>
    <row r="169" spans="1:20" x14ac:dyDescent="0.3">
      <c r="A169" s="7">
        <v>43334</v>
      </c>
      <c r="B169" s="1" t="s">
        <v>3</v>
      </c>
      <c r="C169" s="55" t="str">
        <f>'[13]Daily Roster'!$C169</f>
        <v>Berenice&lt;1pm</v>
      </c>
      <c r="D169" s="55" t="str">
        <f>'[13]Daily Roster'!$D169</f>
        <v>M.Lu</v>
      </c>
      <c r="E169" s="55" t="str">
        <f>'[13]Daily Roster'!$E169</f>
        <v>M.Tang</v>
      </c>
      <c r="F169" s="55" t="str">
        <f>'[13]Daily Roster'!$F169</f>
        <v>qq</v>
      </c>
      <c r="G169" s="55" t="str">
        <f>'[13]Daily Roster'!$G169</f>
        <v>A.Ho</v>
      </c>
      <c r="H169" s="55" t="str">
        <f>'[13]Daily Roster'!$H169</f>
        <v>K.Josevska</v>
      </c>
      <c r="I169" s="55" t="str">
        <f>'[13]Daily Roster'!$I169</f>
        <v>Phuong</v>
      </c>
      <c r="J169" s="55" t="str">
        <f>'[13]Daily Roster'!$J169</f>
        <v>Phuong</v>
      </c>
      <c r="K169" s="55" t="str">
        <f>'[13]Daily Roster'!$K169</f>
        <v>AndrewL</v>
      </c>
      <c r="L169" s="55" t="str">
        <f>'[13]Daily Roster'!$L169</f>
        <v>Therese</v>
      </c>
      <c r="M169" s="55" t="str">
        <f>'[13]Daily Roster'!$M169</f>
        <v>Eric</v>
      </c>
      <c r="N169" s="55" t="str">
        <f>'[13]Daily Roster'!$N169</f>
        <v>qq</v>
      </c>
      <c r="O169" s="55" t="str">
        <f>'[13]Daily Roster'!$O169</f>
        <v>qq</v>
      </c>
      <c r="P169" s="55" t="str">
        <f>'[13]Daily Roster'!$P169</f>
        <v>Berenice 1-4pm</v>
      </c>
      <c r="Q169" s="55">
        <f>'[13]Daily Roster'!$Q169</f>
        <v>0</v>
      </c>
      <c r="R169" s="55">
        <f>'[13]Daily Roster'!$R169</f>
        <v>0</v>
      </c>
      <c r="S169" s="55">
        <f>'[13]Daily Roster'!$S169</f>
        <v>0</v>
      </c>
      <c r="T169" s="55">
        <f>'[13]Daily Roster'!$T169</f>
        <v>0</v>
      </c>
    </row>
    <row r="170" spans="1:20" x14ac:dyDescent="0.3">
      <c r="A170" s="7">
        <v>43335</v>
      </c>
      <c r="B170" s="1" t="s">
        <v>4</v>
      </c>
      <c r="C170" s="55" t="str">
        <f>'[13]Daily Roster'!$C170</f>
        <v>qq</v>
      </c>
      <c r="D170" s="55" t="str">
        <f>'[13]Daily Roster'!$D170</f>
        <v>Berenice</v>
      </c>
      <c r="E170" s="55" t="str">
        <f>'[13]Daily Roster'!$E170</f>
        <v>M.Tang</v>
      </c>
      <c r="F170" s="55" t="str">
        <f>'[13]Daily Roster'!$F170</f>
        <v>M.Lu</v>
      </c>
      <c r="G170" s="55" t="str">
        <f>'[13]Daily Roster'!$G170</f>
        <v>A.Ho</v>
      </c>
      <c r="H170" s="55" t="str">
        <f>'[13]Daily Roster'!$H170</f>
        <v>K.Josevska</v>
      </c>
      <c r="I170" s="55" t="str">
        <f>'[13]Daily Roster'!$I170</f>
        <v>Phuong</v>
      </c>
      <c r="J170" s="55" t="str">
        <f>'[13]Daily Roster'!$J170</f>
        <v>S.Rajendra</v>
      </c>
      <c r="K170" s="55" t="str">
        <f>'[13]Daily Roster'!$K170</f>
        <v>AndrewL</v>
      </c>
      <c r="L170" s="55" t="str">
        <f>'[13]Daily Roster'!$L170</f>
        <v>Therese</v>
      </c>
      <c r="M170" s="55" t="str">
        <f>'[13]Daily Roster'!$M170</f>
        <v>Eric</v>
      </c>
      <c r="N170" s="55" t="str">
        <f>'[13]Daily Roster'!$N170</f>
        <v>qq</v>
      </c>
      <c r="O170" s="55" t="str">
        <f>'[13]Daily Roster'!$O170</f>
        <v>Hayley</v>
      </c>
      <c r="P170" s="55" t="str">
        <f>'[13]Daily Roster'!$P170</f>
        <v>qq</v>
      </c>
      <c r="Q170" s="55">
        <f>'[13]Daily Roster'!$Q170</f>
        <v>0</v>
      </c>
      <c r="R170" s="55">
        <f>'[13]Daily Roster'!$R170</f>
        <v>0</v>
      </c>
      <c r="S170" s="55">
        <f>'[13]Daily Roster'!$S170</f>
        <v>0</v>
      </c>
      <c r="T170" s="55">
        <f>'[13]Daily Roster'!$T170</f>
        <v>0</v>
      </c>
    </row>
    <row r="171" spans="1:20" x14ac:dyDescent="0.3">
      <c r="A171" s="7">
        <v>43336</v>
      </c>
      <c r="B171" s="1" t="s">
        <v>5</v>
      </c>
      <c r="C171" s="55" t="str">
        <f>'[13]Daily Roster'!$C171</f>
        <v>Berenice</v>
      </c>
      <c r="D171" s="55" t="str">
        <f>'[13]Daily Roster'!$D171</f>
        <v>Li-Ling</v>
      </c>
      <c r="E171" s="55" t="str">
        <f>'[13]Daily Roster'!$E171</f>
        <v>M.Tang</v>
      </c>
      <c r="F171" s="55" t="str">
        <f>'[13]Daily Roster'!$F171</f>
        <v>qq</v>
      </c>
      <c r="G171" s="55" t="str">
        <f>'[13]Daily Roster'!$G171</f>
        <v>A.Ho</v>
      </c>
      <c r="H171" s="55" t="str">
        <f>'[13]Daily Roster'!$H171</f>
        <v>K.Josevska</v>
      </c>
      <c r="I171" s="55" t="str">
        <f>'[13]Daily Roster'!$I171</f>
        <v>Phuong</v>
      </c>
      <c r="J171" s="55" t="str">
        <f>'[13]Daily Roster'!$J171</f>
        <v>S.Rajendra</v>
      </c>
      <c r="K171" s="55" t="str">
        <f>'[13]Daily Roster'!$K171</f>
        <v>AndrewL</v>
      </c>
      <c r="L171" s="55" t="str">
        <f>'[13]Daily Roster'!$L171</f>
        <v>Therese</v>
      </c>
      <c r="M171" s="55" t="str">
        <f>'[13]Daily Roster'!$M171</f>
        <v>Eric</v>
      </c>
      <c r="N171" s="55" t="str">
        <f>'[13]Daily Roster'!$N171</f>
        <v>qq</v>
      </c>
      <c r="O171" s="55" t="str">
        <f>'[13]Daily Roster'!$O171</f>
        <v>qq</v>
      </c>
      <c r="P171" s="55" t="str">
        <f>'[13]Daily Roster'!$P171</f>
        <v>qq</v>
      </c>
      <c r="Q171" s="55">
        <f>'[13]Daily Roster'!$Q171</f>
        <v>0</v>
      </c>
      <c r="R171" s="55">
        <f>'[13]Daily Roster'!$R171</f>
        <v>0</v>
      </c>
      <c r="S171" s="55">
        <f>'[13]Daily Roster'!$S171</f>
        <v>0</v>
      </c>
      <c r="T171" s="55">
        <f>'[13]Daily Roster'!$T171</f>
        <v>0</v>
      </c>
    </row>
    <row r="172" spans="1:20" x14ac:dyDescent="0.3">
      <c r="A172" s="7">
        <v>43339</v>
      </c>
      <c r="B172" s="1" t="s">
        <v>1</v>
      </c>
      <c r="C172" s="55" t="str">
        <f>'[13]Daily Roster'!$C172</f>
        <v>Obaid&lt;12&gt;3</v>
      </c>
      <c r="D172" s="55" t="str">
        <f>'[13]Daily Roster'!$D172</f>
        <v xml:space="preserve">Berenice </v>
      </c>
      <c r="E172" s="55" t="str">
        <f>'[13]Daily Roster'!$E172</f>
        <v>M.Tang</v>
      </c>
      <c r="F172" s="55" t="str">
        <f>'[13]Daily Roster'!$F172</f>
        <v>blank</v>
      </c>
      <c r="G172" s="55" t="str">
        <f>'[13]Daily Roster'!$G172</f>
        <v>A.Ho</v>
      </c>
      <c r="H172" s="55" t="str">
        <f>'[13]Daily Roster'!$H172</f>
        <v>K.Josevska</v>
      </c>
      <c r="I172" s="55" t="str">
        <f>'[13]Daily Roster'!$I172</f>
        <v>Lois</v>
      </c>
      <c r="J172" s="55" t="str">
        <f>'[13]Daily Roster'!$J172</f>
        <v>S.Rajendra</v>
      </c>
      <c r="K172" s="55" t="str">
        <f>'[13]Daily Roster'!$K172</f>
        <v>AndrewL</v>
      </c>
      <c r="L172" s="55" t="str">
        <f>'[13]Daily Roster'!$L172</f>
        <v>Therese</v>
      </c>
      <c r="M172" s="55" t="str">
        <f>'[13]Daily Roster'!$M172</f>
        <v>Eric</v>
      </c>
      <c r="N172" s="55" t="str">
        <f>'[13]Daily Roster'!$N172</f>
        <v>qq</v>
      </c>
      <c r="O172" s="55" t="str">
        <f>'[13]Daily Roster'!$O172</f>
        <v>qq</v>
      </c>
      <c r="P172" s="55" t="str">
        <f>'[13]Daily Roster'!$P172</f>
        <v>Obaid 12.30-14.30</v>
      </c>
      <c r="Q172" s="55">
        <f>'[13]Daily Roster'!$Q172</f>
        <v>0</v>
      </c>
      <c r="R172" s="55">
        <f>'[13]Daily Roster'!$R172</f>
        <v>0</v>
      </c>
      <c r="S172" s="55">
        <f>'[13]Daily Roster'!$S172</f>
        <v>0</v>
      </c>
      <c r="T172" s="55">
        <f>'[13]Daily Roster'!$T172</f>
        <v>0</v>
      </c>
    </row>
    <row r="173" spans="1:20" x14ac:dyDescent="0.3">
      <c r="A173" s="7">
        <v>43340</v>
      </c>
      <c r="B173" s="1" t="s">
        <v>2</v>
      </c>
      <c r="C173" s="55" t="str">
        <f>'[13]Daily Roster'!$C173</f>
        <v>Obaid</v>
      </c>
      <c r="D173" s="55" t="str">
        <f>'[13]Daily Roster'!$D173</f>
        <v>Berenice</v>
      </c>
      <c r="E173" s="55" t="str">
        <f>'[13]Daily Roster'!$E173</f>
        <v>M.Tang</v>
      </c>
      <c r="F173" s="55" t="str">
        <f>'[13]Daily Roster'!$F173</f>
        <v>blank</v>
      </c>
      <c r="G173" s="55" t="str">
        <f>'[13]Daily Roster'!$G173</f>
        <v>A.Ho</v>
      </c>
      <c r="H173" s="55" t="str">
        <f>'[13]Daily Roster'!$H173</f>
        <v>K.Josevska</v>
      </c>
      <c r="I173" s="55" t="str">
        <f>'[13]Daily Roster'!$I173</f>
        <v>Phuong</v>
      </c>
      <c r="J173" s="55" t="str">
        <f>'[13]Daily Roster'!$J173</f>
        <v>S.Rajendra</v>
      </c>
      <c r="K173" s="55" t="str">
        <f>'[13]Daily Roster'!$K173</f>
        <v>AndrewL</v>
      </c>
      <c r="L173" s="55" t="str">
        <f>'[13]Daily Roster'!$L173</f>
        <v>Therese</v>
      </c>
      <c r="M173" s="55" t="str">
        <f>'[13]Daily Roster'!$M173</f>
        <v>qq</v>
      </c>
      <c r="N173" s="55" t="str">
        <f>'[13]Daily Roster'!$N173</f>
        <v>qq</v>
      </c>
      <c r="O173" s="55">
        <f>'[13]Daily Roster'!$O173</f>
        <v>0</v>
      </c>
      <c r="P173" s="55" t="str">
        <f>'[13]Daily Roster'!$P173</f>
        <v>qq</v>
      </c>
      <c r="Q173" s="55">
        <f>'[13]Daily Roster'!$Q173</f>
        <v>0</v>
      </c>
      <c r="R173" s="55">
        <f>'[13]Daily Roster'!$R173</f>
        <v>0</v>
      </c>
      <c r="S173" s="55">
        <f>'[13]Daily Roster'!$S173</f>
        <v>0</v>
      </c>
      <c r="T173" s="55">
        <f>'[13]Daily Roster'!$T173</f>
        <v>0</v>
      </c>
    </row>
    <row r="174" spans="1:20" x14ac:dyDescent="0.3">
      <c r="A174" s="7">
        <v>43341</v>
      </c>
      <c r="B174" s="1" t="s">
        <v>3</v>
      </c>
      <c r="C174" s="55" t="str">
        <f>'[13]Daily Roster'!$C174</f>
        <v>Obaid</v>
      </c>
      <c r="D174" s="55" t="str">
        <f>'[13]Daily Roster'!$D174</f>
        <v>Golriz</v>
      </c>
      <c r="E174" s="55" t="str">
        <f>'[13]Daily Roster'!$E174</f>
        <v>M.Tang</v>
      </c>
      <c r="F174" s="55" t="str">
        <f>'[13]Daily Roster'!$F174</f>
        <v>qq</v>
      </c>
      <c r="G174" s="55" t="str">
        <f>'[13]Daily Roster'!$G174</f>
        <v>A.Ho</v>
      </c>
      <c r="H174" s="55" t="str">
        <f>'[13]Daily Roster'!$H174</f>
        <v>K.Josevska</v>
      </c>
      <c r="I174" s="55" t="str">
        <f>'[13]Daily Roster'!$I174</f>
        <v>Phuong</v>
      </c>
      <c r="J174" s="55" t="str">
        <f>'[13]Daily Roster'!$J174</f>
        <v>Phuong</v>
      </c>
      <c r="K174" s="55" t="str">
        <f>'[13]Daily Roster'!$K174</f>
        <v>AndrewL</v>
      </c>
      <c r="L174" s="55" t="str">
        <f>'[13]Daily Roster'!$L174</f>
        <v>Therese</v>
      </c>
      <c r="M174" s="55" t="str">
        <f>'[13]Daily Roster'!$M174</f>
        <v>Eric</v>
      </c>
      <c r="N174" s="55" t="str">
        <f>'[13]Daily Roster'!$N174</f>
        <v>qq</v>
      </c>
      <c r="O174" s="55">
        <f>'[13]Daily Roster'!$O174</f>
        <v>0</v>
      </c>
      <c r="P174" s="55" t="str">
        <f>'[13]Daily Roster'!$P174</f>
        <v>qq</v>
      </c>
      <c r="Q174" s="55">
        <f>'[13]Daily Roster'!$Q174</f>
        <v>0</v>
      </c>
      <c r="R174" s="55">
        <f>'[13]Daily Roster'!$R174</f>
        <v>0</v>
      </c>
      <c r="S174" s="55">
        <f>'[13]Daily Roster'!$S174</f>
        <v>0</v>
      </c>
      <c r="T174" s="55">
        <f>'[13]Daily Roster'!$T174</f>
        <v>0</v>
      </c>
    </row>
    <row r="175" spans="1:20" x14ac:dyDescent="0.3">
      <c r="A175" s="7">
        <v>43342</v>
      </c>
      <c r="B175" s="1" t="s">
        <v>4</v>
      </c>
      <c r="C175" s="55" t="str">
        <f>'[13]Daily Roster'!$C175</f>
        <v>Obaid</v>
      </c>
      <c r="D175" s="55" t="str">
        <f>'[13]Daily Roster'!$D175</f>
        <v>V.Shen</v>
      </c>
      <c r="E175" s="55" t="str">
        <f>'[13]Daily Roster'!$E175</f>
        <v>M.Tang</v>
      </c>
      <c r="F175" s="55" t="str">
        <f>'[13]Daily Roster'!$F175</f>
        <v>blank</v>
      </c>
      <c r="G175" s="55" t="str">
        <f>'[13]Daily Roster'!$G175</f>
        <v>A.Ho</v>
      </c>
      <c r="H175" s="55" t="str">
        <f>'[13]Daily Roster'!$H175</f>
        <v>K.Josevska</v>
      </c>
      <c r="I175" s="55" t="str">
        <f>'[13]Daily Roster'!$I175</f>
        <v>Phuong</v>
      </c>
      <c r="J175" s="55" t="str">
        <f>'[13]Daily Roster'!$J175</f>
        <v>S.Rajendra</v>
      </c>
      <c r="K175" s="55" t="str">
        <f>'[13]Daily Roster'!$K175</f>
        <v>AndrewL</v>
      </c>
      <c r="L175" s="55" t="str">
        <f>'[13]Daily Roster'!$L175</f>
        <v>Therese</v>
      </c>
      <c r="M175" s="55" t="str">
        <f>'[13]Daily Roster'!$M175</f>
        <v>Eric</v>
      </c>
      <c r="N175" s="55" t="str">
        <f>'[13]Daily Roster'!$N175</f>
        <v>qq</v>
      </c>
      <c r="O175" s="55">
        <f>'[13]Daily Roster'!$O175</f>
        <v>0</v>
      </c>
      <c r="P175" s="55" t="str">
        <f>'[13]Daily Roster'!$P175</f>
        <v>qq</v>
      </c>
      <c r="Q175" s="55">
        <f>'[13]Daily Roster'!$Q175</f>
        <v>0</v>
      </c>
      <c r="R175" s="55">
        <f>'[13]Daily Roster'!$R175</f>
        <v>0</v>
      </c>
      <c r="S175" s="55">
        <f>'[13]Daily Roster'!$S175</f>
        <v>0</v>
      </c>
      <c r="T175" s="55">
        <f>'[13]Daily Roster'!$T175</f>
        <v>0</v>
      </c>
    </row>
    <row r="176" spans="1:20" x14ac:dyDescent="0.3">
      <c r="A176" s="7">
        <v>43343</v>
      </c>
      <c r="B176" s="1" t="s">
        <v>5</v>
      </c>
      <c r="C176" s="55" t="str">
        <f>'[13]Daily Roster'!$C176</f>
        <v>Obaid</v>
      </c>
      <c r="D176" s="55" t="str">
        <f>'[13]Daily Roster'!$D176</f>
        <v>Berenice</v>
      </c>
      <c r="E176" s="55" t="str">
        <f>'[13]Daily Roster'!$E176</f>
        <v>M.Tang</v>
      </c>
      <c r="F176" s="55" t="str">
        <f>'[13]Daily Roster'!$F176</f>
        <v>qq</v>
      </c>
      <c r="G176" s="55" t="str">
        <f>'[13]Daily Roster'!$G176</f>
        <v>A.Ho</v>
      </c>
      <c r="H176" s="55" t="str">
        <f>'[13]Daily Roster'!$H176</f>
        <v>K.Josevska</v>
      </c>
      <c r="I176" s="55" t="str">
        <f>'[13]Daily Roster'!$I176</f>
        <v>Phuong</v>
      </c>
      <c r="J176" s="55" t="str">
        <f>'[13]Daily Roster'!$J176</f>
        <v>S.Rajendra</v>
      </c>
      <c r="K176" s="55" t="str">
        <f>'[13]Daily Roster'!$K176</f>
        <v>AndrewL</v>
      </c>
      <c r="L176" s="55" t="str">
        <f>'[13]Daily Roster'!$L176</f>
        <v>Therese</v>
      </c>
      <c r="M176" s="55" t="str">
        <f>'[13]Daily Roster'!$M176</f>
        <v>Eric</v>
      </c>
      <c r="N176" s="55" t="str">
        <f>'[13]Daily Roster'!$N176</f>
        <v>qq</v>
      </c>
      <c r="O176" s="55">
        <f>'[13]Daily Roster'!$O176</f>
        <v>0</v>
      </c>
      <c r="P176" s="55" t="str">
        <f>'[13]Daily Roster'!$P176</f>
        <v>qq</v>
      </c>
      <c r="Q176" s="55">
        <f>'[13]Daily Roster'!$Q176</f>
        <v>0</v>
      </c>
      <c r="R176" s="55">
        <f>'[13]Daily Roster'!$R176</f>
        <v>0</v>
      </c>
      <c r="S176" s="55">
        <f>'[13]Daily Roster'!$S176</f>
        <v>0</v>
      </c>
      <c r="T176" s="55">
        <f>'[13]Daily Roster'!$T176</f>
        <v>0</v>
      </c>
    </row>
    <row r="177" spans="1:20" x14ac:dyDescent="0.3">
      <c r="A177" s="7">
        <v>43346</v>
      </c>
      <c r="B177" s="1" t="s">
        <v>1</v>
      </c>
      <c r="C177" s="55" t="str">
        <f>'[13]Daily Roster'!$C177</f>
        <v>Berenice</v>
      </c>
      <c r="D177" s="55" t="str">
        <f>'[13]Daily Roster'!$D177</f>
        <v>M.Lu</v>
      </c>
      <c r="E177" s="55" t="str">
        <f>'[13]Daily Roster'!$E177</f>
        <v>M.Tang</v>
      </c>
      <c r="F177" s="55" t="str">
        <f>'[13]Daily Roster'!$F177</f>
        <v>Alla</v>
      </c>
      <c r="G177" s="55" t="str">
        <f>'[13]Daily Roster'!$G177</f>
        <v>A.Ho</v>
      </c>
      <c r="H177" s="55" t="str">
        <f>'[13]Daily Roster'!$H177</f>
        <v>K.Josevska</v>
      </c>
      <c r="I177" s="55" t="str">
        <f>'[13]Daily Roster'!$I177</f>
        <v>Phuong</v>
      </c>
      <c r="J177" s="55" t="str">
        <f>'[13]Daily Roster'!$J177</f>
        <v>S.Rajendra</v>
      </c>
      <c r="K177" s="55" t="str">
        <f>'[13]Daily Roster'!$K177</f>
        <v>AndrewL</v>
      </c>
      <c r="L177" s="55" t="str">
        <f>'[13]Daily Roster'!$L177</f>
        <v>Therese</v>
      </c>
      <c r="M177" s="55" t="str">
        <f>'[13]Daily Roster'!$M177</f>
        <v>qq</v>
      </c>
      <c r="N177" s="55" t="str">
        <f>'[13]Daily Roster'!$N177</f>
        <v>qq</v>
      </c>
      <c r="O177" s="55" t="str">
        <f>'[13]Daily Roster'!$O177</f>
        <v>qq</v>
      </c>
      <c r="P177" s="55">
        <f>'[13]Daily Roster'!$P177</f>
        <v>0</v>
      </c>
      <c r="Q177" s="55">
        <f>'[13]Daily Roster'!$Q177</f>
        <v>0</v>
      </c>
      <c r="R177" s="55">
        <f>'[13]Daily Roster'!$R177</f>
        <v>0</v>
      </c>
      <c r="S177" s="55">
        <f>'[13]Daily Roster'!$S177</f>
        <v>0</v>
      </c>
      <c r="T177" s="55">
        <f>'[13]Daily Roster'!$T177</f>
        <v>0</v>
      </c>
    </row>
    <row r="178" spans="1:20" x14ac:dyDescent="0.3">
      <c r="A178" s="7">
        <v>43347</v>
      </c>
      <c r="B178" s="1" t="s">
        <v>2</v>
      </c>
      <c r="C178" s="55" t="str">
        <f>'[13]Daily Roster'!$C178</f>
        <v>Obaid</v>
      </c>
      <c r="D178" s="55" t="str">
        <f>'[13]Daily Roster'!$D178</f>
        <v>Berenice</v>
      </c>
      <c r="E178" s="55" t="str">
        <f>'[13]Daily Roster'!$E178</f>
        <v>Golriz</v>
      </c>
      <c r="F178" s="55" t="str">
        <f>'[13]Daily Roster'!$F178</f>
        <v>Alla</v>
      </c>
      <c r="G178" s="55" t="str">
        <f>'[13]Daily Roster'!$G178</f>
        <v>A.Ho</v>
      </c>
      <c r="H178" s="55" t="str">
        <f>'[13]Daily Roster'!$H178</f>
        <v>K.Josevska</v>
      </c>
      <c r="I178" s="55" t="str">
        <f>'[13]Daily Roster'!$I178</f>
        <v>Phuong</v>
      </c>
      <c r="J178" s="55" t="str">
        <f>'[13]Daily Roster'!$J178</f>
        <v>S.Rajendra</v>
      </c>
      <c r="K178" s="55" t="str">
        <f>'[13]Daily Roster'!$K178</f>
        <v>AndrewL</v>
      </c>
      <c r="L178" s="55" t="str">
        <f>'[13]Daily Roster'!$L178</f>
        <v>Therese</v>
      </c>
      <c r="M178" s="55" t="str">
        <f>'[13]Daily Roster'!$M178</f>
        <v>Eric</v>
      </c>
      <c r="N178" s="55" t="str">
        <f>'[13]Daily Roster'!$N178</f>
        <v>qq</v>
      </c>
      <c r="O178" s="55" t="str">
        <f>'[13]Daily Roster'!$O178</f>
        <v>qq</v>
      </c>
      <c r="P178" s="55">
        <f>'[13]Daily Roster'!$P178</f>
        <v>0</v>
      </c>
      <c r="Q178" s="55">
        <f>'[13]Daily Roster'!$Q178</f>
        <v>0</v>
      </c>
      <c r="R178" s="55">
        <f>'[13]Daily Roster'!$R178</f>
        <v>0</v>
      </c>
      <c r="S178" s="55">
        <f>'[13]Daily Roster'!$S178</f>
        <v>0</v>
      </c>
      <c r="T178" s="55">
        <f>'[13]Daily Roster'!$T178</f>
        <v>0</v>
      </c>
    </row>
    <row r="179" spans="1:20" x14ac:dyDescent="0.3">
      <c r="A179" s="7">
        <v>43348</v>
      </c>
      <c r="B179" s="1" t="s">
        <v>3</v>
      </c>
      <c r="C179" s="55" t="str">
        <f>'[13]Daily Roster'!$C179</f>
        <v>Obaid</v>
      </c>
      <c r="D179" s="55" t="str">
        <f>'[13]Daily Roster'!$D179</f>
        <v>Berenice</v>
      </c>
      <c r="E179" s="55" t="str">
        <f>'[13]Daily Roster'!$E179</f>
        <v>M.Tang</v>
      </c>
      <c r="F179" s="55" t="str">
        <f>'[13]Daily Roster'!$F179</f>
        <v>qq</v>
      </c>
      <c r="G179" s="55" t="str">
        <f>'[13]Daily Roster'!$G179</f>
        <v>A.Ho</v>
      </c>
      <c r="H179" s="55" t="str">
        <f>'[13]Daily Roster'!$H179</f>
        <v>K.Josevska</v>
      </c>
      <c r="I179" s="55" t="str">
        <f>'[13]Daily Roster'!$I179</f>
        <v>Phuong</v>
      </c>
      <c r="J179" s="55" t="str">
        <f>'[13]Daily Roster'!$J179</f>
        <v>Phuong</v>
      </c>
      <c r="K179" s="55" t="str">
        <f>'[13]Daily Roster'!$K179</f>
        <v>AndrewL</v>
      </c>
      <c r="L179" s="55" t="str">
        <f>'[13]Daily Roster'!$L179</f>
        <v>Therese</v>
      </c>
      <c r="M179" s="55" t="str">
        <f>'[13]Daily Roster'!$M179</f>
        <v>Eric</v>
      </c>
      <c r="N179" s="55" t="str">
        <f>'[13]Daily Roster'!$N179</f>
        <v>qq</v>
      </c>
      <c r="O179" s="55" t="str">
        <f>'[13]Daily Roster'!$O179</f>
        <v>qq</v>
      </c>
      <c r="P179" s="55">
        <f>'[13]Daily Roster'!$P179</f>
        <v>0</v>
      </c>
      <c r="Q179" s="55">
        <f>'[13]Daily Roster'!$Q179</f>
        <v>0</v>
      </c>
      <c r="R179" s="55">
        <f>'[13]Daily Roster'!$R179</f>
        <v>0</v>
      </c>
      <c r="S179" s="55">
        <f>'[13]Daily Roster'!$S179</f>
        <v>0</v>
      </c>
      <c r="T179" s="55">
        <f>'[13]Daily Roster'!$T179</f>
        <v>0</v>
      </c>
    </row>
    <row r="180" spans="1:20" x14ac:dyDescent="0.3">
      <c r="A180" s="7">
        <v>43349</v>
      </c>
      <c r="B180" s="1" t="s">
        <v>4</v>
      </c>
      <c r="C180" s="55" t="str">
        <f>'[13]Daily Roster'!$C180</f>
        <v>Obaid</v>
      </c>
      <c r="D180" s="55" t="str">
        <f>'[13]Daily Roster'!$D180</f>
        <v>Berenice</v>
      </c>
      <c r="E180" s="55" t="str">
        <f>'[13]Daily Roster'!$E180</f>
        <v>M.Tang</v>
      </c>
      <c r="F180" s="55" t="str">
        <f>'[13]Daily Roster'!$F180</f>
        <v>Alla</v>
      </c>
      <c r="G180" s="55" t="str">
        <f>'[13]Daily Roster'!$G180</f>
        <v>A.Ho</v>
      </c>
      <c r="H180" s="55" t="str">
        <f>'[13]Daily Roster'!$H180</f>
        <v>K.Josevska</v>
      </c>
      <c r="I180" s="55" t="str">
        <f>'[13]Daily Roster'!$I180</f>
        <v>Phuong</v>
      </c>
      <c r="J180" s="55" t="str">
        <f>'[13]Daily Roster'!$J180</f>
        <v>S.Rajendra</v>
      </c>
      <c r="K180" s="55" t="str">
        <f>'[13]Daily Roster'!$K180</f>
        <v>AndrewL</v>
      </c>
      <c r="L180" s="55" t="str">
        <f>'[13]Daily Roster'!$L180</f>
        <v>Therese</v>
      </c>
      <c r="M180" s="55" t="str">
        <f>'[13]Daily Roster'!$M180</f>
        <v>Eric</v>
      </c>
      <c r="N180" s="55" t="str">
        <f>'[13]Daily Roster'!$N180</f>
        <v>qq</v>
      </c>
      <c r="O180" s="55" t="str">
        <f>'[13]Daily Roster'!$O180</f>
        <v>qq</v>
      </c>
      <c r="P180" s="55">
        <f>'[13]Daily Roster'!$P180</f>
        <v>0</v>
      </c>
      <c r="Q180" s="55">
        <f>'[13]Daily Roster'!$Q180</f>
        <v>0</v>
      </c>
      <c r="R180" s="55">
        <f>'[13]Daily Roster'!$R180</f>
        <v>0</v>
      </c>
      <c r="S180" s="55">
        <f>'[13]Daily Roster'!$S180</f>
        <v>0</v>
      </c>
      <c r="T180" s="55">
        <f>'[13]Daily Roster'!$T180</f>
        <v>0</v>
      </c>
    </row>
    <row r="181" spans="1:20" x14ac:dyDescent="0.3">
      <c r="A181" s="7">
        <v>43350</v>
      </c>
      <c r="B181" s="1" t="s">
        <v>5</v>
      </c>
      <c r="C181" s="55" t="str">
        <f>'[13]Daily Roster'!$C181</f>
        <v>Obaid</v>
      </c>
      <c r="D181" s="55" t="str">
        <f>'[13]Daily Roster'!$D181</f>
        <v>Golriz</v>
      </c>
      <c r="E181" s="55" t="str">
        <f>'[13]Daily Roster'!$E181</f>
        <v>M.Tang</v>
      </c>
      <c r="F181" s="55" t="str">
        <f>'[13]Daily Roster'!$F181</f>
        <v>qq</v>
      </c>
      <c r="G181" s="55" t="str">
        <f>'[13]Daily Roster'!$G181</f>
        <v>A.Ho</v>
      </c>
      <c r="H181" s="55" t="str">
        <f>'[13]Daily Roster'!$H181</f>
        <v>K.Josevska</v>
      </c>
      <c r="I181" s="55" t="str">
        <f>'[13]Daily Roster'!$I181</f>
        <v>Phuong</v>
      </c>
      <c r="J181" s="55" t="str">
        <f>'[13]Daily Roster'!$J181</f>
        <v>S.Rajendra</v>
      </c>
      <c r="K181" s="55" t="str">
        <f>'[13]Daily Roster'!$K181</f>
        <v>AndrewL</v>
      </c>
      <c r="L181" s="55" t="str">
        <f>'[13]Daily Roster'!$L181</f>
        <v>Therese</v>
      </c>
      <c r="M181" s="55" t="str">
        <f>'[13]Daily Roster'!$M181</f>
        <v>Eric</v>
      </c>
      <c r="N181" s="55" t="str">
        <f>'[13]Daily Roster'!$N181</f>
        <v>qq</v>
      </c>
      <c r="O181" s="55" t="str">
        <f>'[13]Daily Roster'!$O181</f>
        <v>Diana(pm)</v>
      </c>
      <c r="P181" s="55">
        <f>'[13]Daily Roster'!$P181</f>
        <v>0</v>
      </c>
      <c r="Q181" s="55">
        <f>'[13]Daily Roster'!$Q181</f>
        <v>0</v>
      </c>
      <c r="R181" s="55">
        <f>'[13]Daily Roster'!$R181</f>
        <v>0</v>
      </c>
      <c r="S181" s="55">
        <f>'[13]Daily Roster'!$S181</f>
        <v>0</v>
      </c>
      <c r="T181" s="55">
        <f>'[13]Daily Roster'!$T181</f>
        <v>0</v>
      </c>
    </row>
    <row r="182" spans="1:20" x14ac:dyDescent="0.3">
      <c r="A182" s="7">
        <v>43353</v>
      </c>
      <c r="B182" s="1" t="s">
        <v>1</v>
      </c>
      <c r="C182" s="55" t="str">
        <f>'[13]Daily Roster'!$C182</f>
        <v>Obaid</v>
      </c>
      <c r="D182" s="55" t="str">
        <f>'[13]Daily Roster'!$D182</f>
        <v>Golriz</v>
      </c>
      <c r="E182" s="55" t="str">
        <f>'[13]Daily Roster'!$E182</f>
        <v>M.Tang</v>
      </c>
      <c r="F182" s="55" t="str">
        <f>'[13]Daily Roster'!$F182</f>
        <v>Li-Ling</v>
      </c>
      <c r="G182" s="55" t="str">
        <f>'[13]Daily Roster'!$G182</f>
        <v>A.Ho</v>
      </c>
      <c r="H182" s="55" t="str">
        <f>'[13]Daily Roster'!$H182</f>
        <v>K.Josevska</v>
      </c>
      <c r="I182" s="55" t="str">
        <f>'[13]Daily Roster'!$I182</f>
        <v>Phuong</v>
      </c>
      <c r="J182" s="55" t="str">
        <f>'[13]Daily Roster'!$J182</f>
        <v>S.Rajendra</v>
      </c>
      <c r="K182" s="55" t="str">
        <f>'[13]Daily Roster'!$K182</f>
        <v>AndrewL</v>
      </c>
      <c r="L182" s="55" t="str">
        <f>'[13]Daily Roster'!$L182</f>
        <v>Therese</v>
      </c>
      <c r="M182" s="55" t="str">
        <f>'[13]Daily Roster'!$M182</f>
        <v>qq</v>
      </c>
      <c r="N182" s="55" t="str">
        <f>'[13]Daily Roster'!$N182</f>
        <v>qq</v>
      </c>
      <c r="O182" s="55">
        <f>'[13]Daily Roster'!$O182</f>
        <v>0</v>
      </c>
      <c r="P182" s="55">
        <f>'[13]Daily Roster'!$P182</f>
        <v>0</v>
      </c>
      <c r="Q182" s="55">
        <f>'[13]Daily Roster'!$Q182</f>
        <v>0</v>
      </c>
      <c r="R182" s="55">
        <f>'[13]Daily Roster'!$R182</f>
        <v>0</v>
      </c>
      <c r="S182" s="55">
        <f>'[13]Daily Roster'!$S182</f>
        <v>0</v>
      </c>
      <c r="T182" s="55">
        <f>'[13]Daily Roster'!$T182</f>
        <v>0</v>
      </c>
    </row>
    <row r="183" spans="1:20" x14ac:dyDescent="0.3">
      <c r="A183" s="7">
        <v>43354</v>
      </c>
      <c r="B183" s="1" t="s">
        <v>2</v>
      </c>
      <c r="C183" s="55" t="str">
        <f>'[13]Daily Roster'!$C183</f>
        <v>Obaid</v>
      </c>
      <c r="D183" s="55" t="str">
        <f>'[13]Daily Roster'!$D183</f>
        <v>Berenice</v>
      </c>
      <c r="E183" s="55" t="str">
        <f>'[13]Daily Roster'!$E183</f>
        <v>Golriz</v>
      </c>
      <c r="F183" s="55" t="str">
        <f>'[13]Daily Roster'!$F183</f>
        <v>Alla</v>
      </c>
      <c r="G183" s="55" t="str">
        <f>'[13]Daily Roster'!$G183</f>
        <v>A.Ho</v>
      </c>
      <c r="H183" s="55" t="str">
        <f>'[13]Daily Roster'!$H183</f>
        <v>K.Josevska</v>
      </c>
      <c r="I183" s="55" t="str">
        <f>'[13]Daily Roster'!$I183</f>
        <v>Phuong</v>
      </c>
      <c r="J183" s="55" t="str">
        <f>'[13]Daily Roster'!$J183</f>
        <v>S.Rajendra</v>
      </c>
      <c r="K183" s="55" t="str">
        <f>'[13]Daily Roster'!$K183</f>
        <v>AndrewL</v>
      </c>
      <c r="L183" s="55" t="str">
        <f>'[13]Daily Roster'!$L183</f>
        <v>Therese</v>
      </c>
      <c r="M183" s="55" t="str">
        <f>'[13]Daily Roster'!$M183</f>
        <v>Abigail</v>
      </c>
      <c r="N183" s="55" t="str">
        <f>'[13]Daily Roster'!$N183</f>
        <v>qq</v>
      </c>
      <c r="O183" s="55">
        <f>'[13]Daily Roster'!$O183</f>
        <v>0</v>
      </c>
      <c r="P183" s="55">
        <f>'[13]Daily Roster'!$P183</f>
        <v>0</v>
      </c>
      <c r="Q183" s="55">
        <f>'[13]Daily Roster'!$Q183</f>
        <v>0</v>
      </c>
      <c r="R183" s="55">
        <f>'[13]Daily Roster'!$R183</f>
        <v>0</v>
      </c>
      <c r="S183" s="55">
        <f>'[13]Daily Roster'!$S183</f>
        <v>0</v>
      </c>
      <c r="T183" s="55">
        <f>'[13]Daily Roster'!$T183</f>
        <v>0</v>
      </c>
    </row>
    <row r="184" spans="1:20" x14ac:dyDescent="0.3">
      <c r="A184" s="7">
        <v>43355</v>
      </c>
      <c r="B184" s="1" t="s">
        <v>3</v>
      </c>
      <c r="C184" s="55" t="str">
        <f>'[13]Daily Roster'!$C184</f>
        <v>Obaid</v>
      </c>
      <c r="D184" s="55" t="str">
        <f>'[13]Daily Roster'!$D184</f>
        <v>Berenice</v>
      </c>
      <c r="E184" s="55" t="str">
        <f>'[13]Daily Roster'!$E184</f>
        <v>M.Tang</v>
      </c>
      <c r="F184" s="55" t="str">
        <f>'[13]Daily Roster'!$F184</f>
        <v>qq</v>
      </c>
      <c r="G184" s="55" t="str">
        <f>'[13]Daily Roster'!$G184</f>
        <v>A.Ho</v>
      </c>
      <c r="H184" s="55" t="str">
        <f>'[13]Daily Roster'!$H184</f>
        <v>K.Josevska</v>
      </c>
      <c r="I184" s="55" t="str">
        <f>'[13]Daily Roster'!$I184</f>
        <v>Phuong</v>
      </c>
      <c r="J184" s="55" t="str">
        <f>'[13]Daily Roster'!$J184</f>
        <v>Phuong</v>
      </c>
      <c r="K184" s="55" t="str">
        <f>'[13]Daily Roster'!$K184</f>
        <v>AndrewL</v>
      </c>
      <c r="L184" s="55" t="str">
        <f>'[13]Daily Roster'!$L184</f>
        <v>Therese</v>
      </c>
      <c r="M184" s="55" t="str">
        <f>'[13]Daily Roster'!$M184</f>
        <v>Abigail</v>
      </c>
      <c r="N184" s="55" t="str">
        <f>'[13]Daily Roster'!$N184</f>
        <v>qq</v>
      </c>
      <c r="O184" s="55">
        <f>'[13]Daily Roster'!$O184</f>
        <v>0</v>
      </c>
      <c r="P184" s="55">
        <f>'[13]Daily Roster'!$P184</f>
        <v>0</v>
      </c>
      <c r="Q184" s="55">
        <f>'[13]Daily Roster'!$Q184</f>
        <v>0</v>
      </c>
      <c r="R184" s="55">
        <f>'[13]Daily Roster'!$R184</f>
        <v>0</v>
      </c>
      <c r="S184" s="55">
        <f>'[13]Daily Roster'!$S184</f>
        <v>0</v>
      </c>
      <c r="T184" s="55">
        <f>'[13]Daily Roster'!$T184</f>
        <v>0</v>
      </c>
    </row>
    <row r="185" spans="1:20" x14ac:dyDescent="0.3">
      <c r="A185" s="7">
        <v>43356</v>
      </c>
      <c r="B185" s="1" t="s">
        <v>4</v>
      </c>
      <c r="C185" s="55" t="str">
        <f>'[13]Daily Roster'!$C185</f>
        <v>Obaid</v>
      </c>
      <c r="D185" s="55" t="str">
        <f>'[13]Daily Roster'!$D185</f>
        <v>Berenice</v>
      </c>
      <c r="E185" s="55" t="str">
        <f>'[13]Daily Roster'!$E185</f>
        <v>M.Tang</v>
      </c>
      <c r="F185" s="55" t="str">
        <f>'[13]Daily Roster'!$F185</f>
        <v>Alla</v>
      </c>
      <c r="G185" s="55" t="str">
        <f>'[13]Daily Roster'!$G185</f>
        <v>A.Ho</v>
      </c>
      <c r="H185" s="55" t="str">
        <f>'[13]Daily Roster'!$H185</f>
        <v>K.Josevska</v>
      </c>
      <c r="I185" s="55" t="str">
        <f>'[13]Daily Roster'!$I185</f>
        <v>Phuong</v>
      </c>
      <c r="J185" s="55" t="str">
        <f>'[13]Daily Roster'!$J185</f>
        <v>S.Rajendra</v>
      </c>
      <c r="K185" s="55" t="str">
        <f>'[13]Daily Roster'!$K185</f>
        <v>AndrewL</v>
      </c>
      <c r="L185" s="55" t="str">
        <f>'[13]Daily Roster'!$L185</f>
        <v>Therese</v>
      </c>
      <c r="M185" s="55" t="str">
        <f>'[13]Daily Roster'!$M185</f>
        <v>Abigail</v>
      </c>
      <c r="N185" s="55" t="str">
        <f>'[13]Daily Roster'!$N185</f>
        <v>qq</v>
      </c>
      <c r="O185" s="55">
        <f>'[13]Daily Roster'!$O185</f>
        <v>0</v>
      </c>
      <c r="P185" s="55">
        <f>'[13]Daily Roster'!$P185</f>
        <v>0</v>
      </c>
      <c r="Q185" s="55">
        <f>'[13]Daily Roster'!$Q185</f>
        <v>0</v>
      </c>
      <c r="R185" s="55">
        <f>'[13]Daily Roster'!$R185</f>
        <v>0</v>
      </c>
      <c r="S185" s="55">
        <f>'[13]Daily Roster'!$S185</f>
        <v>0</v>
      </c>
      <c r="T185" s="55">
        <f>'[13]Daily Roster'!$T185</f>
        <v>0</v>
      </c>
    </row>
    <row r="186" spans="1:20" x14ac:dyDescent="0.3">
      <c r="A186" s="7">
        <v>43357</v>
      </c>
      <c r="B186" s="1" t="s">
        <v>5</v>
      </c>
      <c r="C186" s="55" t="str">
        <f>'[13]Daily Roster'!$C186</f>
        <v>Obaid</v>
      </c>
      <c r="D186" s="55" t="str">
        <f>'[13]Daily Roster'!$D186</f>
        <v>Berenice</v>
      </c>
      <c r="E186" s="55" t="str">
        <f>'[13]Daily Roster'!$E186</f>
        <v>M.Tang</v>
      </c>
      <c r="F186" s="55" t="str">
        <f>'[13]Daily Roster'!$F186</f>
        <v>qq</v>
      </c>
      <c r="G186" s="55" t="str">
        <f>'[13]Daily Roster'!$G186</f>
        <v>A.Ho</v>
      </c>
      <c r="H186" s="55" t="str">
        <f>'[13]Daily Roster'!$H186</f>
        <v>Golriz</v>
      </c>
      <c r="I186" s="55" t="str">
        <f>'[13]Daily Roster'!$I186</f>
        <v>Phuong</v>
      </c>
      <c r="J186" s="55" t="str">
        <f>'[13]Daily Roster'!$J186</f>
        <v>S.Rajendra</v>
      </c>
      <c r="K186" s="55" t="str">
        <f>'[13]Daily Roster'!$K186</f>
        <v>AndrewL</v>
      </c>
      <c r="L186" s="55" t="str">
        <f>'[13]Daily Roster'!$L186</f>
        <v>A.Tran</v>
      </c>
      <c r="M186" s="55" t="str">
        <f>'[13]Daily Roster'!$M186</f>
        <v>Abigail</v>
      </c>
      <c r="N186" s="55" t="str">
        <f>'[13]Daily Roster'!$N186</f>
        <v>qq</v>
      </c>
      <c r="O186" s="55">
        <f>'[13]Daily Roster'!$O186</f>
        <v>0</v>
      </c>
      <c r="P186" s="55">
        <f>'[13]Daily Roster'!$P186</f>
        <v>0</v>
      </c>
      <c r="Q186" s="55">
        <f>'[13]Daily Roster'!$Q186</f>
        <v>0</v>
      </c>
      <c r="R186" s="55">
        <f>'[13]Daily Roster'!$R186</f>
        <v>0</v>
      </c>
      <c r="S186" s="55">
        <f>'[13]Daily Roster'!$S186</f>
        <v>0</v>
      </c>
      <c r="T186" s="55">
        <f>'[13]Daily Roster'!$T186</f>
        <v>0</v>
      </c>
    </row>
    <row r="187" spans="1:20" x14ac:dyDescent="0.3">
      <c r="A187" s="7">
        <v>43360</v>
      </c>
      <c r="B187" s="1" t="s">
        <v>1</v>
      </c>
      <c r="C187" s="55" t="str">
        <f>'[13]Daily Roster'!$C187</f>
        <v>M.Lu</v>
      </c>
      <c r="D187" s="55" t="str">
        <f>'[13]Daily Roster'!$D187</f>
        <v>Berenice</v>
      </c>
      <c r="E187" s="55" t="str">
        <f>'[13]Daily Roster'!$E187</f>
        <v>M.Tang</v>
      </c>
      <c r="F187" s="55" t="str">
        <f>'[13]Daily Roster'!$F187</f>
        <v>Alla</v>
      </c>
      <c r="G187" s="55" t="str">
        <f>'[13]Daily Roster'!$G187</f>
        <v>A.Ho</v>
      </c>
      <c r="H187" s="55" t="str">
        <f>'[13]Daily Roster'!$H187</f>
        <v>Ubai</v>
      </c>
      <c r="I187" s="55" t="str">
        <f>'[13]Daily Roster'!$I187</f>
        <v>Phuong</v>
      </c>
      <c r="J187" s="55" t="str">
        <f>'[13]Daily Roster'!$J187</f>
        <v>S.Rajendra</v>
      </c>
      <c r="K187" s="55" t="str">
        <f>'[13]Daily Roster'!$K187</f>
        <v>AndrewL</v>
      </c>
      <c r="L187" s="55" t="str">
        <f>'[13]Daily Roster'!$L187</f>
        <v>Angela</v>
      </c>
      <c r="M187" s="55" t="str">
        <f>'[13]Daily Roster'!$M187</f>
        <v>Abigail</v>
      </c>
      <c r="N187" s="55" t="str">
        <f>'[13]Daily Roster'!$N187</f>
        <v>qq</v>
      </c>
      <c r="O187" s="55" t="str">
        <f>'[13]Daily Roster'!$O187</f>
        <v>qq</v>
      </c>
      <c r="P187" s="55">
        <f>'[13]Daily Roster'!$P187</f>
        <v>0</v>
      </c>
      <c r="Q187" s="55">
        <f>'[13]Daily Roster'!$Q187</f>
        <v>0</v>
      </c>
      <c r="R187" s="55">
        <f>'[13]Daily Roster'!$R187</f>
        <v>0</v>
      </c>
      <c r="S187" s="55">
        <f>'[13]Daily Roster'!$S187</f>
        <v>0</v>
      </c>
      <c r="T187" s="55">
        <f>'[13]Daily Roster'!$T187</f>
        <v>0</v>
      </c>
    </row>
    <row r="188" spans="1:20" x14ac:dyDescent="0.3">
      <c r="A188" s="7">
        <v>43361</v>
      </c>
      <c r="B188" s="1" t="s">
        <v>2</v>
      </c>
      <c r="C188" s="55" t="str">
        <f>'[13]Daily Roster'!$C188</f>
        <v>Obaid</v>
      </c>
      <c r="D188" s="55" t="str">
        <f>'[13]Daily Roster'!$D188</f>
        <v>Berenice</v>
      </c>
      <c r="E188" s="55" t="str">
        <f>'[13]Daily Roster'!$E188</f>
        <v>Golriz</v>
      </c>
      <c r="F188" s="55" t="str">
        <f>'[13]Daily Roster'!$F188</f>
        <v>Alla</v>
      </c>
      <c r="G188" s="55" t="str">
        <f>'[13]Daily Roster'!$G188</f>
        <v>A.Ho</v>
      </c>
      <c r="H188" s="55" t="str">
        <f>'[13]Daily Roster'!$H188</f>
        <v>K.Josevska</v>
      </c>
      <c r="I188" s="55" t="str">
        <f>'[13]Daily Roster'!$I188</f>
        <v>Phuong</v>
      </c>
      <c r="J188" s="55" t="str">
        <f>'[13]Daily Roster'!$J188</f>
        <v>S.Rajendra</v>
      </c>
      <c r="K188" s="55" t="str">
        <f>'[13]Daily Roster'!$K188</f>
        <v>AndrewL</v>
      </c>
      <c r="L188" s="55" t="str">
        <f>'[13]Daily Roster'!$L188</f>
        <v>M.Lu</v>
      </c>
      <c r="M188" s="55" t="str">
        <f>'[13]Daily Roster'!$M188</f>
        <v>Abigail</v>
      </c>
      <c r="N188" s="55" t="str">
        <f>'[13]Daily Roster'!$N188</f>
        <v>qq</v>
      </c>
      <c r="O188" s="55" t="str">
        <f>'[13]Daily Roster'!$O188</f>
        <v>qq</v>
      </c>
      <c r="P188" s="55">
        <f>'[13]Daily Roster'!$P188</f>
        <v>0</v>
      </c>
      <c r="Q188" s="55">
        <f>'[13]Daily Roster'!$Q188</f>
        <v>0</v>
      </c>
      <c r="R188" s="55">
        <f>'[13]Daily Roster'!$R188</f>
        <v>0</v>
      </c>
      <c r="S188" s="55">
        <f>'[13]Daily Roster'!$S188</f>
        <v>0</v>
      </c>
      <c r="T188" s="55">
        <f>'[13]Daily Roster'!$T188</f>
        <v>0</v>
      </c>
    </row>
    <row r="189" spans="1:20" x14ac:dyDescent="0.3">
      <c r="A189" s="7">
        <v>43362</v>
      </c>
      <c r="B189" s="1" t="s">
        <v>3</v>
      </c>
      <c r="C189" s="55" t="str">
        <f>'[13]Daily Roster'!$C189</f>
        <v>Obaid</v>
      </c>
      <c r="D189" s="55" t="str">
        <f>'[13]Daily Roster'!$D189</f>
        <v>Berenice/Li-Ling</v>
      </c>
      <c r="E189" s="55" t="str">
        <f>'[13]Daily Roster'!$E189</f>
        <v>M.Tang</v>
      </c>
      <c r="F189" s="55" t="str">
        <f>'[13]Daily Roster'!$F189</f>
        <v>qq</v>
      </c>
      <c r="G189" s="55" t="str">
        <f>'[13]Daily Roster'!$G189</f>
        <v>A.Ho</v>
      </c>
      <c r="H189" s="55" t="str">
        <f>'[13]Daily Roster'!$H189</f>
        <v>K.Josevska</v>
      </c>
      <c r="I189" s="55" t="str">
        <f>'[13]Daily Roster'!$I189</f>
        <v>Phuong</v>
      </c>
      <c r="J189" s="55" t="str">
        <f>'[13]Daily Roster'!$J189</f>
        <v>Phuong</v>
      </c>
      <c r="K189" s="55" t="str">
        <f>'[13]Daily Roster'!$K189</f>
        <v>AndrewL</v>
      </c>
      <c r="L189" s="55" t="str">
        <f>'[13]Daily Roster'!$L189</f>
        <v>M.Lu</v>
      </c>
      <c r="M189" s="55" t="str">
        <f>'[13]Daily Roster'!$M189</f>
        <v>Abigail</v>
      </c>
      <c r="N189" s="55" t="str">
        <f>'[13]Daily Roster'!$N189</f>
        <v>qq</v>
      </c>
      <c r="O189" s="55" t="str">
        <f>'[13]Daily Roster'!$O189</f>
        <v>qq</v>
      </c>
      <c r="P189" s="55">
        <f>'[13]Daily Roster'!$P189</f>
        <v>0</v>
      </c>
      <c r="Q189" s="55">
        <f>'[13]Daily Roster'!$Q189</f>
        <v>0</v>
      </c>
      <c r="R189" s="55">
        <f>'[13]Daily Roster'!$R189</f>
        <v>0</v>
      </c>
      <c r="S189" s="55">
        <f>'[13]Daily Roster'!$S189</f>
        <v>0</v>
      </c>
      <c r="T189" s="55">
        <f>'[13]Daily Roster'!$T189</f>
        <v>0</v>
      </c>
    </row>
    <row r="190" spans="1:20" x14ac:dyDescent="0.3">
      <c r="A190" s="7">
        <v>43363</v>
      </c>
      <c r="B190" s="1" t="s">
        <v>4</v>
      </c>
      <c r="C190" s="55" t="str">
        <f>'[13]Daily Roster'!$C190</f>
        <v>Obaid</v>
      </c>
      <c r="D190" s="55" t="str">
        <f>'[13]Daily Roster'!$D190</f>
        <v>Berenice</v>
      </c>
      <c r="E190" s="55" t="str">
        <f>'[13]Daily Roster'!$E190</f>
        <v>M.Tang</v>
      </c>
      <c r="F190" s="55" t="str">
        <f>'[13]Daily Roster'!$F190</f>
        <v>Alla</v>
      </c>
      <c r="G190" s="55" t="str">
        <f>'[13]Daily Roster'!$G190</f>
        <v>A.Ho</v>
      </c>
      <c r="H190" s="55" t="str">
        <f>'[13]Daily Roster'!$H190</f>
        <v>K.Josevska</v>
      </c>
      <c r="I190" s="55" t="str">
        <f>'[13]Daily Roster'!$I190</f>
        <v>Phuong</v>
      </c>
      <c r="J190" s="55" t="str">
        <f>'[13]Daily Roster'!$J190</f>
        <v>S.Rajendra</v>
      </c>
      <c r="K190" s="55" t="str">
        <f>'[13]Daily Roster'!$K190</f>
        <v>AndrewL</v>
      </c>
      <c r="L190" s="55" t="str">
        <f>'[13]Daily Roster'!$L190</f>
        <v>Therese</v>
      </c>
      <c r="M190" s="55" t="str">
        <f>'[13]Daily Roster'!$M190</f>
        <v>Abigail</v>
      </c>
      <c r="N190" s="55" t="str">
        <f>'[13]Daily Roster'!$N190</f>
        <v>qq</v>
      </c>
      <c r="O190" s="55" t="str">
        <f>'[13]Daily Roster'!$O190</f>
        <v>L.Jedwab</v>
      </c>
      <c r="P190" s="55">
        <f>'[13]Daily Roster'!$P190</f>
        <v>0</v>
      </c>
      <c r="Q190" s="55">
        <f>'[13]Daily Roster'!$Q190</f>
        <v>0</v>
      </c>
      <c r="R190" s="55">
        <f>'[13]Daily Roster'!$R190</f>
        <v>0</v>
      </c>
      <c r="S190" s="55">
        <f>'[13]Daily Roster'!$S190</f>
        <v>0</v>
      </c>
      <c r="T190" s="55">
        <f>'[13]Daily Roster'!$T190</f>
        <v>0</v>
      </c>
    </row>
    <row r="191" spans="1:20" x14ac:dyDescent="0.3">
      <c r="A191" s="7">
        <v>43364</v>
      </c>
      <c r="B191" s="1" t="s">
        <v>5</v>
      </c>
      <c r="C191" s="55" t="str">
        <f>'[13]Daily Roster'!$C191</f>
        <v>Obaid</v>
      </c>
      <c r="D191" s="55" t="str">
        <f>'[13]Daily Roster'!$D191</f>
        <v>Berenice</v>
      </c>
      <c r="E191" s="55" t="str">
        <f>'[13]Daily Roster'!$E191</f>
        <v>M.Tang</v>
      </c>
      <c r="F191" s="55" t="str">
        <f>'[13]Daily Roster'!$F191</f>
        <v>qq</v>
      </c>
      <c r="G191" s="55" t="str">
        <f>'[13]Daily Roster'!$G191</f>
        <v>A.Ho</v>
      </c>
      <c r="H191" s="55" t="str">
        <f>'[13]Daily Roster'!$H191</f>
        <v>K.Josevska</v>
      </c>
      <c r="I191" s="55" t="str">
        <f>'[13]Daily Roster'!$I191</f>
        <v>Phuong</v>
      </c>
      <c r="J191" s="55" t="str">
        <f>'[13]Daily Roster'!$J191</f>
        <v>S.Rajendra</v>
      </c>
      <c r="K191" s="55" t="str">
        <f>'[13]Daily Roster'!$K191</f>
        <v>AndrewL</v>
      </c>
      <c r="L191" s="55" t="str">
        <f>'[13]Daily Roster'!$L191</f>
        <v>Therese</v>
      </c>
      <c r="M191" s="55" t="str">
        <f>'[13]Daily Roster'!$M191</f>
        <v>Abigail</v>
      </c>
      <c r="N191" s="55" t="str">
        <f>'[13]Daily Roster'!$N191</f>
        <v>qq</v>
      </c>
      <c r="O191" s="55" t="str">
        <f>'[13]Daily Roster'!$O191</f>
        <v>L.Jedwab</v>
      </c>
      <c r="P191" s="55">
        <f>'[13]Daily Roster'!$P191</f>
        <v>0</v>
      </c>
      <c r="Q191" s="55">
        <f>'[13]Daily Roster'!$Q191</f>
        <v>0</v>
      </c>
      <c r="R191" s="55">
        <f>'[13]Daily Roster'!$R191</f>
        <v>0</v>
      </c>
      <c r="S191" s="55">
        <f>'[13]Daily Roster'!$S191</f>
        <v>0</v>
      </c>
      <c r="T191" s="55">
        <f>'[13]Daily Roster'!$T191</f>
        <v>0</v>
      </c>
    </row>
    <row r="192" spans="1:20" x14ac:dyDescent="0.3">
      <c r="A192" s="7">
        <v>43367</v>
      </c>
      <c r="B192" s="1" t="s">
        <v>1</v>
      </c>
      <c r="C192" s="55" t="str">
        <f>'[13]Daily Roster'!$C192</f>
        <v>Obaid</v>
      </c>
      <c r="D192" s="55" t="str">
        <f>'[13]Daily Roster'!$D192</f>
        <v>Berenice</v>
      </c>
      <c r="E192" s="55" t="str">
        <f>'[13]Daily Roster'!$E192</f>
        <v>M.Tang</v>
      </c>
      <c r="F192" s="55" t="str">
        <f>'[13]Daily Roster'!$F192</f>
        <v>Alla</v>
      </c>
      <c r="G192" s="55" t="str">
        <f>'[13]Daily Roster'!$G192</f>
        <v>A.Ho</v>
      </c>
      <c r="H192" s="55" t="str">
        <f>'[13]Daily Roster'!$H192</f>
        <v>K.Josevska</v>
      </c>
      <c r="I192" s="55" t="str">
        <f>'[13]Daily Roster'!$I192</f>
        <v>Phuong</v>
      </c>
      <c r="J192" s="55" t="str">
        <f>'[13]Daily Roster'!$J192</f>
        <v>S.Rajendra</v>
      </c>
      <c r="K192" s="55" t="str">
        <f>'[13]Daily Roster'!$K192</f>
        <v>Golriz</v>
      </c>
      <c r="L192" s="55" t="str">
        <f>'[13]Daily Roster'!$L192</f>
        <v>Therese</v>
      </c>
      <c r="M192" s="55" t="str">
        <f>'[13]Daily Roster'!$M192</f>
        <v>qq</v>
      </c>
      <c r="N192" s="55" t="str">
        <f>'[13]Daily Roster'!$N192</f>
        <v>qq</v>
      </c>
      <c r="O192" s="55" t="str">
        <f>'[13]Daily Roster'!$O192</f>
        <v>Yolanda</v>
      </c>
      <c r="P192" s="55">
        <f>'[13]Daily Roster'!$P192</f>
        <v>0</v>
      </c>
      <c r="Q192" s="55">
        <f>'[13]Daily Roster'!$Q192</f>
        <v>0</v>
      </c>
      <c r="R192" s="55">
        <f>'[13]Daily Roster'!$R192</f>
        <v>0</v>
      </c>
      <c r="S192" s="55">
        <f>'[13]Daily Roster'!$S192</f>
        <v>0</v>
      </c>
      <c r="T192" s="55">
        <f>'[13]Daily Roster'!$T192</f>
        <v>0</v>
      </c>
    </row>
    <row r="193" spans="1:20" x14ac:dyDescent="0.3">
      <c r="A193" s="7">
        <v>43368</v>
      </c>
      <c r="B193" s="1" t="s">
        <v>2</v>
      </c>
      <c r="C193" s="55" t="str">
        <f>'[13]Daily Roster'!$C193</f>
        <v>Obaid</v>
      </c>
      <c r="D193" s="55" t="str">
        <f>'[13]Daily Roster'!$D193</f>
        <v>Berenice</v>
      </c>
      <c r="E193" s="55" t="str">
        <f>'[13]Daily Roster'!$E193</f>
        <v>Golriz</v>
      </c>
      <c r="F193" s="55" t="str">
        <f>'[13]Daily Roster'!$F193</f>
        <v>Alla</v>
      </c>
      <c r="G193" s="55" t="str">
        <f>'[13]Daily Roster'!$G193</f>
        <v>A.Ho</v>
      </c>
      <c r="H193" s="55" t="str">
        <f>'[13]Daily Roster'!$H193</f>
        <v>K.Josevska</v>
      </c>
      <c r="I193" s="55" t="str">
        <f>'[13]Daily Roster'!$I193</f>
        <v>Phuong</v>
      </c>
      <c r="J193" s="55" t="str">
        <f>'[13]Daily Roster'!$J193</f>
        <v>S.Rajendra</v>
      </c>
      <c r="K193" s="55" t="str">
        <f>'[13]Daily Roster'!$K193</f>
        <v>AndrewL/L.Jedwab</v>
      </c>
      <c r="L193" s="55" t="str">
        <f>'[13]Daily Roster'!$L193</f>
        <v>Therese</v>
      </c>
      <c r="M193" s="55" t="str">
        <f>'[13]Daily Roster'!$M193</f>
        <v>qq</v>
      </c>
      <c r="N193" s="55" t="str">
        <f>'[13]Daily Roster'!$N193</f>
        <v>qq</v>
      </c>
      <c r="O193" s="55" t="str">
        <f>'[13]Daily Roster'!$O193</f>
        <v>Yolanda</v>
      </c>
      <c r="P193" s="55">
        <f>'[13]Daily Roster'!$P193</f>
        <v>0</v>
      </c>
      <c r="Q193" s="55">
        <f>'[13]Daily Roster'!$Q193</f>
        <v>0</v>
      </c>
      <c r="R193" s="55">
        <f>'[13]Daily Roster'!$R193</f>
        <v>0</v>
      </c>
      <c r="S193" s="55">
        <f>'[13]Daily Roster'!$S193</f>
        <v>0</v>
      </c>
      <c r="T193" s="55">
        <f>'[13]Daily Roster'!$T193</f>
        <v>0</v>
      </c>
    </row>
    <row r="194" spans="1:20" x14ac:dyDescent="0.3">
      <c r="A194" s="7">
        <v>43369</v>
      </c>
      <c r="B194" s="1" t="s">
        <v>3</v>
      </c>
      <c r="C194" s="55" t="str">
        <f>'[13]Daily Roster'!$C194</f>
        <v>Obaid</v>
      </c>
      <c r="D194" s="55" t="str">
        <f>'[13]Daily Roster'!$D194</f>
        <v>Berenice</v>
      </c>
      <c r="E194" s="55" t="str">
        <f>'[13]Daily Roster'!$E194</f>
        <v>M.Tang</v>
      </c>
      <c r="F194" s="55" t="str">
        <f>'[13]Daily Roster'!$F194</f>
        <v>qq</v>
      </c>
      <c r="G194" s="55" t="str">
        <f>'[13]Daily Roster'!$G194</f>
        <v>A.Ho</v>
      </c>
      <c r="H194" s="55" t="str">
        <f>'[13]Daily Roster'!$H194</f>
        <v>K.Josevska</v>
      </c>
      <c r="I194" s="55" t="str">
        <f>'[13]Daily Roster'!$I194</f>
        <v>Phuong</v>
      </c>
      <c r="J194" s="55" t="str">
        <f>'[13]Daily Roster'!$J194</f>
        <v>Phuong</v>
      </c>
      <c r="K194" s="55" t="str">
        <f>'[13]Daily Roster'!$K194</f>
        <v>AndrewL</v>
      </c>
      <c r="L194" s="55" t="str">
        <f>'[13]Daily Roster'!$L194</f>
        <v>Therese</v>
      </c>
      <c r="M194" s="55" t="str">
        <f>'[13]Daily Roster'!$M194</f>
        <v>Abigail</v>
      </c>
      <c r="N194" s="55" t="str">
        <f>'[13]Daily Roster'!$N194</f>
        <v>qq</v>
      </c>
      <c r="O194" s="55" t="str">
        <f>'[13]Daily Roster'!$O194</f>
        <v>qq</v>
      </c>
      <c r="P194" s="55">
        <f>'[13]Daily Roster'!$P194</f>
        <v>0</v>
      </c>
      <c r="Q194" s="55">
        <f>'[13]Daily Roster'!$Q194</f>
        <v>0</v>
      </c>
      <c r="R194" s="55">
        <f>'[13]Daily Roster'!$R194</f>
        <v>0</v>
      </c>
      <c r="S194" s="55">
        <f>'[13]Daily Roster'!$S194</f>
        <v>0</v>
      </c>
      <c r="T194" s="55">
        <f>'[13]Daily Roster'!$T194</f>
        <v>0</v>
      </c>
    </row>
    <row r="195" spans="1:20" x14ac:dyDescent="0.3">
      <c r="A195" s="7">
        <v>43370</v>
      </c>
      <c r="B195" s="1" t="s">
        <v>4</v>
      </c>
      <c r="C195" s="55" t="str">
        <f>'[13]Daily Roster'!$C195</f>
        <v>Obaid</v>
      </c>
      <c r="D195" s="55" t="str">
        <f>'[13]Daily Roster'!$D195</f>
        <v>Berenice</v>
      </c>
      <c r="E195" s="55" t="str">
        <f>'[13]Daily Roster'!$E195</f>
        <v>M.Tang</v>
      </c>
      <c r="F195" s="55" t="str">
        <f>'[13]Daily Roster'!$F195</f>
        <v>Alla</v>
      </c>
      <c r="G195" s="55" t="str">
        <f>'[13]Daily Roster'!$G195</f>
        <v>A.Ho</v>
      </c>
      <c r="H195" s="55" t="str">
        <f>'[13]Daily Roster'!$H195</f>
        <v>K.Josevska</v>
      </c>
      <c r="I195" s="55" t="str">
        <f>'[13]Daily Roster'!$I195</f>
        <v>Lois</v>
      </c>
      <c r="J195" s="55" t="str">
        <f>'[13]Daily Roster'!$J195</f>
        <v>S.Rajendra</v>
      </c>
      <c r="K195" s="55" t="str">
        <f>'[13]Daily Roster'!$K195</f>
        <v>AndrewL</v>
      </c>
      <c r="L195" s="55" t="str">
        <f>'[13]Daily Roster'!$L195</f>
        <v>Therese</v>
      </c>
      <c r="M195" s="55" t="str">
        <f>'[13]Daily Roster'!$M195</f>
        <v>Abigail</v>
      </c>
      <c r="N195" s="55" t="str">
        <f>'[13]Daily Roster'!$N195</f>
        <v>qq</v>
      </c>
      <c r="O195" s="55" t="str">
        <f>'[13]Daily Roster'!$O195</f>
        <v>qq</v>
      </c>
      <c r="P195" s="55">
        <f>'[13]Daily Roster'!$P195</f>
        <v>0</v>
      </c>
      <c r="Q195" s="55">
        <f>'[13]Daily Roster'!$Q195</f>
        <v>0</v>
      </c>
      <c r="R195" s="55">
        <f>'[13]Daily Roster'!$R195</f>
        <v>0</v>
      </c>
      <c r="S195" s="55">
        <f>'[13]Daily Roster'!$S195</f>
        <v>0</v>
      </c>
      <c r="T195" s="55">
        <f>'[13]Daily Roster'!$T195</f>
        <v>0</v>
      </c>
    </row>
    <row r="196" spans="1:20" x14ac:dyDescent="0.3">
      <c r="A196" s="7">
        <v>43371</v>
      </c>
      <c r="B196" s="1" t="s">
        <v>5</v>
      </c>
      <c r="C196" s="55" t="str">
        <f>'[13]Daily Roster'!$C196</f>
        <v>Public Holiday</v>
      </c>
      <c r="D196" s="55" t="str">
        <f>'[13]Daily Roster'!$D196</f>
        <v>Public Holiday</v>
      </c>
      <c r="E196" s="55" t="str">
        <f>'[13]Daily Roster'!$E196</f>
        <v>Public Holiday</v>
      </c>
      <c r="F196" s="55" t="str">
        <f>'[13]Daily Roster'!$F196</f>
        <v>Public Holiday</v>
      </c>
      <c r="G196" s="55" t="str">
        <f>'[13]Daily Roster'!$G196</f>
        <v>Public Holiday</v>
      </c>
      <c r="H196" s="55" t="str">
        <f>'[13]Daily Roster'!$H196</f>
        <v>Public Holiday</v>
      </c>
      <c r="I196" s="55" t="str">
        <f>'[13]Daily Roster'!$I196</f>
        <v>Public Holiday</v>
      </c>
      <c r="J196" s="55" t="str">
        <f>'[13]Daily Roster'!$J196</f>
        <v>Public Holiday</v>
      </c>
      <c r="K196" s="55" t="str">
        <f>'[13]Daily Roster'!$K196</f>
        <v>Public Holiday</v>
      </c>
      <c r="L196" s="55" t="str">
        <f>'[13]Daily Roster'!$L196</f>
        <v>Public Holiday</v>
      </c>
      <c r="M196" s="55" t="str">
        <f>'[13]Daily Roster'!$M196</f>
        <v>Public Holiday</v>
      </c>
      <c r="N196" s="55" t="str">
        <f>'[13]Daily Roster'!$N196</f>
        <v>Public Holiday</v>
      </c>
      <c r="O196" s="55" t="str">
        <f>'[13]Daily Roster'!$O196</f>
        <v>Public Holiday</v>
      </c>
      <c r="P196" s="55">
        <f>'[13]Daily Roster'!$P196</f>
        <v>0</v>
      </c>
      <c r="Q196" s="55">
        <f>'[13]Daily Roster'!$Q196</f>
        <v>0</v>
      </c>
      <c r="R196" s="55">
        <f>'[13]Daily Roster'!$R196</f>
        <v>0</v>
      </c>
      <c r="S196" s="55">
        <f>'[13]Daily Roster'!$S196</f>
        <v>0</v>
      </c>
      <c r="T196" s="55">
        <f>'[13]Daily Roster'!$T196</f>
        <v>0</v>
      </c>
    </row>
    <row r="197" spans="1:20" x14ac:dyDescent="0.3">
      <c r="A197" s="7">
        <v>43374</v>
      </c>
      <c r="B197" s="1" t="s">
        <v>1</v>
      </c>
      <c r="C197" s="55" t="str">
        <f>'[13]Daily Roster'!$C197</f>
        <v>Obaid</v>
      </c>
      <c r="D197" s="55" t="str">
        <f>'[13]Daily Roster'!$D197</f>
        <v>Berenice</v>
      </c>
      <c r="E197" s="55" t="str">
        <f>'[13]Daily Roster'!$E197</f>
        <v>Golriz</v>
      </c>
      <c r="F197" s="55" t="str">
        <f>'[13]Daily Roster'!$F197</f>
        <v>Alla</v>
      </c>
      <c r="G197" s="55" t="str">
        <f>'[13]Daily Roster'!$G197</f>
        <v>A.Ho</v>
      </c>
      <c r="H197" s="55" t="str">
        <f>'[13]Daily Roster'!$H197</f>
        <v>Angela</v>
      </c>
      <c r="I197" s="55" t="str">
        <f>'[13]Daily Roster'!$I197</f>
        <v>Phuong</v>
      </c>
      <c r="J197" s="55" t="str">
        <f>'[13]Daily Roster'!$J197</f>
        <v>S.Rajendra</v>
      </c>
      <c r="K197" s="55" t="str">
        <f>'[13]Daily Roster'!$K197</f>
        <v>AndrewL</v>
      </c>
      <c r="L197" s="55" t="str">
        <f>'[13]Daily Roster'!$L197</f>
        <v>Therese</v>
      </c>
      <c r="M197" s="55" t="str">
        <f>'[13]Daily Roster'!$M197</f>
        <v>qq</v>
      </c>
      <c r="N197" s="55" t="str">
        <f>'[13]Daily Roster'!$N197</f>
        <v>qq</v>
      </c>
      <c r="O197" s="55">
        <f>'[13]Daily Roster'!$O197</f>
        <v>0</v>
      </c>
      <c r="P197" s="55">
        <f>'[13]Daily Roster'!$P197</f>
        <v>0</v>
      </c>
      <c r="Q197" s="55">
        <f>'[13]Daily Roster'!$Q197</f>
        <v>0</v>
      </c>
      <c r="R197" s="55">
        <f>'[13]Daily Roster'!$R197</f>
        <v>0</v>
      </c>
      <c r="S197" s="55">
        <f>'[13]Daily Roster'!$S197</f>
        <v>0</v>
      </c>
      <c r="T197" s="55">
        <f>'[13]Daily Roster'!$T197</f>
        <v>0</v>
      </c>
    </row>
    <row r="198" spans="1:20" x14ac:dyDescent="0.3">
      <c r="A198" s="7">
        <v>43375</v>
      </c>
      <c r="B198" s="1" t="s">
        <v>2</v>
      </c>
      <c r="C198" s="55" t="str">
        <f>'[13]Daily Roster'!$C198</f>
        <v>Obaid</v>
      </c>
      <c r="D198" s="55" t="str">
        <f>'[13]Daily Roster'!$D198</f>
        <v>Berenice</v>
      </c>
      <c r="E198" s="55" t="str">
        <f>'[13]Daily Roster'!$E198</f>
        <v>Golriz</v>
      </c>
      <c r="F198" s="55" t="str">
        <f>'[13]Daily Roster'!$F198</f>
        <v>Alla</v>
      </c>
      <c r="G198" s="55" t="str">
        <f>'[13]Daily Roster'!$G198</f>
        <v>A.Ho</v>
      </c>
      <c r="H198" s="55" t="str">
        <f>'[13]Daily Roster'!$H198</f>
        <v>V.Shen</v>
      </c>
      <c r="I198" s="55" t="str">
        <f>'[13]Daily Roster'!$I198</f>
        <v>Phuong/Yolanda</v>
      </c>
      <c r="J198" s="55" t="str">
        <f>'[13]Daily Roster'!$J198</f>
        <v>S.Rajendra</v>
      </c>
      <c r="K198" s="55" t="str">
        <f>'[13]Daily Roster'!$K198</f>
        <v>AndrewL/L.Jedwab</v>
      </c>
      <c r="L198" s="55" t="str">
        <f>'[13]Daily Roster'!$L198</f>
        <v>Therese</v>
      </c>
      <c r="M198" s="55" t="str">
        <f>'[13]Daily Roster'!$M198</f>
        <v>qq</v>
      </c>
      <c r="N198" s="55" t="str">
        <f>'[13]Daily Roster'!$N198</f>
        <v>qq</v>
      </c>
      <c r="O198" s="55">
        <f>'[13]Daily Roster'!$O198</f>
        <v>0</v>
      </c>
      <c r="P198" s="55">
        <f>'[13]Daily Roster'!$P198</f>
        <v>0</v>
      </c>
      <c r="Q198" s="55">
        <f>'[13]Daily Roster'!$Q198</f>
        <v>0</v>
      </c>
      <c r="R198" s="55">
        <f>'[13]Daily Roster'!$R198</f>
        <v>0</v>
      </c>
      <c r="S198" s="55">
        <f>'[13]Daily Roster'!$S198</f>
        <v>0</v>
      </c>
      <c r="T198" s="55">
        <f>'[13]Daily Roster'!$T198</f>
        <v>0</v>
      </c>
    </row>
    <row r="199" spans="1:20" x14ac:dyDescent="0.3">
      <c r="A199" s="7">
        <v>43376</v>
      </c>
      <c r="B199" s="1" t="s">
        <v>3</v>
      </c>
      <c r="C199" s="55" t="str">
        <f>'[13]Daily Roster'!$C199</f>
        <v>Obaid</v>
      </c>
      <c r="D199" s="55" t="str">
        <f>'[13]Daily Roster'!$D199</f>
        <v>Berenice</v>
      </c>
      <c r="E199" s="55" t="str">
        <f>'[13]Daily Roster'!$E199</f>
        <v>M.Tang</v>
      </c>
      <c r="F199" s="55" t="str">
        <f>'[13]Daily Roster'!$F199</f>
        <v>qq</v>
      </c>
      <c r="G199" s="55" t="str">
        <f>'[13]Daily Roster'!$G199</f>
        <v>A.Ho</v>
      </c>
      <c r="H199" s="55" t="str">
        <f>'[13]Daily Roster'!$H199</f>
        <v>Li-Ling</v>
      </c>
      <c r="I199" s="55" t="str">
        <f>'[13]Daily Roster'!$I199</f>
        <v>Phuong</v>
      </c>
      <c r="J199" s="55" t="str">
        <f>'[13]Daily Roster'!$J199</f>
        <v>Phuong</v>
      </c>
      <c r="K199" s="55" t="str">
        <f>'[13]Daily Roster'!$K199</f>
        <v>AndrewL</v>
      </c>
      <c r="L199" s="55" t="str">
        <f>'[13]Daily Roster'!$L199</f>
        <v>Therese</v>
      </c>
      <c r="M199" s="55" t="str">
        <f>'[13]Daily Roster'!$M199</f>
        <v>qq</v>
      </c>
      <c r="N199" s="55" t="str">
        <f>'[13]Daily Roster'!$N199</f>
        <v>qq</v>
      </c>
      <c r="O199" s="55">
        <f>'[13]Daily Roster'!$O199</f>
        <v>0</v>
      </c>
      <c r="P199" s="55">
        <f>'[13]Daily Roster'!$P199</f>
        <v>0</v>
      </c>
      <c r="Q199" s="55">
        <f>'[13]Daily Roster'!$Q199</f>
        <v>0</v>
      </c>
      <c r="R199" s="55">
        <f>'[13]Daily Roster'!$R199</f>
        <v>0</v>
      </c>
      <c r="S199" s="55">
        <f>'[13]Daily Roster'!$S199</f>
        <v>0</v>
      </c>
      <c r="T199" s="55">
        <f>'[13]Daily Roster'!$T199</f>
        <v>0</v>
      </c>
    </row>
    <row r="200" spans="1:20" x14ac:dyDescent="0.3">
      <c r="A200" s="7">
        <v>43377</v>
      </c>
      <c r="B200" s="1" t="s">
        <v>4</v>
      </c>
      <c r="C200" s="55" t="str">
        <f>'[13]Daily Roster'!$C200</f>
        <v>Obaid</v>
      </c>
      <c r="D200" s="55" t="str">
        <f>'[13]Daily Roster'!$D200</f>
        <v>Berenice</v>
      </c>
      <c r="E200" s="55" t="str">
        <f>'[13]Daily Roster'!$E200</f>
        <v>M.Tang</v>
      </c>
      <c r="F200" s="55" t="str">
        <f>'[13]Daily Roster'!$F200</f>
        <v>Alla</v>
      </c>
      <c r="G200" s="55" t="str">
        <f>'[13]Daily Roster'!$G200</f>
        <v>A.Ho</v>
      </c>
      <c r="H200" s="55" t="str">
        <f>'[13]Daily Roster'!$H200</f>
        <v>V.Shen</v>
      </c>
      <c r="I200" s="55" t="str">
        <f>'[13]Daily Roster'!$I200</f>
        <v>Phuong</v>
      </c>
      <c r="J200" s="55" t="str">
        <f>'[13]Daily Roster'!$J200</f>
        <v>S.Rajendra</v>
      </c>
      <c r="K200" s="55" t="str">
        <f>'[13]Daily Roster'!$K200</f>
        <v>AndrewL</v>
      </c>
      <c r="L200" s="55" t="str">
        <f>'[13]Daily Roster'!$L200</f>
        <v>Therese</v>
      </c>
      <c r="M200" s="55" t="str">
        <f>'[13]Daily Roster'!$M200</f>
        <v>qq</v>
      </c>
      <c r="N200" s="55" t="str">
        <f>'[13]Daily Roster'!$N200</f>
        <v>qq</v>
      </c>
      <c r="O200" s="55">
        <f>'[13]Daily Roster'!$O200</f>
        <v>0</v>
      </c>
      <c r="P200" s="55">
        <f>'[13]Daily Roster'!$P200</f>
        <v>0</v>
      </c>
      <c r="Q200" s="55">
        <f>'[13]Daily Roster'!$Q200</f>
        <v>0</v>
      </c>
      <c r="R200" s="55">
        <f>'[13]Daily Roster'!$R200</f>
        <v>0</v>
      </c>
      <c r="S200" s="55">
        <f>'[13]Daily Roster'!$S200</f>
        <v>0</v>
      </c>
      <c r="T200" s="55">
        <f>'[13]Daily Roster'!$T200</f>
        <v>0</v>
      </c>
    </row>
    <row r="201" spans="1:20" x14ac:dyDescent="0.3">
      <c r="A201" s="7">
        <v>43378</v>
      </c>
      <c r="B201" s="1" t="s">
        <v>5</v>
      </c>
      <c r="C201" s="55" t="str">
        <f>'[13]Daily Roster'!$C201</f>
        <v>Obaid</v>
      </c>
      <c r="D201" s="55" t="str">
        <f>'[13]Daily Roster'!$D201</f>
        <v>Berenice</v>
      </c>
      <c r="E201" s="55" t="str">
        <f>'[13]Daily Roster'!$E201</f>
        <v>M.Tang</v>
      </c>
      <c r="F201" s="55" t="str">
        <f>'[13]Daily Roster'!$F201</f>
        <v>qq</v>
      </c>
      <c r="G201" s="55" t="str">
        <f>'[13]Daily Roster'!$G201</f>
        <v>A.Ho</v>
      </c>
      <c r="H201" s="55" t="str">
        <f>'[13]Daily Roster'!$H201</f>
        <v>V.Shen</v>
      </c>
      <c r="I201" s="55" t="str">
        <f>'[13]Daily Roster'!$I201</f>
        <v>Phuong</v>
      </c>
      <c r="J201" s="55" t="str">
        <f>'[13]Daily Roster'!$J201</f>
        <v>S.Rajendra</v>
      </c>
      <c r="K201" s="55" t="str">
        <f>'[13]Daily Roster'!$K201</f>
        <v>AndrewL</v>
      </c>
      <c r="L201" s="55" t="str">
        <f>'[13]Daily Roster'!$L201</f>
        <v>Therese</v>
      </c>
      <c r="M201" s="55" t="str">
        <f>'[13]Daily Roster'!$M201</f>
        <v>qq</v>
      </c>
      <c r="N201" s="55" t="str">
        <f>'[13]Daily Roster'!$N201</f>
        <v>qq</v>
      </c>
      <c r="O201" s="55">
        <f>'[13]Daily Roster'!$O201</f>
        <v>0</v>
      </c>
      <c r="P201" s="55">
        <f>'[13]Daily Roster'!$P201</f>
        <v>0</v>
      </c>
      <c r="Q201" s="55">
        <f>'[13]Daily Roster'!$Q201</f>
        <v>0</v>
      </c>
      <c r="R201" s="55">
        <f>'[13]Daily Roster'!$R201</f>
        <v>0</v>
      </c>
      <c r="S201" s="55">
        <f>'[13]Daily Roster'!$S201</f>
        <v>0</v>
      </c>
      <c r="T201" s="55">
        <f>'[13]Daily Roster'!$T201</f>
        <v>0</v>
      </c>
    </row>
    <row r="202" spans="1:20" x14ac:dyDescent="0.3">
      <c r="A202" s="7">
        <v>43381</v>
      </c>
      <c r="B202" s="1" t="s">
        <v>1</v>
      </c>
      <c r="C202" s="55" t="str">
        <f>'[13]Daily Roster'!$C202</f>
        <v>Obaid</v>
      </c>
      <c r="D202" s="55" t="str">
        <f>'[13]Daily Roster'!$D202</f>
        <v>Li-Ling</v>
      </c>
      <c r="E202" s="55" t="str">
        <f>'[13]Daily Roster'!$E202</f>
        <v>M.Tang</v>
      </c>
      <c r="F202" s="55" t="str">
        <f>'[13]Daily Roster'!$F202</f>
        <v>Alla</v>
      </c>
      <c r="G202" s="55" t="str">
        <f>'[13]Daily Roster'!$G202</f>
        <v>A.Ho</v>
      </c>
      <c r="H202" s="55" t="str">
        <f>'[13]Daily Roster'!$H202</f>
        <v>K.Josevska</v>
      </c>
      <c r="I202" s="55" t="str">
        <f>'[13]Daily Roster'!$I202</f>
        <v>Phuong</v>
      </c>
      <c r="J202" s="55" t="str">
        <f>'[13]Daily Roster'!$J202</f>
        <v>S.Rajendra</v>
      </c>
      <c r="K202" s="55" t="str">
        <f>'[13]Daily Roster'!$K202</f>
        <v>AndrewL</v>
      </c>
      <c r="L202" s="55" t="str">
        <f>'[13]Daily Roster'!$L202</f>
        <v>Therese</v>
      </c>
      <c r="M202" s="55" t="str">
        <f>'[13]Daily Roster'!$M202</f>
        <v>qq</v>
      </c>
      <c r="N202" s="55" t="str">
        <f>'[13]Daily Roster'!$N202</f>
        <v>qq</v>
      </c>
      <c r="O202" s="55" t="str">
        <f>'[13]Daily Roster'!$O202</f>
        <v>Yolanda</v>
      </c>
      <c r="P202" s="55">
        <f>'[13]Daily Roster'!$P202</f>
        <v>0</v>
      </c>
      <c r="Q202" s="55">
        <f>'[13]Daily Roster'!$Q202</f>
        <v>0</v>
      </c>
      <c r="R202" s="55">
        <f>'[13]Daily Roster'!$R202</f>
        <v>0</v>
      </c>
      <c r="S202" s="55">
        <f>'[13]Daily Roster'!$S202</f>
        <v>0</v>
      </c>
      <c r="T202" s="55">
        <f>'[13]Daily Roster'!$T202</f>
        <v>0</v>
      </c>
    </row>
    <row r="203" spans="1:20" x14ac:dyDescent="0.3">
      <c r="A203" s="7">
        <v>43382</v>
      </c>
      <c r="B203" s="1" t="s">
        <v>2</v>
      </c>
      <c r="C203" s="55" t="str">
        <f>'[13]Daily Roster'!$C203</f>
        <v>Obaid</v>
      </c>
      <c r="D203" s="55" t="str">
        <f>'[13]Daily Roster'!$D203</f>
        <v>M.Lu</v>
      </c>
      <c r="E203" s="55" t="str">
        <f>'[13]Daily Roster'!$E203</f>
        <v>Golriz</v>
      </c>
      <c r="F203" s="55" t="str">
        <f>'[13]Daily Roster'!$F203</f>
        <v>Alla</v>
      </c>
      <c r="G203" s="55" t="str">
        <f>'[13]Daily Roster'!$G203</f>
        <v>A.Ho</v>
      </c>
      <c r="H203" s="55" t="str">
        <f>'[13]Daily Roster'!$H203</f>
        <v>K.Josevska</v>
      </c>
      <c r="I203" s="55" t="str">
        <f>'[13]Daily Roster'!$I203</f>
        <v>Phuong</v>
      </c>
      <c r="J203" s="55" t="str">
        <f>'[13]Daily Roster'!$J203</f>
        <v>S.Rajendra</v>
      </c>
      <c r="K203" s="55" t="str">
        <f>'[13]Daily Roster'!$K203</f>
        <v>AndrewL</v>
      </c>
      <c r="L203" s="55" t="str">
        <f>'[13]Daily Roster'!$L203</f>
        <v>Therese</v>
      </c>
      <c r="M203" s="55" t="str">
        <f>'[13]Daily Roster'!$M203</f>
        <v>qq</v>
      </c>
      <c r="N203" s="55" t="str">
        <f>'[13]Daily Roster'!$N203</f>
        <v>qq</v>
      </c>
      <c r="O203" s="55" t="str">
        <f>'[13]Daily Roster'!$O203</f>
        <v>qq</v>
      </c>
      <c r="P203" s="55">
        <f>'[13]Daily Roster'!$P203</f>
        <v>0</v>
      </c>
      <c r="Q203" s="55">
        <f>'[13]Daily Roster'!$Q203</f>
        <v>0</v>
      </c>
      <c r="R203" s="55">
        <f>'[13]Daily Roster'!$R203</f>
        <v>0</v>
      </c>
      <c r="S203" s="55">
        <f>'[13]Daily Roster'!$S203</f>
        <v>0</v>
      </c>
      <c r="T203" s="55">
        <f>'[13]Daily Roster'!$T203</f>
        <v>0</v>
      </c>
    </row>
    <row r="204" spans="1:20" x14ac:dyDescent="0.3">
      <c r="A204" s="7">
        <v>43383</v>
      </c>
      <c r="B204" s="1" t="s">
        <v>3</v>
      </c>
      <c r="C204" s="55" t="str">
        <f>'[13]Daily Roster'!$C204</f>
        <v>Obaid</v>
      </c>
      <c r="D204" s="55" t="str">
        <f>'[13]Daily Roster'!$D204</f>
        <v>Li-Ling</v>
      </c>
      <c r="E204" s="55" t="str">
        <f>'[13]Daily Roster'!$E204</f>
        <v>M.Tang</v>
      </c>
      <c r="F204" s="55" t="str">
        <f>'[13]Daily Roster'!$F204</f>
        <v>qq</v>
      </c>
      <c r="G204" s="55" t="str">
        <f>'[13]Daily Roster'!$G204</f>
        <v>A.Ho</v>
      </c>
      <c r="H204" s="55" t="str">
        <f>'[13]Daily Roster'!$H204</f>
        <v>K.Josevska</v>
      </c>
      <c r="I204" s="55" t="str">
        <f>'[13]Daily Roster'!$I204</f>
        <v>Phuong</v>
      </c>
      <c r="J204" s="55" t="str">
        <f>'[13]Daily Roster'!$J204</f>
        <v>Phuong</v>
      </c>
      <c r="K204" s="55" t="str">
        <f>'[13]Daily Roster'!$K204</f>
        <v>AndrewL</v>
      </c>
      <c r="L204" s="55" t="str">
        <f>'[13]Daily Roster'!$L204</f>
        <v>Therese</v>
      </c>
      <c r="M204" s="55" t="str">
        <f>'[13]Daily Roster'!$M204</f>
        <v>qq</v>
      </c>
      <c r="N204" s="55" t="str">
        <f>'[13]Daily Roster'!$N204</f>
        <v>qq</v>
      </c>
      <c r="O204" s="55" t="str">
        <f>'[13]Daily Roster'!$O204</f>
        <v>qq</v>
      </c>
      <c r="P204" s="55">
        <f>'[13]Daily Roster'!$P204</f>
        <v>0</v>
      </c>
      <c r="Q204" s="55">
        <f>'[13]Daily Roster'!$Q204</f>
        <v>0</v>
      </c>
      <c r="R204" s="55">
        <f>'[13]Daily Roster'!$R204</f>
        <v>0</v>
      </c>
      <c r="S204" s="55">
        <f>'[13]Daily Roster'!$S204</f>
        <v>0</v>
      </c>
      <c r="T204" s="55">
        <f>'[13]Daily Roster'!$T204</f>
        <v>0</v>
      </c>
    </row>
    <row r="205" spans="1:20" x14ac:dyDescent="0.3">
      <c r="A205" s="7">
        <v>43384</v>
      </c>
      <c r="B205" s="1" t="s">
        <v>4</v>
      </c>
      <c r="C205" s="55" t="str">
        <f>'[13]Daily Roster'!$C205</f>
        <v>Alla</v>
      </c>
      <c r="D205" s="55" t="str">
        <f>'[13]Daily Roster'!$D205</f>
        <v>Li-Ling</v>
      </c>
      <c r="E205" s="55" t="str">
        <f>'[13]Daily Roster'!$E205</f>
        <v>M.Tang</v>
      </c>
      <c r="F205" s="55" t="str">
        <f>'[13]Daily Roster'!$F205</f>
        <v>M.Lu</v>
      </c>
      <c r="G205" s="55" t="str">
        <f>'[13]Daily Roster'!$G205</f>
        <v>A.Ho</v>
      </c>
      <c r="H205" s="55" t="str">
        <f>'[13]Daily Roster'!$H205</f>
        <v>K.Josevska</v>
      </c>
      <c r="I205" s="55" t="str">
        <f>'[13]Daily Roster'!$I205</f>
        <v>Phuong</v>
      </c>
      <c r="J205" s="55" t="str">
        <f>'[13]Daily Roster'!$J205</f>
        <v>S.Rajendra</v>
      </c>
      <c r="K205" s="55" t="str">
        <f>'[13]Daily Roster'!$K205</f>
        <v>AndrewL</v>
      </c>
      <c r="L205" s="55" t="str">
        <f>'[13]Daily Roster'!$L205</f>
        <v>Therese</v>
      </c>
      <c r="M205" s="55" t="str">
        <f>'[13]Daily Roster'!$M205</f>
        <v>qq</v>
      </c>
      <c r="N205" s="55" t="str">
        <f>'[13]Daily Roster'!$N205</f>
        <v>qq</v>
      </c>
      <c r="O205" s="55" t="str">
        <f>'[13]Daily Roster'!$O205</f>
        <v>qq</v>
      </c>
      <c r="P205" s="55">
        <f>'[13]Daily Roster'!$P205</f>
        <v>0</v>
      </c>
      <c r="Q205" s="55">
        <f>'[13]Daily Roster'!$Q205</f>
        <v>0</v>
      </c>
      <c r="R205" s="55">
        <f>'[13]Daily Roster'!$R205</f>
        <v>0</v>
      </c>
      <c r="S205" s="55">
        <f>'[13]Daily Roster'!$S205</f>
        <v>0</v>
      </c>
      <c r="T205" s="55">
        <f>'[13]Daily Roster'!$T205</f>
        <v>0</v>
      </c>
    </row>
    <row r="206" spans="1:20" x14ac:dyDescent="0.3">
      <c r="A206" s="7">
        <v>43385</v>
      </c>
      <c r="B206" s="1" t="s">
        <v>5</v>
      </c>
      <c r="C206" s="55" t="str">
        <f>'[13]Daily Roster'!$C206</f>
        <v>Obaid</v>
      </c>
      <c r="D206" s="55" t="str">
        <f>'[13]Daily Roster'!$D206</f>
        <v>M.Lu</v>
      </c>
      <c r="E206" s="55" t="str">
        <f>'[13]Daily Roster'!$E206</f>
        <v>M.Tang</v>
      </c>
      <c r="F206" s="55" t="str">
        <f>'[13]Daily Roster'!$F206</f>
        <v>qq</v>
      </c>
      <c r="G206" s="55" t="str">
        <f>'[13]Daily Roster'!$G206</f>
        <v>A.Ho</v>
      </c>
      <c r="H206" s="55" t="str">
        <f>'[13]Daily Roster'!$H206</f>
        <v>K.Josevska</v>
      </c>
      <c r="I206" s="55" t="str">
        <f>'[13]Daily Roster'!$I206</f>
        <v>Phuong</v>
      </c>
      <c r="J206" s="55" t="str">
        <f>'[13]Daily Roster'!$J206</f>
        <v>S.Rajendra</v>
      </c>
      <c r="K206" s="55" t="str">
        <f>'[13]Daily Roster'!$K206</f>
        <v>AndrewL</v>
      </c>
      <c r="L206" s="55" t="str">
        <f>'[13]Daily Roster'!$L206</f>
        <v>Therese</v>
      </c>
      <c r="M206" s="55" t="str">
        <f>'[13]Daily Roster'!$M206</f>
        <v>qq</v>
      </c>
      <c r="N206" s="55" t="str">
        <f>'[13]Daily Roster'!$N206</f>
        <v>qq</v>
      </c>
      <c r="O206" s="55" t="str">
        <f>'[13]Daily Roster'!$O206</f>
        <v>qq</v>
      </c>
      <c r="P206" s="55">
        <f>'[13]Daily Roster'!$P206</f>
        <v>0</v>
      </c>
      <c r="Q206" s="55">
        <f>'[13]Daily Roster'!$Q206</f>
        <v>0</v>
      </c>
      <c r="R206" s="55">
        <f>'[13]Daily Roster'!$R206</f>
        <v>0</v>
      </c>
      <c r="S206" s="55">
        <f>'[13]Daily Roster'!$S206</f>
        <v>0</v>
      </c>
      <c r="T206" s="55">
        <f>'[13]Daily Roster'!$T206</f>
        <v>0</v>
      </c>
    </row>
    <row r="207" spans="1:20" x14ac:dyDescent="0.3">
      <c r="A207" s="7">
        <v>43388</v>
      </c>
      <c r="B207" s="1" t="s">
        <v>1</v>
      </c>
      <c r="C207" s="55" t="str">
        <f>'[13]Daily Roster'!$C207</f>
        <v>Obaid</v>
      </c>
      <c r="D207" s="55" t="str">
        <f>'[13]Daily Roster'!$D207</f>
        <v>Li-Ling</v>
      </c>
      <c r="E207" s="55" t="str">
        <f>'[13]Daily Roster'!$E207</f>
        <v>M.Tang</v>
      </c>
      <c r="F207" s="55" t="str">
        <f>'[13]Daily Roster'!$F207</f>
        <v>Golriz</v>
      </c>
      <c r="G207" s="55" t="str">
        <f>'[13]Daily Roster'!$G207</f>
        <v>A.Ho</v>
      </c>
      <c r="H207" s="55" t="str">
        <f>'[13]Daily Roster'!$H207</f>
        <v>K.Josevska</v>
      </c>
      <c r="I207" s="55" t="str">
        <f>'[13]Daily Roster'!$I207</f>
        <v>Phuong</v>
      </c>
      <c r="J207" s="55" t="str">
        <f>'[13]Daily Roster'!$J207</f>
        <v>S.Rajendra</v>
      </c>
      <c r="K207" s="55" t="str">
        <f>'[13]Daily Roster'!$K207</f>
        <v>AndrewL</v>
      </c>
      <c r="L207" s="55" t="str">
        <f>'[13]Daily Roster'!$L207</f>
        <v>Therese</v>
      </c>
      <c r="M207" s="55" t="str">
        <f>'[13]Daily Roster'!$M207</f>
        <v>Victoria</v>
      </c>
      <c r="N207" s="55" t="str">
        <f>'[13]Daily Roster'!$N207</f>
        <v>qq</v>
      </c>
      <c r="O207" s="55">
        <f>'[13]Daily Roster'!$O207</f>
        <v>0</v>
      </c>
      <c r="P207" s="55">
        <f>'[13]Daily Roster'!$P207</f>
        <v>0</v>
      </c>
      <c r="Q207" s="55">
        <f>'[13]Daily Roster'!$Q207</f>
        <v>0</v>
      </c>
      <c r="R207" s="55">
        <f>'[13]Daily Roster'!$R207</f>
        <v>0</v>
      </c>
      <c r="S207" s="55">
        <f>'[13]Daily Roster'!$S207</f>
        <v>0</v>
      </c>
      <c r="T207" s="55">
        <f>'[13]Daily Roster'!$T207</f>
        <v>0</v>
      </c>
    </row>
    <row r="208" spans="1:20" x14ac:dyDescent="0.3">
      <c r="A208" s="7">
        <v>43389</v>
      </c>
      <c r="B208" s="1" t="s">
        <v>2</v>
      </c>
      <c r="C208" s="55" t="str">
        <f>'[13]Daily Roster'!$C208</f>
        <v>Obaid</v>
      </c>
      <c r="D208" s="55" t="str">
        <f>'[13]Daily Roster'!$D208</f>
        <v>V.Shen</v>
      </c>
      <c r="E208" s="55" t="str">
        <f>'[13]Daily Roster'!$E208</f>
        <v>Golriz</v>
      </c>
      <c r="F208" s="55" t="str">
        <f>'[13]Daily Roster'!$F208</f>
        <v>Alla</v>
      </c>
      <c r="G208" s="55" t="str">
        <f>'[13]Daily Roster'!$G208</f>
        <v>A.Ho</v>
      </c>
      <c r="H208" s="55" t="str">
        <f>'[13]Daily Roster'!$H208</f>
        <v>K.Josevska</v>
      </c>
      <c r="I208" s="55" t="str">
        <f>'[13]Daily Roster'!$I208</f>
        <v>Phuong</v>
      </c>
      <c r="J208" s="55" t="str">
        <f>'[13]Daily Roster'!$J208</f>
        <v>S.Rajendra</v>
      </c>
      <c r="K208" s="55" t="str">
        <f>'[13]Daily Roster'!$K208</f>
        <v>AndrewL</v>
      </c>
      <c r="L208" s="55" t="str">
        <f>'[13]Daily Roster'!$L208</f>
        <v>Therese</v>
      </c>
      <c r="M208" s="55" t="str">
        <f>'[13]Daily Roster'!$M208</f>
        <v>Victoria</v>
      </c>
      <c r="N208" s="55" t="str">
        <f>'[13]Daily Roster'!$N208</f>
        <v>qq</v>
      </c>
      <c r="O208" s="55">
        <f>'[13]Daily Roster'!$O208</f>
        <v>0</v>
      </c>
      <c r="P208" s="55">
        <f>'[13]Daily Roster'!$P208</f>
        <v>0</v>
      </c>
      <c r="Q208" s="55">
        <f>'[13]Daily Roster'!$Q208</f>
        <v>0</v>
      </c>
      <c r="R208" s="55">
        <f>'[13]Daily Roster'!$R208</f>
        <v>0</v>
      </c>
      <c r="S208" s="55">
        <f>'[13]Daily Roster'!$S208</f>
        <v>0</v>
      </c>
      <c r="T208" s="55">
        <f>'[13]Daily Roster'!$T208</f>
        <v>0</v>
      </c>
    </row>
    <row r="209" spans="1:20" x14ac:dyDescent="0.3">
      <c r="A209" s="7">
        <v>43390</v>
      </c>
      <c r="B209" s="1" t="s">
        <v>3</v>
      </c>
      <c r="C209" s="55" t="str">
        <f>'[13]Daily Roster'!$C209</f>
        <v>Obaid</v>
      </c>
      <c r="D209" s="55" t="str">
        <f>'[13]Daily Roster'!$D209</f>
        <v>Li-Ling</v>
      </c>
      <c r="E209" s="55" t="str">
        <f>'[13]Daily Roster'!$E209</f>
        <v>M.Tang</v>
      </c>
      <c r="F209" s="55" t="str">
        <f>'[13]Daily Roster'!$F209</f>
        <v>qq</v>
      </c>
      <c r="G209" s="55" t="str">
        <f>'[13]Daily Roster'!$G209</f>
        <v>A.Ho</v>
      </c>
      <c r="H209" s="55" t="str">
        <f>'[13]Daily Roster'!$H209</f>
        <v>K.Josevska</v>
      </c>
      <c r="I209" s="55" t="str">
        <f>'[13]Daily Roster'!$I209</f>
        <v>Phuong</v>
      </c>
      <c r="J209" s="55" t="str">
        <f>'[13]Daily Roster'!$J209</f>
        <v>Phuong</v>
      </c>
      <c r="K209" s="55" t="str">
        <f>'[13]Daily Roster'!$K209</f>
        <v>V.Shen</v>
      </c>
      <c r="L209" s="55" t="str">
        <f>'[13]Daily Roster'!$L209</f>
        <v>Therese</v>
      </c>
      <c r="M209" s="55" t="str">
        <f>'[13]Daily Roster'!$M209</f>
        <v>Victoria</v>
      </c>
      <c r="N209" s="55" t="str">
        <f>'[13]Daily Roster'!$N209</f>
        <v>qq</v>
      </c>
      <c r="O209" s="55">
        <f>'[13]Daily Roster'!$O209</f>
        <v>0</v>
      </c>
      <c r="P209" s="55">
        <f>'[13]Daily Roster'!$P209</f>
        <v>0</v>
      </c>
      <c r="Q209" s="55">
        <f>'[13]Daily Roster'!$Q209</f>
        <v>0</v>
      </c>
      <c r="R209" s="55">
        <f>'[13]Daily Roster'!$R209</f>
        <v>0</v>
      </c>
      <c r="S209" s="55">
        <f>'[13]Daily Roster'!$S209</f>
        <v>0</v>
      </c>
      <c r="T209" s="55">
        <f>'[13]Daily Roster'!$T209</f>
        <v>0</v>
      </c>
    </row>
    <row r="210" spans="1:20" x14ac:dyDescent="0.3">
      <c r="A210" s="7">
        <v>43391</v>
      </c>
      <c r="B210" s="1" t="s">
        <v>4</v>
      </c>
      <c r="C210" s="55" t="str">
        <f>'[13]Daily Roster'!$C210</f>
        <v>Obaid</v>
      </c>
      <c r="D210" s="55" t="str">
        <f>'[13]Daily Roster'!$D210</f>
        <v>Li-Ling</v>
      </c>
      <c r="E210" s="55" t="str">
        <f>'[13]Daily Roster'!$E210</f>
        <v>M.Tang</v>
      </c>
      <c r="F210" s="55" t="str">
        <f>'[13]Daily Roster'!$F210</f>
        <v>Alla</v>
      </c>
      <c r="G210" s="55" t="str">
        <f>'[13]Daily Roster'!$G210</f>
        <v>A.Ho</v>
      </c>
      <c r="H210" s="55" t="str">
        <f>'[13]Daily Roster'!$H210</f>
        <v>L.Jedwab</v>
      </c>
      <c r="I210" s="55" t="str">
        <f>'[13]Daily Roster'!$I210</f>
        <v>Phuong</v>
      </c>
      <c r="J210" s="55" t="str">
        <f>'[13]Daily Roster'!$J210</f>
        <v>S.Rajendra</v>
      </c>
      <c r="K210" s="55" t="str">
        <f>'[13]Daily Roster'!$K210</f>
        <v>AndrewL</v>
      </c>
      <c r="L210" s="55" t="str">
        <f>'[13]Daily Roster'!$L210</f>
        <v>Therese</v>
      </c>
      <c r="M210" s="55" t="str">
        <f>'[13]Daily Roster'!$M210</f>
        <v>Victoria</v>
      </c>
      <c r="N210" s="55" t="str">
        <f>'[13]Daily Roster'!$N210</f>
        <v>qq</v>
      </c>
      <c r="O210" s="55">
        <f>'[13]Daily Roster'!$O210</f>
        <v>0</v>
      </c>
      <c r="P210" s="55">
        <f>'[13]Daily Roster'!$P210</f>
        <v>0</v>
      </c>
      <c r="Q210" s="55">
        <f>'[13]Daily Roster'!$Q210</f>
        <v>0</v>
      </c>
      <c r="R210" s="55">
        <f>'[13]Daily Roster'!$R210</f>
        <v>0</v>
      </c>
      <c r="S210" s="55">
        <f>'[13]Daily Roster'!$S210</f>
        <v>0</v>
      </c>
      <c r="T210" s="55">
        <f>'[13]Daily Roster'!$T210</f>
        <v>0</v>
      </c>
    </row>
    <row r="211" spans="1:20" x14ac:dyDescent="0.3">
      <c r="A211" s="7">
        <v>43392</v>
      </c>
      <c r="B211" s="1" t="s">
        <v>5</v>
      </c>
      <c r="C211" s="55" t="str">
        <f>'[13]Daily Roster'!$C211</f>
        <v>Obaid</v>
      </c>
      <c r="D211" s="55" t="str">
        <f>'[13]Daily Roster'!$D211</f>
        <v>Golriz</v>
      </c>
      <c r="E211" s="55" t="str">
        <f>'[13]Daily Roster'!$E211</f>
        <v>M.Tang</v>
      </c>
      <c r="F211" s="55" t="str">
        <f>'[13]Daily Roster'!$F211</f>
        <v>qq</v>
      </c>
      <c r="G211" s="55" t="str">
        <f>'[13]Daily Roster'!$G211</f>
        <v>A.Ho</v>
      </c>
      <c r="H211" s="55" t="str">
        <f>'[13]Daily Roster'!$H211</f>
        <v>K.Josevska</v>
      </c>
      <c r="I211" s="55" t="str">
        <f>'[13]Daily Roster'!$I211</f>
        <v>Phuong</v>
      </c>
      <c r="J211" s="55" t="str">
        <f>'[13]Daily Roster'!$J211</f>
        <v>S.Rajendra</v>
      </c>
      <c r="K211" s="55" t="str">
        <f>'[13]Daily Roster'!$K211</f>
        <v>AndrewL</v>
      </c>
      <c r="L211" s="55" t="str">
        <f>'[13]Daily Roster'!$L211</f>
        <v>Therese</v>
      </c>
      <c r="M211" s="55" t="str">
        <f>'[13]Daily Roster'!$M211</f>
        <v>Victoria</v>
      </c>
      <c r="N211" s="55" t="str">
        <f>'[13]Daily Roster'!$N211</f>
        <v>qq</v>
      </c>
      <c r="O211" s="55">
        <f>'[13]Daily Roster'!$O211</f>
        <v>0</v>
      </c>
      <c r="P211" s="55">
        <f>'[13]Daily Roster'!$P211</f>
        <v>0</v>
      </c>
      <c r="Q211" s="55">
        <f>'[13]Daily Roster'!$Q211</f>
        <v>0</v>
      </c>
      <c r="R211" s="55">
        <f>'[13]Daily Roster'!$R211</f>
        <v>0</v>
      </c>
      <c r="S211" s="55">
        <f>'[13]Daily Roster'!$S211</f>
        <v>0</v>
      </c>
      <c r="T211" s="55">
        <f>'[13]Daily Roster'!$T211</f>
        <v>0</v>
      </c>
    </row>
    <row r="212" spans="1:20" x14ac:dyDescent="0.3">
      <c r="A212" s="7">
        <v>43395</v>
      </c>
      <c r="B212" s="1" t="s">
        <v>1</v>
      </c>
      <c r="C212" s="55" t="str">
        <f>'[13]Daily Roster'!$C212</f>
        <v>Obaid</v>
      </c>
      <c r="D212" s="55" t="str">
        <f>'[13]Daily Roster'!$D212</f>
        <v>Li-Ling</v>
      </c>
      <c r="E212" s="55" t="str">
        <f>'[13]Daily Roster'!$E212</f>
        <v>M.Tang</v>
      </c>
      <c r="F212" s="55" t="str">
        <f>'[13]Daily Roster'!$F212</f>
        <v>Alla</v>
      </c>
      <c r="G212" s="55" t="str">
        <f>'[13]Daily Roster'!$G212</f>
        <v>A.Ho</v>
      </c>
      <c r="H212" s="55" t="str">
        <f>'[13]Daily Roster'!$H212</f>
        <v>K.Josevska</v>
      </c>
      <c r="I212" s="55" t="str">
        <f>'[13]Daily Roster'!$I212</f>
        <v>Phuong</v>
      </c>
      <c r="J212" s="55" t="str">
        <f>'[13]Daily Roster'!$J212</f>
        <v>S.Rajendra</v>
      </c>
      <c r="K212" s="55" t="str">
        <f>'[13]Daily Roster'!$K212</f>
        <v>AndrewL</v>
      </c>
      <c r="L212" s="55" t="str">
        <f>'[13]Daily Roster'!$L212</f>
        <v>Therese</v>
      </c>
      <c r="M212" s="55" t="str">
        <f>'[13]Daily Roster'!$M212</f>
        <v>Victoria</v>
      </c>
      <c r="N212" s="55" t="str">
        <f>'[13]Daily Roster'!$N212</f>
        <v>qq</v>
      </c>
      <c r="O212" s="55">
        <f>'[13]Daily Roster'!$O212</f>
        <v>0</v>
      </c>
      <c r="P212" s="55">
        <f>'[13]Daily Roster'!$P212</f>
        <v>0</v>
      </c>
      <c r="Q212" s="55">
        <f>'[13]Daily Roster'!$Q212</f>
        <v>0</v>
      </c>
      <c r="R212" s="55">
        <f>'[13]Daily Roster'!$R212</f>
        <v>0</v>
      </c>
      <c r="S212" s="55">
        <f>'[13]Daily Roster'!$S212</f>
        <v>0</v>
      </c>
      <c r="T212" s="55">
        <f>'[13]Daily Roster'!$T212</f>
        <v>0</v>
      </c>
    </row>
    <row r="213" spans="1:20" x14ac:dyDescent="0.3">
      <c r="A213" s="7">
        <v>43396</v>
      </c>
      <c r="B213" s="1" t="s">
        <v>2</v>
      </c>
      <c r="C213" s="55" t="str">
        <f>'[13]Daily Roster'!$C213</f>
        <v>Obaid</v>
      </c>
      <c r="D213" s="55" t="str">
        <f>'[13]Daily Roster'!$D213</f>
        <v>Li-Ling</v>
      </c>
      <c r="E213" s="55" t="str">
        <f>'[13]Daily Roster'!$E213</f>
        <v>V.Shen</v>
      </c>
      <c r="F213" s="55" t="str">
        <f>'[13]Daily Roster'!$F213</f>
        <v>Alla</v>
      </c>
      <c r="G213" s="55" t="str">
        <f>'[13]Daily Roster'!$G213</f>
        <v>A.Ho</v>
      </c>
      <c r="H213" s="55" t="str">
        <f>'[13]Daily Roster'!$H213</f>
        <v>K.Josevska</v>
      </c>
      <c r="I213" s="55" t="str">
        <f>'[13]Daily Roster'!$I213</f>
        <v>Phuong</v>
      </c>
      <c r="J213" s="55" t="str">
        <f>'[13]Daily Roster'!$J213</f>
        <v>S.Rajendra</v>
      </c>
      <c r="K213" s="55" t="str">
        <f>'[13]Daily Roster'!$K213</f>
        <v>AndrewL</v>
      </c>
      <c r="L213" s="55" t="str">
        <f>'[13]Daily Roster'!$L213</f>
        <v>Therese</v>
      </c>
      <c r="M213" s="55" t="str">
        <f>'[13]Daily Roster'!$M213</f>
        <v>Victoria</v>
      </c>
      <c r="N213" s="55" t="str">
        <f>'[13]Daily Roster'!$N213</f>
        <v>qq</v>
      </c>
      <c r="O213" s="55">
        <f>'[13]Daily Roster'!$O213</f>
        <v>0</v>
      </c>
      <c r="P213" s="55">
        <f>'[13]Daily Roster'!$P213</f>
        <v>0</v>
      </c>
      <c r="Q213" s="55">
        <f>'[13]Daily Roster'!$Q213</f>
        <v>0</v>
      </c>
      <c r="R213" s="55">
        <f>'[13]Daily Roster'!$R213</f>
        <v>0</v>
      </c>
      <c r="S213" s="55">
        <f>'[13]Daily Roster'!$S213</f>
        <v>0</v>
      </c>
      <c r="T213" s="55">
        <f>'[13]Daily Roster'!$T213</f>
        <v>0</v>
      </c>
    </row>
    <row r="214" spans="1:20" x14ac:dyDescent="0.3">
      <c r="A214" s="7">
        <v>43397</v>
      </c>
      <c r="B214" s="1" t="s">
        <v>3</v>
      </c>
      <c r="C214" s="55" t="str">
        <f>'[13]Daily Roster'!$C214</f>
        <v>V.Shen</v>
      </c>
      <c r="D214" s="55" t="str">
        <f>'[13]Daily Roster'!$D214</f>
        <v>Li-Ling</v>
      </c>
      <c r="E214" s="55" t="str">
        <f>'[13]Daily Roster'!$E214</f>
        <v>M.Tang</v>
      </c>
      <c r="F214" s="55" t="str">
        <f>'[13]Daily Roster'!$F214</f>
        <v>qq</v>
      </c>
      <c r="G214" s="55" t="str">
        <f>'[13]Daily Roster'!$G214</f>
        <v>A.Ho</v>
      </c>
      <c r="H214" s="55" t="str">
        <f>'[13]Daily Roster'!$H214</f>
        <v>K.Josevska</v>
      </c>
      <c r="I214" s="55" t="str">
        <f>'[13]Daily Roster'!$I214</f>
        <v>Phuong</v>
      </c>
      <c r="J214" s="55" t="str">
        <f>'[13]Daily Roster'!$J214</f>
        <v>Phuong</v>
      </c>
      <c r="K214" s="55" t="str">
        <f>'[13]Daily Roster'!$K214</f>
        <v>AndrewL</v>
      </c>
      <c r="L214" s="55" t="str">
        <f>'[13]Daily Roster'!$L214</f>
        <v>Therese</v>
      </c>
      <c r="M214" s="55" t="str">
        <f>'[13]Daily Roster'!$M214</f>
        <v>Victoria</v>
      </c>
      <c r="N214" s="55" t="str">
        <f>'[13]Daily Roster'!$N214</f>
        <v>qq</v>
      </c>
      <c r="O214" s="55">
        <f>'[13]Daily Roster'!$O214</f>
        <v>0</v>
      </c>
      <c r="P214" s="55">
        <f>'[13]Daily Roster'!$P214</f>
        <v>0</v>
      </c>
      <c r="Q214" s="55">
        <f>'[13]Daily Roster'!$Q214</f>
        <v>0</v>
      </c>
      <c r="R214" s="55">
        <f>'[13]Daily Roster'!$R214</f>
        <v>0</v>
      </c>
      <c r="S214" s="55">
        <f>'[13]Daily Roster'!$S214</f>
        <v>0</v>
      </c>
      <c r="T214" s="55">
        <f>'[13]Daily Roster'!$T214</f>
        <v>0</v>
      </c>
    </row>
    <row r="215" spans="1:20" x14ac:dyDescent="0.3">
      <c r="A215" s="7">
        <v>43398</v>
      </c>
      <c r="B215" s="1" t="s">
        <v>4</v>
      </c>
      <c r="C215" s="55" t="str">
        <f>'[13]Daily Roster'!$C215</f>
        <v>Obaid</v>
      </c>
      <c r="D215" s="55" t="str">
        <f>'[13]Daily Roster'!$D215</f>
        <v>Li-Ling</v>
      </c>
      <c r="E215" s="55" t="str">
        <f>'[13]Daily Roster'!$E215</f>
        <v>M.Tang</v>
      </c>
      <c r="F215" s="55" t="str">
        <f>'[13]Daily Roster'!$F215</f>
        <v>Alla</v>
      </c>
      <c r="G215" s="55" t="str">
        <f>'[13]Daily Roster'!$G215</f>
        <v>L.Jedwab</v>
      </c>
      <c r="H215" s="55" t="str">
        <f>'[13]Daily Roster'!$H215</f>
        <v>K.Josevska</v>
      </c>
      <c r="I215" s="55" t="str">
        <f>'[13]Daily Roster'!$I215</f>
        <v>Yolanda</v>
      </c>
      <c r="J215" s="55" t="str">
        <f>'[13]Daily Roster'!$J215</f>
        <v>S.Rajendra</v>
      </c>
      <c r="K215" s="55" t="str">
        <f>'[13]Daily Roster'!$K215</f>
        <v>AndrewL</v>
      </c>
      <c r="L215" s="55" t="str">
        <f>'[13]Daily Roster'!$L215</f>
        <v>Therese</v>
      </c>
      <c r="M215" s="55" t="str">
        <f>'[13]Daily Roster'!$M215</f>
        <v>Victoria</v>
      </c>
      <c r="N215" s="55" t="str">
        <f>'[13]Daily Roster'!$N215</f>
        <v>qq</v>
      </c>
      <c r="O215" s="55">
        <f>'[13]Daily Roster'!$O215</f>
        <v>0</v>
      </c>
      <c r="P215" s="55">
        <f>'[13]Daily Roster'!$P215</f>
        <v>0</v>
      </c>
      <c r="Q215" s="55">
        <f>'[13]Daily Roster'!$Q215</f>
        <v>0</v>
      </c>
      <c r="R215" s="55">
        <f>'[13]Daily Roster'!$R215</f>
        <v>0</v>
      </c>
      <c r="S215" s="55">
        <f>'[13]Daily Roster'!$S215</f>
        <v>0</v>
      </c>
      <c r="T215" s="55">
        <f>'[13]Daily Roster'!$T215</f>
        <v>0</v>
      </c>
    </row>
    <row r="216" spans="1:20" x14ac:dyDescent="0.3">
      <c r="A216" s="7">
        <v>43399</v>
      </c>
      <c r="B216" s="1" t="s">
        <v>5</v>
      </c>
      <c r="C216" s="55" t="str">
        <f>'[13]Daily Roster'!$C216</f>
        <v>Obaid</v>
      </c>
      <c r="D216" s="55" t="str">
        <f>'[13]Daily Roster'!$D216</f>
        <v>V.Shen</v>
      </c>
      <c r="E216" s="55" t="str">
        <f>'[13]Daily Roster'!$E216</f>
        <v>M.Tang</v>
      </c>
      <c r="F216" s="55" t="str">
        <f>'[13]Daily Roster'!$F216</f>
        <v>qq</v>
      </c>
      <c r="G216" s="55" t="str">
        <f>'[13]Daily Roster'!$G216</f>
        <v>L.Jedwab</v>
      </c>
      <c r="H216" s="55" t="str">
        <f>'[13]Daily Roster'!$H216</f>
        <v>K.Josevska</v>
      </c>
      <c r="I216" s="55" t="str">
        <f>'[13]Daily Roster'!$I216</f>
        <v>Phuong</v>
      </c>
      <c r="J216" s="55" t="str">
        <f>'[13]Daily Roster'!$J216</f>
        <v>S.Rajendra</v>
      </c>
      <c r="K216" s="55" t="str">
        <f>'[13]Daily Roster'!$K216</f>
        <v>AndrewL</v>
      </c>
      <c r="L216" s="55" t="str">
        <f>'[13]Daily Roster'!$L216</f>
        <v>Therese</v>
      </c>
      <c r="M216" s="55" t="str">
        <f>'[13]Daily Roster'!$M216</f>
        <v>qq</v>
      </c>
      <c r="N216" s="55" t="str">
        <f>'[13]Daily Roster'!$N216</f>
        <v>qq</v>
      </c>
      <c r="O216" s="55">
        <f>'[13]Daily Roster'!$O216</f>
        <v>0</v>
      </c>
      <c r="P216" s="55">
        <f>'[13]Daily Roster'!$P216</f>
        <v>0</v>
      </c>
      <c r="Q216" s="55">
        <f>'[13]Daily Roster'!$Q216</f>
        <v>0</v>
      </c>
      <c r="R216" s="55">
        <f>'[13]Daily Roster'!$R216</f>
        <v>0</v>
      </c>
      <c r="S216" s="55">
        <f>'[13]Daily Roster'!$S216</f>
        <v>0</v>
      </c>
      <c r="T216" s="55">
        <f>'[13]Daily Roster'!$T216</f>
        <v>0</v>
      </c>
    </row>
    <row r="217" spans="1:20" x14ac:dyDescent="0.3">
      <c r="A217" s="7">
        <v>43402</v>
      </c>
      <c r="B217" s="1" t="s">
        <v>1</v>
      </c>
      <c r="C217" s="55" t="str">
        <f>'[13]Daily Roster'!$C217</f>
        <v>Obaid</v>
      </c>
      <c r="D217" s="55" t="str">
        <f>'[13]Daily Roster'!$D217</f>
        <v>Berenice</v>
      </c>
      <c r="E217" s="55" t="str">
        <f>'[13]Daily Roster'!$E217</f>
        <v>M.Tang</v>
      </c>
      <c r="F217" s="55" t="str">
        <f>'[13]Daily Roster'!$F217</f>
        <v>Alla</v>
      </c>
      <c r="G217" s="55" t="str">
        <f>'[13]Daily Roster'!$G217</f>
        <v>A.Ho</v>
      </c>
      <c r="H217" s="55" t="str">
        <f>'[13]Daily Roster'!$H217</f>
        <v>K.Josevska</v>
      </c>
      <c r="I217" s="55" t="str">
        <f>'[13]Daily Roster'!$I217</f>
        <v>Phuong</v>
      </c>
      <c r="J217" s="55" t="str">
        <f>'[13]Daily Roster'!$J217</f>
        <v>S.Rajendra</v>
      </c>
      <c r="K217" s="55" t="str">
        <f>'[13]Daily Roster'!$K217</f>
        <v>AndrewL</v>
      </c>
      <c r="L217" s="55" t="str">
        <f>'[13]Daily Roster'!$L217</f>
        <v>Therese</v>
      </c>
      <c r="M217" s="55" t="str">
        <f>'[13]Daily Roster'!$M217</f>
        <v>qq</v>
      </c>
      <c r="N217" s="55" t="str">
        <f>'[13]Daily Roster'!$N217</f>
        <v>qq</v>
      </c>
      <c r="O217" s="55">
        <f>'[13]Daily Roster'!$O217</f>
        <v>0</v>
      </c>
      <c r="P217" s="55">
        <f>'[13]Daily Roster'!$P217</f>
        <v>0</v>
      </c>
      <c r="Q217" s="55">
        <f>'[13]Daily Roster'!$Q217</f>
        <v>0</v>
      </c>
      <c r="R217" s="55">
        <f>'[13]Daily Roster'!$R217</f>
        <v>0</v>
      </c>
      <c r="S217" s="55">
        <f>'[13]Daily Roster'!$S217</f>
        <v>0</v>
      </c>
      <c r="T217" s="55">
        <f>'[13]Daily Roster'!$T217</f>
        <v>0</v>
      </c>
    </row>
    <row r="218" spans="1:20" x14ac:dyDescent="0.3">
      <c r="A218" s="7">
        <v>43403</v>
      </c>
      <c r="B218" s="1" t="s">
        <v>2</v>
      </c>
      <c r="C218" s="55" t="str">
        <f>'[13]Daily Roster'!$C218</f>
        <v>Obaid</v>
      </c>
      <c r="D218" s="55" t="str">
        <f>'[13]Daily Roster'!$D218</f>
        <v>Berenice</v>
      </c>
      <c r="E218" s="55" t="str">
        <f>'[13]Daily Roster'!$E218</f>
        <v>V.Shen</v>
      </c>
      <c r="F218" s="55" t="str">
        <f>'[13]Daily Roster'!$F218</f>
        <v>Alla</v>
      </c>
      <c r="G218" s="55" t="str">
        <f>'[13]Daily Roster'!$G218</f>
        <v>L.Jedwab</v>
      </c>
      <c r="H218" s="55" t="str">
        <f>'[13]Daily Roster'!$H218</f>
        <v>K.Josevska</v>
      </c>
      <c r="I218" s="55" t="str">
        <f>'[13]Daily Roster'!$I218</f>
        <v>Phuong</v>
      </c>
      <c r="J218" s="55" t="str">
        <f>'[13]Daily Roster'!$J218</f>
        <v>S.Rajendra</v>
      </c>
      <c r="K218" s="55" t="str">
        <f>'[13]Daily Roster'!$K218</f>
        <v>AndrewL</v>
      </c>
      <c r="L218" s="55" t="str">
        <f>'[13]Daily Roster'!$L218</f>
        <v>Therese</v>
      </c>
      <c r="M218" s="55" t="str">
        <f>'[13]Daily Roster'!$M218</f>
        <v>Victoria</v>
      </c>
      <c r="N218" s="55" t="str">
        <f>'[13]Daily Roster'!$N218</f>
        <v>qq</v>
      </c>
      <c r="O218" s="55">
        <f>'[13]Daily Roster'!$O218</f>
        <v>0</v>
      </c>
      <c r="P218" s="55">
        <f>'[13]Daily Roster'!$P218</f>
        <v>0</v>
      </c>
      <c r="Q218" s="55">
        <f>'[13]Daily Roster'!$Q218</f>
        <v>0</v>
      </c>
      <c r="R218" s="55">
        <f>'[13]Daily Roster'!$R218</f>
        <v>0</v>
      </c>
      <c r="S218" s="55">
        <f>'[13]Daily Roster'!$S218</f>
        <v>0</v>
      </c>
      <c r="T218" s="55">
        <f>'[13]Daily Roster'!$T218</f>
        <v>0</v>
      </c>
    </row>
    <row r="219" spans="1:20" x14ac:dyDescent="0.3">
      <c r="A219" s="7">
        <v>43404</v>
      </c>
      <c r="B219" s="1" t="s">
        <v>3</v>
      </c>
      <c r="C219" s="55" t="str">
        <f>'[13]Daily Roster'!$C219</f>
        <v>Obaid</v>
      </c>
      <c r="D219" s="55" t="str">
        <f>'[13]Daily Roster'!$D219</f>
        <v>Berenice</v>
      </c>
      <c r="E219" s="55" t="str">
        <f>'[13]Daily Roster'!$E219</f>
        <v>M.Tang</v>
      </c>
      <c r="F219" s="55" t="str">
        <f>'[13]Daily Roster'!$F219</f>
        <v>qq</v>
      </c>
      <c r="G219" s="55" t="str">
        <f>'[13]Daily Roster'!$G219</f>
        <v>A.Ho</v>
      </c>
      <c r="H219" s="55" t="str">
        <f>'[13]Daily Roster'!$H219</f>
        <v>K.Josevska</v>
      </c>
      <c r="I219" s="55" t="str">
        <f>'[13]Daily Roster'!$I219</f>
        <v>Phuong</v>
      </c>
      <c r="J219" s="55" t="str">
        <f>'[13]Daily Roster'!$J219</f>
        <v>Phuong</v>
      </c>
      <c r="K219" s="55" t="str">
        <f>'[13]Daily Roster'!$K219</f>
        <v>AndrewL</v>
      </c>
      <c r="L219" s="55" t="str">
        <f>'[13]Daily Roster'!$L219</f>
        <v>Therese</v>
      </c>
      <c r="M219" s="55" t="str">
        <f>'[13]Daily Roster'!$M219</f>
        <v>Victoria</v>
      </c>
      <c r="N219" s="55" t="str">
        <f>'[13]Daily Roster'!$N219</f>
        <v>qq</v>
      </c>
      <c r="O219" s="55">
        <f>'[13]Daily Roster'!$O219</f>
        <v>0</v>
      </c>
      <c r="P219" s="55">
        <f>'[13]Daily Roster'!$P219</f>
        <v>0</v>
      </c>
      <c r="Q219" s="55">
        <f>'[13]Daily Roster'!$Q219</f>
        <v>0</v>
      </c>
      <c r="R219" s="55">
        <f>'[13]Daily Roster'!$R219</f>
        <v>0</v>
      </c>
      <c r="S219" s="55">
        <f>'[13]Daily Roster'!$S219</f>
        <v>0</v>
      </c>
      <c r="T219" s="55">
        <f>'[13]Daily Roster'!$T219</f>
        <v>0</v>
      </c>
    </row>
    <row r="220" spans="1:20" x14ac:dyDescent="0.3">
      <c r="A220" s="7">
        <v>43405</v>
      </c>
      <c r="B220" s="1" t="s">
        <v>4</v>
      </c>
      <c r="C220" s="55" t="str">
        <f>'[13]Daily Roster'!$C220</f>
        <v>Obaid</v>
      </c>
      <c r="D220" s="55" t="str">
        <f>'[13]Daily Roster'!$D220</f>
        <v>Berenice</v>
      </c>
      <c r="E220" s="55" t="str">
        <f>'[13]Daily Roster'!$E220</f>
        <v>M.Tang</v>
      </c>
      <c r="F220" s="55" t="str">
        <f>'[13]Daily Roster'!$F220</f>
        <v>Alla</v>
      </c>
      <c r="G220" s="55" t="str">
        <f>'[13]Daily Roster'!$G220</f>
        <v>V.Shen</v>
      </c>
      <c r="H220" s="55" t="str">
        <f>'[13]Daily Roster'!$H220</f>
        <v>L.Jedwab</v>
      </c>
      <c r="I220" s="55" t="str">
        <f>'[13]Daily Roster'!$I220</f>
        <v>Phuong</v>
      </c>
      <c r="J220" s="55" t="str">
        <f>'[13]Daily Roster'!$J220</f>
        <v>S.Rajendra</v>
      </c>
      <c r="K220" s="55" t="str">
        <f>'[13]Daily Roster'!$K220</f>
        <v>AndrewL</v>
      </c>
      <c r="L220" s="55" t="str">
        <f>'[13]Daily Roster'!$L220</f>
        <v>Therese</v>
      </c>
      <c r="M220" s="55" t="str">
        <f>'[13]Daily Roster'!$M220</f>
        <v>Victoria</v>
      </c>
      <c r="N220" s="55" t="str">
        <f>'[13]Daily Roster'!$N220</f>
        <v>qq</v>
      </c>
      <c r="O220" s="55">
        <f>'[13]Daily Roster'!$O220</f>
        <v>0</v>
      </c>
      <c r="P220" s="55">
        <f>'[13]Daily Roster'!$P220</f>
        <v>0</v>
      </c>
      <c r="Q220" s="55">
        <f>'[13]Daily Roster'!$Q220</f>
        <v>0</v>
      </c>
      <c r="R220" s="55">
        <f>'[13]Daily Roster'!$R220</f>
        <v>0</v>
      </c>
      <c r="S220" s="55">
        <f>'[13]Daily Roster'!$S220</f>
        <v>0</v>
      </c>
      <c r="T220" s="55">
        <f>'[13]Daily Roster'!$T220</f>
        <v>0</v>
      </c>
    </row>
    <row r="221" spans="1:20" x14ac:dyDescent="0.3">
      <c r="A221" s="7">
        <v>43406</v>
      </c>
      <c r="B221" s="1" t="s">
        <v>5</v>
      </c>
      <c r="C221" s="55" t="str">
        <f>'[13]Daily Roster'!$C221</f>
        <v>Obaid</v>
      </c>
      <c r="D221" s="55" t="str">
        <f>'[13]Daily Roster'!$D221</f>
        <v>Berenice</v>
      </c>
      <c r="E221" s="55" t="str">
        <f>'[13]Daily Roster'!$E221</f>
        <v>M.Tang</v>
      </c>
      <c r="F221" s="55" t="str">
        <f>'[13]Daily Roster'!$F221</f>
        <v>qq</v>
      </c>
      <c r="G221" s="55" t="str">
        <f>'[13]Daily Roster'!$G221</f>
        <v>A.Ho</v>
      </c>
      <c r="H221" s="55" t="str">
        <f>'[13]Daily Roster'!$H221</f>
        <v>L.Jedwab</v>
      </c>
      <c r="I221" s="55" t="str">
        <f>'[13]Daily Roster'!$I221</f>
        <v>Phuong</v>
      </c>
      <c r="J221" s="55" t="str">
        <f>'[13]Daily Roster'!$J221</f>
        <v>S.Rajendra</v>
      </c>
      <c r="K221" s="55" t="str">
        <f>'[13]Daily Roster'!$K221</f>
        <v>AndrewL</v>
      </c>
      <c r="L221" s="55" t="str">
        <f>'[13]Daily Roster'!$L221</f>
        <v>Therese</v>
      </c>
      <c r="M221" s="55" t="str">
        <f>'[13]Daily Roster'!$M221</f>
        <v>Victoria</v>
      </c>
      <c r="N221" s="55" t="str">
        <f>'[13]Daily Roster'!$N221</f>
        <v>qq</v>
      </c>
      <c r="O221" s="55">
        <f>'[13]Daily Roster'!$O221</f>
        <v>0</v>
      </c>
      <c r="P221" s="55">
        <f>'[13]Daily Roster'!$P221</f>
        <v>0</v>
      </c>
      <c r="Q221" s="55">
        <f>'[13]Daily Roster'!$Q221</f>
        <v>0</v>
      </c>
      <c r="R221" s="55">
        <f>'[13]Daily Roster'!$R221</f>
        <v>0</v>
      </c>
      <c r="S221" s="55">
        <f>'[13]Daily Roster'!$S221</f>
        <v>0</v>
      </c>
      <c r="T221" s="55">
        <f>'[13]Daily Roster'!$T221</f>
        <v>0</v>
      </c>
    </row>
    <row r="222" spans="1:20" x14ac:dyDescent="0.3">
      <c r="A222" s="7">
        <v>43409</v>
      </c>
      <c r="B222" s="1" t="s">
        <v>1</v>
      </c>
      <c r="C222" s="55" t="str">
        <f>'[13]Daily Roster'!$C222</f>
        <v>Obaid</v>
      </c>
      <c r="D222" s="55" t="str">
        <f>'[13]Daily Roster'!$D222</f>
        <v>Berenice/Golriz</v>
      </c>
      <c r="E222" s="55" t="str">
        <f>'[13]Daily Roster'!$E222</f>
        <v>M.Tang</v>
      </c>
      <c r="F222" s="55" t="str">
        <f>'[13]Daily Roster'!$F222</f>
        <v>Alla</v>
      </c>
      <c r="G222" s="55" t="str">
        <f>'[13]Daily Roster'!$G222</f>
        <v>A.Ho</v>
      </c>
      <c r="H222" s="55" t="str">
        <f>'[13]Daily Roster'!$H222</f>
        <v>K.Josevska</v>
      </c>
      <c r="I222" s="55" t="str">
        <f>'[13]Daily Roster'!$I222</f>
        <v>Phuong</v>
      </c>
      <c r="J222" s="55" t="str">
        <f>'[13]Daily Roster'!$J222</f>
        <v>S.Rajendra</v>
      </c>
      <c r="K222" s="55" t="str">
        <f>'[13]Daily Roster'!$K222</f>
        <v>AndrewL</v>
      </c>
      <c r="L222" s="55" t="str">
        <f>'[13]Daily Roster'!$L222</f>
        <v>Therese</v>
      </c>
      <c r="M222" s="55" t="str">
        <f>'[13]Daily Roster'!$M222</f>
        <v>qq</v>
      </c>
      <c r="N222" s="55" t="str">
        <f>'[13]Daily Roster'!$N222</f>
        <v>qq</v>
      </c>
      <c r="O222" s="55">
        <f>'[13]Daily Roster'!$O222</f>
        <v>0</v>
      </c>
      <c r="P222" s="55">
        <f>'[13]Daily Roster'!$P222</f>
        <v>0</v>
      </c>
      <c r="Q222" s="55">
        <f>'[13]Daily Roster'!$Q222</f>
        <v>0</v>
      </c>
      <c r="R222" s="55">
        <f>'[13]Daily Roster'!$R222</f>
        <v>0</v>
      </c>
      <c r="S222" s="55">
        <f>'[13]Daily Roster'!$S222</f>
        <v>0</v>
      </c>
      <c r="T222" s="55">
        <f>'[13]Daily Roster'!$T222</f>
        <v>0</v>
      </c>
    </row>
    <row r="223" spans="1:20" x14ac:dyDescent="0.3">
      <c r="A223" s="7">
        <v>43410</v>
      </c>
      <c r="B223" s="1" t="s">
        <v>2</v>
      </c>
      <c r="C223" s="55" t="str">
        <f>'[13]Daily Roster'!$C223</f>
        <v>Public Holiday</v>
      </c>
      <c r="D223" s="55" t="str">
        <f>'[13]Daily Roster'!$D223</f>
        <v>Public Holiday</v>
      </c>
      <c r="E223" s="55" t="str">
        <f>'[13]Daily Roster'!$E223</f>
        <v>Public Holiday</v>
      </c>
      <c r="F223" s="55" t="str">
        <f>'[13]Daily Roster'!$F223</f>
        <v>Public Holiday</v>
      </c>
      <c r="G223" s="55" t="str">
        <f>'[13]Daily Roster'!$G223</f>
        <v>Public Holiday</v>
      </c>
      <c r="H223" s="55" t="str">
        <f>'[13]Daily Roster'!$H223</f>
        <v>Public Holiday</v>
      </c>
      <c r="I223" s="55" t="str">
        <f>'[13]Daily Roster'!$I223</f>
        <v>Public Holiday</v>
      </c>
      <c r="J223" s="55" t="str">
        <f>'[13]Daily Roster'!$J223</f>
        <v>Public Holiday</v>
      </c>
      <c r="K223" s="55" t="str">
        <f>'[13]Daily Roster'!$K223</f>
        <v>Public Holiday</v>
      </c>
      <c r="L223" s="55" t="str">
        <f>'[13]Daily Roster'!$L223</f>
        <v>Public Holiday</v>
      </c>
      <c r="M223" s="55" t="str">
        <f>'[13]Daily Roster'!$M223</f>
        <v>Public Holiday</v>
      </c>
      <c r="N223" s="55" t="str">
        <f>'[13]Daily Roster'!$N223</f>
        <v>Public Holiday</v>
      </c>
      <c r="O223" s="55">
        <f>'[13]Daily Roster'!$O223</f>
        <v>0</v>
      </c>
      <c r="P223" s="55">
        <f>'[13]Daily Roster'!$P223</f>
        <v>0</v>
      </c>
      <c r="Q223" s="55">
        <f>'[13]Daily Roster'!$Q223</f>
        <v>0</v>
      </c>
      <c r="R223" s="55">
        <f>'[13]Daily Roster'!$R223</f>
        <v>0</v>
      </c>
      <c r="S223" s="55">
        <f>'[13]Daily Roster'!$S223</f>
        <v>0</v>
      </c>
      <c r="T223" s="55">
        <f>'[13]Daily Roster'!$T223</f>
        <v>0</v>
      </c>
    </row>
    <row r="224" spans="1:20" x14ac:dyDescent="0.3">
      <c r="A224" s="7">
        <v>43411</v>
      </c>
      <c r="B224" s="1" t="s">
        <v>3</v>
      </c>
      <c r="C224" s="55" t="str">
        <f>'[13]Daily Roster'!$C224</f>
        <v>Obaid</v>
      </c>
      <c r="D224" s="55" t="str">
        <f>'[13]Daily Roster'!$D224</f>
        <v>Berenice/Golriz</v>
      </c>
      <c r="E224" s="55" t="str">
        <f>'[13]Daily Roster'!$E224</f>
        <v>M.Tang</v>
      </c>
      <c r="F224" s="55" t="str">
        <f>'[13]Daily Roster'!$F224</f>
        <v>qq</v>
      </c>
      <c r="G224" s="55" t="str">
        <f>'[13]Daily Roster'!$G224</f>
        <v>A.Ho</v>
      </c>
      <c r="H224" s="55" t="str">
        <f>'[13]Daily Roster'!$H224</f>
        <v>K.Josevska</v>
      </c>
      <c r="I224" s="55" t="str">
        <f>'[13]Daily Roster'!$I224</f>
        <v>Phuong</v>
      </c>
      <c r="J224" s="55" t="str">
        <f>'[13]Daily Roster'!$J224</f>
        <v>Phuong</v>
      </c>
      <c r="K224" s="55" t="str">
        <f>'[13]Daily Roster'!$K224</f>
        <v>AndrewL</v>
      </c>
      <c r="L224" s="55" t="str">
        <f>'[13]Daily Roster'!$L224</f>
        <v>Therese</v>
      </c>
      <c r="M224" s="55" t="str">
        <f>'[13]Daily Roster'!$M224</f>
        <v>qq</v>
      </c>
      <c r="N224" s="55" t="str">
        <f>'[13]Daily Roster'!$N224</f>
        <v>qq</v>
      </c>
      <c r="O224" s="55">
        <f>'[13]Daily Roster'!$O224</f>
        <v>0</v>
      </c>
      <c r="P224" s="55">
        <f>'[13]Daily Roster'!$P224</f>
        <v>0</v>
      </c>
      <c r="Q224" s="55">
        <f>'[13]Daily Roster'!$Q224</f>
        <v>0</v>
      </c>
      <c r="R224" s="55">
        <f>'[13]Daily Roster'!$R224</f>
        <v>0</v>
      </c>
      <c r="S224" s="55">
        <f>'[13]Daily Roster'!$S224</f>
        <v>0</v>
      </c>
      <c r="T224" s="55">
        <f>'[13]Daily Roster'!$T224</f>
        <v>0</v>
      </c>
    </row>
    <row r="225" spans="1:20" x14ac:dyDescent="0.3">
      <c r="A225" s="7">
        <v>43412</v>
      </c>
      <c r="B225" s="1" t="s">
        <v>4</v>
      </c>
      <c r="C225" s="55" t="str">
        <f>'[13]Daily Roster'!$C225</f>
        <v>Obaid</v>
      </c>
      <c r="D225" s="55" t="str">
        <f>'[13]Daily Roster'!$D225</f>
        <v>Berenice</v>
      </c>
      <c r="E225" s="55" t="str">
        <f>'[13]Daily Roster'!$E225</f>
        <v>M.Tang</v>
      </c>
      <c r="F225" s="55" t="str">
        <f>'[13]Daily Roster'!$F225</f>
        <v>Alla</v>
      </c>
      <c r="G225" s="55" t="str">
        <f>'[13]Daily Roster'!$G225</f>
        <v>A.Ho</v>
      </c>
      <c r="H225" s="55" t="str">
        <f>'[13]Daily Roster'!$H225</f>
        <v>K.Josevska</v>
      </c>
      <c r="I225" s="55" t="str">
        <f>'[13]Daily Roster'!$I225</f>
        <v>Phuong</v>
      </c>
      <c r="J225" s="55" t="str">
        <f>'[13]Daily Roster'!$J225</f>
        <v>S.Rajendra</v>
      </c>
      <c r="K225" s="55" t="str">
        <f>'[13]Daily Roster'!$K225</f>
        <v>AndrewL</v>
      </c>
      <c r="L225" s="55" t="str">
        <f>'[13]Daily Roster'!$L225</f>
        <v>Therese</v>
      </c>
      <c r="M225" s="55" t="str">
        <f>'[13]Daily Roster'!$M225</f>
        <v>qq</v>
      </c>
      <c r="N225" s="55" t="str">
        <f>'[13]Daily Roster'!$N225</f>
        <v>qq</v>
      </c>
      <c r="O225" s="55">
        <f>'[13]Daily Roster'!$O225</f>
        <v>0</v>
      </c>
      <c r="P225" s="55">
        <f>'[13]Daily Roster'!$P225</f>
        <v>0</v>
      </c>
      <c r="Q225" s="55">
        <f>'[13]Daily Roster'!$Q225</f>
        <v>0</v>
      </c>
      <c r="R225" s="55">
        <f>'[13]Daily Roster'!$R225</f>
        <v>0</v>
      </c>
      <c r="S225" s="55">
        <f>'[13]Daily Roster'!$S225</f>
        <v>0</v>
      </c>
      <c r="T225" s="55">
        <f>'[13]Daily Roster'!$T225</f>
        <v>0</v>
      </c>
    </row>
    <row r="226" spans="1:20" x14ac:dyDescent="0.3">
      <c r="A226" s="7">
        <v>43413</v>
      </c>
      <c r="B226" s="1" t="s">
        <v>5</v>
      </c>
      <c r="C226" s="55" t="str">
        <f>'[13]Daily Roster'!$C226</f>
        <v>Obaid</v>
      </c>
      <c r="D226" s="55" t="str">
        <f>'[13]Daily Roster'!$D226</f>
        <v>Berenice/Golriz</v>
      </c>
      <c r="E226" s="55" t="str">
        <f>'[13]Daily Roster'!$E226</f>
        <v>M.Tang</v>
      </c>
      <c r="F226" s="55" t="str">
        <f>'[13]Daily Roster'!$F226</f>
        <v>qq</v>
      </c>
      <c r="G226" s="55" t="str">
        <f>'[13]Daily Roster'!$G226</f>
        <v>A.Ho</v>
      </c>
      <c r="H226" s="55" t="str">
        <f>'[13]Daily Roster'!$H226</f>
        <v>K.Josevska</v>
      </c>
      <c r="I226" s="55" t="str">
        <f>'[13]Daily Roster'!$I226</f>
        <v>Phuong</v>
      </c>
      <c r="J226" s="55" t="str">
        <f>'[13]Daily Roster'!$J226</f>
        <v>S.Rajendra</v>
      </c>
      <c r="K226" s="55" t="str">
        <f>'[13]Daily Roster'!$K226</f>
        <v>Li-Ling</v>
      </c>
      <c r="L226" s="55" t="str">
        <f>'[13]Daily Roster'!$L226</f>
        <v>Therese</v>
      </c>
      <c r="M226" s="55" t="str">
        <f>'[13]Daily Roster'!$M226</f>
        <v>qq</v>
      </c>
      <c r="N226" s="55" t="str">
        <f>'[13]Daily Roster'!$N226</f>
        <v>qq</v>
      </c>
      <c r="O226" s="55">
        <f>'[13]Daily Roster'!$O226</f>
        <v>0</v>
      </c>
      <c r="P226" s="55">
        <f>'[13]Daily Roster'!$P226</f>
        <v>0</v>
      </c>
      <c r="Q226" s="55">
        <f>'[13]Daily Roster'!$Q226</f>
        <v>0</v>
      </c>
      <c r="R226" s="55">
        <f>'[13]Daily Roster'!$R226</f>
        <v>0</v>
      </c>
      <c r="S226" s="55">
        <f>'[13]Daily Roster'!$S226</f>
        <v>0</v>
      </c>
      <c r="T226" s="55">
        <f>'[13]Daily Roster'!$T226</f>
        <v>0</v>
      </c>
    </row>
    <row r="227" spans="1:20" x14ac:dyDescent="0.3">
      <c r="A227" s="7">
        <v>43416</v>
      </c>
      <c r="B227" s="1" t="s">
        <v>1</v>
      </c>
      <c r="C227" s="55" t="str">
        <f>'[13]Daily Roster'!$C227</f>
        <v>qq</v>
      </c>
      <c r="D227" s="55" t="str">
        <f>'[13]Daily Roster'!$D227</f>
        <v>Golriz</v>
      </c>
      <c r="E227" s="55" t="str">
        <f>'[13]Daily Roster'!$E227</f>
        <v>M.Tang</v>
      </c>
      <c r="F227" s="55" t="str">
        <f>'[13]Daily Roster'!$F227</f>
        <v>Alla</v>
      </c>
      <c r="G227" s="55" t="str">
        <f>'[13]Daily Roster'!$G227</f>
        <v>A.Ho</v>
      </c>
      <c r="H227" s="55" t="str">
        <f>'[13]Daily Roster'!$H227</f>
        <v>K.Josevska</v>
      </c>
      <c r="I227" s="55" t="str">
        <f>'[13]Daily Roster'!$I227</f>
        <v>Phuong</v>
      </c>
      <c r="J227" s="55" t="str">
        <f>'[13]Daily Roster'!$J227</f>
        <v>S.Rajendra</v>
      </c>
      <c r="K227" s="55" t="str">
        <f>'[13]Daily Roster'!$K227</f>
        <v>AndrewL</v>
      </c>
      <c r="L227" s="55" t="str">
        <f>'[13]Daily Roster'!$L227</f>
        <v>Therese</v>
      </c>
      <c r="M227" s="55" t="str">
        <f>'[13]Daily Roster'!$M227</f>
        <v>qq</v>
      </c>
      <c r="N227" s="55" t="str">
        <f>'[13]Daily Roster'!$N227</f>
        <v>qq</v>
      </c>
      <c r="O227" s="55">
        <f>'[13]Daily Roster'!$O227</f>
        <v>0</v>
      </c>
      <c r="P227" s="55">
        <f>'[13]Daily Roster'!$P227</f>
        <v>0</v>
      </c>
      <c r="Q227" s="55">
        <f>'[13]Daily Roster'!$Q227</f>
        <v>0</v>
      </c>
      <c r="R227" s="55">
        <f>'[13]Daily Roster'!$R227</f>
        <v>0</v>
      </c>
      <c r="S227" s="55">
        <f>'[13]Daily Roster'!$S227</f>
        <v>0</v>
      </c>
      <c r="T227" s="55">
        <f>'[13]Daily Roster'!$T227</f>
        <v>0</v>
      </c>
    </row>
    <row r="228" spans="1:20" x14ac:dyDescent="0.3">
      <c r="A228" s="7">
        <v>43417</v>
      </c>
      <c r="B228" s="1" t="s">
        <v>2</v>
      </c>
      <c r="C228" s="55" t="str">
        <f>'[13]Daily Roster'!$C228</f>
        <v>Berenice</v>
      </c>
      <c r="D228" s="55" t="str">
        <f>'[13]Daily Roster'!$D228</f>
        <v>V.Shen</v>
      </c>
      <c r="E228" s="55" t="str">
        <f>'[13]Daily Roster'!$E228</f>
        <v>Golriz</v>
      </c>
      <c r="F228" s="55" t="str">
        <f>'[13]Daily Roster'!$F228</f>
        <v>Alla</v>
      </c>
      <c r="G228" s="55" t="str">
        <f>'[13]Daily Roster'!$G228</f>
        <v>A.Ho</v>
      </c>
      <c r="H228" s="55" t="str">
        <f>'[13]Daily Roster'!$H228</f>
        <v>K.Josevska</v>
      </c>
      <c r="I228" s="55" t="str">
        <f>'[13]Daily Roster'!$I228</f>
        <v>Phuong</v>
      </c>
      <c r="J228" s="55" t="str">
        <f>'[13]Daily Roster'!$J228</f>
        <v>S.Rajendra</v>
      </c>
      <c r="K228" s="55" t="str">
        <f>'[13]Daily Roster'!$K228</f>
        <v>AndrewL</v>
      </c>
      <c r="L228" s="55" t="str">
        <f>'[13]Daily Roster'!$L228</f>
        <v>Therese</v>
      </c>
      <c r="M228" s="55" t="str">
        <f>'[13]Daily Roster'!$M228</f>
        <v>qq</v>
      </c>
      <c r="N228" s="55" t="str">
        <f>'[13]Daily Roster'!$N228</f>
        <v>qq</v>
      </c>
      <c r="O228" s="55">
        <f>'[13]Daily Roster'!$O228</f>
        <v>0</v>
      </c>
      <c r="P228" s="55">
        <f>'[13]Daily Roster'!$P228</f>
        <v>0</v>
      </c>
      <c r="Q228" s="55">
        <f>'[13]Daily Roster'!$Q228</f>
        <v>0</v>
      </c>
      <c r="R228" s="55">
        <f>'[13]Daily Roster'!$R228</f>
        <v>0</v>
      </c>
      <c r="S228" s="55">
        <f>'[13]Daily Roster'!$S228</f>
        <v>0</v>
      </c>
      <c r="T228" s="55">
        <f>'[13]Daily Roster'!$T228</f>
        <v>0</v>
      </c>
    </row>
    <row r="229" spans="1:20" x14ac:dyDescent="0.3">
      <c r="A229" s="7">
        <v>43418</v>
      </c>
      <c r="B229" s="1" t="s">
        <v>3</v>
      </c>
      <c r="C229" s="55" t="str">
        <f>'[13]Daily Roster'!$C229</f>
        <v>Berenice</v>
      </c>
      <c r="D229" s="55" t="str">
        <f>'[13]Daily Roster'!$D229</f>
        <v>V.Shen</v>
      </c>
      <c r="E229" s="55" t="str">
        <f>'[13]Daily Roster'!$E229</f>
        <v>M.Tang</v>
      </c>
      <c r="F229" s="55" t="str">
        <f>'[13]Daily Roster'!$F229</f>
        <v>qq</v>
      </c>
      <c r="G229" s="55" t="str">
        <f>'[13]Daily Roster'!$G229</f>
        <v>A.Ho</v>
      </c>
      <c r="H229" s="55" t="str">
        <f>'[13]Daily Roster'!$H229</f>
        <v>K.Josevska</v>
      </c>
      <c r="I229" s="55" t="str">
        <f>'[13]Daily Roster'!$I229</f>
        <v>Phuong</v>
      </c>
      <c r="J229" s="55" t="str">
        <f>'[13]Daily Roster'!$J229</f>
        <v>Phuong</v>
      </c>
      <c r="K229" s="55" t="str">
        <f>'[13]Daily Roster'!$K229</f>
        <v>AndrewL</v>
      </c>
      <c r="L229" s="55" t="str">
        <f>'[13]Daily Roster'!$L229</f>
        <v>Therese</v>
      </c>
      <c r="M229" s="55" t="str">
        <f>'[13]Daily Roster'!$M229</f>
        <v>qq</v>
      </c>
      <c r="N229" s="55" t="str">
        <f>'[13]Daily Roster'!$N229</f>
        <v>qq</v>
      </c>
      <c r="O229" s="55">
        <f>'[13]Daily Roster'!$O229</f>
        <v>0</v>
      </c>
      <c r="P229" s="55">
        <f>'[13]Daily Roster'!$P229</f>
        <v>0</v>
      </c>
      <c r="Q229" s="55">
        <f>'[13]Daily Roster'!$Q229</f>
        <v>0</v>
      </c>
      <c r="R229" s="55">
        <f>'[13]Daily Roster'!$R229</f>
        <v>0</v>
      </c>
      <c r="S229" s="55">
        <f>'[13]Daily Roster'!$S229</f>
        <v>0</v>
      </c>
      <c r="T229" s="55">
        <f>'[13]Daily Roster'!$T229</f>
        <v>0</v>
      </c>
    </row>
    <row r="230" spans="1:20" x14ac:dyDescent="0.3">
      <c r="A230" s="7">
        <v>43419</v>
      </c>
      <c r="B230" s="1" t="s">
        <v>4</v>
      </c>
      <c r="C230" s="55" t="str">
        <f>'[13]Daily Roster'!$C230</f>
        <v>Berenice</v>
      </c>
      <c r="D230" s="55" t="str">
        <f>'[13]Daily Roster'!$D230</f>
        <v>V.Shen</v>
      </c>
      <c r="E230" s="55" t="str">
        <f>'[13]Daily Roster'!$E230</f>
        <v>M.Tang</v>
      </c>
      <c r="F230" s="55" t="str">
        <f>'[13]Daily Roster'!$F230</f>
        <v>Alla</v>
      </c>
      <c r="G230" s="55" t="str">
        <f>'[13]Daily Roster'!$G230</f>
        <v>A.Ho</v>
      </c>
      <c r="H230" s="55" t="str">
        <f>'[13]Daily Roster'!$H230</f>
        <v>K.Josevska</v>
      </c>
      <c r="I230" s="55" t="str">
        <f>'[13]Daily Roster'!$I230</f>
        <v>Phuong</v>
      </c>
      <c r="J230" s="55" t="str">
        <f>'[13]Daily Roster'!$J230</f>
        <v>S.Rajendra</v>
      </c>
      <c r="K230" s="55" t="str">
        <f>'[13]Daily Roster'!$K230</f>
        <v>AndrewL</v>
      </c>
      <c r="L230" s="55" t="str">
        <f>'[13]Daily Roster'!$L230</f>
        <v>Therese</v>
      </c>
      <c r="M230" s="55" t="str">
        <f>'[13]Daily Roster'!$M230</f>
        <v>qq</v>
      </c>
      <c r="N230" s="55" t="str">
        <f>'[13]Daily Roster'!$N230</f>
        <v>qq</v>
      </c>
      <c r="O230" s="55">
        <f>'[13]Daily Roster'!$O230</f>
        <v>0</v>
      </c>
      <c r="P230" s="55">
        <f>'[13]Daily Roster'!$P230</f>
        <v>0</v>
      </c>
      <c r="Q230" s="55">
        <f>'[13]Daily Roster'!$Q230</f>
        <v>0</v>
      </c>
      <c r="R230" s="55">
        <f>'[13]Daily Roster'!$R230</f>
        <v>0</v>
      </c>
      <c r="S230" s="55">
        <f>'[13]Daily Roster'!$S230</f>
        <v>0</v>
      </c>
      <c r="T230" s="55">
        <f>'[13]Daily Roster'!$T230</f>
        <v>0</v>
      </c>
    </row>
    <row r="231" spans="1:20" x14ac:dyDescent="0.3">
      <c r="A231" s="7">
        <v>43420</v>
      </c>
      <c r="B231" s="1" t="s">
        <v>5</v>
      </c>
      <c r="C231" s="55" t="str">
        <f>'[13]Daily Roster'!$C231</f>
        <v>Berenice</v>
      </c>
      <c r="D231" s="55" t="str">
        <f>'[13]Daily Roster'!$D231</f>
        <v>Golriz</v>
      </c>
      <c r="E231" s="55" t="str">
        <f>'[13]Daily Roster'!$E231</f>
        <v>M.Tang</v>
      </c>
      <c r="F231" s="55" t="str">
        <f>'[13]Daily Roster'!$F231</f>
        <v>qq</v>
      </c>
      <c r="G231" s="55" t="str">
        <f>'[13]Daily Roster'!$G231</f>
        <v>A.Ho</v>
      </c>
      <c r="H231" s="55" t="str">
        <f>'[13]Daily Roster'!$H231</f>
        <v>K.Josevska</v>
      </c>
      <c r="I231" s="55" t="str">
        <f>'[13]Daily Roster'!$I231</f>
        <v>Phuong</v>
      </c>
      <c r="J231" s="55" t="str">
        <f>'[13]Daily Roster'!$J231</f>
        <v>S.Rajendra</v>
      </c>
      <c r="K231" s="55" t="str">
        <f>'[13]Daily Roster'!$K231</f>
        <v>AndrewL</v>
      </c>
      <c r="L231" s="55" t="str">
        <f>'[13]Daily Roster'!$L231</f>
        <v>Therese</v>
      </c>
      <c r="M231" s="55" t="str">
        <f>'[13]Daily Roster'!$M231</f>
        <v>qq</v>
      </c>
      <c r="N231" s="55" t="str">
        <f>'[13]Daily Roster'!$N231</f>
        <v>qq</v>
      </c>
      <c r="O231" s="55">
        <f>'[13]Daily Roster'!$O231</f>
        <v>0</v>
      </c>
      <c r="P231" s="55">
        <f>'[13]Daily Roster'!$P231</f>
        <v>0</v>
      </c>
      <c r="Q231" s="55">
        <f>'[13]Daily Roster'!$Q231</f>
        <v>0</v>
      </c>
      <c r="R231" s="55">
        <f>'[13]Daily Roster'!$R231</f>
        <v>0</v>
      </c>
      <c r="S231" s="55">
        <f>'[13]Daily Roster'!$S231</f>
        <v>0</v>
      </c>
      <c r="T231" s="55">
        <f>'[13]Daily Roster'!$T231</f>
        <v>0</v>
      </c>
    </row>
    <row r="232" spans="1:20" x14ac:dyDescent="0.3">
      <c r="A232" s="7">
        <v>43423</v>
      </c>
      <c r="B232" s="1" t="s">
        <v>1</v>
      </c>
      <c r="C232" s="55" t="str">
        <f>'[13]Daily Roster'!$C232</f>
        <v>Obaid</v>
      </c>
      <c r="D232" s="55" t="str">
        <f>'[13]Daily Roster'!$D232</f>
        <v>Berenice</v>
      </c>
      <c r="E232" s="55" t="str">
        <f>'[13]Daily Roster'!$E232</f>
        <v>M.Tang</v>
      </c>
      <c r="F232" s="55" t="str">
        <f>'[13]Daily Roster'!$F232</f>
        <v>Alla</v>
      </c>
      <c r="G232" s="55" t="str">
        <f>'[13]Daily Roster'!$G232</f>
        <v>A.Ho</v>
      </c>
      <c r="H232" s="55" t="str">
        <f>'[13]Daily Roster'!$H232</f>
        <v>k.Josevska</v>
      </c>
      <c r="I232" s="55" t="str">
        <f>'[13]Daily Roster'!$I232</f>
        <v>Phuong</v>
      </c>
      <c r="J232" s="55" t="str">
        <f>'[13]Daily Roster'!$J232</f>
        <v>S.Rajendra</v>
      </c>
      <c r="K232" s="55" t="str">
        <f>'[13]Daily Roster'!$K232</f>
        <v>Li-Ling</v>
      </c>
      <c r="L232" s="55" t="str">
        <f>'[13]Daily Roster'!$L232</f>
        <v>Therese</v>
      </c>
      <c r="M232" s="55" t="str">
        <f>'[13]Daily Roster'!$M232</f>
        <v>qq</v>
      </c>
      <c r="N232" s="55" t="str">
        <f>'[13]Daily Roster'!$N232</f>
        <v>qq</v>
      </c>
      <c r="O232" s="55">
        <f>'[13]Daily Roster'!$O232</f>
        <v>0</v>
      </c>
      <c r="P232" s="55">
        <f>'[13]Daily Roster'!$P232</f>
        <v>0</v>
      </c>
      <c r="Q232" s="55">
        <f>'[13]Daily Roster'!$Q232</f>
        <v>0</v>
      </c>
      <c r="R232" s="55">
        <f>'[13]Daily Roster'!$R232</f>
        <v>0</v>
      </c>
      <c r="S232" s="55">
        <f>'[13]Daily Roster'!$S232</f>
        <v>0</v>
      </c>
      <c r="T232" s="55">
        <f>'[13]Daily Roster'!$T232</f>
        <v>0</v>
      </c>
    </row>
    <row r="233" spans="1:20" x14ac:dyDescent="0.3">
      <c r="A233" s="7">
        <v>43424</v>
      </c>
      <c r="B233" s="1" t="s">
        <v>2</v>
      </c>
      <c r="C233" s="55" t="str">
        <f>'[13]Daily Roster'!$C233</f>
        <v>Obaid</v>
      </c>
      <c r="D233" s="55" t="str">
        <f>'[13]Daily Roster'!$D233</f>
        <v>Berenice</v>
      </c>
      <c r="E233" s="55" t="str">
        <f>'[13]Daily Roster'!$E233</f>
        <v>V.Shen</v>
      </c>
      <c r="F233" s="55" t="str">
        <f>'[13]Daily Roster'!$F233</f>
        <v>Alla</v>
      </c>
      <c r="G233" s="55" t="str">
        <f>'[13]Daily Roster'!$G233</f>
        <v>A.Ho</v>
      </c>
      <c r="H233" s="55" t="str">
        <f>'[13]Daily Roster'!$H233</f>
        <v>M.Lu</v>
      </c>
      <c r="I233" s="55" t="str">
        <f>'[13]Daily Roster'!$I233</f>
        <v>Phuong</v>
      </c>
      <c r="J233" s="55" t="str">
        <f>'[13]Daily Roster'!$J233</f>
        <v>S.Rajendra</v>
      </c>
      <c r="K233" s="55" t="str">
        <f>'[13]Daily Roster'!$K233</f>
        <v>AndrewL</v>
      </c>
      <c r="L233" s="55" t="str">
        <f>'[13]Daily Roster'!$L233</f>
        <v>Therese</v>
      </c>
      <c r="M233" s="55" t="str">
        <f>'[13]Daily Roster'!$M233</f>
        <v>qq</v>
      </c>
      <c r="N233" s="55" t="str">
        <f>'[13]Daily Roster'!$N233</f>
        <v>qq</v>
      </c>
      <c r="O233" s="55">
        <f>'[13]Daily Roster'!$O233</f>
        <v>0</v>
      </c>
      <c r="P233" s="55">
        <f>'[13]Daily Roster'!$P233</f>
        <v>0</v>
      </c>
      <c r="Q233" s="55">
        <f>'[13]Daily Roster'!$Q233</f>
        <v>0</v>
      </c>
      <c r="R233" s="55">
        <f>'[13]Daily Roster'!$R233</f>
        <v>0</v>
      </c>
      <c r="S233" s="55">
        <f>'[13]Daily Roster'!$S233</f>
        <v>0</v>
      </c>
      <c r="T233" s="55">
        <f>'[13]Daily Roster'!$T233</f>
        <v>0</v>
      </c>
    </row>
    <row r="234" spans="1:20" x14ac:dyDescent="0.3">
      <c r="A234" s="7">
        <v>43425</v>
      </c>
      <c r="B234" s="1" t="s">
        <v>3</v>
      </c>
      <c r="C234" s="55" t="str">
        <f>'[13]Daily Roster'!$C234</f>
        <v>Obaid</v>
      </c>
      <c r="D234" s="55" t="str">
        <f>'[13]Daily Roster'!$D234</f>
        <v>Berenice</v>
      </c>
      <c r="E234" s="55" t="str">
        <f>'[13]Daily Roster'!$E234</f>
        <v>M.Tang</v>
      </c>
      <c r="F234" s="55" t="str">
        <f>'[13]Daily Roster'!$F234</f>
        <v>qq</v>
      </c>
      <c r="G234" s="55" t="str">
        <f>'[13]Daily Roster'!$G234</f>
        <v>M.Lu</v>
      </c>
      <c r="H234" s="55" t="str">
        <f>'[13]Daily Roster'!$H234</f>
        <v>K.Josevska</v>
      </c>
      <c r="I234" s="55" t="str">
        <f>'[13]Daily Roster'!$I234</f>
        <v>Phuong</v>
      </c>
      <c r="J234" s="55" t="str">
        <f>'[13]Daily Roster'!$J234</f>
        <v>Phuong</v>
      </c>
      <c r="K234" s="55" t="str">
        <f>'[13]Daily Roster'!$K234</f>
        <v>AndrewL</v>
      </c>
      <c r="L234" s="55" t="str">
        <f>'[13]Daily Roster'!$L234</f>
        <v>Therese</v>
      </c>
      <c r="M234" s="55" t="str">
        <f>'[13]Daily Roster'!$M234</f>
        <v>qq</v>
      </c>
      <c r="N234" s="55" t="str">
        <f>'[13]Daily Roster'!$N234</f>
        <v>qq</v>
      </c>
      <c r="O234" s="55">
        <f>'[13]Daily Roster'!$O234</f>
        <v>0</v>
      </c>
      <c r="P234" s="55">
        <f>'[13]Daily Roster'!$P234</f>
        <v>0</v>
      </c>
      <c r="Q234" s="55">
        <f>'[13]Daily Roster'!$Q234</f>
        <v>0</v>
      </c>
      <c r="R234" s="55">
        <f>'[13]Daily Roster'!$R234</f>
        <v>0</v>
      </c>
      <c r="S234" s="55">
        <f>'[13]Daily Roster'!$S234</f>
        <v>0</v>
      </c>
      <c r="T234" s="55">
        <f>'[13]Daily Roster'!$T234</f>
        <v>0</v>
      </c>
    </row>
    <row r="235" spans="1:20" x14ac:dyDescent="0.3">
      <c r="A235" s="7">
        <v>43426</v>
      </c>
      <c r="B235" s="1" t="s">
        <v>4</v>
      </c>
      <c r="C235" s="55" t="str">
        <f>'[13]Daily Roster'!$C235</f>
        <v>Obaid</v>
      </c>
      <c r="D235" s="55" t="str">
        <f>'[13]Daily Roster'!$D235</f>
        <v>Berenice</v>
      </c>
      <c r="E235" s="55" t="str">
        <f>'[13]Daily Roster'!$E235</f>
        <v>M.Tang</v>
      </c>
      <c r="F235" s="55" t="str">
        <f>'[13]Daily Roster'!$F235</f>
        <v>Alla</v>
      </c>
      <c r="G235" s="55" t="str">
        <f>'[13]Daily Roster'!$G235</f>
        <v>A.Ho</v>
      </c>
      <c r="H235" s="55" t="str">
        <f>'[13]Daily Roster'!$H235</f>
        <v>K.Josevska</v>
      </c>
      <c r="I235" s="55" t="str">
        <f>'[13]Daily Roster'!$I235</f>
        <v>Phuong/G.Wang</v>
      </c>
      <c r="J235" s="55" t="str">
        <f>'[13]Daily Roster'!$J235</f>
        <v>S.Rajendra</v>
      </c>
      <c r="K235" s="55" t="str">
        <f>'[13]Daily Roster'!$K235</f>
        <v>AndrewL</v>
      </c>
      <c r="L235" s="55" t="str">
        <f>'[13]Daily Roster'!$L235</f>
        <v>Therese</v>
      </c>
      <c r="M235" s="55" t="str">
        <f>'[13]Daily Roster'!$M235</f>
        <v>qq</v>
      </c>
      <c r="N235" s="55" t="str">
        <f>'[13]Daily Roster'!$N235</f>
        <v>qq</v>
      </c>
      <c r="O235" s="55">
        <f>'[13]Daily Roster'!$O235</f>
        <v>0</v>
      </c>
      <c r="P235" s="55">
        <f>'[13]Daily Roster'!$P235</f>
        <v>0</v>
      </c>
      <c r="Q235" s="55">
        <f>'[13]Daily Roster'!$Q235</f>
        <v>0</v>
      </c>
      <c r="R235" s="55">
        <f>'[13]Daily Roster'!$R235</f>
        <v>0</v>
      </c>
      <c r="S235" s="55">
        <f>'[13]Daily Roster'!$S235</f>
        <v>0</v>
      </c>
      <c r="T235" s="55">
        <f>'[13]Daily Roster'!$T235</f>
        <v>0</v>
      </c>
    </row>
    <row r="236" spans="1:20" x14ac:dyDescent="0.3">
      <c r="A236" s="7">
        <v>43427</v>
      </c>
      <c r="B236" s="1" t="s">
        <v>5</v>
      </c>
      <c r="C236" s="55" t="str">
        <f>'[13]Daily Roster'!$C236</f>
        <v>Obaid</v>
      </c>
      <c r="D236" s="55" t="str">
        <f>'[13]Daily Roster'!$D236</f>
        <v>Berenice</v>
      </c>
      <c r="E236" s="55" t="str">
        <f>'[13]Daily Roster'!$E236</f>
        <v>M.Tang</v>
      </c>
      <c r="F236" s="55" t="str">
        <f>'[13]Daily Roster'!$F236</f>
        <v>qq</v>
      </c>
      <c r="G236" s="55" t="str">
        <f>'[13]Daily Roster'!$G236</f>
        <v>A.Ho</v>
      </c>
      <c r="H236" s="55" t="str">
        <f>'[13]Daily Roster'!$H236</f>
        <v>K.Josevska</v>
      </c>
      <c r="I236" s="55" t="str">
        <f>'[13]Daily Roster'!$I236</f>
        <v>Phuong</v>
      </c>
      <c r="J236" s="55" t="str">
        <f>'[13]Daily Roster'!$J236</f>
        <v>S.Rajendra</v>
      </c>
      <c r="K236" s="55" t="str">
        <f>'[13]Daily Roster'!$K236</f>
        <v>AndrewL</v>
      </c>
      <c r="L236" s="55" t="str">
        <f>'[13]Daily Roster'!$L236</f>
        <v>Therese</v>
      </c>
      <c r="M236" s="55" t="str">
        <f>'[13]Daily Roster'!$M236</f>
        <v>qq</v>
      </c>
      <c r="N236" s="55" t="str">
        <f>'[13]Daily Roster'!$N236</f>
        <v>qq</v>
      </c>
      <c r="O236" s="55">
        <f>'[13]Daily Roster'!$O236</f>
        <v>0</v>
      </c>
      <c r="P236" s="55">
        <f>'[13]Daily Roster'!$P236</f>
        <v>0</v>
      </c>
      <c r="Q236" s="55">
        <f>'[13]Daily Roster'!$Q236</f>
        <v>0</v>
      </c>
      <c r="R236" s="55">
        <f>'[13]Daily Roster'!$R236</f>
        <v>0</v>
      </c>
      <c r="S236" s="55">
        <f>'[13]Daily Roster'!$S236</f>
        <v>0</v>
      </c>
      <c r="T236" s="55">
        <f>'[13]Daily Roster'!$T236</f>
        <v>0</v>
      </c>
    </row>
    <row r="237" spans="1:20" x14ac:dyDescent="0.3">
      <c r="A237" s="7">
        <v>43430</v>
      </c>
      <c r="B237" s="1" t="s">
        <v>1</v>
      </c>
      <c r="C237" s="55" t="str">
        <f>'[13]Daily Roster'!$C237</f>
        <v>Berenice</v>
      </c>
      <c r="D237" s="55" t="str">
        <f>'[13]Daily Roster'!$D237</f>
        <v>Golriz</v>
      </c>
      <c r="E237" s="55" t="str">
        <f>'[13]Daily Roster'!$E237</f>
        <v>M.Tang</v>
      </c>
      <c r="F237" s="55" t="str">
        <f>'[13]Daily Roster'!$F237</f>
        <v>Alla</v>
      </c>
      <c r="G237" s="55" t="str">
        <f>'[13]Daily Roster'!$G237</f>
        <v>A.Ho</v>
      </c>
      <c r="H237" s="55" t="str">
        <f>'[13]Daily Roster'!$H237</f>
        <v>L.Jedwab</v>
      </c>
      <c r="I237" s="55" t="str">
        <f>'[13]Daily Roster'!$I237</f>
        <v>Phuong</v>
      </c>
      <c r="J237" s="55" t="str">
        <f>'[13]Daily Roster'!$J237</f>
        <v>S.Rajendra</v>
      </c>
      <c r="K237" s="55" t="str">
        <f>'[13]Daily Roster'!$K237</f>
        <v>AndrewL</v>
      </c>
      <c r="L237" s="55" t="str">
        <f>'[13]Daily Roster'!$L237</f>
        <v>Therese</v>
      </c>
      <c r="M237" s="55" t="str">
        <f>'[13]Daily Roster'!$M237</f>
        <v>qq</v>
      </c>
      <c r="N237" s="55" t="str">
        <f>'[13]Daily Roster'!$N237</f>
        <v>qq</v>
      </c>
      <c r="O237" s="55">
        <f>'[13]Daily Roster'!$O237</f>
        <v>0</v>
      </c>
      <c r="P237" s="55">
        <f>'[13]Daily Roster'!$P237</f>
        <v>0</v>
      </c>
      <c r="Q237" s="55">
        <f>'[13]Daily Roster'!$Q237</f>
        <v>0</v>
      </c>
      <c r="R237" s="55">
        <f>'[13]Daily Roster'!$R237</f>
        <v>0</v>
      </c>
      <c r="S237" s="55">
        <f>'[13]Daily Roster'!$S237</f>
        <v>0</v>
      </c>
      <c r="T237" s="55">
        <f>'[13]Daily Roster'!$T237</f>
        <v>0</v>
      </c>
    </row>
    <row r="238" spans="1:20" x14ac:dyDescent="0.3">
      <c r="A238" s="7">
        <v>43431</v>
      </c>
      <c r="B238" s="1" t="s">
        <v>2</v>
      </c>
      <c r="C238" s="55" t="str">
        <f>'[13]Daily Roster'!$C238</f>
        <v>Obaid</v>
      </c>
      <c r="D238" s="55" t="str">
        <f>'[13]Daily Roster'!$D238</f>
        <v>Berenice</v>
      </c>
      <c r="E238" s="55" t="str">
        <f>'[13]Daily Roster'!$E238</f>
        <v>Golriz</v>
      </c>
      <c r="F238" s="55" t="str">
        <f>'[13]Daily Roster'!$F238</f>
        <v>Alla</v>
      </c>
      <c r="G238" s="55" t="str">
        <f>'[13]Daily Roster'!$G238</f>
        <v>A.Ho</v>
      </c>
      <c r="H238" s="55" t="str">
        <f>'[13]Daily Roster'!$H238</f>
        <v>L.Jedwab</v>
      </c>
      <c r="I238" s="55" t="str">
        <f>'[13]Daily Roster'!$I238</f>
        <v>Phuong</v>
      </c>
      <c r="J238" s="55" t="str">
        <f>'[13]Daily Roster'!$J238</f>
        <v>S.Rajendra</v>
      </c>
      <c r="K238" s="55" t="str">
        <f>'[13]Daily Roster'!$K238</f>
        <v>AndrewL</v>
      </c>
      <c r="L238" s="55" t="str">
        <f>'[13]Daily Roster'!$L238</f>
        <v>Therese</v>
      </c>
      <c r="M238" s="55" t="str">
        <f>'[13]Daily Roster'!$M238</f>
        <v>qq</v>
      </c>
      <c r="N238" s="55" t="str">
        <f>'[13]Daily Roster'!$N238</f>
        <v>qq</v>
      </c>
      <c r="O238" s="55">
        <f>'[13]Daily Roster'!$O238</f>
        <v>0</v>
      </c>
      <c r="P238" s="55">
        <f>'[13]Daily Roster'!$P238</f>
        <v>0</v>
      </c>
      <c r="Q238" s="55">
        <f>'[13]Daily Roster'!$Q238</f>
        <v>0</v>
      </c>
      <c r="R238" s="55">
        <f>'[13]Daily Roster'!$R238</f>
        <v>0</v>
      </c>
      <c r="S238" s="55">
        <f>'[13]Daily Roster'!$S238</f>
        <v>0</v>
      </c>
      <c r="T238" s="55">
        <f>'[13]Daily Roster'!$T238</f>
        <v>0</v>
      </c>
    </row>
    <row r="239" spans="1:20" x14ac:dyDescent="0.3">
      <c r="A239" s="7">
        <v>43432</v>
      </c>
      <c r="B239" s="1" t="s">
        <v>3</v>
      </c>
      <c r="C239" s="55" t="str">
        <f>'[13]Daily Roster'!$C239</f>
        <v>Obaid</v>
      </c>
      <c r="D239" s="55" t="str">
        <f>'[13]Daily Roster'!$D239</f>
        <v>Berenice</v>
      </c>
      <c r="E239" s="55" t="str">
        <f>'[13]Daily Roster'!$E239</f>
        <v>M.Tang</v>
      </c>
      <c r="F239" s="55" t="str">
        <f>'[13]Daily Roster'!$F239</f>
        <v>qq</v>
      </c>
      <c r="G239" s="55" t="str">
        <f>'[13]Daily Roster'!$G239</f>
        <v>A.Ho</v>
      </c>
      <c r="H239" s="55" t="str">
        <f>'[13]Daily Roster'!$H239</f>
        <v>L.Jedwab</v>
      </c>
      <c r="I239" s="55" t="str">
        <f>'[13]Daily Roster'!$I239</f>
        <v>Phuong</v>
      </c>
      <c r="J239" s="55" t="str">
        <f>'[13]Daily Roster'!$J239</f>
        <v>Phuong</v>
      </c>
      <c r="K239" s="55" t="str">
        <f>'[13]Daily Roster'!$K239</f>
        <v>AndrewL</v>
      </c>
      <c r="L239" s="55" t="str">
        <f>'[13]Daily Roster'!$L239</f>
        <v>Therese</v>
      </c>
      <c r="M239" s="55" t="str">
        <f>'[13]Daily Roster'!$M239</f>
        <v>qq</v>
      </c>
      <c r="N239" s="55" t="str">
        <f>'[13]Daily Roster'!$N239</f>
        <v>qq</v>
      </c>
      <c r="O239" s="55">
        <f>'[13]Daily Roster'!$O239</f>
        <v>0</v>
      </c>
      <c r="P239" s="55">
        <f>'[13]Daily Roster'!$P239</f>
        <v>0</v>
      </c>
      <c r="Q239" s="55">
        <f>'[13]Daily Roster'!$Q239</f>
        <v>0</v>
      </c>
      <c r="R239" s="55">
        <f>'[13]Daily Roster'!$R239</f>
        <v>0</v>
      </c>
      <c r="S239" s="55">
        <f>'[13]Daily Roster'!$S239</f>
        <v>0</v>
      </c>
      <c r="T239" s="55">
        <f>'[13]Daily Roster'!$T239</f>
        <v>0</v>
      </c>
    </row>
    <row r="240" spans="1:20" x14ac:dyDescent="0.3">
      <c r="A240" s="7">
        <v>43433</v>
      </c>
      <c r="B240" s="1" t="s">
        <v>4</v>
      </c>
      <c r="C240" s="55" t="str">
        <f>'[13]Daily Roster'!$C240</f>
        <v>Obaid</v>
      </c>
      <c r="D240" s="55" t="str">
        <f>'[13]Daily Roster'!$D240</f>
        <v>Berenice</v>
      </c>
      <c r="E240" s="55" t="str">
        <f>'[13]Daily Roster'!$E240</f>
        <v>M.Tang</v>
      </c>
      <c r="F240" s="55" t="str">
        <f>'[13]Daily Roster'!$F240</f>
        <v>Alla (pm)</v>
      </c>
      <c r="G240" s="55" t="str">
        <f>'[13]Daily Roster'!$G240</f>
        <v>A.Ho</v>
      </c>
      <c r="H240" s="55" t="str">
        <f>'[13]Daily Roster'!$H240</f>
        <v>M.Lu</v>
      </c>
      <c r="I240" s="55" t="str">
        <f>'[13]Daily Roster'!$I240</f>
        <v>Lois</v>
      </c>
      <c r="J240" s="55" t="str">
        <f>'[13]Daily Roster'!$J240</f>
        <v>S.Rajendra</v>
      </c>
      <c r="K240" s="55" t="str">
        <f>'[13]Daily Roster'!$K240</f>
        <v>AndrewL</v>
      </c>
      <c r="L240" s="55" t="str">
        <f>'[13]Daily Roster'!$L240</f>
        <v>Therese</v>
      </c>
      <c r="M240" s="55" t="str">
        <f>'[13]Daily Roster'!$M240</f>
        <v>qq</v>
      </c>
      <c r="N240" s="55" t="str">
        <f>'[13]Daily Roster'!$N240</f>
        <v>qq</v>
      </c>
      <c r="O240" s="55">
        <f>'[13]Daily Roster'!$O240</f>
        <v>0</v>
      </c>
      <c r="P240" s="55">
        <f>'[13]Daily Roster'!$P240</f>
        <v>0</v>
      </c>
      <c r="Q240" s="55">
        <f>'[13]Daily Roster'!$Q240</f>
        <v>0</v>
      </c>
      <c r="R240" s="55">
        <f>'[13]Daily Roster'!$R240</f>
        <v>0</v>
      </c>
      <c r="S240" s="55">
        <f>'[13]Daily Roster'!$S240</f>
        <v>0</v>
      </c>
      <c r="T240" s="55">
        <f>'[13]Daily Roster'!$T240</f>
        <v>0</v>
      </c>
    </row>
    <row r="241" spans="1:20" x14ac:dyDescent="0.3">
      <c r="A241" s="7">
        <v>43434</v>
      </c>
      <c r="B241" s="1" t="s">
        <v>5</v>
      </c>
      <c r="C241" s="55" t="str">
        <f>'[13]Daily Roster'!$C241</f>
        <v>Obaid</v>
      </c>
      <c r="D241" s="55" t="str">
        <f>'[13]Daily Roster'!$D241</f>
        <v>Berenice</v>
      </c>
      <c r="E241" s="55" t="str">
        <f>'[13]Daily Roster'!$E241</f>
        <v>M.Tang</v>
      </c>
      <c r="F241" s="55" t="str">
        <f>'[13]Daily Roster'!$F241</f>
        <v>qq</v>
      </c>
      <c r="G241" s="55" t="str">
        <f>'[13]Daily Roster'!$G241</f>
        <v>A.Ho</v>
      </c>
      <c r="H241" s="55" t="str">
        <f>'[13]Daily Roster'!$H241</f>
        <v>L.Jedwab</v>
      </c>
      <c r="I241" s="55" t="str">
        <f>'[13]Daily Roster'!$I241</f>
        <v>Phuong</v>
      </c>
      <c r="J241" s="55" t="str">
        <f>'[13]Daily Roster'!$J241</f>
        <v>S.Rajendra</v>
      </c>
      <c r="K241" s="55" t="str">
        <f>'[13]Daily Roster'!$K241</f>
        <v>AndrewL</v>
      </c>
      <c r="L241" s="55" t="str">
        <f>'[13]Daily Roster'!$L241</f>
        <v>M.Lu</v>
      </c>
      <c r="M241" s="55" t="str">
        <f>'[13]Daily Roster'!$M241</f>
        <v>qq</v>
      </c>
      <c r="N241" s="55" t="str">
        <f>'[13]Daily Roster'!$N241</f>
        <v>qq</v>
      </c>
      <c r="O241" s="55">
        <f>'[13]Daily Roster'!$O241</f>
        <v>0</v>
      </c>
      <c r="P241" s="55">
        <f>'[13]Daily Roster'!$P241</f>
        <v>0</v>
      </c>
      <c r="Q241" s="55">
        <f>'[13]Daily Roster'!$Q241</f>
        <v>0</v>
      </c>
      <c r="R241" s="55">
        <f>'[13]Daily Roster'!$R241</f>
        <v>0</v>
      </c>
      <c r="S241" s="55">
        <f>'[13]Daily Roster'!$S241</f>
        <v>0</v>
      </c>
      <c r="T241" s="55">
        <f>'[13]Daily Roster'!$T241</f>
        <v>0</v>
      </c>
    </row>
    <row r="242" spans="1:20" x14ac:dyDescent="0.3">
      <c r="A242" s="7">
        <v>43437</v>
      </c>
      <c r="B242" s="1" t="s">
        <v>1</v>
      </c>
      <c r="C242" s="55" t="str">
        <f>'[13]Daily Roster'!$C242</f>
        <v>Berenice</v>
      </c>
      <c r="D242" s="55" t="str">
        <f>'[13]Daily Roster'!$D242</f>
        <v>Golriz</v>
      </c>
      <c r="E242" s="55" t="str">
        <f>'[13]Daily Roster'!$E242</f>
        <v>M.Tang</v>
      </c>
      <c r="F242" s="55" t="str">
        <f>'[13]Daily Roster'!$F242</f>
        <v>Alla</v>
      </c>
      <c r="G242" s="55" t="str">
        <f>'[13]Daily Roster'!$G242</f>
        <v>M.Lu</v>
      </c>
      <c r="H242" s="55" t="str">
        <f>'[13]Daily Roster'!$H242</f>
        <v>K.Josevska</v>
      </c>
      <c r="I242" s="55" t="str">
        <f>'[13]Daily Roster'!$I242</f>
        <v>Phuong</v>
      </c>
      <c r="J242" s="55" t="str">
        <f>'[13]Daily Roster'!$J242</f>
        <v>S.Rajendra</v>
      </c>
      <c r="K242" s="55" t="str">
        <f>'[13]Daily Roster'!$K242</f>
        <v>L.Jedwab</v>
      </c>
      <c r="L242" s="55" t="str">
        <f>'[13]Daily Roster'!$L242</f>
        <v>Therese</v>
      </c>
      <c r="M242" s="55" t="str">
        <f>'[13]Daily Roster'!$M242</f>
        <v>qq</v>
      </c>
      <c r="N242" s="55" t="str">
        <f>'[13]Daily Roster'!$N242</f>
        <v>qq</v>
      </c>
      <c r="O242" s="55" t="str">
        <f>'[13]Daily Roster'!$O242</f>
        <v>G.Wang</v>
      </c>
      <c r="P242" s="55">
        <f>'[13]Daily Roster'!$P242</f>
        <v>0</v>
      </c>
      <c r="Q242" s="55">
        <f>'[13]Daily Roster'!$Q242</f>
        <v>0</v>
      </c>
      <c r="R242" s="55">
        <f>'[13]Daily Roster'!$R242</f>
        <v>0</v>
      </c>
      <c r="S242" s="55">
        <f>'[13]Daily Roster'!$S242</f>
        <v>0</v>
      </c>
      <c r="T242" s="55">
        <f>'[13]Daily Roster'!$T242</f>
        <v>0</v>
      </c>
    </row>
    <row r="243" spans="1:20" x14ac:dyDescent="0.3">
      <c r="A243" s="7">
        <v>43438</v>
      </c>
      <c r="B243" s="1" t="s">
        <v>2</v>
      </c>
      <c r="C243" s="55" t="str">
        <f>'[13]Daily Roster'!$C243</f>
        <v>Berenice</v>
      </c>
      <c r="D243" s="55" t="str">
        <f>'[13]Daily Roster'!$D243</f>
        <v>Golriz</v>
      </c>
      <c r="E243" s="55" t="str">
        <f>'[13]Daily Roster'!$E243</f>
        <v>blank</v>
      </c>
      <c r="F243" s="55" t="str">
        <f>'[13]Daily Roster'!$F243</f>
        <v>Alla</v>
      </c>
      <c r="G243" s="55" t="str">
        <f>'[13]Daily Roster'!$G243</f>
        <v>M.Lu</v>
      </c>
      <c r="H243" s="55" t="str">
        <f>'[13]Daily Roster'!$H243</f>
        <v>K.Josevska</v>
      </c>
      <c r="I243" s="55" t="str">
        <f>'[13]Daily Roster'!$I243</f>
        <v>Phuong</v>
      </c>
      <c r="J243" s="55" t="str">
        <f>'[13]Daily Roster'!$J243</f>
        <v>S.Rajendra</v>
      </c>
      <c r="K243" s="55" t="str">
        <f>'[13]Daily Roster'!$K243</f>
        <v>L.Jedwab</v>
      </c>
      <c r="L243" s="55" t="str">
        <f>'[13]Daily Roster'!$L243</f>
        <v>Therese</v>
      </c>
      <c r="M243" s="55" t="str">
        <f>'[13]Daily Roster'!$M243</f>
        <v>qq</v>
      </c>
      <c r="N243" s="55" t="str">
        <f>'[13]Daily Roster'!$N243</f>
        <v>qq</v>
      </c>
      <c r="O243" s="55" t="str">
        <f>'[13]Daily Roster'!$O243</f>
        <v>qq</v>
      </c>
      <c r="P243" s="55">
        <f>'[13]Daily Roster'!$P243</f>
        <v>0</v>
      </c>
      <c r="Q243" s="55">
        <f>'[13]Daily Roster'!$Q243</f>
        <v>0</v>
      </c>
      <c r="R243" s="55">
        <f>'[13]Daily Roster'!$R243</f>
        <v>0</v>
      </c>
      <c r="S243" s="55">
        <f>'[13]Daily Roster'!$S243</f>
        <v>0</v>
      </c>
      <c r="T243" s="55">
        <f>'[13]Daily Roster'!$T243</f>
        <v>0</v>
      </c>
    </row>
    <row r="244" spans="1:20" x14ac:dyDescent="0.3">
      <c r="A244" s="7">
        <v>43439</v>
      </c>
      <c r="B244" s="1" t="s">
        <v>3</v>
      </c>
      <c r="C244" s="55" t="str">
        <f>'[13]Daily Roster'!$C244</f>
        <v>Berenice</v>
      </c>
      <c r="D244" s="55" t="str">
        <f>'[13]Daily Roster'!$D244</f>
        <v>Li-Ling</v>
      </c>
      <c r="E244" s="55" t="str">
        <f>'[13]Daily Roster'!$E244</f>
        <v>M.Tang</v>
      </c>
      <c r="F244" s="55" t="str">
        <f>'[13]Daily Roster'!$F244</f>
        <v>qq</v>
      </c>
      <c r="G244" s="55" t="str">
        <f>'[13]Daily Roster'!$G244</f>
        <v>M.Lu</v>
      </c>
      <c r="H244" s="55" t="str">
        <f>'[13]Daily Roster'!$H244</f>
        <v>K.Josevska</v>
      </c>
      <c r="I244" s="55" t="str">
        <f>'[13]Daily Roster'!$I244</f>
        <v>Phuong</v>
      </c>
      <c r="J244" s="55" t="str">
        <f>'[13]Daily Roster'!$J244</f>
        <v>Phuong</v>
      </c>
      <c r="K244" s="55" t="str">
        <f>'[13]Daily Roster'!$K244</f>
        <v>L.Jedwab</v>
      </c>
      <c r="L244" s="55" t="str">
        <f>'[13]Daily Roster'!$L244</f>
        <v>Therese</v>
      </c>
      <c r="M244" s="55" t="str">
        <f>'[13]Daily Roster'!$M244</f>
        <v>qq</v>
      </c>
      <c r="N244" s="55" t="str">
        <f>'[13]Daily Roster'!$N244</f>
        <v>qq</v>
      </c>
      <c r="O244" s="55" t="str">
        <f>'[13]Daily Roster'!$O244</f>
        <v>G.Wang</v>
      </c>
      <c r="P244" s="55">
        <f>'[13]Daily Roster'!$P244</f>
        <v>0</v>
      </c>
      <c r="Q244" s="55">
        <f>'[13]Daily Roster'!$Q244</f>
        <v>0</v>
      </c>
      <c r="R244" s="55">
        <f>'[13]Daily Roster'!$R244</f>
        <v>0</v>
      </c>
      <c r="S244" s="55">
        <f>'[13]Daily Roster'!$S244</f>
        <v>0</v>
      </c>
      <c r="T244" s="55">
        <f>'[13]Daily Roster'!$T244</f>
        <v>0</v>
      </c>
    </row>
    <row r="245" spans="1:20" x14ac:dyDescent="0.3">
      <c r="A245" s="7">
        <v>43440</v>
      </c>
      <c r="B245" s="1" t="s">
        <v>4</v>
      </c>
      <c r="C245" s="55" t="str">
        <f>'[13]Daily Roster'!$C245</f>
        <v>Berenice</v>
      </c>
      <c r="D245" s="55" t="str">
        <f>'[13]Daily Roster'!$D245</f>
        <v>Li-Ling (1-5pm)</v>
      </c>
      <c r="E245" s="55" t="str">
        <f>'[13]Daily Roster'!$E245</f>
        <v>M.Tang</v>
      </c>
      <c r="F245" s="55" t="str">
        <f>'[13]Daily Roster'!$F245</f>
        <v>Alla</v>
      </c>
      <c r="G245" s="55" t="str">
        <f>'[13]Daily Roster'!$G245</f>
        <v>M.Lu</v>
      </c>
      <c r="H245" s="55" t="str">
        <f>'[13]Daily Roster'!$H245</f>
        <v>K.Josevska</v>
      </c>
      <c r="I245" s="55" t="str">
        <f>'[13]Daily Roster'!$I245</f>
        <v>Phuong</v>
      </c>
      <c r="J245" s="55" t="str">
        <f>'[13]Daily Roster'!$J245</f>
        <v>S.Rajendra</v>
      </c>
      <c r="K245" s="55" t="str">
        <f>'[13]Daily Roster'!$K245</f>
        <v>L.Jedwab</v>
      </c>
      <c r="L245" s="55" t="str">
        <f>'[13]Daily Roster'!$L245</f>
        <v>Therese</v>
      </c>
      <c r="M245" s="55" t="str">
        <f>'[13]Daily Roster'!$M245</f>
        <v>qq</v>
      </c>
      <c r="N245" s="55" t="str">
        <f>'[13]Daily Roster'!$N245</f>
        <v>qq</v>
      </c>
      <c r="O245" s="55" t="str">
        <f>'[13]Daily Roster'!$O245</f>
        <v>G.Wang</v>
      </c>
      <c r="P245" s="55">
        <f>'[13]Daily Roster'!$P245</f>
        <v>0</v>
      </c>
      <c r="Q245" s="55">
        <f>'[13]Daily Roster'!$Q245</f>
        <v>0</v>
      </c>
      <c r="R245" s="55">
        <f>'[13]Daily Roster'!$R245</f>
        <v>0</v>
      </c>
      <c r="S245" s="55">
        <f>'[13]Daily Roster'!$S245</f>
        <v>0</v>
      </c>
      <c r="T245" s="55">
        <f>'[13]Daily Roster'!$T245</f>
        <v>0</v>
      </c>
    </row>
    <row r="246" spans="1:20" x14ac:dyDescent="0.3">
      <c r="A246" s="7">
        <v>43441</v>
      </c>
      <c r="B246" s="1" t="s">
        <v>5</v>
      </c>
      <c r="C246" s="55" t="str">
        <f>'[13]Daily Roster'!$C246</f>
        <v>Berenice</v>
      </c>
      <c r="D246" s="55" t="str">
        <f>'[13]Daily Roster'!$D246</f>
        <v>Golriz</v>
      </c>
      <c r="E246" s="55" t="str">
        <f>'[13]Daily Roster'!$E246</f>
        <v>M.Tang</v>
      </c>
      <c r="F246" s="55" t="str">
        <f>'[13]Daily Roster'!$F246</f>
        <v>qq</v>
      </c>
      <c r="G246" s="55" t="str">
        <f>'[13]Daily Roster'!$G246</f>
        <v>M.Lu</v>
      </c>
      <c r="H246" s="55" t="str">
        <f>'[13]Daily Roster'!$H246</f>
        <v>K.Josevska</v>
      </c>
      <c r="I246" s="55" t="str">
        <f>'[13]Daily Roster'!$I246</f>
        <v>Phuong</v>
      </c>
      <c r="J246" s="55" t="str">
        <f>'[13]Daily Roster'!$J246</f>
        <v>S.Rajendra</v>
      </c>
      <c r="K246" s="55" t="str">
        <f>'[13]Daily Roster'!$K246</f>
        <v>L.Jedwab</v>
      </c>
      <c r="L246" s="55" t="str">
        <f>'[13]Daily Roster'!$L246</f>
        <v>Therese</v>
      </c>
      <c r="M246" s="55" t="str">
        <f>'[13]Daily Roster'!$M246</f>
        <v>qq</v>
      </c>
      <c r="N246" s="55" t="str">
        <f>'[13]Daily Roster'!$N246</f>
        <v>qq</v>
      </c>
      <c r="O246" s="55" t="str">
        <f>'[13]Daily Roster'!$O246</f>
        <v>qq</v>
      </c>
      <c r="P246" s="55">
        <f>'[13]Daily Roster'!$P246</f>
        <v>0</v>
      </c>
      <c r="Q246" s="55">
        <f>'[13]Daily Roster'!$Q246</f>
        <v>0</v>
      </c>
      <c r="R246" s="55">
        <f>'[13]Daily Roster'!$R246</f>
        <v>0</v>
      </c>
      <c r="S246" s="55">
        <f>'[13]Daily Roster'!$S246</f>
        <v>0</v>
      </c>
      <c r="T246" s="55">
        <f>'[13]Daily Roster'!$T246</f>
        <v>0</v>
      </c>
    </row>
    <row r="247" spans="1:20" x14ac:dyDescent="0.3">
      <c r="A247" s="7">
        <v>43444</v>
      </c>
      <c r="B247" s="1" t="s">
        <v>1</v>
      </c>
      <c r="C247" s="55" t="str">
        <f>'[13]Daily Roster'!$C247</f>
        <v>Berenice</v>
      </c>
      <c r="D247" s="55" t="str">
        <f>'[13]Daily Roster'!$D247</f>
        <v>Golriz</v>
      </c>
      <c r="E247" s="55" t="str">
        <f>'[13]Daily Roster'!$E247</f>
        <v>M.Tang</v>
      </c>
      <c r="F247" s="55" t="str">
        <f>'[13]Daily Roster'!$F247</f>
        <v>Alla</v>
      </c>
      <c r="G247" s="55" t="str">
        <f>'[13]Daily Roster'!$G247</f>
        <v>M.Lu</v>
      </c>
      <c r="H247" s="55" t="str">
        <f>'[13]Daily Roster'!$H247</f>
        <v>K.Josevska</v>
      </c>
      <c r="I247" s="55" t="str">
        <f>'[13]Daily Roster'!$I247</f>
        <v>G.Wang</v>
      </c>
      <c r="J247" s="55" t="str">
        <f>'[13]Daily Roster'!$J247</f>
        <v>S.Rajendra</v>
      </c>
      <c r="K247" s="55" t="str">
        <f>'[13]Daily Roster'!$K247</f>
        <v>L.Jedwab</v>
      </c>
      <c r="L247" s="55" t="str">
        <f>'[13]Daily Roster'!$L247</f>
        <v>Therese</v>
      </c>
      <c r="M247" s="55" t="str">
        <f>'[13]Daily Roster'!$M247</f>
        <v>Edward</v>
      </c>
      <c r="N247" s="55" t="str">
        <f>'[13]Daily Roster'!$N247</f>
        <v>qq</v>
      </c>
      <c r="O247" s="55">
        <f>'[13]Daily Roster'!$O247</f>
        <v>0</v>
      </c>
      <c r="P247" s="55">
        <f>'[13]Daily Roster'!$P247</f>
        <v>0</v>
      </c>
      <c r="Q247" s="55">
        <f>'[13]Daily Roster'!$Q247</f>
        <v>0</v>
      </c>
      <c r="R247" s="55">
        <f>'[13]Daily Roster'!$R247</f>
        <v>0</v>
      </c>
      <c r="S247" s="55">
        <f>'[13]Daily Roster'!$S247</f>
        <v>0</v>
      </c>
      <c r="T247" s="55">
        <f>'[13]Daily Roster'!$T247</f>
        <v>0</v>
      </c>
    </row>
    <row r="248" spans="1:20" x14ac:dyDescent="0.3">
      <c r="A248" s="7">
        <v>43445</v>
      </c>
      <c r="B248" s="1" t="s">
        <v>2</v>
      </c>
      <c r="C248" s="55" t="str">
        <f>'[13]Daily Roster'!$C248</f>
        <v>Obaid</v>
      </c>
      <c r="D248" s="55" t="str">
        <f>'[13]Daily Roster'!$D248</f>
        <v>V.Shen</v>
      </c>
      <c r="E248" s="55" t="str">
        <f>'[13]Daily Roster'!$E248</f>
        <v>Golriz</v>
      </c>
      <c r="F248" s="55" t="str">
        <f>'[13]Daily Roster'!$F248</f>
        <v>Alla</v>
      </c>
      <c r="G248" s="55" t="str">
        <f>'[13]Daily Roster'!$G248</f>
        <v>Sneha</v>
      </c>
      <c r="H248" s="55" t="str">
        <f>'[13]Daily Roster'!$H248</f>
        <v>K.Josevska</v>
      </c>
      <c r="I248" s="55" t="str">
        <f>'[13]Daily Roster'!$I248</f>
        <v>G.Wang</v>
      </c>
      <c r="J248" s="55" t="str">
        <f>'[13]Daily Roster'!$J248</f>
        <v>S.Rajendra</v>
      </c>
      <c r="K248" s="55" t="str">
        <f>'[13]Daily Roster'!$K248</f>
        <v>L.Jedwab</v>
      </c>
      <c r="L248" s="55" t="str">
        <f>'[13]Daily Roster'!$L248</f>
        <v>Therese</v>
      </c>
      <c r="M248" s="55" t="str">
        <f>'[13]Daily Roster'!$M248</f>
        <v>Edward</v>
      </c>
      <c r="N248" s="55" t="str">
        <f>'[13]Daily Roster'!$N248</f>
        <v>Meghana</v>
      </c>
      <c r="O248" s="55">
        <f>'[13]Daily Roster'!$O248</f>
        <v>0</v>
      </c>
      <c r="P248" s="55">
        <f>'[13]Daily Roster'!$P248</f>
        <v>0</v>
      </c>
      <c r="Q248" s="55">
        <f>'[13]Daily Roster'!$Q248</f>
        <v>0</v>
      </c>
      <c r="R248" s="55">
        <f>'[13]Daily Roster'!$R248</f>
        <v>0</v>
      </c>
      <c r="S248" s="55">
        <f>'[13]Daily Roster'!$S248</f>
        <v>0</v>
      </c>
      <c r="T248" s="55">
        <f>'[13]Daily Roster'!$T248</f>
        <v>0</v>
      </c>
    </row>
    <row r="249" spans="1:20" x14ac:dyDescent="0.3">
      <c r="A249" s="7">
        <v>43446</v>
      </c>
      <c r="B249" s="1" t="s">
        <v>3</v>
      </c>
      <c r="C249" s="55" t="str">
        <f>'[13]Daily Roster'!$C249</f>
        <v>Obaid</v>
      </c>
      <c r="D249" s="55" t="str">
        <f>'[13]Daily Roster'!$D249</f>
        <v>M.Lu</v>
      </c>
      <c r="E249" s="55" t="str">
        <f>'[13]Daily Roster'!$E249</f>
        <v>M.Tang</v>
      </c>
      <c r="F249" s="55" t="str">
        <f>'[13]Daily Roster'!$F249</f>
        <v>qq</v>
      </c>
      <c r="G249" s="55" t="str">
        <f>'[13]Daily Roster'!$G249</f>
        <v>Sneha</v>
      </c>
      <c r="H249" s="55" t="str">
        <f>'[13]Daily Roster'!$H249</f>
        <v>K.Josevska</v>
      </c>
      <c r="I249" s="55" t="str">
        <f>'[13]Daily Roster'!$I249</f>
        <v>G.Wang</v>
      </c>
      <c r="J249" s="55" t="str">
        <f>'[13]Daily Roster'!$J249</f>
        <v>G.Wang</v>
      </c>
      <c r="K249" s="55" t="str">
        <f>'[13]Daily Roster'!$K249</f>
        <v>L.Jedwab</v>
      </c>
      <c r="L249" s="55" t="str">
        <f>'[13]Daily Roster'!$L249</f>
        <v>Therese</v>
      </c>
      <c r="M249" s="55" t="str">
        <f>'[13]Daily Roster'!$M249</f>
        <v>Edward</v>
      </c>
      <c r="N249" s="55" t="str">
        <f>'[13]Daily Roster'!$N249</f>
        <v>Meghana</v>
      </c>
      <c r="O249" s="55">
        <f>'[13]Daily Roster'!$O249</f>
        <v>0</v>
      </c>
      <c r="P249" s="55">
        <f>'[13]Daily Roster'!$P249</f>
        <v>0</v>
      </c>
      <c r="Q249" s="55">
        <f>'[13]Daily Roster'!$Q249</f>
        <v>0</v>
      </c>
      <c r="R249" s="55">
        <f>'[13]Daily Roster'!$R249</f>
        <v>0</v>
      </c>
      <c r="S249" s="55">
        <f>'[13]Daily Roster'!$S249</f>
        <v>0</v>
      </c>
      <c r="T249" s="55">
        <f>'[13]Daily Roster'!$T249</f>
        <v>0</v>
      </c>
    </row>
    <row r="250" spans="1:20" x14ac:dyDescent="0.3">
      <c r="A250" s="7">
        <v>43447</v>
      </c>
      <c r="B250" s="1" t="s">
        <v>4</v>
      </c>
      <c r="C250" s="55" t="str">
        <f>'[13]Daily Roster'!$C250</f>
        <v>Obaid</v>
      </c>
      <c r="D250" s="55" t="str">
        <f>'[13]Daily Roster'!$D250</f>
        <v>Berenice</v>
      </c>
      <c r="E250" s="55" t="str">
        <f>'[13]Daily Roster'!$E250</f>
        <v>M.Tang</v>
      </c>
      <c r="F250" s="55" t="str">
        <f>'[13]Daily Roster'!$F250</f>
        <v>Alla</v>
      </c>
      <c r="G250" s="55" t="str">
        <f>'[13]Daily Roster'!$G250</f>
        <v>A.Tran</v>
      </c>
      <c r="H250" s="55" t="str">
        <f>'[13]Daily Roster'!$H250</f>
        <v>K.Josevska</v>
      </c>
      <c r="I250" s="55" t="str">
        <f>'[13]Daily Roster'!$I250</f>
        <v>G.Wang</v>
      </c>
      <c r="J250" s="55" t="str">
        <f>'[13]Daily Roster'!$J250</f>
        <v>S.Rajendra</v>
      </c>
      <c r="K250" s="55" t="str">
        <f>'[13]Daily Roster'!$K250</f>
        <v>L.Jedwab</v>
      </c>
      <c r="L250" s="55" t="str">
        <f>'[13]Daily Roster'!$L250</f>
        <v>Therese</v>
      </c>
      <c r="M250" s="55" t="str">
        <f>'[13]Daily Roster'!$M250</f>
        <v>Edward</v>
      </c>
      <c r="N250" s="55" t="str">
        <f>'[13]Daily Roster'!$N250</f>
        <v>qq</v>
      </c>
      <c r="O250" s="55">
        <f>'[13]Daily Roster'!$O250</f>
        <v>0</v>
      </c>
      <c r="P250" s="55">
        <f>'[13]Daily Roster'!$P250</f>
        <v>0</v>
      </c>
      <c r="Q250" s="55">
        <f>'[13]Daily Roster'!$Q250</f>
        <v>0</v>
      </c>
      <c r="R250" s="55">
        <f>'[13]Daily Roster'!$R250</f>
        <v>0</v>
      </c>
      <c r="S250" s="55">
        <f>'[13]Daily Roster'!$S250</f>
        <v>0</v>
      </c>
      <c r="T250" s="55">
        <f>'[13]Daily Roster'!$T250</f>
        <v>0</v>
      </c>
    </row>
    <row r="251" spans="1:20" x14ac:dyDescent="0.3">
      <c r="A251" s="7">
        <v>43448</v>
      </c>
      <c r="B251" s="1" t="s">
        <v>5</v>
      </c>
      <c r="C251" s="55" t="str">
        <f>'[13]Daily Roster'!$C251</f>
        <v>Obaid</v>
      </c>
      <c r="D251" s="55" t="str">
        <f>'[13]Daily Roster'!$D251</f>
        <v>Berenice</v>
      </c>
      <c r="E251" s="55" t="str">
        <f>'[13]Daily Roster'!$E251</f>
        <v>M.Tang</v>
      </c>
      <c r="F251" s="55" t="str">
        <f>'[13]Daily Roster'!$F251</f>
        <v>qq</v>
      </c>
      <c r="G251" s="55" t="str">
        <f>'[13]Daily Roster'!$G251</f>
        <v>V.Shen</v>
      </c>
      <c r="H251" s="55" t="str">
        <f>'[13]Daily Roster'!$H251</f>
        <v>K.Josevska</v>
      </c>
      <c r="I251" s="55" t="str">
        <f>'[13]Daily Roster'!$I251</f>
        <v>G.Wang</v>
      </c>
      <c r="J251" s="55" t="str">
        <f>'[13]Daily Roster'!$J251</f>
        <v>S.Rajendra</v>
      </c>
      <c r="K251" s="55" t="str">
        <f>'[13]Daily Roster'!$K251</f>
        <v>L.Jedwab</v>
      </c>
      <c r="L251" s="55" t="str">
        <f>'[13]Daily Roster'!$L251</f>
        <v>A.Tran</v>
      </c>
      <c r="M251" s="55" t="str">
        <f>'[13]Daily Roster'!$M251</f>
        <v>Edward</v>
      </c>
      <c r="N251" s="55" t="str">
        <f>'[13]Daily Roster'!$N251</f>
        <v>qq</v>
      </c>
      <c r="O251" s="55">
        <f>'[13]Daily Roster'!$O251</f>
        <v>0</v>
      </c>
      <c r="P251" s="55">
        <f>'[13]Daily Roster'!$P251</f>
        <v>0</v>
      </c>
      <c r="Q251" s="55">
        <f>'[13]Daily Roster'!$Q251</f>
        <v>0</v>
      </c>
      <c r="R251" s="55">
        <f>'[13]Daily Roster'!$R251</f>
        <v>0</v>
      </c>
      <c r="S251" s="55">
        <f>'[13]Daily Roster'!$S251</f>
        <v>0</v>
      </c>
      <c r="T251" s="55">
        <f>'[13]Daily Roster'!$T251</f>
        <v>0</v>
      </c>
    </row>
    <row r="252" spans="1:20" x14ac:dyDescent="0.3">
      <c r="A252" s="7">
        <v>43451</v>
      </c>
      <c r="B252" s="1" t="s">
        <v>1</v>
      </c>
      <c r="C252" s="55" t="str">
        <f>'[13]Daily Roster'!$C252</f>
        <v>Obaid</v>
      </c>
      <c r="D252" s="55" t="str">
        <f>'[13]Daily Roster'!$D252</f>
        <v>Berenice</v>
      </c>
      <c r="E252" s="55" t="str">
        <f>'[13]Daily Roster'!$E252</f>
        <v>M.Tang</v>
      </c>
      <c r="F252" s="55" t="str">
        <f>'[13]Daily Roster'!$F252</f>
        <v>Alla</v>
      </c>
      <c r="G252" s="55" t="str">
        <f>'[13]Daily Roster'!$G252</f>
        <v>M.Lu</v>
      </c>
      <c r="H252" s="55" t="str">
        <f>'[13]Daily Roster'!$H252</f>
        <v>K.Josevska</v>
      </c>
      <c r="I252" s="55" t="str">
        <f>'[13]Daily Roster'!$I252</f>
        <v>G.Wang</v>
      </c>
      <c r="J252" s="55" t="str">
        <f>'[13]Daily Roster'!$J252</f>
        <v>S.Rajendra</v>
      </c>
      <c r="K252" s="55" t="str">
        <f>'[13]Daily Roster'!$K252</f>
        <v>V.Shen</v>
      </c>
      <c r="L252" s="55" t="str">
        <f>'[13]Daily Roster'!$L252</f>
        <v>Therese</v>
      </c>
      <c r="M252" s="55" t="str">
        <f>'[13]Daily Roster'!$M252</f>
        <v>V.Le</v>
      </c>
      <c r="N252" s="55" t="str">
        <f>'[13]Daily Roster'!$N252</f>
        <v>qq</v>
      </c>
      <c r="O252" s="55">
        <f>'[13]Daily Roster'!$O252</f>
        <v>0</v>
      </c>
      <c r="P252" s="55">
        <f>'[13]Daily Roster'!$P252</f>
        <v>0</v>
      </c>
      <c r="Q252" s="55">
        <f>'[13]Daily Roster'!$Q252</f>
        <v>0</v>
      </c>
      <c r="R252" s="55">
        <f>'[13]Daily Roster'!$R252</f>
        <v>0</v>
      </c>
      <c r="S252" s="55">
        <f>'[13]Daily Roster'!$S252</f>
        <v>0</v>
      </c>
      <c r="T252" s="55">
        <f>'[13]Daily Roster'!$T252</f>
        <v>0</v>
      </c>
    </row>
    <row r="253" spans="1:20" x14ac:dyDescent="0.3">
      <c r="A253" s="7">
        <v>43452</v>
      </c>
      <c r="B253" s="1" t="s">
        <v>2</v>
      </c>
      <c r="C253" s="55" t="str">
        <f>'[13]Daily Roster'!$C253</f>
        <v>Obaid</v>
      </c>
      <c r="D253" s="55" t="str">
        <f>'[13]Daily Roster'!$D253</f>
        <v>Berenice</v>
      </c>
      <c r="E253" s="55" t="str">
        <f>'[13]Daily Roster'!$E253</f>
        <v>V.Shen</v>
      </c>
      <c r="F253" s="55" t="str">
        <f>'[13]Daily Roster'!$F253</f>
        <v>Alla</v>
      </c>
      <c r="G253" s="55" t="str">
        <f>'[13]Daily Roster'!$G253</f>
        <v>M.Lu</v>
      </c>
      <c r="H253" s="55" t="str">
        <f>'[13]Daily Roster'!$H253</f>
        <v>K.Josevska</v>
      </c>
      <c r="I253" s="55" t="str">
        <f>'[13]Daily Roster'!$I253</f>
        <v>Lois</v>
      </c>
      <c r="J253" s="55" t="str">
        <f>'[13]Daily Roster'!$J253</f>
        <v>S.Rajendra</v>
      </c>
      <c r="K253" s="55" t="str">
        <f>'[13]Daily Roster'!$K253</f>
        <v>Nadi</v>
      </c>
      <c r="L253" s="55" t="str">
        <f>'[13]Daily Roster'!$L253</f>
        <v>Therese</v>
      </c>
      <c r="M253" s="55" t="str">
        <f>'[13]Daily Roster'!$M253</f>
        <v>V.Le</v>
      </c>
      <c r="N253" s="55" t="str">
        <f>'[13]Daily Roster'!$N253</f>
        <v>qq</v>
      </c>
      <c r="O253" s="55">
        <f>'[13]Daily Roster'!$O253</f>
        <v>0</v>
      </c>
      <c r="P253" s="55">
        <f>'[13]Daily Roster'!$P253</f>
        <v>0</v>
      </c>
      <c r="Q253" s="55">
        <f>'[13]Daily Roster'!$Q253</f>
        <v>0</v>
      </c>
      <c r="R253" s="55">
        <f>'[13]Daily Roster'!$R253</f>
        <v>0</v>
      </c>
      <c r="S253" s="55">
        <f>'[13]Daily Roster'!$S253</f>
        <v>0</v>
      </c>
      <c r="T253" s="55">
        <f>'[13]Daily Roster'!$T253</f>
        <v>0</v>
      </c>
    </row>
    <row r="254" spans="1:20" x14ac:dyDescent="0.3">
      <c r="A254" s="7">
        <v>43453</v>
      </c>
      <c r="B254" s="1" t="s">
        <v>3</v>
      </c>
      <c r="C254" s="55" t="str">
        <f>'[13]Daily Roster'!$C254</f>
        <v>Obaid</v>
      </c>
      <c r="D254" s="55" t="str">
        <f>'[13]Daily Roster'!$D254</f>
        <v>Berenice</v>
      </c>
      <c r="E254" s="55" t="str">
        <f>'[13]Daily Roster'!$E254</f>
        <v>M.Tang</v>
      </c>
      <c r="F254" s="55" t="str">
        <f>'[13]Daily Roster'!$F254</f>
        <v>qq</v>
      </c>
      <c r="G254" s="55" t="str">
        <f>'[13]Daily Roster'!$G254</f>
        <v>M.Lu</v>
      </c>
      <c r="H254" s="55" t="str">
        <f>'[13]Daily Roster'!$H254</f>
        <v>Lois</v>
      </c>
      <c r="I254" s="55" t="str">
        <f>'[13]Daily Roster'!$I254</f>
        <v>G.Wang</v>
      </c>
      <c r="J254" s="55" t="str">
        <f>'[13]Daily Roster'!$J254</f>
        <v>G.Wang</v>
      </c>
      <c r="K254" s="55" t="str">
        <f>'[13]Daily Roster'!$K254</f>
        <v>A.Tran</v>
      </c>
      <c r="L254" s="55" t="str">
        <f>'[13]Daily Roster'!$L254</f>
        <v>Therese</v>
      </c>
      <c r="M254" s="55" t="str">
        <f>'[13]Daily Roster'!$M254</f>
        <v>V.Le</v>
      </c>
      <c r="N254" s="55" t="str">
        <f>'[13]Daily Roster'!$N254</f>
        <v>qq</v>
      </c>
      <c r="O254" s="55">
        <f>'[13]Daily Roster'!$O254</f>
        <v>0</v>
      </c>
      <c r="P254" s="55">
        <f>'[13]Daily Roster'!$P254</f>
        <v>0</v>
      </c>
      <c r="Q254" s="55">
        <f>'[13]Daily Roster'!$Q254</f>
        <v>0</v>
      </c>
      <c r="R254" s="55">
        <f>'[13]Daily Roster'!$R254</f>
        <v>0</v>
      </c>
      <c r="S254" s="55">
        <f>'[13]Daily Roster'!$S254</f>
        <v>0</v>
      </c>
      <c r="T254" s="55">
        <f>'[13]Daily Roster'!$T254</f>
        <v>0</v>
      </c>
    </row>
    <row r="255" spans="1:20" x14ac:dyDescent="0.3">
      <c r="A255" s="7">
        <v>43454</v>
      </c>
      <c r="B255" s="1" t="s">
        <v>4</v>
      </c>
      <c r="C255" s="55" t="str">
        <f>'[13]Daily Roster'!$C255</f>
        <v>Obaid</v>
      </c>
      <c r="D255" s="55" t="str">
        <f>'[13]Daily Roster'!$D255</f>
        <v>Berenice</v>
      </c>
      <c r="E255" s="55" t="str">
        <f>'[13]Daily Roster'!$E255</f>
        <v>M.Tang</v>
      </c>
      <c r="F255" s="55" t="str">
        <f>'[13]Daily Roster'!$F255</f>
        <v>Alla</v>
      </c>
      <c r="G255" s="55" t="str">
        <f>'[13]Daily Roster'!$G255</f>
        <v>M.Lu</v>
      </c>
      <c r="H255" s="55" t="str">
        <f>'[13]Daily Roster'!$H255</f>
        <v>K.Josevska</v>
      </c>
      <c r="I255" s="55" t="str">
        <f>'[13]Daily Roster'!$I255</f>
        <v>G.Wang</v>
      </c>
      <c r="J255" s="55" t="str">
        <f>'[13]Daily Roster'!$J255</f>
        <v>S.Rajendra</v>
      </c>
      <c r="K255" s="55" t="str">
        <f>'[13]Daily Roster'!$K255</f>
        <v>Sneha</v>
      </c>
      <c r="L255" s="55" t="str">
        <f>'[13]Daily Roster'!$L255</f>
        <v>Therese</v>
      </c>
      <c r="M255" s="55" t="str">
        <f>'[13]Daily Roster'!$M255</f>
        <v>V.Le</v>
      </c>
      <c r="N255" s="55" t="str">
        <f>'[13]Daily Roster'!$N255</f>
        <v>qq</v>
      </c>
      <c r="O255" s="55">
        <f>'[13]Daily Roster'!$O255</f>
        <v>0</v>
      </c>
      <c r="P255" s="55">
        <f>'[13]Daily Roster'!$P255</f>
        <v>0</v>
      </c>
      <c r="Q255" s="55">
        <f>'[13]Daily Roster'!$Q255</f>
        <v>0</v>
      </c>
      <c r="R255" s="55">
        <f>'[13]Daily Roster'!$R255</f>
        <v>0</v>
      </c>
      <c r="S255" s="55">
        <f>'[13]Daily Roster'!$S255</f>
        <v>0</v>
      </c>
      <c r="T255" s="55">
        <f>'[13]Daily Roster'!$T255</f>
        <v>0</v>
      </c>
    </row>
    <row r="256" spans="1:20" x14ac:dyDescent="0.3">
      <c r="A256" s="7">
        <v>43455</v>
      </c>
      <c r="B256" s="1" t="s">
        <v>5</v>
      </c>
      <c r="C256" s="55" t="str">
        <f>'[13]Daily Roster'!$C256</f>
        <v>Obaid</v>
      </c>
      <c r="D256" s="55" t="str">
        <f>'[13]Daily Roster'!$D256</f>
        <v>Berenice</v>
      </c>
      <c r="E256" s="55" t="str">
        <f>'[13]Daily Roster'!$E256</f>
        <v>M.Tang</v>
      </c>
      <c r="F256" s="55" t="str">
        <f>'[13]Daily Roster'!$F256</f>
        <v>qq</v>
      </c>
      <c r="G256" s="55" t="str">
        <f>'[13]Daily Roster'!$G256</f>
        <v>M.Lu</v>
      </c>
      <c r="H256" s="55" t="str">
        <f>'[13]Daily Roster'!$H256</f>
        <v>K.Josevska</v>
      </c>
      <c r="I256" s="55" t="str">
        <f>'[13]Daily Roster'!$I256</f>
        <v>G.Wang</v>
      </c>
      <c r="J256" s="55" t="str">
        <f>'[13]Daily Roster'!$J256</f>
        <v>S.Rajendra</v>
      </c>
      <c r="K256" s="55" t="str">
        <f>'[13]Daily Roster'!$K256</f>
        <v>A.Tran</v>
      </c>
      <c r="L256" s="55" t="str">
        <f>'[13]Daily Roster'!$L256</f>
        <v>Therese</v>
      </c>
      <c r="M256" s="55" t="str">
        <f>'[13]Daily Roster'!$M256</f>
        <v>V.Le</v>
      </c>
      <c r="N256" s="55" t="str">
        <f>'[13]Daily Roster'!$N256</f>
        <v>qq</v>
      </c>
      <c r="O256" s="55">
        <f>'[13]Daily Roster'!$O256</f>
        <v>0</v>
      </c>
      <c r="P256" s="55">
        <f>'[13]Daily Roster'!$P256</f>
        <v>0</v>
      </c>
      <c r="Q256" s="55">
        <f>'[13]Daily Roster'!$Q256</f>
        <v>0</v>
      </c>
      <c r="R256" s="55">
        <f>'[13]Daily Roster'!$R256</f>
        <v>0</v>
      </c>
      <c r="S256" s="55">
        <f>'[13]Daily Roster'!$S256</f>
        <v>0</v>
      </c>
      <c r="T256" s="55">
        <f>'[13]Daily Roster'!$T256</f>
        <v>0</v>
      </c>
    </row>
    <row r="257" spans="1:2" x14ac:dyDescent="0.3">
      <c r="A257" s="7">
        <v>43458</v>
      </c>
    </row>
    <row r="258" spans="1:2" x14ac:dyDescent="0.3">
      <c r="A258" s="7">
        <v>43459</v>
      </c>
    </row>
    <row r="259" spans="1:2" x14ac:dyDescent="0.3">
      <c r="A259" s="7">
        <v>43460</v>
      </c>
    </row>
    <row r="260" spans="1:2" x14ac:dyDescent="0.3">
      <c r="A260" s="7">
        <v>43461</v>
      </c>
      <c r="B260" s="61" t="s">
        <v>74</v>
      </c>
    </row>
    <row r="261" spans="1:2" x14ac:dyDescent="0.3">
      <c r="A261" s="7">
        <v>43462</v>
      </c>
      <c r="B261" s="61" t="s">
        <v>75</v>
      </c>
    </row>
    <row r="262" spans="1:2" x14ac:dyDescent="0.3">
      <c r="B262" s="61" t="s">
        <v>76</v>
      </c>
    </row>
    <row r="263" spans="1:2" x14ac:dyDescent="0.3">
      <c r="B263" s="61" t="s">
        <v>77</v>
      </c>
    </row>
    <row r="264" spans="1:2" x14ac:dyDescent="0.3">
      <c r="B264" s="61" t="s">
        <v>78</v>
      </c>
    </row>
    <row r="265" spans="1:2" x14ac:dyDescent="0.3">
      <c r="B265" s="61" t="s">
        <v>79</v>
      </c>
    </row>
    <row r="266" spans="1:2" x14ac:dyDescent="0.3">
      <c r="B266" s="61" t="s">
        <v>80</v>
      </c>
    </row>
    <row r="267" spans="1:2" x14ac:dyDescent="0.3">
      <c r="B267" s="61" t="s">
        <v>81</v>
      </c>
    </row>
    <row r="268" spans="1:2" x14ac:dyDescent="0.3">
      <c r="B268" s="61" t="s">
        <v>82</v>
      </c>
    </row>
    <row r="269" spans="1:2" x14ac:dyDescent="0.3">
      <c r="B269" s="61" t="s">
        <v>83</v>
      </c>
    </row>
    <row r="270" spans="1:2" x14ac:dyDescent="0.3">
      <c r="B270" s="61" t="s">
        <v>84</v>
      </c>
    </row>
  </sheetData>
  <conditionalFormatting sqref="R257:S1048576 T2:XFD1048576 C1:XFD1 C2:P1048576 Q2:T256">
    <cfRule type="containsText" dxfId="9" priority="52" operator="containsText" text="blank">
      <formula>NOT(ISERROR(SEARCH("blank",C1)))</formula>
    </cfRule>
  </conditionalFormatting>
  <conditionalFormatting sqref="Q257:Q1048576">
    <cfRule type="containsText" dxfId="8" priority="37" operator="containsText" text="blank">
      <formula>NOT(ISERROR(SEARCH("blank",Q257)))</formula>
    </cfRule>
  </conditionalFormatting>
  <conditionalFormatting sqref="A1:B2 B3:B256 A3:A261">
    <cfRule type="containsText" dxfId="7" priority="1" operator="containsText" text="qq">
      <formula>NOT(ISERROR(SEARCH("qq",A1)))</formula>
    </cfRule>
    <cfRule type="containsText" dxfId="6" priority="2" operator="containsText" text="Public Holiday">
      <formula>NOT(ISERROR(SEARCH("Public Holiday",A1)))</formula>
    </cfRule>
    <cfRule type="containsText" dxfId="5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26" zoomScaleNormal="100" workbookViewId="0">
      <pane xSplit="1" topLeftCell="L1" activePane="topRight" state="frozen"/>
      <selection pane="topRight" activeCell="Z236" sqref="Z236"/>
    </sheetView>
  </sheetViews>
  <sheetFormatPr defaultRowHeight="16.5" x14ac:dyDescent="0.3"/>
  <cols>
    <col min="1" max="1" width="10.875" style="8" bestFit="1" customWidth="1"/>
    <col min="2" max="2" width="10" bestFit="1" customWidth="1"/>
    <col min="3" max="8" width="11.875" bestFit="1" customWidth="1"/>
    <col min="9" max="12" width="11.875" customWidth="1"/>
    <col min="13" max="13" width="11.875" bestFit="1" customWidth="1"/>
    <col min="14" max="16" width="11.875" style="5" bestFit="1" customWidth="1"/>
    <col min="17" max="20" width="11.875" bestFit="1" customWidth="1"/>
    <col min="21" max="21" width="12.625" bestFit="1" customWidth="1"/>
    <col min="22" max="23" width="11.875" bestFit="1" customWidth="1"/>
    <col min="24" max="24" width="12.375" bestFit="1" customWidth="1"/>
    <col min="25" max="26" width="11.875" bestFit="1" customWidth="1"/>
    <col min="27" max="27" width="9" style="54"/>
  </cols>
  <sheetData>
    <row r="1" spans="1:27" s="114" customFormat="1" x14ac:dyDescent="0.3">
      <c r="A1" s="144"/>
      <c r="B1" s="145"/>
      <c r="C1" s="146" t="str">
        <f>'[14]Daily Roster'!$C1</f>
        <v>SM Cover</v>
      </c>
      <c r="D1" s="146" t="str">
        <f>'[14]Daily Roster'!$D1</f>
        <v>SM Pharm</v>
      </c>
      <c r="E1" s="146" t="str">
        <f>'[14]Daily Roster'!$E1</f>
        <v>DN Cover</v>
      </c>
      <c r="F1" s="146" t="str">
        <f>'[14]Daily Roster'!$F1</f>
        <v>DN Pharm</v>
      </c>
      <c r="G1" s="146" t="str">
        <f>'[14]Daily Roster'!$G1</f>
        <v>CC Cover</v>
      </c>
      <c r="H1" s="146" t="str">
        <f>'[14]Daily Roster'!$H1</f>
        <v>CC Pharm</v>
      </c>
      <c r="I1" s="146" t="str">
        <f>'[14]Daily Roster'!$I1</f>
        <v>MCH Cover</v>
      </c>
      <c r="J1" s="146" t="str">
        <f>'[14]Daily Roster'!$J1</f>
        <v>MCH Pharm</v>
      </c>
      <c r="K1" s="146" t="str">
        <f>'[14]Daily Roster'!$K1</f>
        <v>As Cover</v>
      </c>
      <c r="L1" s="146" t="str">
        <f>'[14]Daily Roster'!$L1</f>
        <v>GM Cover</v>
      </c>
      <c r="M1" s="152" t="str">
        <f>'[14]Daily Roster'!$M1</f>
        <v>Spare</v>
      </c>
      <c r="N1" s="152" t="str">
        <f>'[14]Daily Roster'!$N1</f>
        <v>Spare</v>
      </c>
      <c r="O1" s="152" t="str">
        <f>'[14]Daily Roster'!$O1</f>
        <v>Spare</v>
      </c>
      <c r="P1" s="152" t="str">
        <f>'[14]Daily Roster'!$P1</f>
        <v>Spare</v>
      </c>
      <c r="Q1" s="152" t="str">
        <f>'[14]Daily Roster'!$Q1</f>
        <v>Spare</v>
      </c>
      <c r="R1" s="152" t="str">
        <f>'[14]Daily Roster'!$R1</f>
        <v>Spare</v>
      </c>
      <c r="S1" s="152" t="str">
        <f>'[14]Daily Roster'!$S1</f>
        <v>Spare</v>
      </c>
      <c r="T1" s="152" t="str">
        <f>'[14]Daily Roster'!$T1</f>
        <v>Spare</v>
      </c>
      <c r="U1" s="152" t="str">
        <f>'[14]Daily Roster'!$U1</f>
        <v>Spare</v>
      </c>
      <c r="V1" s="152" t="str">
        <f>'[14]Daily Roster'!$V1</f>
        <v>Spare</v>
      </c>
      <c r="W1" s="152" t="str">
        <f>'[14]Daily Roster'!$W1</f>
        <v>Spare</v>
      </c>
      <c r="X1" s="152" t="str">
        <f>'[14]Daily Roster'!$X1</f>
        <v>Spare</v>
      </c>
      <c r="Y1" s="152" t="str">
        <f>'[14]Daily Roster'!$Y1</f>
        <v>Spare</v>
      </c>
      <c r="Z1" s="152" t="str">
        <f>'[14]Daily Roster'!$Z1</f>
        <v>Spare</v>
      </c>
      <c r="AA1" s="147"/>
    </row>
    <row r="2" spans="1:27" x14ac:dyDescent="0.3">
      <c r="A2" s="148">
        <v>43101</v>
      </c>
      <c r="B2" s="149" t="s">
        <v>1</v>
      </c>
      <c r="C2" s="153">
        <f>'[14]Daily Roster'!$C2</f>
        <v>0</v>
      </c>
      <c r="D2" s="153">
        <f>'[14]Daily Roster'!$D2</f>
        <v>0</v>
      </c>
      <c r="E2" s="153" t="str">
        <f>'[14]Daily Roster'!$E2</f>
        <v>qq</v>
      </c>
      <c r="F2" s="153">
        <f>'[14]Daily Roster'!$F2</f>
        <v>0</v>
      </c>
      <c r="G2" s="153" t="str">
        <f>'[14]Daily Roster'!$G2</f>
        <v>Public holiday</v>
      </c>
      <c r="H2" s="153" t="str">
        <f>'[14]Daily Roster'!$H2</f>
        <v xml:space="preserve">public holiday </v>
      </c>
      <c r="I2" s="153">
        <f>'[14]Daily Roster'!$I2</f>
        <v>0</v>
      </c>
      <c r="J2" s="153">
        <f>'[14]Daily Roster'!$J2</f>
        <v>0</v>
      </c>
      <c r="K2" s="153">
        <f>'[14]Daily Roster'!$K2</f>
        <v>0</v>
      </c>
      <c r="L2" s="153">
        <f>'[14]Daily Roster'!$L2</f>
        <v>0</v>
      </c>
      <c r="M2" s="154" t="str">
        <f>'[14]Daily Roster'!$M2</f>
        <v>public holiday</v>
      </c>
      <c r="N2" s="154" t="str">
        <f>'[14]Daily Roster'!$N2</f>
        <v>public holiday</v>
      </c>
      <c r="O2" s="154" t="str">
        <f>'[14]Daily Roster'!$O2</f>
        <v>public holiday</v>
      </c>
      <c r="P2" s="154" t="str">
        <f>'[14]Daily Roster'!$P2</f>
        <v>public holiday</v>
      </c>
      <c r="Q2" s="154" t="str">
        <f>'[14]Daily Roster'!$Q2</f>
        <v>public holiday</v>
      </c>
      <c r="R2" s="154" t="str">
        <f>'[14]Daily Roster'!$R2</f>
        <v>public holiday</v>
      </c>
      <c r="S2" s="154" t="str">
        <f>'[14]Daily Roster'!$S2</f>
        <v>public holiday</v>
      </c>
      <c r="T2" s="154" t="str">
        <f>'[14]Daily Roster'!$T2</f>
        <v>public holiday</v>
      </c>
      <c r="U2" s="154" t="str">
        <f>'[14]Daily Roster'!$U2</f>
        <v>public holiday</v>
      </c>
      <c r="V2" s="154" t="str">
        <f>'[14]Daily Roster'!$V2</f>
        <v>public holiday</v>
      </c>
      <c r="W2" s="154" t="str">
        <f>'[14]Daily Roster'!$W2</f>
        <v>public holiday</v>
      </c>
      <c r="X2" s="154" t="str">
        <f>'[14]Daily Roster'!$X2</f>
        <v>public holiday</v>
      </c>
      <c r="Y2" s="154" t="str">
        <f>'[14]Daily Roster'!$Y2</f>
        <v>public holiday</v>
      </c>
      <c r="Z2" s="154" t="str">
        <f>'[14]Daily Roster'!$Z2</f>
        <v>public holiday</v>
      </c>
      <c r="AA2" s="150"/>
    </row>
    <row r="3" spans="1:27" x14ac:dyDescent="0.3">
      <c r="A3" s="148">
        <v>43102</v>
      </c>
      <c r="B3" s="149" t="s">
        <v>2</v>
      </c>
      <c r="C3" s="153">
        <f>'[14]Daily Roster'!$C3</f>
        <v>0</v>
      </c>
      <c r="D3" s="153">
        <f>'[14]Daily Roster'!$D3</f>
        <v>0</v>
      </c>
      <c r="E3" s="153">
        <f>'[14]Daily Roster'!$E3</f>
        <v>0</v>
      </c>
      <c r="F3" s="153">
        <f>'[14]Daily Roster'!$F3</f>
        <v>0</v>
      </c>
      <c r="G3" s="153" t="str">
        <f>'[14]Daily Roster'!$G3</f>
        <v>qq</v>
      </c>
      <c r="H3" s="153">
        <f>'[14]Daily Roster'!$H3</f>
        <v>0</v>
      </c>
      <c r="I3" s="153">
        <f>'[14]Daily Roster'!$I3</f>
        <v>0</v>
      </c>
      <c r="J3" s="153">
        <f>'[14]Daily Roster'!$J3</f>
        <v>0</v>
      </c>
      <c r="K3" s="153">
        <f>'[14]Daily Roster'!$K3</f>
        <v>0</v>
      </c>
      <c r="L3" s="153">
        <f>'[14]Daily Roster'!$L3</f>
        <v>0</v>
      </c>
      <c r="M3" s="154" t="str">
        <f>'[14]Daily Roster'!$M3</f>
        <v>Vivienne</v>
      </c>
      <c r="N3" s="154" t="str">
        <f>'[14]Daily Roster'!$N3</f>
        <v>Li-Ling</v>
      </c>
      <c r="O3" s="154" t="str">
        <f>'[14]Daily Roster'!$O3</f>
        <v>Noor</v>
      </c>
      <c r="P3" s="154" t="str">
        <f>'[14]Daily Roster'!$P3</f>
        <v>Mohammed</v>
      </c>
      <c r="Q3" s="154" t="str">
        <f>'[14]Daily Roster'!$Q3</f>
        <v>Meng</v>
      </c>
      <c r="R3" s="154" t="str">
        <f>'[14]Daily Roster'!$R3</f>
        <v>Kelly</v>
      </c>
      <c r="S3" s="154" t="str">
        <f>'[14]Daily Roster'!$S3</f>
        <v>L.Jedwab</v>
      </c>
      <c r="T3" s="154" t="str">
        <f>'[14]Daily Roster'!$T3</f>
        <v>qq</v>
      </c>
      <c r="U3" s="154" t="str">
        <f>'[14]Daily Roster'!$U3</f>
        <v>Meghana /SindhuT</v>
      </c>
      <c r="V3" s="154" t="str">
        <f>'[14]Daily Roster'!$V3</f>
        <v>Paree</v>
      </c>
      <c r="W3" s="154" t="str">
        <f>'[14]Daily Roster'!$W3</f>
        <v>V.Shen</v>
      </c>
      <c r="X3" s="154" t="str">
        <f>'[14]Daily Roster'!$X3</f>
        <v>JenNguyen</v>
      </c>
      <c r="Y3" s="154" t="str">
        <f>'[14]Daily Roster'!$Y3</f>
        <v>Nelson</v>
      </c>
      <c r="Z3" s="154" t="str">
        <f>'[14]Daily Roster'!$Z3</f>
        <v>Janki</v>
      </c>
      <c r="AA3" s="151"/>
    </row>
    <row r="4" spans="1:27" x14ac:dyDescent="0.3">
      <c r="A4" s="148">
        <v>43103</v>
      </c>
      <c r="B4" s="149" t="s">
        <v>3</v>
      </c>
      <c r="C4" s="153">
        <f>'[14]Daily Roster'!$C4</f>
        <v>0</v>
      </c>
      <c r="D4" s="153">
        <f>'[14]Daily Roster'!$D4</f>
        <v>0</v>
      </c>
      <c r="E4" s="153">
        <f>'[14]Daily Roster'!$E4</f>
        <v>0</v>
      </c>
      <c r="F4" s="153">
        <f>'[14]Daily Roster'!$F4</f>
        <v>0</v>
      </c>
      <c r="G4" s="153" t="str">
        <f>'[14]Daily Roster'!$G4</f>
        <v>qq</v>
      </c>
      <c r="H4" s="153">
        <f>'[14]Daily Roster'!$H4</f>
        <v>0</v>
      </c>
      <c r="I4" s="153">
        <f>'[14]Daily Roster'!$I4</f>
        <v>0</v>
      </c>
      <c r="J4" s="153">
        <f>'[14]Daily Roster'!$J4</f>
        <v>0</v>
      </c>
      <c r="K4" s="153">
        <f>'[14]Daily Roster'!$K4</f>
        <v>0</v>
      </c>
      <c r="L4" s="153">
        <f>'[14]Daily Roster'!$L4</f>
        <v>0</v>
      </c>
      <c r="M4" s="154" t="str">
        <f>'[14]Daily Roster'!$M4</f>
        <v>Vivienne</v>
      </c>
      <c r="N4" s="154" t="str">
        <f>'[14]Daily Roster'!$N4</f>
        <v>qq</v>
      </c>
      <c r="O4" s="154" t="str">
        <f>'[14]Daily Roster'!$O4</f>
        <v>Golriz</v>
      </c>
      <c r="P4" s="154" t="str">
        <f>'[14]Daily Roster'!$P4</f>
        <v>Mohammed</v>
      </c>
      <c r="Q4" s="154" t="str">
        <f>'[14]Daily Roster'!$Q4</f>
        <v>Meng</v>
      </c>
      <c r="R4" s="154" t="str">
        <f>'[14]Daily Roster'!$R4</f>
        <v>Diana</v>
      </c>
      <c r="S4" s="154" t="str">
        <f>'[14]Daily Roster'!$S4</f>
        <v>L.Jedwab</v>
      </c>
      <c r="T4" s="154" t="str">
        <f>'[14]Daily Roster'!$T4</f>
        <v>qq</v>
      </c>
      <c r="U4" s="154" t="str">
        <f>'[14]Daily Roster'!$U4</f>
        <v>Meghana /SindhuT</v>
      </c>
      <c r="V4" s="154" t="str">
        <f>'[14]Daily Roster'!$V4</f>
        <v>Paree</v>
      </c>
      <c r="W4" s="154" t="str">
        <f>'[14]Daily Roster'!$W4</f>
        <v>V.Shen</v>
      </c>
      <c r="X4" s="154" t="str">
        <f>'[14]Daily Roster'!$X4</f>
        <v>JenNguyen</v>
      </c>
      <c r="Y4" s="154" t="str">
        <f>'[14]Daily Roster'!$Y4</f>
        <v>Nelson</v>
      </c>
      <c r="Z4" s="154" t="str">
        <f>'[14]Daily Roster'!$Z4</f>
        <v>Janki</v>
      </c>
      <c r="AA4" s="151"/>
    </row>
    <row r="5" spans="1:27" x14ac:dyDescent="0.3">
      <c r="A5" s="148">
        <v>43104</v>
      </c>
      <c r="B5" s="149" t="s">
        <v>4</v>
      </c>
      <c r="C5" s="153">
        <f>'[14]Daily Roster'!$C5</f>
        <v>0</v>
      </c>
      <c r="D5" s="153">
        <f>'[14]Daily Roster'!$D5</f>
        <v>0</v>
      </c>
      <c r="E5" s="153" t="str">
        <f>'[14]Daily Roster'!$E5</f>
        <v>qq</v>
      </c>
      <c r="F5" s="153">
        <f>'[14]Daily Roster'!$F5</f>
        <v>0</v>
      </c>
      <c r="G5" s="153" t="str">
        <f>'[14]Daily Roster'!$G5</f>
        <v>qq</v>
      </c>
      <c r="H5" s="153">
        <f>'[14]Daily Roster'!$H5</f>
        <v>0</v>
      </c>
      <c r="I5" s="153">
        <f>'[14]Daily Roster'!$I5</f>
        <v>0</v>
      </c>
      <c r="J5" s="153">
        <f>'[14]Daily Roster'!$J5</f>
        <v>0</v>
      </c>
      <c r="K5" s="153">
        <f>'[14]Daily Roster'!$K5</f>
        <v>0</v>
      </c>
      <c r="L5" s="153">
        <f>'[14]Daily Roster'!$L5</f>
        <v>0</v>
      </c>
      <c r="M5" s="154" t="str">
        <f>'[14]Daily Roster'!$M5</f>
        <v>Vivienne</v>
      </c>
      <c r="N5" s="154" t="str">
        <f>'[14]Daily Roster'!$N5</f>
        <v>Li-Ling</v>
      </c>
      <c r="O5" s="154" t="str">
        <f>'[14]Daily Roster'!$O5</f>
        <v>Golriz</v>
      </c>
      <c r="P5" s="154" t="str">
        <f>'[14]Daily Roster'!$P5</f>
        <v>Mohammed</v>
      </c>
      <c r="Q5" s="154" t="str">
        <f>'[14]Daily Roster'!$Q5</f>
        <v>Meng</v>
      </c>
      <c r="R5" s="154" t="str">
        <f>'[14]Daily Roster'!$R5</f>
        <v>Diana</v>
      </c>
      <c r="S5" s="154" t="str">
        <f>'[14]Daily Roster'!$S5</f>
        <v>L.Jedwab</v>
      </c>
      <c r="T5" s="154" t="str">
        <f>'[14]Daily Roster'!$T5</f>
        <v>qq</v>
      </c>
      <c r="U5" s="154" t="str">
        <f>'[14]Daily Roster'!$U5</f>
        <v>Meghana /SindhuT</v>
      </c>
      <c r="V5" s="154" t="str">
        <f>'[14]Daily Roster'!$V5</f>
        <v>Paree</v>
      </c>
      <c r="W5" s="154" t="str">
        <f>'[14]Daily Roster'!$W5</f>
        <v>V.Shen</v>
      </c>
      <c r="X5" s="154" t="str">
        <f>'[14]Daily Roster'!$X5</f>
        <v>JenNguyen</v>
      </c>
      <c r="Y5" s="154" t="str">
        <f>'[14]Daily Roster'!$Y5</f>
        <v>Nelson</v>
      </c>
      <c r="Z5" s="154" t="str">
        <f>'[14]Daily Roster'!$Z5</f>
        <v>Janki</v>
      </c>
      <c r="AA5" s="151"/>
    </row>
    <row r="6" spans="1:27" x14ac:dyDescent="0.3">
      <c r="A6" s="148">
        <v>43105</v>
      </c>
      <c r="B6" s="149" t="s">
        <v>5</v>
      </c>
      <c r="C6" s="153">
        <f>'[14]Daily Roster'!$C6</f>
        <v>0</v>
      </c>
      <c r="D6" s="153">
        <f>'[14]Daily Roster'!$D6</f>
        <v>0</v>
      </c>
      <c r="E6" s="153">
        <f>'[14]Daily Roster'!$E6</f>
        <v>0</v>
      </c>
      <c r="F6" s="153">
        <f>'[14]Daily Roster'!$F6</f>
        <v>0</v>
      </c>
      <c r="G6" s="153" t="str">
        <f>'[14]Daily Roster'!$G6</f>
        <v>qq</v>
      </c>
      <c r="H6" s="153">
        <f>'[14]Daily Roster'!$H6</f>
        <v>0</v>
      </c>
      <c r="I6" s="153">
        <f>'[14]Daily Roster'!$I6</f>
        <v>0</v>
      </c>
      <c r="J6" s="153">
        <f>'[14]Daily Roster'!$J6</f>
        <v>0</v>
      </c>
      <c r="K6" s="153">
        <f>'[14]Daily Roster'!$K6</f>
        <v>0</v>
      </c>
      <c r="L6" s="153">
        <f>'[14]Daily Roster'!$L6</f>
        <v>0</v>
      </c>
      <c r="M6" s="154">
        <f>'[14]Daily Roster'!$M6</f>
        <v>0</v>
      </c>
      <c r="N6" s="154">
        <f>'[14]Daily Roster'!$N6</f>
        <v>0</v>
      </c>
      <c r="O6" s="154">
        <f>'[14]Daily Roster'!$O6</f>
        <v>0</v>
      </c>
      <c r="P6" s="154">
        <f>'[14]Daily Roster'!$P6</f>
        <v>0</v>
      </c>
      <c r="Q6" s="154">
        <f>'[14]Daily Roster'!$Q6</f>
        <v>0</v>
      </c>
      <c r="R6" s="154">
        <f>'[14]Daily Roster'!$R6</f>
        <v>0</v>
      </c>
      <c r="S6" s="154">
        <f>'[14]Daily Roster'!$S6</f>
        <v>0</v>
      </c>
      <c r="T6" s="154">
        <f>'[14]Daily Roster'!$T6</f>
        <v>0</v>
      </c>
      <c r="U6" s="154">
        <f>'[14]Daily Roster'!$U6</f>
        <v>0</v>
      </c>
      <c r="V6" s="154">
        <f>'[14]Daily Roster'!$V6</f>
        <v>0</v>
      </c>
      <c r="W6" s="154">
        <f>'[14]Daily Roster'!$W6</f>
        <v>0</v>
      </c>
      <c r="X6" s="154">
        <f>'[14]Daily Roster'!$X6</f>
        <v>0</v>
      </c>
      <c r="Y6" s="154">
        <f>'[14]Daily Roster'!$Y6</f>
        <v>0</v>
      </c>
      <c r="Z6" s="154">
        <f>'[14]Daily Roster'!$Z6</f>
        <v>0</v>
      </c>
      <c r="AA6" s="151"/>
    </row>
    <row r="7" spans="1:27" x14ac:dyDescent="0.3">
      <c r="A7" s="148">
        <v>43108</v>
      </c>
      <c r="B7" s="149" t="s">
        <v>1</v>
      </c>
      <c r="C7" s="153">
        <f>'[14]Daily Roster'!$C7</f>
        <v>0</v>
      </c>
      <c r="D7" s="153">
        <f>'[14]Daily Roster'!$D7</f>
        <v>0</v>
      </c>
      <c r="E7" s="153">
        <f>'[14]Daily Roster'!$E7</f>
        <v>0</v>
      </c>
      <c r="F7" s="153">
        <f>'[14]Daily Roster'!$F7</f>
        <v>0</v>
      </c>
      <c r="G7" s="153" t="str">
        <f>'[14]Daily Roster'!$G7</f>
        <v>qq</v>
      </c>
      <c r="H7" s="153">
        <f>'[14]Daily Roster'!$H7</f>
        <v>0</v>
      </c>
      <c r="I7" s="153">
        <f>'[14]Daily Roster'!$I7</f>
        <v>0</v>
      </c>
      <c r="J7" s="153">
        <f>'[14]Daily Roster'!$J7</f>
        <v>0</v>
      </c>
      <c r="K7" s="153">
        <f>'[14]Daily Roster'!$K7</f>
        <v>0</v>
      </c>
      <c r="L7" s="153">
        <f>'[14]Daily Roster'!$L7</f>
        <v>0</v>
      </c>
      <c r="M7" s="154">
        <f>'[14]Daily Roster'!$M7</f>
        <v>0</v>
      </c>
      <c r="N7" s="154">
        <f>'[14]Daily Roster'!$N7</f>
        <v>0</v>
      </c>
      <c r="O7" s="154">
        <f>'[14]Daily Roster'!$O7</f>
        <v>0</v>
      </c>
      <c r="P7" s="154">
        <f>'[14]Daily Roster'!$P7</f>
        <v>0</v>
      </c>
      <c r="Q7" s="154">
        <f>'[14]Daily Roster'!$Q7</f>
        <v>0</v>
      </c>
      <c r="R7" s="154">
        <f>'[14]Daily Roster'!$R7</f>
        <v>0</v>
      </c>
      <c r="S7" s="154">
        <f>'[14]Daily Roster'!$S7</f>
        <v>0</v>
      </c>
      <c r="T7" s="154">
        <f>'[14]Daily Roster'!$T7</f>
        <v>0</v>
      </c>
      <c r="U7" s="154">
        <f>'[14]Daily Roster'!$U7</f>
        <v>0</v>
      </c>
      <c r="V7" s="154">
        <f>'[14]Daily Roster'!$V7</f>
        <v>0</v>
      </c>
      <c r="W7" s="154">
        <f>'[14]Daily Roster'!$W7</f>
        <v>0</v>
      </c>
      <c r="X7" s="154">
        <f>'[14]Daily Roster'!$X7</f>
        <v>0</v>
      </c>
      <c r="Y7" s="154">
        <f>'[14]Daily Roster'!$Y7</f>
        <v>0</v>
      </c>
      <c r="Z7" s="154">
        <f>'[14]Daily Roster'!$Z7</f>
        <v>0</v>
      </c>
      <c r="AA7" s="150"/>
    </row>
    <row r="8" spans="1:27" x14ac:dyDescent="0.3">
      <c r="A8" s="148">
        <v>43109</v>
      </c>
      <c r="B8" s="149" t="s">
        <v>2</v>
      </c>
      <c r="C8" s="153">
        <f>'[14]Daily Roster'!$C8</f>
        <v>0</v>
      </c>
      <c r="D8" s="153">
        <f>'[14]Daily Roster'!$D8</f>
        <v>0</v>
      </c>
      <c r="E8" s="153">
        <f>'[14]Daily Roster'!$E8</f>
        <v>0</v>
      </c>
      <c r="F8" s="153">
        <f>'[14]Daily Roster'!$F8</f>
        <v>0</v>
      </c>
      <c r="G8" s="153" t="str">
        <f>'[14]Daily Roster'!$G8</f>
        <v>qq</v>
      </c>
      <c r="H8" s="153">
        <f>'[14]Daily Roster'!$H8</f>
        <v>0</v>
      </c>
      <c r="I8" s="153">
        <f>'[14]Daily Roster'!$I8</f>
        <v>0</v>
      </c>
      <c r="J8" s="153">
        <f>'[14]Daily Roster'!$J8</f>
        <v>0</v>
      </c>
      <c r="K8" s="153">
        <f>'[14]Daily Roster'!$K8</f>
        <v>0</v>
      </c>
      <c r="L8" s="153">
        <f>'[14]Daily Roster'!$L8</f>
        <v>0</v>
      </c>
      <c r="M8" s="154">
        <f>'[14]Daily Roster'!$M8</f>
        <v>0</v>
      </c>
      <c r="N8" s="154">
        <f>'[14]Daily Roster'!$N8</f>
        <v>0</v>
      </c>
      <c r="O8" s="154">
        <f>'[14]Daily Roster'!$O8</f>
        <v>0</v>
      </c>
      <c r="P8" s="154">
        <f>'[14]Daily Roster'!$P8</f>
        <v>0</v>
      </c>
      <c r="Q8" s="154">
        <f>'[14]Daily Roster'!$Q8</f>
        <v>0</v>
      </c>
      <c r="R8" s="154">
        <f>'[14]Daily Roster'!$R8</f>
        <v>0</v>
      </c>
      <c r="S8" s="154">
        <f>'[14]Daily Roster'!$S8</f>
        <v>0</v>
      </c>
      <c r="T8" s="154">
        <f>'[14]Daily Roster'!$T8</f>
        <v>0</v>
      </c>
      <c r="U8" s="154">
        <f>'[14]Daily Roster'!$U8</f>
        <v>0</v>
      </c>
      <c r="V8" s="154">
        <f>'[14]Daily Roster'!$V8</f>
        <v>0</v>
      </c>
      <c r="W8" s="154">
        <f>'[14]Daily Roster'!$W8</f>
        <v>0</v>
      </c>
      <c r="X8" s="154">
        <f>'[14]Daily Roster'!$X8</f>
        <v>0</v>
      </c>
      <c r="Y8" s="154">
        <f>'[14]Daily Roster'!$Y8</f>
        <v>0</v>
      </c>
      <c r="Z8" s="154">
        <f>'[14]Daily Roster'!$Z8</f>
        <v>0</v>
      </c>
      <c r="AA8" s="151"/>
    </row>
    <row r="9" spans="1:27" x14ac:dyDescent="0.3">
      <c r="A9" s="148">
        <v>43110</v>
      </c>
      <c r="B9" s="149" t="s">
        <v>3</v>
      </c>
      <c r="C9" s="153">
        <f>'[14]Daily Roster'!$C9</f>
        <v>0</v>
      </c>
      <c r="D9" s="153">
        <f>'[14]Daily Roster'!$D9</f>
        <v>0</v>
      </c>
      <c r="E9" s="153">
        <f>'[14]Daily Roster'!$E9</f>
        <v>0</v>
      </c>
      <c r="F9" s="153">
        <f>'[14]Daily Roster'!$F9</f>
        <v>0</v>
      </c>
      <c r="G9" s="153" t="str">
        <f>'[14]Daily Roster'!$G9</f>
        <v>qq</v>
      </c>
      <c r="H9" s="153">
        <f>'[14]Daily Roster'!$H9</f>
        <v>0</v>
      </c>
      <c r="I9" s="153">
        <f>'[14]Daily Roster'!$I9</f>
        <v>0</v>
      </c>
      <c r="J9" s="153">
        <f>'[14]Daily Roster'!$J9</f>
        <v>0</v>
      </c>
      <c r="K9" s="153">
        <f>'[14]Daily Roster'!$K9</f>
        <v>0</v>
      </c>
      <c r="L9" s="153">
        <f>'[14]Daily Roster'!$L9</f>
        <v>0</v>
      </c>
      <c r="M9" s="154">
        <f>'[14]Daily Roster'!$M9</f>
        <v>0</v>
      </c>
      <c r="N9" s="154">
        <f>'[14]Daily Roster'!$N9</f>
        <v>0</v>
      </c>
      <c r="O9" s="154">
        <f>'[14]Daily Roster'!$O9</f>
        <v>0</v>
      </c>
      <c r="P9" s="154">
        <f>'[14]Daily Roster'!$P9</f>
        <v>0</v>
      </c>
      <c r="Q9" s="154">
        <f>'[14]Daily Roster'!$Q9</f>
        <v>0</v>
      </c>
      <c r="R9" s="154">
        <f>'[14]Daily Roster'!$R9</f>
        <v>0</v>
      </c>
      <c r="S9" s="154">
        <f>'[14]Daily Roster'!$S9</f>
        <v>0</v>
      </c>
      <c r="T9" s="154">
        <f>'[14]Daily Roster'!$T9</f>
        <v>0</v>
      </c>
      <c r="U9" s="154">
        <f>'[14]Daily Roster'!$U9</f>
        <v>0</v>
      </c>
      <c r="V9" s="154">
        <f>'[14]Daily Roster'!$V9</f>
        <v>0</v>
      </c>
      <c r="W9" s="154">
        <f>'[14]Daily Roster'!$W9</f>
        <v>0</v>
      </c>
      <c r="X9" s="154">
        <f>'[14]Daily Roster'!$X9</f>
        <v>0</v>
      </c>
      <c r="Y9" s="154">
        <f>'[14]Daily Roster'!$Y9</f>
        <v>0</v>
      </c>
      <c r="Z9" s="154">
        <f>'[14]Daily Roster'!$Z9</f>
        <v>0</v>
      </c>
      <c r="AA9" s="151"/>
    </row>
    <row r="10" spans="1:27" x14ac:dyDescent="0.3">
      <c r="A10" s="148">
        <v>43111</v>
      </c>
      <c r="B10" s="149" t="s">
        <v>4</v>
      </c>
      <c r="C10" s="153">
        <f>'[14]Daily Roster'!$C10</f>
        <v>0</v>
      </c>
      <c r="D10" s="153">
        <f>'[14]Daily Roster'!$D10</f>
        <v>0</v>
      </c>
      <c r="E10" s="153">
        <f>'[14]Daily Roster'!$E10</f>
        <v>0</v>
      </c>
      <c r="F10" s="153">
        <f>'[14]Daily Roster'!$F10</f>
        <v>0</v>
      </c>
      <c r="G10" s="153" t="str">
        <f>'[14]Daily Roster'!$G10</f>
        <v>qq</v>
      </c>
      <c r="H10" s="153">
        <f>'[14]Daily Roster'!$H10</f>
        <v>0</v>
      </c>
      <c r="I10" s="153">
        <f>'[14]Daily Roster'!$I10</f>
        <v>0</v>
      </c>
      <c r="J10" s="153">
        <f>'[14]Daily Roster'!$J10</f>
        <v>0</v>
      </c>
      <c r="K10" s="153">
        <f>'[14]Daily Roster'!$K10</f>
        <v>0</v>
      </c>
      <c r="L10" s="153">
        <f>'[14]Daily Roster'!$L10</f>
        <v>0</v>
      </c>
      <c r="M10" s="154">
        <f>'[14]Daily Roster'!$M10</f>
        <v>0</v>
      </c>
      <c r="N10" s="154">
        <f>'[14]Daily Roster'!$N10</f>
        <v>0</v>
      </c>
      <c r="O10" s="154">
        <f>'[14]Daily Roster'!$O10</f>
        <v>0</v>
      </c>
      <c r="P10" s="154">
        <f>'[14]Daily Roster'!$P10</f>
        <v>0</v>
      </c>
      <c r="Q10" s="154">
        <f>'[14]Daily Roster'!$Q10</f>
        <v>0</v>
      </c>
      <c r="R10" s="154">
        <f>'[14]Daily Roster'!$R10</f>
        <v>0</v>
      </c>
      <c r="S10" s="154">
        <f>'[14]Daily Roster'!$S10</f>
        <v>0</v>
      </c>
      <c r="T10" s="154">
        <f>'[14]Daily Roster'!$T10</f>
        <v>0</v>
      </c>
      <c r="U10" s="154">
        <f>'[14]Daily Roster'!$U10</f>
        <v>0</v>
      </c>
      <c r="V10" s="154">
        <f>'[14]Daily Roster'!$V10</f>
        <v>0</v>
      </c>
      <c r="W10" s="154">
        <f>'[14]Daily Roster'!$W10</f>
        <v>0</v>
      </c>
      <c r="X10" s="154">
        <f>'[14]Daily Roster'!$X10</f>
        <v>0</v>
      </c>
      <c r="Y10" s="154">
        <f>'[14]Daily Roster'!$Y10</f>
        <v>0</v>
      </c>
      <c r="Z10" s="154">
        <f>'[14]Daily Roster'!$Z10</f>
        <v>0</v>
      </c>
      <c r="AA10" s="151"/>
    </row>
    <row r="11" spans="1:27" x14ac:dyDescent="0.3">
      <c r="A11" s="148">
        <v>43112</v>
      </c>
      <c r="B11" s="149" t="s">
        <v>5</v>
      </c>
      <c r="C11" s="153">
        <f>'[14]Daily Roster'!$C11</f>
        <v>0</v>
      </c>
      <c r="D11" s="153">
        <f>'[14]Daily Roster'!$D11</f>
        <v>0</v>
      </c>
      <c r="E11" s="153">
        <f>'[14]Daily Roster'!$E11</f>
        <v>0</v>
      </c>
      <c r="F11" s="153">
        <f>'[14]Daily Roster'!$F11</f>
        <v>0</v>
      </c>
      <c r="G11" s="153" t="str">
        <f>'[14]Daily Roster'!$G11</f>
        <v>qq</v>
      </c>
      <c r="H11" s="153">
        <f>'[14]Daily Roster'!$H11</f>
        <v>0</v>
      </c>
      <c r="I11" s="153">
        <f>'[14]Daily Roster'!$I11</f>
        <v>0</v>
      </c>
      <c r="J11" s="153">
        <f>'[14]Daily Roster'!$J11</f>
        <v>0</v>
      </c>
      <c r="K11" s="153">
        <f>'[14]Daily Roster'!$K11</f>
        <v>0</v>
      </c>
      <c r="L11" s="153">
        <f>'[14]Daily Roster'!$L11</f>
        <v>0</v>
      </c>
      <c r="M11" s="154">
        <f>'[14]Daily Roster'!$M11</f>
        <v>0</v>
      </c>
      <c r="N11" s="154">
        <f>'[14]Daily Roster'!$N11</f>
        <v>0</v>
      </c>
      <c r="O11" s="154">
        <f>'[14]Daily Roster'!$O11</f>
        <v>0</v>
      </c>
      <c r="P11" s="154">
        <f>'[14]Daily Roster'!$P11</f>
        <v>0</v>
      </c>
      <c r="Q11" s="154">
        <f>'[14]Daily Roster'!$Q11</f>
        <v>0</v>
      </c>
      <c r="R11" s="154">
        <f>'[14]Daily Roster'!$R11</f>
        <v>0</v>
      </c>
      <c r="S11" s="154">
        <f>'[14]Daily Roster'!$S11</f>
        <v>0</v>
      </c>
      <c r="T11" s="154">
        <f>'[14]Daily Roster'!$T11</f>
        <v>0</v>
      </c>
      <c r="U11" s="154">
        <f>'[14]Daily Roster'!$U11</f>
        <v>0</v>
      </c>
      <c r="V11" s="154">
        <f>'[14]Daily Roster'!$V11</f>
        <v>0</v>
      </c>
      <c r="W11" s="154">
        <f>'[14]Daily Roster'!$W11</f>
        <v>0</v>
      </c>
      <c r="X11" s="154">
        <f>'[14]Daily Roster'!$X11</f>
        <v>0</v>
      </c>
      <c r="Y11" s="154">
        <f>'[14]Daily Roster'!$Y11</f>
        <v>0</v>
      </c>
      <c r="Z11" s="154">
        <f>'[14]Daily Roster'!$Z11</f>
        <v>0</v>
      </c>
      <c r="AA11" s="151"/>
    </row>
    <row r="12" spans="1:27" x14ac:dyDescent="0.3">
      <c r="A12" s="148">
        <v>43115</v>
      </c>
      <c r="B12" s="149" t="s">
        <v>1</v>
      </c>
      <c r="C12" s="153">
        <f>'[14]Daily Roster'!$C12</f>
        <v>0</v>
      </c>
      <c r="D12" s="153">
        <f>'[14]Daily Roster'!$D12</f>
        <v>0</v>
      </c>
      <c r="E12" s="153">
        <f>'[14]Daily Roster'!$E12</f>
        <v>0</v>
      </c>
      <c r="F12" s="153">
        <f>'[14]Daily Roster'!$F12</f>
        <v>0</v>
      </c>
      <c r="G12" s="153" t="str">
        <f>'[14]Daily Roster'!$G12</f>
        <v>qq</v>
      </c>
      <c r="H12" s="153">
        <f>'[14]Daily Roster'!$H12</f>
        <v>0</v>
      </c>
      <c r="I12" s="153">
        <f>'[14]Daily Roster'!$I12</f>
        <v>0</v>
      </c>
      <c r="J12" s="153">
        <f>'[14]Daily Roster'!$J12</f>
        <v>0</v>
      </c>
      <c r="K12" s="153">
        <f>'[14]Daily Roster'!$K12</f>
        <v>0</v>
      </c>
      <c r="L12" s="153">
        <f>'[14]Daily Roster'!$L12</f>
        <v>0</v>
      </c>
      <c r="M12" s="154">
        <f>'[14]Daily Roster'!$M12</f>
        <v>0</v>
      </c>
      <c r="N12" s="154">
        <f>'[14]Daily Roster'!$N12</f>
        <v>0</v>
      </c>
      <c r="O12" s="154">
        <f>'[14]Daily Roster'!$O12</f>
        <v>0</v>
      </c>
      <c r="P12" s="154">
        <f>'[14]Daily Roster'!$P12</f>
        <v>0</v>
      </c>
      <c r="Q12" s="154">
        <f>'[14]Daily Roster'!$Q12</f>
        <v>0</v>
      </c>
      <c r="R12" s="154">
        <f>'[14]Daily Roster'!$R12</f>
        <v>0</v>
      </c>
      <c r="S12" s="154">
        <f>'[14]Daily Roster'!$S12</f>
        <v>0</v>
      </c>
      <c r="T12" s="154">
        <f>'[14]Daily Roster'!$T12</f>
        <v>0</v>
      </c>
      <c r="U12" s="154">
        <f>'[14]Daily Roster'!$U12</f>
        <v>0</v>
      </c>
      <c r="V12" s="154">
        <f>'[14]Daily Roster'!$V12</f>
        <v>0</v>
      </c>
      <c r="W12" s="154">
        <f>'[14]Daily Roster'!$W12</f>
        <v>0</v>
      </c>
      <c r="X12" s="154">
        <f>'[14]Daily Roster'!$X12</f>
        <v>0</v>
      </c>
      <c r="Y12" s="154">
        <f>'[14]Daily Roster'!$Y12</f>
        <v>0</v>
      </c>
      <c r="Z12" s="154">
        <f>'[14]Daily Roster'!$Z12</f>
        <v>0</v>
      </c>
      <c r="AA12" s="150"/>
    </row>
    <row r="13" spans="1:27" x14ac:dyDescent="0.3">
      <c r="A13" s="148">
        <v>43116</v>
      </c>
      <c r="B13" s="149" t="s">
        <v>2</v>
      </c>
      <c r="C13" s="153">
        <f>'[14]Daily Roster'!$C13</f>
        <v>0</v>
      </c>
      <c r="D13" s="153">
        <f>'[14]Daily Roster'!$D13</f>
        <v>0</v>
      </c>
      <c r="E13" s="153">
        <f>'[14]Daily Roster'!$E13</f>
        <v>0</v>
      </c>
      <c r="F13" s="153">
        <f>'[14]Daily Roster'!$F13</f>
        <v>0</v>
      </c>
      <c r="G13" s="153" t="str">
        <f>'[14]Daily Roster'!$G13</f>
        <v>qq</v>
      </c>
      <c r="H13" s="153">
        <f>'[14]Daily Roster'!$H13</f>
        <v>0</v>
      </c>
      <c r="I13" s="153">
        <f>'[14]Daily Roster'!$I13</f>
        <v>0</v>
      </c>
      <c r="J13" s="153">
        <f>'[14]Daily Roster'!$J13</f>
        <v>0</v>
      </c>
      <c r="K13" s="153">
        <f>'[14]Daily Roster'!$K13</f>
        <v>0</v>
      </c>
      <c r="L13" s="153">
        <f>'[14]Daily Roster'!$L13</f>
        <v>0</v>
      </c>
      <c r="M13" s="154">
        <f>'[14]Daily Roster'!$M13</f>
        <v>0</v>
      </c>
      <c r="N13" s="154">
        <f>'[14]Daily Roster'!$N13</f>
        <v>0</v>
      </c>
      <c r="O13" s="154">
        <f>'[14]Daily Roster'!$O13</f>
        <v>0</v>
      </c>
      <c r="P13" s="154">
        <f>'[14]Daily Roster'!$P13</f>
        <v>0</v>
      </c>
      <c r="Q13" s="154">
        <f>'[14]Daily Roster'!$Q13</f>
        <v>0</v>
      </c>
      <c r="R13" s="154">
        <f>'[14]Daily Roster'!$R13</f>
        <v>0</v>
      </c>
      <c r="S13" s="154">
        <f>'[14]Daily Roster'!$S13</f>
        <v>0</v>
      </c>
      <c r="T13" s="154">
        <f>'[14]Daily Roster'!$T13</f>
        <v>0</v>
      </c>
      <c r="U13" s="154">
        <f>'[14]Daily Roster'!$U13</f>
        <v>0</v>
      </c>
      <c r="V13" s="154">
        <f>'[14]Daily Roster'!$V13</f>
        <v>0</v>
      </c>
      <c r="W13" s="154">
        <f>'[14]Daily Roster'!$W13</f>
        <v>0</v>
      </c>
      <c r="X13" s="154">
        <f>'[14]Daily Roster'!$X13</f>
        <v>0</v>
      </c>
      <c r="Y13" s="154">
        <f>'[14]Daily Roster'!$Y13</f>
        <v>0</v>
      </c>
      <c r="Z13" s="154">
        <f>'[14]Daily Roster'!$Z13</f>
        <v>0</v>
      </c>
      <c r="AA13" s="151"/>
    </row>
    <row r="14" spans="1:27" x14ac:dyDescent="0.3">
      <c r="A14" s="148">
        <v>43117</v>
      </c>
      <c r="B14" s="149" t="s">
        <v>3</v>
      </c>
      <c r="C14" s="153">
        <f>'[14]Daily Roster'!$C14</f>
        <v>0</v>
      </c>
      <c r="D14" s="153">
        <f>'[14]Daily Roster'!$D14</f>
        <v>0</v>
      </c>
      <c r="E14" s="153">
        <f>'[14]Daily Roster'!$E14</f>
        <v>0</v>
      </c>
      <c r="F14" s="153">
        <f>'[14]Daily Roster'!$F14</f>
        <v>0</v>
      </c>
      <c r="G14" s="153" t="str">
        <f>'[14]Daily Roster'!$G14</f>
        <v>qq</v>
      </c>
      <c r="H14" s="153">
        <f>'[14]Daily Roster'!$H14</f>
        <v>0</v>
      </c>
      <c r="I14" s="153">
        <f>'[14]Daily Roster'!$I14</f>
        <v>0</v>
      </c>
      <c r="J14" s="153">
        <f>'[14]Daily Roster'!$J14</f>
        <v>0</v>
      </c>
      <c r="K14" s="153">
        <f>'[14]Daily Roster'!$K14</f>
        <v>0</v>
      </c>
      <c r="L14" s="153">
        <f>'[14]Daily Roster'!$L14</f>
        <v>0</v>
      </c>
      <c r="M14" s="154">
        <f>'[14]Daily Roster'!$M14</f>
        <v>0</v>
      </c>
      <c r="N14" s="154">
        <f>'[14]Daily Roster'!$N14</f>
        <v>0</v>
      </c>
      <c r="O14" s="154">
        <f>'[14]Daily Roster'!$O14</f>
        <v>0</v>
      </c>
      <c r="P14" s="154">
        <f>'[14]Daily Roster'!$P14</f>
        <v>0</v>
      </c>
      <c r="Q14" s="154">
        <f>'[14]Daily Roster'!$Q14</f>
        <v>0</v>
      </c>
      <c r="R14" s="154">
        <f>'[14]Daily Roster'!$R14</f>
        <v>0</v>
      </c>
      <c r="S14" s="154">
        <f>'[14]Daily Roster'!$S14</f>
        <v>0</v>
      </c>
      <c r="T14" s="154">
        <f>'[14]Daily Roster'!$T14</f>
        <v>0</v>
      </c>
      <c r="U14" s="154">
        <f>'[14]Daily Roster'!$U14</f>
        <v>0</v>
      </c>
      <c r="V14" s="154">
        <f>'[14]Daily Roster'!$V14</f>
        <v>0</v>
      </c>
      <c r="W14" s="154">
        <f>'[14]Daily Roster'!$W14</f>
        <v>0</v>
      </c>
      <c r="X14" s="154">
        <f>'[14]Daily Roster'!$X14</f>
        <v>0</v>
      </c>
      <c r="Y14" s="154">
        <f>'[14]Daily Roster'!$Y14</f>
        <v>0</v>
      </c>
      <c r="Z14" s="154">
        <f>'[14]Daily Roster'!$Z14</f>
        <v>0</v>
      </c>
      <c r="AA14" s="151"/>
    </row>
    <row r="15" spans="1:27" x14ac:dyDescent="0.3">
      <c r="A15" s="148">
        <v>43118</v>
      </c>
      <c r="B15" s="149" t="s">
        <v>4</v>
      </c>
      <c r="C15" s="153">
        <f>'[14]Daily Roster'!$C15</f>
        <v>0</v>
      </c>
      <c r="D15" s="153">
        <f>'[14]Daily Roster'!$D15</f>
        <v>0</v>
      </c>
      <c r="E15" s="153">
        <f>'[14]Daily Roster'!$E15</f>
        <v>0</v>
      </c>
      <c r="F15" s="153">
        <f>'[14]Daily Roster'!$F15</f>
        <v>0</v>
      </c>
      <c r="G15" s="153" t="str">
        <f>'[14]Daily Roster'!$G15</f>
        <v>qq</v>
      </c>
      <c r="H15" s="153">
        <f>'[14]Daily Roster'!$H15</f>
        <v>0</v>
      </c>
      <c r="I15" s="153">
        <f>'[14]Daily Roster'!$I15</f>
        <v>0</v>
      </c>
      <c r="J15" s="153">
        <f>'[14]Daily Roster'!$J15</f>
        <v>0</v>
      </c>
      <c r="K15" s="153">
        <f>'[14]Daily Roster'!$K15</f>
        <v>0</v>
      </c>
      <c r="L15" s="153">
        <f>'[14]Daily Roster'!$L15</f>
        <v>0</v>
      </c>
      <c r="M15" s="154">
        <f>'[14]Daily Roster'!$M15</f>
        <v>0</v>
      </c>
      <c r="N15" s="154">
        <f>'[14]Daily Roster'!$N15</f>
        <v>0</v>
      </c>
      <c r="O15" s="154">
        <f>'[14]Daily Roster'!$O15</f>
        <v>0</v>
      </c>
      <c r="P15" s="154">
        <f>'[14]Daily Roster'!$P15</f>
        <v>0</v>
      </c>
      <c r="Q15" s="154">
        <f>'[14]Daily Roster'!$Q15</f>
        <v>0</v>
      </c>
      <c r="R15" s="154">
        <f>'[14]Daily Roster'!$R15</f>
        <v>0</v>
      </c>
      <c r="S15" s="154">
        <f>'[14]Daily Roster'!$S15</f>
        <v>0</v>
      </c>
      <c r="T15" s="154">
        <f>'[14]Daily Roster'!$T15</f>
        <v>0</v>
      </c>
      <c r="U15" s="154">
        <f>'[14]Daily Roster'!$U15</f>
        <v>0</v>
      </c>
      <c r="V15" s="154">
        <f>'[14]Daily Roster'!$V15</f>
        <v>0</v>
      </c>
      <c r="W15" s="154">
        <f>'[14]Daily Roster'!$W15</f>
        <v>0</v>
      </c>
      <c r="X15" s="154">
        <f>'[14]Daily Roster'!$X15</f>
        <v>0</v>
      </c>
      <c r="Y15" s="154">
        <f>'[14]Daily Roster'!$Y15</f>
        <v>0</v>
      </c>
      <c r="Z15" s="154">
        <f>'[14]Daily Roster'!$Z15</f>
        <v>0</v>
      </c>
      <c r="AA15" s="150"/>
    </row>
    <row r="16" spans="1:27" x14ac:dyDescent="0.3">
      <c r="A16" s="148">
        <v>43119</v>
      </c>
      <c r="B16" s="149" t="s">
        <v>5</v>
      </c>
      <c r="C16" s="153">
        <f>'[14]Daily Roster'!$C16</f>
        <v>0</v>
      </c>
      <c r="D16" s="153">
        <f>'[14]Daily Roster'!$D16</f>
        <v>0</v>
      </c>
      <c r="E16" s="153">
        <f>'[14]Daily Roster'!$E16</f>
        <v>0</v>
      </c>
      <c r="F16" s="153">
        <f>'[14]Daily Roster'!$F16</f>
        <v>0</v>
      </c>
      <c r="G16" s="153" t="str">
        <f>'[14]Daily Roster'!$G16</f>
        <v>qq</v>
      </c>
      <c r="H16" s="153">
        <f>'[14]Daily Roster'!$H16</f>
        <v>0</v>
      </c>
      <c r="I16" s="153">
        <f>'[14]Daily Roster'!$I16</f>
        <v>0</v>
      </c>
      <c r="J16" s="153">
        <f>'[14]Daily Roster'!$J16</f>
        <v>0</v>
      </c>
      <c r="K16" s="153">
        <f>'[14]Daily Roster'!$K16</f>
        <v>0</v>
      </c>
      <c r="L16" s="153">
        <f>'[14]Daily Roster'!$L16</f>
        <v>0</v>
      </c>
      <c r="M16" s="154">
        <f>'[14]Daily Roster'!$M16</f>
        <v>0</v>
      </c>
      <c r="N16" s="154">
        <f>'[14]Daily Roster'!$N16</f>
        <v>0</v>
      </c>
      <c r="O16" s="154">
        <f>'[14]Daily Roster'!$O16</f>
        <v>0</v>
      </c>
      <c r="P16" s="154">
        <f>'[14]Daily Roster'!$P16</f>
        <v>0</v>
      </c>
      <c r="Q16" s="154">
        <f>'[14]Daily Roster'!$Q16</f>
        <v>0</v>
      </c>
      <c r="R16" s="154">
        <f>'[14]Daily Roster'!$R16</f>
        <v>0</v>
      </c>
      <c r="S16" s="154">
        <f>'[14]Daily Roster'!$S16</f>
        <v>0</v>
      </c>
      <c r="T16" s="154">
        <f>'[14]Daily Roster'!$T16</f>
        <v>0</v>
      </c>
      <c r="U16" s="154">
        <f>'[14]Daily Roster'!$U16</f>
        <v>0</v>
      </c>
      <c r="V16" s="154">
        <f>'[14]Daily Roster'!$V16</f>
        <v>0</v>
      </c>
      <c r="W16" s="154">
        <f>'[14]Daily Roster'!$W16</f>
        <v>0</v>
      </c>
      <c r="X16" s="154">
        <f>'[14]Daily Roster'!$X16</f>
        <v>0</v>
      </c>
      <c r="Y16" s="154">
        <f>'[14]Daily Roster'!$Y16</f>
        <v>0</v>
      </c>
      <c r="Z16" s="154">
        <f>'[14]Daily Roster'!$Z16</f>
        <v>0</v>
      </c>
      <c r="AA16" s="151"/>
    </row>
    <row r="17" spans="1:27" x14ac:dyDescent="0.3">
      <c r="A17" s="148">
        <v>43122</v>
      </c>
      <c r="B17" s="149" t="s">
        <v>1</v>
      </c>
      <c r="C17" s="153">
        <f>'[14]Daily Roster'!$C17</f>
        <v>0</v>
      </c>
      <c r="D17" s="153">
        <f>'[14]Daily Roster'!$D17</f>
        <v>0</v>
      </c>
      <c r="E17" s="153">
        <f>'[14]Daily Roster'!$E17</f>
        <v>0</v>
      </c>
      <c r="F17" s="153">
        <f>'[14]Daily Roster'!$F17</f>
        <v>0</v>
      </c>
      <c r="G17" s="153" t="str">
        <f>'[14]Daily Roster'!$G17</f>
        <v>qq</v>
      </c>
      <c r="H17" s="153">
        <f>'[14]Daily Roster'!$H17</f>
        <v>0</v>
      </c>
      <c r="I17" s="153">
        <f>'[14]Daily Roster'!$I17</f>
        <v>0</v>
      </c>
      <c r="J17" s="153">
        <f>'[14]Daily Roster'!$J17</f>
        <v>0</v>
      </c>
      <c r="K17" s="153">
        <f>'[14]Daily Roster'!$K17</f>
        <v>0</v>
      </c>
      <c r="L17" s="153">
        <f>'[14]Daily Roster'!$L17</f>
        <v>0</v>
      </c>
      <c r="M17" s="154">
        <f>'[14]Daily Roster'!$M17</f>
        <v>0</v>
      </c>
      <c r="N17" s="154">
        <f>'[14]Daily Roster'!$N17</f>
        <v>0</v>
      </c>
      <c r="O17" s="154">
        <f>'[14]Daily Roster'!$O17</f>
        <v>0</v>
      </c>
      <c r="P17" s="154">
        <f>'[14]Daily Roster'!$P17</f>
        <v>0</v>
      </c>
      <c r="Q17" s="154">
        <f>'[14]Daily Roster'!$Q17</f>
        <v>0</v>
      </c>
      <c r="R17" s="154">
        <f>'[14]Daily Roster'!$R17</f>
        <v>0</v>
      </c>
      <c r="S17" s="154">
        <f>'[14]Daily Roster'!$S17</f>
        <v>0</v>
      </c>
      <c r="T17" s="154">
        <f>'[14]Daily Roster'!$T17</f>
        <v>0</v>
      </c>
      <c r="U17" s="154">
        <f>'[14]Daily Roster'!$U17</f>
        <v>0</v>
      </c>
      <c r="V17" s="154">
        <f>'[14]Daily Roster'!$V17</f>
        <v>0</v>
      </c>
      <c r="W17" s="154">
        <f>'[14]Daily Roster'!$W17</f>
        <v>0</v>
      </c>
      <c r="X17" s="154">
        <f>'[14]Daily Roster'!$X17</f>
        <v>0</v>
      </c>
      <c r="Y17" s="154">
        <f>'[14]Daily Roster'!$Y17</f>
        <v>0</v>
      </c>
      <c r="Z17" s="154">
        <f>'[14]Daily Roster'!$Z17</f>
        <v>0</v>
      </c>
      <c r="AA17" s="150"/>
    </row>
    <row r="18" spans="1:27" x14ac:dyDescent="0.3">
      <c r="A18" s="148">
        <v>43123</v>
      </c>
      <c r="B18" s="149" t="s">
        <v>2</v>
      </c>
      <c r="C18" s="153">
        <f>'[14]Daily Roster'!$C18</f>
        <v>0</v>
      </c>
      <c r="D18" s="153">
        <f>'[14]Daily Roster'!$D18</f>
        <v>0</v>
      </c>
      <c r="E18" s="153">
        <f>'[14]Daily Roster'!$E18</f>
        <v>0</v>
      </c>
      <c r="F18" s="153">
        <f>'[14]Daily Roster'!$F18</f>
        <v>0</v>
      </c>
      <c r="G18" s="153" t="str">
        <f>'[14]Daily Roster'!$G18</f>
        <v>qq</v>
      </c>
      <c r="H18" s="153">
        <f>'[14]Daily Roster'!$H18</f>
        <v>0</v>
      </c>
      <c r="I18" s="153">
        <f>'[14]Daily Roster'!$I18</f>
        <v>0</v>
      </c>
      <c r="J18" s="153">
        <f>'[14]Daily Roster'!$J18</f>
        <v>0</v>
      </c>
      <c r="K18" s="153">
        <f>'[14]Daily Roster'!$K18</f>
        <v>0</v>
      </c>
      <c r="L18" s="153">
        <f>'[14]Daily Roster'!$L18</f>
        <v>0</v>
      </c>
      <c r="M18" s="154">
        <f>'[14]Daily Roster'!$M18</f>
        <v>0</v>
      </c>
      <c r="N18" s="154">
        <f>'[14]Daily Roster'!$N18</f>
        <v>0</v>
      </c>
      <c r="O18" s="154">
        <f>'[14]Daily Roster'!$O18</f>
        <v>0</v>
      </c>
      <c r="P18" s="154">
        <f>'[14]Daily Roster'!$P18</f>
        <v>0</v>
      </c>
      <c r="Q18" s="154">
        <f>'[14]Daily Roster'!$Q18</f>
        <v>0</v>
      </c>
      <c r="R18" s="154">
        <f>'[14]Daily Roster'!$R18</f>
        <v>0</v>
      </c>
      <c r="S18" s="154">
        <f>'[14]Daily Roster'!$S18</f>
        <v>0</v>
      </c>
      <c r="T18" s="154">
        <f>'[14]Daily Roster'!$T18</f>
        <v>0</v>
      </c>
      <c r="U18" s="154">
        <f>'[14]Daily Roster'!$U18</f>
        <v>0</v>
      </c>
      <c r="V18" s="154">
        <f>'[14]Daily Roster'!$V18</f>
        <v>0</v>
      </c>
      <c r="W18" s="154">
        <f>'[14]Daily Roster'!$W18</f>
        <v>0</v>
      </c>
      <c r="X18" s="154">
        <f>'[14]Daily Roster'!$X18</f>
        <v>0</v>
      </c>
      <c r="Y18" s="154">
        <f>'[14]Daily Roster'!$Y18</f>
        <v>0</v>
      </c>
      <c r="Z18" s="154">
        <f>'[14]Daily Roster'!$Z18</f>
        <v>0</v>
      </c>
      <c r="AA18" s="151"/>
    </row>
    <row r="19" spans="1:27" x14ac:dyDescent="0.3">
      <c r="A19" s="148">
        <v>43124</v>
      </c>
      <c r="B19" s="149" t="s">
        <v>3</v>
      </c>
      <c r="C19" s="153">
        <f>'[14]Daily Roster'!$C19</f>
        <v>0</v>
      </c>
      <c r="D19" s="153">
        <f>'[14]Daily Roster'!$D19</f>
        <v>0</v>
      </c>
      <c r="E19" s="153">
        <f>'[14]Daily Roster'!$E19</f>
        <v>0</v>
      </c>
      <c r="F19" s="153">
        <f>'[14]Daily Roster'!$F19</f>
        <v>0</v>
      </c>
      <c r="G19" s="153" t="str">
        <f>'[14]Daily Roster'!$G19</f>
        <v>qq</v>
      </c>
      <c r="H19" s="153">
        <f>'[14]Daily Roster'!$H19</f>
        <v>0</v>
      </c>
      <c r="I19" s="153">
        <f>'[14]Daily Roster'!$I19</f>
        <v>0</v>
      </c>
      <c r="J19" s="153">
        <f>'[14]Daily Roster'!$J19</f>
        <v>0</v>
      </c>
      <c r="K19" s="153">
        <f>'[14]Daily Roster'!$K19</f>
        <v>0</v>
      </c>
      <c r="L19" s="153">
        <f>'[14]Daily Roster'!$L19</f>
        <v>0</v>
      </c>
      <c r="M19" s="154">
        <f>'[14]Daily Roster'!$M19</f>
        <v>0</v>
      </c>
      <c r="N19" s="154">
        <f>'[14]Daily Roster'!$N19</f>
        <v>0</v>
      </c>
      <c r="O19" s="154">
        <f>'[14]Daily Roster'!$O19</f>
        <v>0</v>
      </c>
      <c r="P19" s="154">
        <f>'[14]Daily Roster'!$P19</f>
        <v>0</v>
      </c>
      <c r="Q19" s="154">
        <f>'[14]Daily Roster'!$Q19</f>
        <v>0</v>
      </c>
      <c r="R19" s="154">
        <f>'[14]Daily Roster'!$R19</f>
        <v>0</v>
      </c>
      <c r="S19" s="154">
        <f>'[14]Daily Roster'!$S19</f>
        <v>0</v>
      </c>
      <c r="T19" s="154">
        <f>'[14]Daily Roster'!$T19</f>
        <v>0</v>
      </c>
      <c r="U19" s="154">
        <f>'[14]Daily Roster'!$U19</f>
        <v>0</v>
      </c>
      <c r="V19" s="154">
        <f>'[14]Daily Roster'!$V19</f>
        <v>0</v>
      </c>
      <c r="W19" s="154">
        <f>'[14]Daily Roster'!$W19</f>
        <v>0</v>
      </c>
      <c r="X19" s="154">
        <f>'[14]Daily Roster'!$X19</f>
        <v>0</v>
      </c>
      <c r="Y19" s="154">
        <f>'[14]Daily Roster'!$Y19</f>
        <v>0</v>
      </c>
      <c r="Z19" s="154">
        <f>'[14]Daily Roster'!$Z19</f>
        <v>0</v>
      </c>
      <c r="AA19" s="151"/>
    </row>
    <row r="20" spans="1:27" x14ac:dyDescent="0.3">
      <c r="A20" s="148">
        <v>43125</v>
      </c>
      <c r="B20" s="149" t="s">
        <v>4</v>
      </c>
      <c r="C20" s="153">
        <f>'[14]Daily Roster'!$C20</f>
        <v>0</v>
      </c>
      <c r="D20" s="153">
        <f>'[14]Daily Roster'!$D20</f>
        <v>0</v>
      </c>
      <c r="E20" s="153">
        <f>'[14]Daily Roster'!$E20</f>
        <v>0</v>
      </c>
      <c r="F20" s="153">
        <f>'[14]Daily Roster'!$F20</f>
        <v>0</v>
      </c>
      <c r="G20" s="153" t="str">
        <f>'[14]Daily Roster'!$G20</f>
        <v>qq</v>
      </c>
      <c r="H20" s="153">
        <f>'[14]Daily Roster'!$H20</f>
        <v>0</v>
      </c>
      <c r="I20" s="153">
        <f>'[14]Daily Roster'!$I20</f>
        <v>0</v>
      </c>
      <c r="J20" s="153">
        <f>'[14]Daily Roster'!$J20</f>
        <v>0</v>
      </c>
      <c r="K20" s="153">
        <f>'[14]Daily Roster'!$K20</f>
        <v>0</v>
      </c>
      <c r="L20" s="153">
        <f>'[14]Daily Roster'!$L20</f>
        <v>0</v>
      </c>
      <c r="M20" s="154">
        <f>'[14]Daily Roster'!$M20</f>
        <v>0</v>
      </c>
      <c r="N20" s="154">
        <f>'[14]Daily Roster'!$N20</f>
        <v>0</v>
      </c>
      <c r="O20" s="154">
        <f>'[14]Daily Roster'!$O20</f>
        <v>0</v>
      </c>
      <c r="P20" s="154">
        <f>'[14]Daily Roster'!$P20</f>
        <v>0</v>
      </c>
      <c r="Q20" s="154">
        <f>'[14]Daily Roster'!$Q20</f>
        <v>0</v>
      </c>
      <c r="R20" s="154">
        <f>'[14]Daily Roster'!$R20</f>
        <v>0</v>
      </c>
      <c r="S20" s="154">
        <f>'[14]Daily Roster'!$S20</f>
        <v>0</v>
      </c>
      <c r="T20" s="154">
        <f>'[14]Daily Roster'!$T20</f>
        <v>0</v>
      </c>
      <c r="U20" s="154">
        <f>'[14]Daily Roster'!$U20</f>
        <v>0</v>
      </c>
      <c r="V20" s="154">
        <f>'[14]Daily Roster'!$V20</f>
        <v>0</v>
      </c>
      <c r="W20" s="154">
        <f>'[14]Daily Roster'!$W20</f>
        <v>0</v>
      </c>
      <c r="X20" s="154">
        <f>'[14]Daily Roster'!$X20</f>
        <v>0</v>
      </c>
      <c r="Y20" s="154">
        <f>'[14]Daily Roster'!$Y20</f>
        <v>0</v>
      </c>
      <c r="Z20" s="154">
        <f>'[14]Daily Roster'!$Z20</f>
        <v>0</v>
      </c>
      <c r="AA20" s="151"/>
    </row>
    <row r="21" spans="1:27" x14ac:dyDescent="0.3">
      <c r="A21" s="148">
        <v>43126</v>
      </c>
      <c r="B21" s="149" t="s">
        <v>5</v>
      </c>
      <c r="C21" s="153">
        <f>'[14]Daily Roster'!$C21</f>
        <v>0</v>
      </c>
      <c r="D21" s="153">
        <f>'[14]Daily Roster'!$D21</f>
        <v>0</v>
      </c>
      <c r="E21" s="153">
        <f>'[14]Daily Roster'!$E21</f>
        <v>0</v>
      </c>
      <c r="F21" s="153">
        <f>'[14]Daily Roster'!$F21</f>
        <v>0</v>
      </c>
      <c r="G21" s="153" t="str">
        <f>'[14]Daily Roster'!$G21</f>
        <v>public holiday</v>
      </c>
      <c r="H21" s="153" t="str">
        <f>'[14]Daily Roster'!$H21</f>
        <v>public holiday</v>
      </c>
      <c r="I21" s="153">
        <f>'[14]Daily Roster'!$I21</f>
        <v>0</v>
      </c>
      <c r="J21" s="153">
        <f>'[14]Daily Roster'!$J21</f>
        <v>0</v>
      </c>
      <c r="K21" s="153">
        <f>'[14]Daily Roster'!$K21</f>
        <v>0</v>
      </c>
      <c r="L21" s="153">
        <f>'[14]Daily Roster'!$L21</f>
        <v>0</v>
      </c>
      <c r="M21" s="154">
        <f>'[14]Daily Roster'!$M21</f>
        <v>0</v>
      </c>
      <c r="N21" s="154">
        <f>'[14]Daily Roster'!$N21</f>
        <v>0</v>
      </c>
      <c r="O21" s="154">
        <f>'[14]Daily Roster'!$O21</f>
        <v>0</v>
      </c>
      <c r="P21" s="154">
        <f>'[14]Daily Roster'!$P21</f>
        <v>0</v>
      </c>
      <c r="Q21" s="154">
        <f>'[14]Daily Roster'!$Q21</f>
        <v>0</v>
      </c>
      <c r="R21" s="154">
        <f>'[14]Daily Roster'!$R21</f>
        <v>0</v>
      </c>
      <c r="S21" s="154">
        <f>'[14]Daily Roster'!$S21</f>
        <v>0</v>
      </c>
      <c r="T21" s="154">
        <f>'[14]Daily Roster'!$T21</f>
        <v>0</v>
      </c>
      <c r="U21" s="154">
        <f>'[14]Daily Roster'!$U21</f>
        <v>0</v>
      </c>
      <c r="V21" s="154">
        <f>'[14]Daily Roster'!$V21</f>
        <v>0</v>
      </c>
      <c r="W21" s="154">
        <f>'[14]Daily Roster'!$W21</f>
        <v>0</v>
      </c>
      <c r="X21" s="154">
        <f>'[14]Daily Roster'!$X21</f>
        <v>0</v>
      </c>
      <c r="Y21" s="154">
        <f>'[14]Daily Roster'!$Y21</f>
        <v>0</v>
      </c>
      <c r="Z21" s="154">
        <f>'[14]Daily Roster'!$Z21</f>
        <v>0</v>
      </c>
      <c r="AA21" s="151"/>
    </row>
    <row r="22" spans="1:27" x14ac:dyDescent="0.3">
      <c r="A22" s="148">
        <v>43129</v>
      </c>
      <c r="B22" s="149" t="s">
        <v>1</v>
      </c>
      <c r="C22" s="153">
        <f>'[14]Daily Roster'!$C22</f>
        <v>0</v>
      </c>
      <c r="D22" s="153">
        <f>'[14]Daily Roster'!$D22</f>
        <v>0</v>
      </c>
      <c r="E22" s="153">
        <f>'[14]Daily Roster'!$E22</f>
        <v>0</v>
      </c>
      <c r="F22" s="153">
        <f>'[14]Daily Roster'!$F22</f>
        <v>0</v>
      </c>
      <c r="G22" s="153" t="str">
        <f>'[14]Daily Roster'!$G22</f>
        <v>qq</v>
      </c>
      <c r="H22" s="153">
        <f>'[14]Daily Roster'!$H22</f>
        <v>0</v>
      </c>
      <c r="I22" s="153">
        <f>'[14]Daily Roster'!$I22</f>
        <v>0</v>
      </c>
      <c r="J22" s="153">
        <f>'[14]Daily Roster'!$J22</f>
        <v>0</v>
      </c>
      <c r="K22" s="153">
        <f>'[14]Daily Roster'!$K22</f>
        <v>0</v>
      </c>
      <c r="L22" s="153">
        <f>'[14]Daily Roster'!$L22</f>
        <v>0</v>
      </c>
      <c r="M22" s="154">
        <f>'[14]Daily Roster'!$M22</f>
        <v>0</v>
      </c>
      <c r="N22" s="154">
        <f>'[14]Daily Roster'!$N22</f>
        <v>0</v>
      </c>
      <c r="O22" s="154">
        <f>'[14]Daily Roster'!$O22</f>
        <v>0</v>
      </c>
      <c r="P22" s="154">
        <f>'[14]Daily Roster'!$P22</f>
        <v>0</v>
      </c>
      <c r="Q22" s="154">
        <f>'[14]Daily Roster'!$Q22</f>
        <v>0</v>
      </c>
      <c r="R22" s="154">
        <f>'[14]Daily Roster'!$R22</f>
        <v>0</v>
      </c>
      <c r="S22" s="154">
        <f>'[14]Daily Roster'!$S22</f>
        <v>0</v>
      </c>
      <c r="T22" s="154">
        <f>'[14]Daily Roster'!$T22</f>
        <v>0</v>
      </c>
      <c r="U22" s="154">
        <f>'[14]Daily Roster'!$U22</f>
        <v>0</v>
      </c>
      <c r="V22" s="154">
        <f>'[14]Daily Roster'!$V22</f>
        <v>0</v>
      </c>
      <c r="W22" s="154">
        <f>'[14]Daily Roster'!$W22</f>
        <v>0</v>
      </c>
      <c r="X22" s="154">
        <f>'[14]Daily Roster'!$X22</f>
        <v>0</v>
      </c>
      <c r="Y22" s="154">
        <f>'[14]Daily Roster'!$Y22</f>
        <v>0</v>
      </c>
      <c r="Z22" s="154">
        <f>'[14]Daily Roster'!$Z22</f>
        <v>0</v>
      </c>
      <c r="AA22" s="150"/>
    </row>
    <row r="23" spans="1:27" x14ac:dyDescent="0.3">
      <c r="A23" s="148">
        <v>43130</v>
      </c>
      <c r="B23" s="149" t="s">
        <v>2</v>
      </c>
      <c r="C23" s="153">
        <f>'[14]Daily Roster'!$C23</f>
        <v>0</v>
      </c>
      <c r="D23" s="153">
        <f>'[14]Daily Roster'!$D23</f>
        <v>0</v>
      </c>
      <c r="E23" s="153">
        <f>'[14]Daily Roster'!$E23</f>
        <v>0</v>
      </c>
      <c r="F23" s="153">
        <f>'[14]Daily Roster'!$F23</f>
        <v>0</v>
      </c>
      <c r="G23" s="153" t="str">
        <f>'[14]Daily Roster'!$G23</f>
        <v>qq</v>
      </c>
      <c r="H23" s="153">
        <f>'[14]Daily Roster'!$H23</f>
        <v>0</v>
      </c>
      <c r="I23" s="153">
        <f>'[14]Daily Roster'!$I23</f>
        <v>0</v>
      </c>
      <c r="J23" s="153">
        <f>'[14]Daily Roster'!$J23</f>
        <v>0</v>
      </c>
      <c r="K23" s="153">
        <f>'[14]Daily Roster'!$K23</f>
        <v>0</v>
      </c>
      <c r="L23" s="153">
        <f>'[14]Daily Roster'!$L23</f>
        <v>0</v>
      </c>
      <c r="M23" s="154">
        <f>'[14]Daily Roster'!$M23</f>
        <v>0</v>
      </c>
      <c r="N23" s="154">
        <f>'[14]Daily Roster'!$N23</f>
        <v>0</v>
      </c>
      <c r="O23" s="154">
        <f>'[14]Daily Roster'!$O23</f>
        <v>0</v>
      </c>
      <c r="P23" s="154">
        <f>'[14]Daily Roster'!$P23</f>
        <v>0</v>
      </c>
      <c r="Q23" s="154">
        <f>'[14]Daily Roster'!$Q23</f>
        <v>0</v>
      </c>
      <c r="R23" s="154">
        <f>'[14]Daily Roster'!$R23</f>
        <v>0</v>
      </c>
      <c r="S23" s="154">
        <f>'[14]Daily Roster'!$S23</f>
        <v>0</v>
      </c>
      <c r="T23" s="154">
        <f>'[14]Daily Roster'!$T23</f>
        <v>0</v>
      </c>
      <c r="U23" s="154">
        <f>'[14]Daily Roster'!$U23</f>
        <v>0</v>
      </c>
      <c r="V23" s="154">
        <f>'[14]Daily Roster'!$V23</f>
        <v>0</v>
      </c>
      <c r="W23" s="154">
        <f>'[14]Daily Roster'!$W23</f>
        <v>0</v>
      </c>
      <c r="X23" s="154">
        <f>'[14]Daily Roster'!$X23</f>
        <v>0</v>
      </c>
      <c r="Y23" s="154">
        <f>'[14]Daily Roster'!$Y23</f>
        <v>0</v>
      </c>
      <c r="Z23" s="154">
        <f>'[14]Daily Roster'!$Z23</f>
        <v>0</v>
      </c>
      <c r="AA23" s="151"/>
    </row>
    <row r="24" spans="1:27" x14ac:dyDescent="0.3">
      <c r="A24" s="148">
        <v>43131</v>
      </c>
      <c r="B24" s="149" t="s">
        <v>3</v>
      </c>
      <c r="C24" s="153">
        <f>'[14]Daily Roster'!$C24</f>
        <v>0</v>
      </c>
      <c r="D24" s="153">
        <f>'[14]Daily Roster'!$D24</f>
        <v>0</v>
      </c>
      <c r="E24" s="153">
        <f>'[14]Daily Roster'!$E24</f>
        <v>0</v>
      </c>
      <c r="F24" s="153">
        <f>'[14]Daily Roster'!$F24</f>
        <v>0</v>
      </c>
      <c r="G24" s="153" t="str">
        <f>'[14]Daily Roster'!$G24</f>
        <v>qq</v>
      </c>
      <c r="H24" s="153">
        <f>'[14]Daily Roster'!$H24</f>
        <v>0</v>
      </c>
      <c r="I24" s="153">
        <f>'[14]Daily Roster'!$I24</f>
        <v>0</v>
      </c>
      <c r="J24" s="153">
        <f>'[14]Daily Roster'!$J24</f>
        <v>0</v>
      </c>
      <c r="K24" s="153">
        <f>'[14]Daily Roster'!$K24</f>
        <v>0</v>
      </c>
      <c r="L24" s="153">
        <f>'[14]Daily Roster'!$L24</f>
        <v>0</v>
      </c>
      <c r="M24" s="154">
        <f>'[14]Daily Roster'!$M24</f>
        <v>0</v>
      </c>
      <c r="N24" s="154">
        <f>'[14]Daily Roster'!$N24</f>
        <v>0</v>
      </c>
      <c r="O24" s="154">
        <f>'[14]Daily Roster'!$O24</f>
        <v>0</v>
      </c>
      <c r="P24" s="154">
        <f>'[14]Daily Roster'!$P24</f>
        <v>0</v>
      </c>
      <c r="Q24" s="154">
        <f>'[14]Daily Roster'!$Q24</f>
        <v>0</v>
      </c>
      <c r="R24" s="154">
        <f>'[14]Daily Roster'!$R24</f>
        <v>0</v>
      </c>
      <c r="S24" s="154">
        <f>'[14]Daily Roster'!$S24</f>
        <v>0</v>
      </c>
      <c r="T24" s="154">
        <f>'[14]Daily Roster'!$T24</f>
        <v>0</v>
      </c>
      <c r="U24" s="154">
        <f>'[14]Daily Roster'!$U24</f>
        <v>0</v>
      </c>
      <c r="V24" s="154">
        <f>'[14]Daily Roster'!$V24</f>
        <v>0</v>
      </c>
      <c r="W24" s="154">
        <f>'[14]Daily Roster'!$W24</f>
        <v>0</v>
      </c>
      <c r="X24" s="154">
        <f>'[14]Daily Roster'!$X24</f>
        <v>0</v>
      </c>
      <c r="Y24" s="154">
        <f>'[14]Daily Roster'!$Y24</f>
        <v>0</v>
      </c>
      <c r="Z24" s="154">
        <f>'[14]Daily Roster'!$Z24</f>
        <v>0</v>
      </c>
      <c r="AA24" s="151"/>
    </row>
    <row r="25" spans="1:27" x14ac:dyDescent="0.3">
      <c r="A25" s="148">
        <v>43132</v>
      </c>
      <c r="B25" s="149" t="s">
        <v>4</v>
      </c>
      <c r="C25" s="153">
        <f>'[14]Daily Roster'!$C25</f>
        <v>0</v>
      </c>
      <c r="D25" s="153">
        <f>'[14]Daily Roster'!$D25</f>
        <v>0</v>
      </c>
      <c r="E25" s="153">
        <f>'[14]Daily Roster'!$E25</f>
        <v>0</v>
      </c>
      <c r="F25" s="153">
        <f>'[14]Daily Roster'!$F25</f>
        <v>0</v>
      </c>
      <c r="G25" s="153" t="str">
        <f>'[14]Daily Roster'!$G25</f>
        <v>qq</v>
      </c>
      <c r="H25" s="153">
        <f>'[14]Daily Roster'!$H25</f>
        <v>0</v>
      </c>
      <c r="I25" s="153">
        <f>'[14]Daily Roster'!$I25</f>
        <v>0</v>
      </c>
      <c r="J25" s="153">
        <f>'[14]Daily Roster'!$J25</f>
        <v>0</v>
      </c>
      <c r="K25" s="153">
        <f>'[14]Daily Roster'!$K25</f>
        <v>0</v>
      </c>
      <c r="L25" s="153">
        <f>'[14]Daily Roster'!$L25</f>
        <v>0</v>
      </c>
      <c r="M25" s="154">
        <f>'[14]Daily Roster'!$M25</f>
        <v>0</v>
      </c>
      <c r="N25" s="154">
        <f>'[14]Daily Roster'!$N25</f>
        <v>0</v>
      </c>
      <c r="O25" s="154">
        <f>'[14]Daily Roster'!$O25</f>
        <v>0</v>
      </c>
      <c r="P25" s="154">
        <f>'[14]Daily Roster'!$P25</f>
        <v>0</v>
      </c>
      <c r="Q25" s="154">
        <f>'[14]Daily Roster'!$Q25</f>
        <v>0</v>
      </c>
      <c r="R25" s="154">
        <f>'[14]Daily Roster'!$R25</f>
        <v>0</v>
      </c>
      <c r="S25" s="154">
        <f>'[14]Daily Roster'!$S25</f>
        <v>0</v>
      </c>
      <c r="T25" s="154">
        <f>'[14]Daily Roster'!$T25</f>
        <v>0</v>
      </c>
      <c r="U25" s="154">
        <f>'[14]Daily Roster'!$U25</f>
        <v>0</v>
      </c>
      <c r="V25" s="154">
        <f>'[14]Daily Roster'!$V25</f>
        <v>0</v>
      </c>
      <c r="W25" s="154">
        <f>'[14]Daily Roster'!$W25</f>
        <v>0</v>
      </c>
      <c r="X25" s="154">
        <f>'[14]Daily Roster'!$X25</f>
        <v>0</v>
      </c>
      <c r="Y25" s="154">
        <f>'[14]Daily Roster'!$Y25</f>
        <v>0</v>
      </c>
      <c r="Z25" s="154">
        <f>'[14]Daily Roster'!$Z25</f>
        <v>0</v>
      </c>
      <c r="AA25" s="151"/>
    </row>
    <row r="26" spans="1:27" x14ac:dyDescent="0.3">
      <c r="A26" s="148">
        <v>43133</v>
      </c>
      <c r="B26" s="149" t="s">
        <v>5</v>
      </c>
      <c r="C26" s="153">
        <f>'[14]Daily Roster'!$C26</f>
        <v>0</v>
      </c>
      <c r="D26" s="153">
        <f>'[14]Daily Roster'!$D26</f>
        <v>0</v>
      </c>
      <c r="E26" s="153">
        <f>'[14]Daily Roster'!$E26</f>
        <v>0</v>
      </c>
      <c r="F26" s="153">
        <f>'[14]Daily Roster'!$F26</f>
        <v>0</v>
      </c>
      <c r="G26" s="153" t="str">
        <f>'[14]Daily Roster'!$G26</f>
        <v>qq</v>
      </c>
      <c r="H26" s="153">
        <f>'[14]Daily Roster'!$H26</f>
        <v>0</v>
      </c>
      <c r="I26" s="153">
        <f>'[14]Daily Roster'!$I26</f>
        <v>0</v>
      </c>
      <c r="J26" s="153">
        <f>'[14]Daily Roster'!$J26</f>
        <v>0</v>
      </c>
      <c r="K26" s="153">
        <f>'[14]Daily Roster'!$K26</f>
        <v>0</v>
      </c>
      <c r="L26" s="153">
        <f>'[14]Daily Roster'!$L26</f>
        <v>0</v>
      </c>
      <c r="M26" s="154">
        <f>'[14]Daily Roster'!$M26</f>
        <v>0</v>
      </c>
      <c r="N26" s="154">
        <f>'[14]Daily Roster'!$N26</f>
        <v>0</v>
      </c>
      <c r="O26" s="154">
        <f>'[14]Daily Roster'!$O26</f>
        <v>0</v>
      </c>
      <c r="P26" s="154">
        <f>'[14]Daily Roster'!$P26</f>
        <v>0</v>
      </c>
      <c r="Q26" s="154">
        <f>'[14]Daily Roster'!$Q26</f>
        <v>0</v>
      </c>
      <c r="R26" s="154">
        <f>'[14]Daily Roster'!$R26</f>
        <v>0</v>
      </c>
      <c r="S26" s="154">
        <f>'[14]Daily Roster'!$S26</f>
        <v>0</v>
      </c>
      <c r="T26" s="154">
        <f>'[14]Daily Roster'!$T26</f>
        <v>0</v>
      </c>
      <c r="U26" s="154">
        <f>'[14]Daily Roster'!$U26</f>
        <v>0</v>
      </c>
      <c r="V26" s="154">
        <f>'[14]Daily Roster'!$V26</f>
        <v>0</v>
      </c>
      <c r="W26" s="154">
        <f>'[14]Daily Roster'!$W26</f>
        <v>0</v>
      </c>
      <c r="X26" s="154">
        <f>'[14]Daily Roster'!$X26</f>
        <v>0</v>
      </c>
      <c r="Y26" s="154">
        <f>'[14]Daily Roster'!$Y26</f>
        <v>0</v>
      </c>
      <c r="Z26" s="154">
        <f>'[14]Daily Roster'!$Z26</f>
        <v>0</v>
      </c>
      <c r="AA26" s="151"/>
    </row>
    <row r="27" spans="1:27" x14ac:dyDescent="0.3">
      <c r="A27" s="148">
        <v>43136</v>
      </c>
      <c r="B27" s="149" t="s">
        <v>1</v>
      </c>
      <c r="C27" s="153">
        <f>'[14]Daily Roster'!$C27</f>
        <v>0</v>
      </c>
      <c r="D27" s="153">
        <f>'[14]Daily Roster'!$D27</f>
        <v>0</v>
      </c>
      <c r="E27" s="153">
        <f>'[14]Daily Roster'!$E27</f>
        <v>0</v>
      </c>
      <c r="F27" s="153">
        <f>'[14]Daily Roster'!$F27</f>
        <v>0</v>
      </c>
      <c r="G27" s="153" t="str">
        <f>'[14]Daily Roster'!$G27</f>
        <v>qq</v>
      </c>
      <c r="H27" s="153">
        <f>'[14]Daily Roster'!$H27</f>
        <v>0</v>
      </c>
      <c r="I27" s="153">
        <f>'[14]Daily Roster'!$I27</f>
        <v>0</v>
      </c>
      <c r="J27" s="153">
        <f>'[14]Daily Roster'!$J27</f>
        <v>0</v>
      </c>
      <c r="K27" s="153">
        <f>'[14]Daily Roster'!$K27</f>
        <v>0</v>
      </c>
      <c r="L27" s="153">
        <f>'[14]Daily Roster'!$L27</f>
        <v>0</v>
      </c>
      <c r="M27" s="154">
        <f>'[14]Daily Roster'!$M27</f>
        <v>0</v>
      </c>
      <c r="N27" s="154">
        <f>'[14]Daily Roster'!$N27</f>
        <v>0</v>
      </c>
      <c r="O27" s="154">
        <f>'[14]Daily Roster'!$O27</f>
        <v>0</v>
      </c>
      <c r="P27" s="154">
        <f>'[14]Daily Roster'!$P27</f>
        <v>0</v>
      </c>
      <c r="Q27" s="154">
        <f>'[14]Daily Roster'!$Q27</f>
        <v>0</v>
      </c>
      <c r="R27" s="154">
        <f>'[14]Daily Roster'!$R27</f>
        <v>0</v>
      </c>
      <c r="S27" s="154">
        <f>'[14]Daily Roster'!$S27</f>
        <v>0</v>
      </c>
      <c r="T27" s="154">
        <f>'[14]Daily Roster'!$T27</f>
        <v>0</v>
      </c>
      <c r="U27" s="154">
        <f>'[14]Daily Roster'!$U27</f>
        <v>0</v>
      </c>
      <c r="V27" s="154">
        <f>'[14]Daily Roster'!$V27</f>
        <v>0</v>
      </c>
      <c r="W27" s="154">
        <f>'[14]Daily Roster'!$W27</f>
        <v>0</v>
      </c>
      <c r="X27" s="154">
        <f>'[14]Daily Roster'!$X27</f>
        <v>0</v>
      </c>
      <c r="Y27" s="154">
        <f>'[14]Daily Roster'!$Y27</f>
        <v>0</v>
      </c>
      <c r="Z27" s="154">
        <f>'[14]Daily Roster'!$Z27</f>
        <v>0</v>
      </c>
      <c r="AA27" s="150"/>
    </row>
    <row r="28" spans="1:27" x14ac:dyDescent="0.3">
      <c r="A28" s="148">
        <v>43137</v>
      </c>
      <c r="B28" s="149" t="s">
        <v>2</v>
      </c>
      <c r="C28" s="153">
        <f>'[14]Daily Roster'!$C28</f>
        <v>0</v>
      </c>
      <c r="D28" s="153">
        <f>'[14]Daily Roster'!$D28</f>
        <v>0</v>
      </c>
      <c r="E28" s="153">
        <f>'[14]Daily Roster'!$E28</f>
        <v>0</v>
      </c>
      <c r="F28" s="153">
        <f>'[14]Daily Roster'!$F28</f>
        <v>0</v>
      </c>
      <c r="G28" s="153" t="str">
        <f>'[14]Daily Roster'!$G28</f>
        <v>qq</v>
      </c>
      <c r="H28" s="153">
        <f>'[14]Daily Roster'!$H28</f>
        <v>0</v>
      </c>
      <c r="I28" s="153">
        <f>'[14]Daily Roster'!$I28</f>
        <v>0</v>
      </c>
      <c r="J28" s="153">
        <f>'[14]Daily Roster'!$J28</f>
        <v>0</v>
      </c>
      <c r="K28" s="153">
        <f>'[14]Daily Roster'!$K28</f>
        <v>0</v>
      </c>
      <c r="L28" s="153">
        <f>'[14]Daily Roster'!$L28</f>
        <v>0</v>
      </c>
      <c r="M28" s="154">
        <f>'[14]Daily Roster'!$M28</f>
        <v>0</v>
      </c>
      <c r="N28" s="154">
        <f>'[14]Daily Roster'!$N28</f>
        <v>0</v>
      </c>
      <c r="O28" s="154">
        <f>'[14]Daily Roster'!$O28</f>
        <v>0</v>
      </c>
      <c r="P28" s="154">
        <f>'[14]Daily Roster'!$P28</f>
        <v>0</v>
      </c>
      <c r="Q28" s="154">
        <f>'[14]Daily Roster'!$Q28</f>
        <v>0</v>
      </c>
      <c r="R28" s="154">
        <f>'[14]Daily Roster'!$R28</f>
        <v>0</v>
      </c>
      <c r="S28" s="154">
        <f>'[14]Daily Roster'!$S28</f>
        <v>0</v>
      </c>
      <c r="T28" s="154">
        <f>'[14]Daily Roster'!$T28</f>
        <v>0</v>
      </c>
      <c r="U28" s="154">
        <f>'[14]Daily Roster'!$U28</f>
        <v>0</v>
      </c>
      <c r="V28" s="154">
        <f>'[14]Daily Roster'!$V28</f>
        <v>0</v>
      </c>
      <c r="W28" s="154">
        <f>'[14]Daily Roster'!$W28</f>
        <v>0</v>
      </c>
      <c r="X28" s="154">
        <f>'[14]Daily Roster'!$X28</f>
        <v>0</v>
      </c>
      <c r="Y28" s="154">
        <f>'[14]Daily Roster'!$Y28</f>
        <v>0</v>
      </c>
      <c r="Z28" s="154">
        <f>'[14]Daily Roster'!$Z28</f>
        <v>0</v>
      </c>
      <c r="AA28" s="151"/>
    </row>
    <row r="29" spans="1:27" x14ac:dyDescent="0.3">
      <c r="A29" s="148">
        <v>43138</v>
      </c>
      <c r="B29" s="149" t="s">
        <v>3</v>
      </c>
      <c r="C29" s="153">
        <f>'[14]Daily Roster'!$C29</f>
        <v>0</v>
      </c>
      <c r="D29" s="153">
        <f>'[14]Daily Roster'!$D29</f>
        <v>0</v>
      </c>
      <c r="E29" s="153">
        <f>'[14]Daily Roster'!$E29</f>
        <v>0</v>
      </c>
      <c r="F29" s="153">
        <f>'[14]Daily Roster'!$F29</f>
        <v>0</v>
      </c>
      <c r="G29" s="153" t="str">
        <f>'[14]Daily Roster'!$G29</f>
        <v>qq</v>
      </c>
      <c r="H29" s="153">
        <f>'[14]Daily Roster'!$H29</f>
        <v>0</v>
      </c>
      <c r="I29" s="153">
        <f>'[14]Daily Roster'!$I29</f>
        <v>0</v>
      </c>
      <c r="J29" s="153">
        <f>'[14]Daily Roster'!$J29</f>
        <v>0</v>
      </c>
      <c r="K29" s="153">
        <f>'[14]Daily Roster'!$K29</f>
        <v>0</v>
      </c>
      <c r="L29" s="153">
        <f>'[14]Daily Roster'!$L29</f>
        <v>0</v>
      </c>
      <c r="M29" s="154">
        <f>'[14]Daily Roster'!$M29</f>
        <v>0</v>
      </c>
      <c r="N29" s="154">
        <f>'[14]Daily Roster'!$N29</f>
        <v>0</v>
      </c>
      <c r="O29" s="154">
        <f>'[14]Daily Roster'!$O29</f>
        <v>0</v>
      </c>
      <c r="P29" s="154">
        <f>'[14]Daily Roster'!$P29</f>
        <v>0</v>
      </c>
      <c r="Q29" s="154">
        <f>'[14]Daily Roster'!$Q29</f>
        <v>0</v>
      </c>
      <c r="R29" s="154">
        <f>'[14]Daily Roster'!$R29</f>
        <v>0</v>
      </c>
      <c r="S29" s="154">
        <f>'[14]Daily Roster'!$S29</f>
        <v>0</v>
      </c>
      <c r="T29" s="154">
        <f>'[14]Daily Roster'!$T29</f>
        <v>0</v>
      </c>
      <c r="U29" s="154">
        <f>'[14]Daily Roster'!$U29</f>
        <v>0</v>
      </c>
      <c r="V29" s="154">
        <f>'[14]Daily Roster'!$V29</f>
        <v>0</v>
      </c>
      <c r="W29" s="154">
        <f>'[14]Daily Roster'!$W29</f>
        <v>0</v>
      </c>
      <c r="X29" s="154">
        <f>'[14]Daily Roster'!$X29</f>
        <v>0</v>
      </c>
      <c r="Y29" s="154">
        <f>'[14]Daily Roster'!$Y29</f>
        <v>0</v>
      </c>
      <c r="Z29" s="154">
        <f>'[14]Daily Roster'!$Z29</f>
        <v>0</v>
      </c>
      <c r="AA29" s="151"/>
    </row>
    <row r="30" spans="1:27" x14ac:dyDescent="0.3">
      <c r="A30" s="148">
        <v>43139</v>
      </c>
      <c r="B30" s="149" t="s">
        <v>4</v>
      </c>
      <c r="C30" s="153">
        <f>'[14]Daily Roster'!$C30</f>
        <v>0</v>
      </c>
      <c r="D30" s="153">
        <f>'[14]Daily Roster'!$D30</f>
        <v>0</v>
      </c>
      <c r="E30" s="153">
        <f>'[14]Daily Roster'!$E30</f>
        <v>0</v>
      </c>
      <c r="F30" s="153">
        <f>'[14]Daily Roster'!$F30</f>
        <v>0</v>
      </c>
      <c r="G30" s="153" t="str">
        <f>'[14]Daily Roster'!$G30</f>
        <v>qq</v>
      </c>
      <c r="H30" s="153">
        <f>'[14]Daily Roster'!$H30</f>
        <v>0</v>
      </c>
      <c r="I30" s="153">
        <f>'[14]Daily Roster'!$I30</f>
        <v>0</v>
      </c>
      <c r="J30" s="153">
        <f>'[14]Daily Roster'!$J30</f>
        <v>0</v>
      </c>
      <c r="K30" s="153">
        <f>'[14]Daily Roster'!$K30</f>
        <v>0</v>
      </c>
      <c r="L30" s="153">
        <f>'[14]Daily Roster'!$L30</f>
        <v>0</v>
      </c>
      <c r="M30" s="154">
        <f>'[14]Daily Roster'!$M30</f>
        <v>0</v>
      </c>
      <c r="N30" s="154">
        <f>'[14]Daily Roster'!$N30</f>
        <v>0</v>
      </c>
      <c r="O30" s="154">
        <f>'[14]Daily Roster'!$O30</f>
        <v>0</v>
      </c>
      <c r="P30" s="154">
        <f>'[14]Daily Roster'!$P30</f>
        <v>0</v>
      </c>
      <c r="Q30" s="154">
        <f>'[14]Daily Roster'!$Q30</f>
        <v>0</v>
      </c>
      <c r="R30" s="154">
        <f>'[14]Daily Roster'!$R30</f>
        <v>0</v>
      </c>
      <c r="S30" s="154">
        <f>'[14]Daily Roster'!$S30</f>
        <v>0</v>
      </c>
      <c r="T30" s="154">
        <f>'[14]Daily Roster'!$T30</f>
        <v>0</v>
      </c>
      <c r="U30" s="154">
        <f>'[14]Daily Roster'!$U30</f>
        <v>0</v>
      </c>
      <c r="V30" s="154">
        <f>'[14]Daily Roster'!$V30</f>
        <v>0</v>
      </c>
      <c r="W30" s="154">
        <f>'[14]Daily Roster'!$W30</f>
        <v>0</v>
      </c>
      <c r="X30" s="154">
        <f>'[14]Daily Roster'!$X30</f>
        <v>0</v>
      </c>
      <c r="Y30" s="154">
        <f>'[14]Daily Roster'!$Y30</f>
        <v>0</v>
      </c>
      <c r="Z30" s="154">
        <f>'[14]Daily Roster'!$Z30</f>
        <v>0</v>
      </c>
      <c r="AA30" s="151"/>
    </row>
    <row r="31" spans="1:27" x14ac:dyDescent="0.3">
      <c r="A31" s="148">
        <v>43140</v>
      </c>
      <c r="B31" s="149" t="s">
        <v>5</v>
      </c>
      <c r="C31" s="153">
        <f>'[14]Daily Roster'!$C31</f>
        <v>0</v>
      </c>
      <c r="D31" s="153">
        <f>'[14]Daily Roster'!$D31</f>
        <v>0</v>
      </c>
      <c r="E31" s="153">
        <f>'[14]Daily Roster'!$E31</f>
        <v>0</v>
      </c>
      <c r="F31" s="153">
        <f>'[14]Daily Roster'!$F31</f>
        <v>0</v>
      </c>
      <c r="G31" s="153" t="str">
        <f>'[14]Daily Roster'!$G31</f>
        <v>qq</v>
      </c>
      <c r="H31" s="153">
        <f>'[14]Daily Roster'!$H31</f>
        <v>0</v>
      </c>
      <c r="I31" s="153">
        <f>'[14]Daily Roster'!$I31</f>
        <v>0</v>
      </c>
      <c r="J31" s="153">
        <f>'[14]Daily Roster'!$J31</f>
        <v>0</v>
      </c>
      <c r="K31" s="153">
        <f>'[14]Daily Roster'!$K31</f>
        <v>0</v>
      </c>
      <c r="L31" s="153">
        <f>'[14]Daily Roster'!$L31</f>
        <v>0</v>
      </c>
      <c r="M31" s="154">
        <f>'[14]Daily Roster'!$M31</f>
        <v>0</v>
      </c>
      <c r="N31" s="154">
        <f>'[14]Daily Roster'!$N31</f>
        <v>0</v>
      </c>
      <c r="O31" s="154">
        <f>'[14]Daily Roster'!$O31</f>
        <v>0</v>
      </c>
      <c r="P31" s="154">
        <f>'[14]Daily Roster'!$P31</f>
        <v>0</v>
      </c>
      <c r="Q31" s="154">
        <f>'[14]Daily Roster'!$Q31</f>
        <v>0</v>
      </c>
      <c r="R31" s="154">
        <f>'[14]Daily Roster'!$R31</f>
        <v>0</v>
      </c>
      <c r="S31" s="154">
        <f>'[14]Daily Roster'!$S31</f>
        <v>0</v>
      </c>
      <c r="T31" s="154">
        <f>'[14]Daily Roster'!$T31</f>
        <v>0</v>
      </c>
      <c r="U31" s="154">
        <f>'[14]Daily Roster'!$U31</f>
        <v>0</v>
      </c>
      <c r="V31" s="154">
        <f>'[14]Daily Roster'!$V31</f>
        <v>0</v>
      </c>
      <c r="W31" s="154">
        <f>'[14]Daily Roster'!$W31</f>
        <v>0</v>
      </c>
      <c r="X31" s="154">
        <f>'[14]Daily Roster'!$X31</f>
        <v>0</v>
      </c>
      <c r="Y31" s="154">
        <f>'[14]Daily Roster'!$Y31</f>
        <v>0</v>
      </c>
      <c r="Z31" s="154">
        <f>'[14]Daily Roster'!$Z31</f>
        <v>0</v>
      </c>
      <c r="AA31" s="151"/>
    </row>
    <row r="32" spans="1:27" x14ac:dyDescent="0.3">
      <c r="A32" s="148">
        <v>43143</v>
      </c>
      <c r="B32" s="149" t="s">
        <v>1</v>
      </c>
      <c r="C32" s="153">
        <f>'[14]Daily Roster'!$C32</f>
        <v>0</v>
      </c>
      <c r="D32" s="153">
        <f>'[14]Daily Roster'!$D32</f>
        <v>0</v>
      </c>
      <c r="E32" s="153">
        <f>'[14]Daily Roster'!$E32</f>
        <v>0</v>
      </c>
      <c r="F32" s="153">
        <f>'[14]Daily Roster'!$F32</f>
        <v>0</v>
      </c>
      <c r="G32" s="153" t="str">
        <f>'[14]Daily Roster'!$G32</f>
        <v>qq</v>
      </c>
      <c r="H32" s="153">
        <f>'[14]Daily Roster'!$H32</f>
        <v>0</v>
      </c>
      <c r="I32" s="153">
        <f>'[14]Daily Roster'!$I32</f>
        <v>0</v>
      </c>
      <c r="J32" s="153">
        <f>'[14]Daily Roster'!$J32</f>
        <v>0</v>
      </c>
      <c r="K32" s="153">
        <f>'[14]Daily Roster'!$K32</f>
        <v>0</v>
      </c>
      <c r="L32" s="153">
        <f>'[14]Daily Roster'!$L32</f>
        <v>0</v>
      </c>
      <c r="M32" s="154">
        <f>'[14]Daily Roster'!$M32</f>
        <v>0</v>
      </c>
      <c r="N32" s="154">
        <f>'[14]Daily Roster'!$N32</f>
        <v>0</v>
      </c>
      <c r="O32" s="154">
        <f>'[14]Daily Roster'!$O32</f>
        <v>0</v>
      </c>
      <c r="P32" s="154">
        <f>'[14]Daily Roster'!$P32</f>
        <v>0</v>
      </c>
      <c r="Q32" s="154">
        <f>'[14]Daily Roster'!$Q32</f>
        <v>0</v>
      </c>
      <c r="R32" s="154">
        <f>'[14]Daily Roster'!$R32</f>
        <v>0</v>
      </c>
      <c r="S32" s="154">
        <f>'[14]Daily Roster'!$S32</f>
        <v>0</v>
      </c>
      <c r="T32" s="154">
        <f>'[14]Daily Roster'!$T32</f>
        <v>0</v>
      </c>
      <c r="U32" s="154">
        <f>'[14]Daily Roster'!$U32</f>
        <v>0</v>
      </c>
      <c r="V32" s="154">
        <f>'[14]Daily Roster'!$V32</f>
        <v>0</v>
      </c>
      <c r="W32" s="154">
        <f>'[14]Daily Roster'!$W32</f>
        <v>0</v>
      </c>
      <c r="X32" s="154">
        <f>'[14]Daily Roster'!$X32</f>
        <v>0</v>
      </c>
      <c r="Y32" s="154">
        <f>'[14]Daily Roster'!$Y32</f>
        <v>0</v>
      </c>
      <c r="Z32" s="154">
        <f>'[14]Daily Roster'!$Z32</f>
        <v>0</v>
      </c>
      <c r="AA32" s="150"/>
    </row>
    <row r="33" spans="1:27" x14ac:dyDescent="0.3">
      <c r="A33" s="148">
        <v>43144</v>
      </c>
      <c r="B33" s="149" t="s">
        <v>2</v>
      </c>
      <c r="C33" s="153">
        <f>'[14]Daily Roster'!$C33</f>
        <v>0</v>
      </c>
      <c r="D33" s="153">
        <f>'[14]Daily Roster'!$D33</f>
        <v>0</v>
      </c>
      <c r="E33" s="153">
        <f>'[14]Daily Roster'!$E33</f>
        <v>0</v>
      </c>
      <c r="F33" s="153">
        <f>'[14]Daily Roster'!$F33</f>
        <v>0</v>
      </c>
      <c r="G33" s="153" t="str">
        <f>'[14]Daily Roster'!$G33</f>
        <v>qq</v>
      </c>
      <c r="H33" s="153">
        <f>'[14]Daily Roster'!$H33</f>
        <v>0</v>
      </c>
      <c r="I33" s="153">
        <f>'[14]Daily Roster'!$I33</f>
        <v>0</v>
      </c>
      <c r="J33" s="153">
        <f>'[14]Daily Roster'!$J33</f>
        <v>0</v>
      </c>
      <c r="K33" s="153">
        <f>'[14]Daily Roster'!$K33</f>
        <v>0</v>
      </c>
      <c r="L33" s="153">
        <f>'[14]Daily Roster'!$L33</f>
        <v>0</v>
      </c>
      <c r="M33" s="154">
        <f>'[14]Daily Roster'!$M33</f>
        <v>0</v>
      </c>
      <c r="N33" s="154">
        <f>'[14]Daily Roster'!$N33</f>
        <v>0</v>
      </c>
      <c r="O33" s="154">
        <f>'[14]Daily Roster'!$O33</f>
        <v>0</v>
      </c>
      <c r="P33" s="154">
        <f>'[14]Daily Roster'!$P33</f>
        <v>0</v>
      </c>
      <c r="Q33" s="154">
        <f>'[14]Daily Roster'!$Q33</f>
        <v>0</v>
      </c>
      <c r="R33" s="154">
        <f>'[14]Daily Roster'!$R33</f>
        <v>0</v>
      </c>
      <c r="S33" s="154">
        <f>'[14]Daily Roster'!$S33</f>
        <v>0</v>
      </c>
      <c r="T33" s="154">
        <f>'[14]Daily Roster'!$T33</f>
        <v>0</v>
      </c>
      <c r="U33" s="154">
        <f>'[14]Daily Roster'!$U33</f>
        <v>0</v>
      </c>
      <c r="V33" s="154">
        <f>'[14]Daily Roster'!$V33</f>
        <v>0</v>
      </c>
      <c r="W33" s="154">
        <f>'[14]Daily Roster'!$W33</f>
        <v>0</v>
      </c>
      <c r="X33" s="154">
        <f>'[14]Daily Roster'!$X33</f>
        <v>0</v>
      </c>
      <c r="Y33" s="154">
        <f>'[14]Daily Roster'!$Y33</f>
        <v>0</v>
      </c>
      <c r="Z33" s="154">
        <f>'[14]Daily Roster'!$Z33</f>
        <v>0</v>
      </c>
      <c r="AA33" s="151"/>
    </row>
    <row r="34" spans="1:27" x14ac:dyDescent="0.3">
      <c r="A34" s="148">
        <v>43145</v>
      </c>
      <c r="B34" s="149" t="s">
        <v>3</v>
      </c>
      <c r="C34" s="153">
        <f>'[14]Daily Roster'!$C34</f>
        <v>0</v>
      </c>
      <c r="D34" s="153">
        <f>'[14]Daily Roster'!$D34</f>
        <v>0</v>
      </c>
      <c r="E34" s="153">
        <f>'[14]Daily Roster'!$E34</f>
        <v>0</v>
      </c>
      <c r="F34" s="153">
        <f>'[14]Daily Roster'!$F34</f>
        <v>0</v>
      </c>
      <c r="G34" s="153" t="str">
        <f>'[14]Daily Roster'!$G34</f>
        <v>qq</v>
      </c>
      <c r="H34" s="153">
        <f>'[14]Daily Roster'!$H34</f>
        <v>0</v>
      </c>
      <c r="I34" s="153">
        <f>'[14]Daily Roster'!$I34</f>
        <v>0</v>
      </c>
      <c r="J34" s="153">
        <f>'[14]Daily Roster'!$J34</f>
        <v>0</v>
      </c>
      <c r="K34" s="153">
        <f>'[14]Daily Roster'!$K34</f>
        <v>0</v>
      </c>
      <c r="L34" s="153">
        <f>'[14]Daily Roster'!$L34</f>
        <v>0</v>
      </c>
      <c r="M34" s="154">
        <f>'[14]Daily Roster'!$M34</f>
        <v>0</v>
      </c>
      <c r="N34" s="154">
        <f>'[14]Daily Roster'!$N34</f>
        <v>0</v>
      </c>
      <c r="O34" s="154">
        <f>'[14]Daily Roster'!$O34</f>
        <v>0</v>
      </c>
      <c r="P34" s="154">
        <f>'[14]Daily Roster'!$P34</f>
        <v>0</v>
      </c>
      <c r="Q34" s="154">
        <f>'[14]Daily Roster'!$Q34</f>
        <v>0</v>
      </c>
      <c r="R34" s="154">
        <f>'[14]Daily Roster'!$R34</f>
        <v>0</v>
      </c>
      <c r="S34" s="154">
        <f>'[14]Daily Roster'!$S34</f>
        <v>0</v>
      </c>
      <c r="T34" s="154">
        <f>'[14]Daily Roster'!$T34</f>
        <v>0</v>
      </c>
      <c r="U34" s="154">
        <f>'[14]Daily Roster'!$U34</f>
        <v>0</v>
      </c>
      <c r="V34" s="154">
        <f>'[14]Daily Roster'!$V34</f>
        <v>0</v>
      </c>
      <c r="W34" s="154">
        <f>'[14]Daily Roster'!$W34</f>
        <v>0</v>
      </c>
      <c r="X34" s="154">
        <f>'[14]Daily Roster'!$X34</f>
        <v>0</v>
      </c>
      <c r="Y34" s="154">
        <f>'[14]Daily Roster'!$Y34</f>
        <v>0</v>
      </c>
      <c r="Z34" s="154">
        <f>'[14]Daily Roster'!$Z34</f>
        <v>0</v>
      </c>
      <c r="AA34" s="151"/>
    </row>
    <row r="35" spans="1:27" x14ac:dyDescent="0.3">
      <c r="A35" s="148">
        <v>43146</v>
      </c>
      <c r="B35" s="149" t="s">
        <v>4</v>
      </c>
      <c r="C35" s="153">
        <f>'[14]Daily Roster'!$C35</f>
        <v>0</v>
      </c>
      <c r="D35" s="153">
        <f>'[14]Daily Roster'!$D35</f>
        <v>0</v>
      </c>
      <c r="E35" s="153">
        <f>'[14]Daily Roster'!$E35</f>
        <v>0</v>
      </c>
      <c r="F35" s="153">
        <f>'[14]Daily Roster'!$F35</f>
        <v>0</v>
      </c>
      <c r="G35" s="153" t="str">
        <f>'[14]Daily Roster'!$G35</f>
        <v>qq</v>
      </c>
      <c r="H35" s="153">
        <f>'[14]Daily Roster'!$H35</f>
        <v>0</v>
      </c>
      <c r="I35" s="153">
        <f>'[14]Daily Roster'!$I35</f>
        <v>0</v>
      </c>
      <c r="J35" s="153">
        <f>'[14]Daily Roster'!$J35</f>
        <v>0</v>
      </c>
      <c r="K35" s="153">
        <f>'[14]Daily Roster'!$K35</f>
        <v>0</v>
      </c>
      <c r="L35" s="153">
        <f>'[14]Daily Roster'!$L35</f>
        <v>0</v>
      </c>
      <c r="M35" s="154">
        <f>'[14]Daily Roster'!$M35</f>
        <v>0</v>
      </c>
      <c r="N35" s="154">
        <f>'[14]Daily Roster'!$N35</f>
        <v>0</v>
      </c>
      <c r="O35" s="154">
        <f>'[14]Daily Roster'!$O35</f>
        <v>0</v>
      </c>
      <c r="P35" s="154">
        <f>'[14]Daily Roster'!$P35</f>
        <v>0</v>
      </c>
      <c r="Q35" s="154">
        <f>'[14]Daily Roster'!$Q35</f>
        <v>0</v>
      </c>
      <c r="R35" s="154">
        <f>'[14]Daily Roster'!$R35</f>
        <v>0</v>
      </c>
      <c r="S35" s="154">
        <f>'[14]Daily Roster'!$S35</f>
        <v>0</v>
      </c>
      <c r="T35" s="154">
        <f>'[14]Daily Roster'!$T35</f>
        <v>0</v>
      </c>
      <c r="U35" s="154">
        <f>'[14]Daily Roster'!$U35</f>
        <v>0</v>
      </c>
      <c r="V35" s="154">
        <f>'[14]Daily Roster'!$V35</f>
        <v>0</v>
      </c>
      <c r="W35" s="154">
        <f>'[14]Daily Roster'!$W35</f>
        <v>0</v>
      </c>
      <c r="X35" s="154">
        <f>'[14]Daily Roster'!$X35</f>
        <v>0</v>
      </c>
      <c r="Y35" s="154">
        <f>'[14]Daily Roster'!$Y35</f>
        <v>0</v>
      </c>
      <c r="Z35" s="154">
        <f>'[14]Daily Roster'!$Z35</f>
        <v>0</v>
      </c>
      <c r="AA35" s="151"/>
    </row>
    <row r="36" spans="1:27" x14ac:dyDescent="0.3">
      <c r="A36" s="148">
        <v>43147</v>
      </c>
      <c r="B36" s="149" t="s">
        <v>5</v>
      </c>
      <c r="C36" s="153">
        <f>'[14]Daily Roster'!$C36</f>
        <v>0</v>
      </c>
      <c r="D36" s="153">
        <f>'[14]Daily Roster'!$D36</f>
        <v>0</v>
      </c>
      <c r="E36" s="153">
        <f>'[14]Daily Roster'!$E36</f>
        <v>0</v>
      </c>
      <c r="F36" s="153">
        <f>'[14]Daily Roster'!$F36</f>
        <v>0</v>
      </c>
      <c r="G36" s="153" t="str">
        <f>'[14]Daily Roster'!$G36</f>
        <v>qq</v>
      </c>
      <c r="H36" s="153">
        <f>'[14]Daily Roster'!$H36</f>
        <v>0</v>
      </c>
      <c r="I36" s="153">
        <f>'[14]Daily Roster'!$I36</f>
        <v>0</v>
      </c>
      <c r="J36" s="153">
        <f>'[14]Daily Roster'!$J36</f>
        <v>0</v>
      </c>
      <c r="K36" s="153">
        <f>'[14]Daily Roster'!$K36</f>
        <v>0</v>
      </c>
      <c r="L36" s="153">
        <f>'[14]Daily Roster'!$L36</f>
        <v>0</v>
      </c>
      <c r="M36" s="154">
        <f>'[14]Daily Roster'!$M36</f>
        <v>0</v>
      </c>
      <c r="N36" s="154">
        <f>'[14]Daily Roster'!$N36</f>
        <v>0</v>
      </c>
      <c r="O36" s="154">
        <f>'[14]Daily Roster'!$O36</f>
        <v>0</v>
      </c>
      <c r="P36" s="154">
        <f>'[14]Daily Roster'!$P36</f>
        <v>0</v>
      </c>
      <c r="Q36" s="154">
        <f>'[14]Daily Roster'!$Q36</f>
        <v>0</v>
      </c>
      <c r="R36" s="154">
        <f>'[14]Daily Roster'!$R36</f>
        <v>0</v>
      </c>
      <c r="S36" s="154">
        <f>'[14]Daily Roster'!$S36</f>
        <v>0</v>
      </c>
      <c r="T36" s="154">
        <f>'[14]Daily Roster'!$T36</f>
        <v>0</v>
      </c>
      <c r="U36" s="154">
        <f>'[14]Daily Roster'!$U36</f>
        <v>0</v>
      </c>
      <c r="V36" s="154">
        <f>'[14]Daily Roster'!$V36</f>
        <v>0</v>
      </c>
      <c r="W36" s="154">
        <f>'[14]Daily Roster'!$W36</f>
        <v>0</v>
      </c>
      <c r="X36" s="154">
        <f>'[14]Daily Roster'!$X36</f>
        <v>0</v>
      </c>
      <c r="Y36" s="154">
        <f>'[14]Daily Roster'!$Y36</f>
        <v>0</v>
      </c>
      <c r="Z36" s="154">
        <f>'[14]Daily Roster'!$Z36</f>
        <v>0</v>
      </c>
      <c r="AA36" s="151"/>
    </row>
    <row r="37" spans="1:27" x14ac:dyDescent="0.3">
      <c r="A37" s="148">
        <v>43150</v>
      </c>
      <c r="B37" s="149" t="s">
        <v>1</v>
      </c>
      <c r="C37" s="153">
        <f>'[14]Daily Roster'!$C37</f>
        <v>0</v>
      </c>
      <c r="D37" s="153">
        <f>'[14]Daily Roster'!$D37</f>
        <v>0</v>
      </c>
      <c r="E37" s="153">
        <f>'[14]Daily Roster'!$E37</f>
        <v>0</v>
      </c>
      <c r="F37" s="153">
        <f>'[14]Daily Roster'!$F37</f>
        <v>0</v>
      </c>
      <c r="G37" s="153" t="str">
        <f>'[14]Daily Roster'!$G37</f>
        <v>qq</v>
      </c>
      <c r="H37" s="153" t="str">
        <f>'[14]Daily Roster'!$H37</f>
        <v>qq</v>
      </c>
      <c r="I37" s="153">
        <f>'[14]Daily Roster'!$I37</f>
        <v>0</v>
      </c>
      <c r="J37" s="153">
        <f>'[14]Daily Roster'!$J37</f>
        <v>0</v>
      </c>
      <c r="K37" s="153">
        <f>'[14]Daily Roster'!$K37</f>
        <v>0</v>
      </c>
      <c r="L37" s="153">
        <f>'[14]Daily Roster'!$L37</f>
        <v>0</v>
      </c>
      <c r="M37" s="154">
        <f>'[14]Daily Roster'!$M37</f>
        <v>0</v>
      </c>
      <c r="N37" s="154">
        <f>'[14]Daily Roster'!$N37</f>
        <v>0</v>
      </c>
      <c r="O37" s="154">
        <f>'[14]Daily Roster'!$O37</f>
        <v>0</v>
      </c>
      <c r="P37" s="154">
        <f>'[14]Daily Roster'!$P37</f>
        <v>0</v>
      </c>
      <c r="Q37" s="154">
        <f>'[14]Daily Roster'!$Q37</f>
        <v>0</v>
      </c>
      <c r="R37" s="154">
        <f>'[14]Daily Roster'!$R37</f>
        <v>0</v>
      </c>
      <c r="S37" s="154">
        <f>'[14]Daily Roster'!$S37</f>
        <v>0</v>
      </c>
      <c r="T37" s="154">
        <f>'[14]Daily Roster'!$T37</f>
        <v>0</v>
      </c>
      <c r="U37" s="154">
        <f>'[14]Daily Roster'!$U37</f>
        <v>0</v>
      </c>
      <c r="V37" s="154">
        <f>'[14]Daily Roster'!$V37</f>
        <v>0</v>
      </c>
      <c r="W37" s="154">
        <f>'[14]Daily Roster'!$W37</f>
        <v>0</v>
      </c>
      <c r="X37" s="154">
        <f>'[14]Daily Roster'!$X37</f>
        <v>0</v>
      </c>
      <c r="Y37" s="154">
        <f>'[14]Daily Roster'!$Y37</f>
        <v>0</v>
      </c>
      <c r="Z37" s="154">
        <f>'[14]Daily Roster'!$Z37</f>
        <v>0</v>
      </c>
      <c r="AA37" s="150"/>
    </row>
    <row r="38" spans="1:27" x14ac:dyDescent="0.3">
      <c r="A38" s="148">
        <v>43151</v>
      </c>
      <c r="B38" s="149" t="s">
        <v>2</v>
      </c>
      <c r="C38" s="153">
        <f>'[14]Daily Roster'!$C38</f>
        <v>0</v>
      </c>
      <c r="D38" s="153">
        <f>'[14]Daily Roster'!$D38</f>
        <v>0</v>
      </c>
      <c r="E38" s="153">
        <f>'[14]Daily Roster'!$E38</f>
        <v>0</v>
      </c>
      <c r="F38" s="153">
        <f>'[14]Daily Roster'!$F38</f>
        <v>0</v>
      </c>
      <c r="G38" s="153" t="str">
        <f>'[14]Daily Roster'!$G38</f>
        <v>qq</v>
      </c>
      <c r="H38" s="153" t="str">
        <f>'[14]Daily Roster'!$H38</f>
        <v>qq</v>
      </c>
      <c r="I38" s="153">
        <f>'[14]Daily Roster'!$I38</f>
        <v>0</v>
      </c>
      <c r="J38" s="153">
        <f>'[14]Daily Roster'!$J38</f>
        <v>0</v>
      </c>
      <c r="K38" s="153">
        <f>'[14]Daily Roster'!$K38</f>
        <v>0</v>
      </c>
      <c r="L38" s="153">
        <f>'[14]Daily Roster'!$L38</f>
        <v>0</v>
      </c>
      <c r="M38" s="154">
        <f>'[14]Daily Roster'!$M38</f>
        <v>0</v>
      </c>
      <c r="N38" s="154">
        <f>'[14]Daily Roster'!$N38</f>
        <v>0</v>
      </c>
      <c r="O38" s="154">
        <f>'[14]Daily Roster'!$O38</f>
        <v>0</v>
      </c>
      <c r="P38" s="154">
        <f>'[14]Daily Roster'!$P38</f>
        <v>0</v>
      </c>
      <c r="Q38" s="154">
        <f>'[14]Daily Roster'!$Q38</f>
        <v>0</v>
      </c>
      <c r="R38" s="154">
        <f>'[14]Daily Roster'!$R38</f>
        <v>0</v>
      </c>
      <c r="S38" s="154">
        <f>'[14]Daily Roster'!$S38</f>
        <v>0</v>
      </c>
      <c r="T38" s="154">
        <f>'[14]Daily Roster'!$T38</f>
        <v>0</v>
      </c>
      <c r="U38" s="154">
        <f>'[14]Daily Roster'!$U38</f>
        <v>0</v>
      </c>
      <c r="V38" s="154">
        <f>'[14]Daily Roster'!$V38</f>
        <v>0</v>
      </c>
      <c r="W38" s="154">
        <f>'[14]Daily Roster'!$W38</f>
        <v>0</v>
      </c>
      <c r="X38" s="154">
        <f>'[14]Daily Roster'!$X38</f>
        <v>0</v>
      </c>
      <c r="Y38" s="154">
        <f>'[14]Daily Roster'!$Y38</f>
        <v>0</v>
      </c>
      <c r="Z38" s="154">
        <f>'[14]Daily Roster'!$Z38</f>
        <v>0</v>
      </c>
      <c r="AA38" s="151"/>
    </row>
    <row r="39" spans="1:27" x14ac:dyDescent="0.3">
      <c r="A39" s="148">
        <v>43152</v>
      </c>
      <c r="B39" s="149" t="s">
        <v>3</v>
      </c>
      <c r="C39" s="153">
        <f>'[14]Daily Roster'!$C39</f>
        <v>0</v>
      </c>
      <c r="D39" s="153">
        <f>'[14]Daily Roster'!$D39</f>
        <v>0</v>
      </c>
      <c r="E39" s="153">
        <f>'[14]Daily Roster'!$E39</f>
        <v>0</v>
      </c>
      <c r="F39" s="153">
        <f>'[14]Daily Roster'!$F39</f>
        <v>0</v>
      </c>
      <c r="G39" s="153" t="str">
        <f>'[14]Daily Roster'!$G39</f>
        <v>qq</v>
      </c>
      <c r="H39" s="153" t="str">
        <f>'[14]Daily Roster'!$H39</f>
        <v>qq</v>
      </c>
      <c r="I39" s="153">
        <f>'[14]Daily Roster'!$I39</f>
        <v>0</v>
      </c>
      <c r="J39" s="153">
        <f>'[14]Daily Roster'!$J39</f>
        <v>0</v>
      </c>
      <c r="K39" s="153">
        <f>'[14]Daily Roster'!$K39</f>
        <v>0</v>
      </c>
      <c r="L39" s="153">
        <f>'[14]Daily Roster'!$L39</f>
        <v>0</v>
      </c>
      <c r="M39" s="154">
        <f>'[14]Daily Roster'!$M39</f>
        <v>0</v>
      </c>
      <c r="N39" s="154">
        <f>'[14]Daily Roster'!$N39</f>
        <v>0</v>
      </c>
      <c r="O39" s="154">
        <f>'[14]Daily Roster'!$O39</f>
        <v>0</v>
      </c>
      <c r="P39" s="154">
        <f>'[14]Daily Roster'!$P39</f>
        <v>0</v>
      </c>
      <c r="Q39" s="154">
        <f>'[14]Daily Roster'!$Q39</f>
        <v>0</v>
      </c>
      <c r="R39" s="154">
        <f>'[14]Daily Roster'!$R39</f>
        <v>0</v>
      </c>
      <c r="S39" s="154">
        <f>'[14]Daily Roster'!$S39</f>
        <v>0</v>
      </c>
      <c r="T39" s="154">
        <f>'[14]Daily Roster'!$T39</f>
        <v>0</v>
      </c>
      <c r="U39" s="154">
        <f>'[14]Daily Roster'!$U39</f>
        <v>0</v>
      </c>
      <c r="V39" s="154">
        <f>'[14]Daily Roster'!$V39</f>
        <v>0</v>
      </c>
      <c r="W39" s="154">
        <f>'[14]Daily Roster'!$W39</f>
        <v>0</v>
      </c>
      <c r="X39" s="154">
        <f>'[14]Daily Roster'!$X39</f>
        <v>0</v>
      </c>
      <c r="Y39" s="154">
        <f>'[14]Daily Roster'!$Y39</f>
        <v>0</v>
      </c>
      <c r="Z39" s="154">
        <f>'[14]Daily Roster'!$Z39</f>
        <v>0</v>
      </c>
      <c r="AA39" s="151"/>
    </row>
    <row r="40" spans="1:27" x14ac:dyDescent="0.3">
      <c r="A40" s="148">
        <v>43153</v>
      </c>
      <c r="B40" s="149" t="s">
        <v>4</v>
      </c>
      <c r="C40" s="153">
        <f>'[14]Daily Roster'!$C40</f>
        <v>0</v>
      </c>
      <c r="D40" s="153">
        <f>'[14]Daily Roster'!$D40</f>
        <v>0</v>
      </c>
      <c r="E40" s="153">
        <f>'[14]Daily Roster'!$E40</f>
        <v>0</v>
      </c>
      <c r="F40" s="153">
        <f>'[14]Daily Roster'!$F40</f>
        <v>0</v>
      </c>
      <c r="G40" s="153" t="str">
        <f>'[14]Daily Roster'!$G40</f>
        <v>qq</v>
      </c>
      <c r="H40" s="153" t="str">
        <f>'[14]Daily Roster'!$H40</f>
        <v>qq</v>
      </c>
      <c r="I40" s="153">
        <f>'[14]Daily Roster'!$I40</f>
        <v>0</v>
      </c>
      <c r="J40" s="153">
        <f>'[14]Daily Roster'!$J40</f>
        <v>0</v>
      </c>
      <c r="K40" s="153">
        <f>'[14]Daily Roster'!$K40</f>
        <v>0</v>
      </c>
      <c r="L40" s="153">
        <f>'[14]Daily Roster'!$L40</f>
        <v>0</v>
      </c>
      <c r="M40" s="154">
        <f>'[14]Daily Roster'!$M40</f>
        <v>0</v>
      </c>
      <c r="N40" s="154">
        <f>'[14]Daily Roster'!$N40</f>
        <v>0</v>
      </c>
      <c r="O40" s="154">
        <f>'[14]Daily Roster'!$O40</f>
        <v>0</v>
      </c>
      <c r="P40" s="154">
        <f>'[14]Daily Roster'!$P40</f>
        <v>0</v>
      </c>
      <c r="Q40" s="154">
        <f>'[14]Daily Roster'!$Q40</f>
        <v>0</v>
      </c>
      <c r="R40" s="154">
        <f>'[14]Daily Roster'!$R40</f>
        <v>0</v>
      </c>
      <c r="S40" s="154">
        <f>'[14]Daily Roster'!$S40</f>
        <v>0</v>
      </c>
      <c r="T40" s="154">
        <f>'[14]Daily Roster'!$T40</f>
        <v>0</v>
      </c>
      <c r="U40" s="154">
        <f>'[14]Daily Roster'!$U40</f>
        <v>0</v>
      </c>
      <c r="V40" s="154">
        <f>'[14]Daily Roster'!$V40</f>
        <v>0</v>
      </c>
      <c r="W40" s="154">
        <f>'[14]Daily Roster'!$W40</f>
        <v>0</v>
      </c>
      <c r="X40" s="154">
        <f>'[14]Daily Roster'!$X40</f>
        <v>0</v>
      </c>
      <c r="Y40" s="154">
        <f>'[14]Daily Roster'!$Y40</f>
        <v>0</v>
      </c>
      <c r="Z40" s="154">
        <f>'[14]Daily Roster'!$Z40</f>
        <v>0</v>
      </c>
      <c r="AA40" s="151"/>
    </row>
    <row r="41" spans="1:27" x14ac:dyDescent="0.3">
      <c r="A41" s="148">
        <v>43154</v>
      </c>
      <c r="B41" s="149" t="s">
        <v>5</v>
      </c>
      <c r="C41" s="153">
        <f>'[14]Daily Roster'!$C41</f>
        <v>0</v>
      </c>
      <c r="D41" s="153">
        <f>'[14]Daily Roster'!$D41</f>
        <v>0</v>
      </c>
      <c r="E41" s="153">
        <f>'[14]Daily Roster'!$E41</f>
        <v>0</v>
      </c>
      <c r="F41" s="153">
        <f>'[14]Daily Roster'!$F41</f>
        <v>0</v>
      </c>
      <c r="G41" s="153" t="str">
        <f>'[14]Daily Roster'!$G41</f>
        <v>qq</v>
      </c>
      <c r="H41" s="153" t="str">
        <f>'[14]Daily Roster'!$H41</f>
        <v>qq</v>
      </c>
      <c r="I41" s="153">
        <f>'[14]Daily Roster'!$I41</f>
        <v>0</v>
      </c>
      <c r="J41" s="153">
        <f>'[14]Daily Roster'!$J41</f>
        <v>0</v>
      </c>
      <c r="K41" s="153">
        <f>'[14]Daily Roster'!$K41</f>
        <v>0</v>
      </c>
      <c r="L41" s="153">
        <f>'[14]Daily Roster'!$L41</f>
        <v>0</v>
      </c>
      <c r="M41" s="154">
        <f>'[14]Daily Roster'!$M41</f>
        <v>0</v>
      </c>
      <c r="N41" s="154">
        <f>'[14]Daily Roster'!$N41</f>
        <v>0</v>
      </c>
      <c r="O41" s="154">
        <f>'[14]Daily Roster'!$O41</f>
        <v>0</v>
      </c>
      <c r="P41" s="154">
        <f>'[14]Daily Roster'!$P41</f>
        <v>0</v>
      </c>
      <c r="Q41" s="154">
        <f>'[14]Daily Roster'!$Q41</f>
        <v>0</v>
      </c>
      <c r="R41" s="154">
        <f>'[14]Daily Roster'!$R41</f>
        <v>0</v>
      </c>
      <c r="S41" s="154">
        <f>'[14]Daily Roster'!$S41</f>
        <v>0</v>
      </c>
      <c r="T41" s="154">
        <f>'[14]Daily Roster'!$T41</f>
        <v>0</v>
      </c>
      <c r="U41" s="154">
        <f>'[14]Daily Roster'!$U41</f>
        <v>0</v>
      </c>
      <c r="V41" s="154">
        <f>'[14]Daily Roster'!$V41</f>
        <v>0</v>
      </c>
      <c r="W41" s="154">
        <f>'[14]Daily Roster'!$W41</f>
        <v>0</v>
      </c>
      <c r="X41" s="154">
        <f>'[14]Daily Roster'!$X41</f>
        <v>0</v>
      </c>
      <c r="Y41" s="154">
        <f>'[14]Daily Roster'!$Y41</f>
        <v>0</v>
      </c>
      <c r="Z41" s="154">
        <f>'[14]Daily Roster'!$Z41</f>
        <v>0</v>
      </c>
      <c r="AA41" s="151"/>
    </row>
    <row r="42" spans="1:27" x14ac:dyDescent="0.3">
      <c r="A42" s="148">
        <v>43157</v>
      </c>
      <c r="B42" s="149" t="s">
        <v>1</v>
      </c>
      <c r="C42" s="153">
        <f>'[14]Daily Roster'!$C42</f>
        <v>0</v>
      </c>
      <c r="D42" s="153">
        <f>'[14]Daily Roster'!$D42</f>
        <v>0</v>
      </c>
      <c r="E42" s="153">
        <f>'[14]Daily Roster'!$E42</f>
        <v>0</v>
      </c>
      <c r="F42" s="153">
        <f>'[14]Daily Roster'!$F42</f>
        <v>0</v>
      </c>
      <c r="G42" s="153" t="str">
        <f>'[14]Daily Roster'!$G42</f>
        <v>qq</v>
      </c>
      <c r="H42" s="153" t="str">
        <f>'[14]Daily Roster'!$H42</f>
        <v>qq</v>
      </c>
      <c r="I42" s="153">
        <f>'[14]Daily Roster'!$I42</f>
        <v>0</v>
      </c>
      <c r="J42" s="153">
        <f>'[14]Daily Roster'!$J42</f>
        <v>0</v>
      </c>
      <c r="K42" s="153">
        <f>'[14]Daily Roster'!$K42</f>
        <v>0</v>
      </c>
      <c r="L42" s="153">
        <f>'[14]Daily Roster'!$L42</f>
        <v>0</v>
      </c>
      <c r="M42" s="154">
        <f>'[14]Daily Roster'!$M42</f>
        <v>0</v>
      </c>
      <c r="N42" s="154">
        <f>'[14]Daily Roster'!$N42</f>
        <v>0</v>
      </c>
      <c r="O42" s="154">
        <f>'[14]Daily Roster'!$O42</f>
        <v>0</v>
      </c>
      <c r="P42" s="154">
        <f>'[14]Daily Roster'!$P42</f>
        <v>0</v>
      </c>
      <c r="Q42" s="154">
        <f>'[14]Daily Roster'!$Q42</f>
        <v>0</v>
      </c>
      <c r="R42" s="154">
        <f>'[14]Daily Roster'!$R42</f>
        <v>0</v>
      </c>
      <c r="S42" s="154">
        <f>'[14]Daily Roster'!$S42</f>
        <v>0</v>
      </c>
      <c r="T42" s="154">
        <f>'[14]Daily Roster'!$T42</f>
        <v>0</v>
      </c>
      <c r="U42" s="154">
        <f>'[14]Daily Roster'!$U42</f>
        <v>0</v>
      </c>
      <c r="V42" s="154">
        <f>'[14]Daily Roster'!$V42</f>
        <v>0</v>
      </c>
      <c r="W42" s="154">
        <f>'[14]Daily Roster'!$W42</f>
        <v>0</v>
      </c>
      <c r="X42" s="154">
        <f>'[14]Daily Roster'!$X42</f>
        <v>0</v>
      </c>
      <c r="Y42" s="154">
        <f>'[14]Daily Roster'!$Y42</f>
        <v>0</v>
      </c>
      <c r="Z42" s="154">
        <f>'[14]Daily Roster'!$Z42</f>
        <v>0</v>
      </c>
      <c r="AA42" s="150"/>
    </row>
    <row r="43" spans="1:27" x14ac:dyDescent="0.3">
      <c r="A43" s="148">
        <v>43158</v>
      </c>
      <c r="B43" s="149" t="s">
        <v>2</v>
      </c>
      <c r="C43" s="153">
        <f>'[14]Daily Roster'!$C43</f>
        <v>0</v>
      </c>
      <c r="D43" s="153">
        <f>'[14]Daily Roster'!$D43</f>
        <v>0</v>
      </c>
      <c r="E43" s="153">
        <f>'[14]Daily Roster'!$E43</f>
        <v>0</v>
      </c>
      <c r="F43" s="153">
        <f>'[14]Daily Roster'!$F43</f>
        <v>0</v>
      </c>
      <c r="G43" s="153" t="str">
        <f>'[14]Daily Roster'!$G43</f>
        <v>qq</v>
      </c>
      <c r="H43" s="153" t="str">
        <f>'[14]Daily Roster'!$H43</f>
        <v>qq</v>
      </c>
      <c r="I43" s="153">
        <f>'[14]Daily Roster'!$I43</f>
        <v>0</v>
      </c>
      <c r="J43" s="153">
        <f>'[14]Daily Roster'!$J43</f>
        <v>0</v>
      </c>
      <c r="K43" s="153">
        <f>'[14]Daily Roster'!$K43</f>
        <v>0</v>
      </c>
      <c r="L43" s="153">
        <f>'[14]Daily Roster'!$L43</f>
        <v>0</v>
      </c>
      <c r="M43" s="154">
        <f>'[14]Daily Roster'!$M43</f>
        <v>0</v>
      </c>
      <c r="N43" s="154">
        <f>'[14]Daily Roster'!$N43</f>
        <v>0</v>
      </c>
      <c r="O43" s="154">
        <f>'[14]Daily Roster'!$O43</f>
        <v>0</v>
      </c>
      <c r="P43" s="154">
        <f>'[14]Daily Roster'!$P43</f>
        <v>0</v>
      </c>
      <c r="Q43" s="154">
        <f>'[14]Daily Roster'!$Q43</f>
        <v>0</v>
      </c>
      <c r="R43" s="154">
        <f>'[14]Daily Roster'!$R43</f>
        <v>0</v>
      </c>
      <c r="S43" s="154">
        <f>'[14]Daily Roster'!$S43</f>
        <v>0</v>
      </c>
      <c r="T43" s="154">
        <f>'[14]Daily Roster'!$T43</f>
        <v>0</v>
      </c>
      <c r="U43" s="154">
        <f>'[14]Daily Roster'!$U43</f>
        <v>0</v>
      </c>
      <c r="V43" s="154">
        <f>'[14]Daily Roster'!$V43</f>
        <v>0</v>
      </c>
      <c r="W43" s="154">
        <f>'[14]Daily Roster'!$W43</f>
        <v>0</v>
      </c>
      <c r="X43" s="154">
        <f>'[14]Daily Roster'!$X43</f>
        <v>0</v>
      </c>
      <c r="Y43" s="154">
        <f>'[14]Daily Roster'!$Y43</f>
        <v>0</v>
      </c>
      <c r="Z43" s="154">
        <f>'[14]Daily Roster'!$Z43</f>
        <v>0</v>
      </c>
      <c r="AA43" s="151"/>
    </row>
    <row r="44" spans="1:27" x14ac:dyDescent="0.3">
      <c r="A44" s="148">
        <v>43159</v>
      </c>
      <c r="B44" s="149" t="s">
        <v>3</v>
      </c>
      <c r="C44" s="153">
        <f>'[14]Daily Roster'!$C44</f>
        <v>0</v>
      </c>
      <c r="D44" s="153">
        <f>'[14]Daily Roster'!$D44</f>
        <v>0</v>
      </c>
      <c r="E44" s="153">
        <f>'[14]Daily Roster'!$E44</f>
        <v>0</v>
      </c>
      <c r="F44" s="153">
        <f>'[14]Daily Roster'!$F44</f>
        <v>0</v>
      </c>
      <c r="G44" s="153" t="str">
        <f>'[14]Daily Roster'!$G44</f>
        <v>qq</v>
      </c>
      <c r="H44" s="153" t="str">
        <f>'[14]Daily Roster'!$H44</f>
        <v>qq</v>
      </c>
      <c r="I44" s="153">
        <f>'[14]Daily Roster'!$I44</f>
        <v>0</v>
      </c>
      <c r="J44" s="153">
        <f>'[14]Daily Roster'!$J44</f>
        <v>0</v>
      </c>
      <c r="K44" s="153">
        <f>'[14]Daily Roster'!$K44</f>
        <v>0</v>
      </c>
      <c r="L44" s="153">
        <f>'[14]Daily Roster'!$L44</f>
        <v>0</v>
      </c>
      <c r="M44" s="154">
        <f>'[14]Daily Roster'!$M44</f>
        <v>0</v>
      </c>
      <c r="N44" s="154">
        <f>'[14]Daily Roster'!$N44</f>
        <v>0</v>
      </c>
      <c r="O44" s="154">
        <f>'[14]Daily Roster'!$O44</f>
        <v>0</v>
      </c>
      <c r="P44" s="154">
        <f>'[14]Daily Roster'!$P44</f>
        <v>0</v>
      </c>
      <c r="Q44" s="154">
        <f>'[14]Daily Roster'!$Q44</f>
        <v>0</v>
      </c>
      <c r="R44" s="154">
        <f>'[14]Daily Roster'!$R44</f>
        <v>0</v>
      </c>
      <c r="S44" s="154">
        <f>'[14]Daily Roster'!$S44</f>
        <v>0</v>
      </c>
      <c r="T44" s="154">
        <f>'[14]Daily Roster'!$T44</f>
        <v>0</v>
      </c>
      <c r="U44" s="154">
        <f>'[14]Daily Roster'!$U44</f>
        <v>0</v>
      </c>
      <c r="V44" s="154">
        <f>'[14]Daily Roster'!$V44</f>
        <v>0</v>
      </c>
      <c r="W44" s="154">
        <f>'[14]Daily Roster'!$W44</f>
        <v>0</v>
      </c>
      <c r="X44" s="154">
        <f>'[14]Daily Roster'!$X44</f>
        <v>0</v>
      </c>
      <c r="Y44" s="154">
        <f>'[14]Daily Roster'!$Y44</f>
        <v>0</v>
      </c>
      <c r="Z44" s="154">
        <f>'[14]Daily Roster'!$Z44</f>
        <v>0</v>
      </c>
      <c r="AA44" s="151"/>
    </row>
    <row r="45" spans="1:27" x14ac:dyDescent="0.3">
      <c r="A45" s="148">
        <v>43160</v>
      </c>
      <c r="B45" s="149" t="s">
        <v>4</v>
      </c>
      <c r="C45" s="153">
        <f>'[14]Daily Roster'!$C45</f>
        <v>0</v>
      </c>
      <c r="D45" s="153">
        <f>'[14]Daily Roster'!$D45</f>
        <v>0</v>
      </c>
      <c r="E45" s="153">
        <f>'[14]Daily Roster'!$E45</f>
        <v>0</v>
      </c>
      <c r="F45" s="153">
        <f>'[14]Daily Roster'!$F45</f>
        <v>0</v>
      </c>
      <c r="G45" s="153" t="str">
        <f>'[14]Daily Roster'!$G45</f>
        <v>qq</v>
      </c>
      <c r="H45" s="153" t="str">
        <f>'[14]Daily Roster'!$H45</f>
        <v>qq</v>
      </c>
      <c r="I45" s="153">
        <f>'[14]Daily Roster'!$I45</f>
        <v>0</v>
      </c>
      <c r="J45" s="153">
        <f>'[14]Daily Roster'!$J45</f>
        <v>0</v>
      </c>
      <c r="K45" s="153">
        <f>'[14]Daily Roster'!$K45</f>
        <v>0</v>
      </c>
      <c r="L45" s="153">
        <f>'[14]Daily Roster'!$L45</f>
        <v>0</v>
      </c>
      <c r="M45" s="154">
        <f>'[14]Daily Roster'!$M45</f>
        <v>0</v>
      </c>
      <c r="N45" s="154">
        <f>'[14]Daily Roster'!$N45</f>
        <v>0</v>
      </c>
      <c r="O45" s="154">
        <f>'[14]Daily Roster'!$O45</f>
        <v>0</v>
      </c>
      <c r="P45" s="154">
        <f>'[14]Daily Roster'!$P45</f>
        <v>0</v>
      </c>
      <c r="Q45" s="154">
        <f>'[14]Daily Roster'!$Q45</f>
        <v>0</v>
      </c>
      <c r="R45" s="154">
        <f>'[14]Daily Roster'!$R45</f>
        <v>0</v>
      </c>
      <c r="S45" s="154">
        <f>'[14]Daily Roster'!$S45</f>
        <v>0</v>
      </c>
      <c r="T45" s="154">
        <f>'[14]Daily Roster'!$T45</f>
        <v>0</v>
      </c>
      <c r="U45" s="154">
        <f>'[14]Daily Roster'!$U45</f>
        <v>0</v>
      </c>
      <c r="V45" s="154">
        <f>'[14]Daily Roster'!$V45</f>
        <v>0</v>
      </c>
      <c r="W45" s="154">
        <f>'[14]Daily Roster'!$W45</f>
        <v>0</v>
      </c>
      <c r="X45" s="154">
        <f>'[14]Daily Roster'!$X45</f>
        <v>0</v>
      </c>
      <c r="Y45" s="154">
        <f>'[14]Daily Roster'!$Y45</f>
        <v>0</v>
      </c>
      <c r="Z45" s="154">
        <f>'[14]Daily Roster'!$Z45</f>
        <v>0</v>
      </c>
      <c r="AA45" s="151"/>
    </row>
    <row r="46" spans="1:27" x14ac:dyDescent="0.3">
      <c r="A46" s="148">
        <v>43161</v>
      </c>
      <c r="B46" s="149" t="s">
        <v>5</v>
      </c>
      <c r="C46" s="153">
        <f>'[14]Daily Roster'!$C46</f>
        <v>0</v>
      </c>
      <c r="D46" s="153">
        <f>'[14]Daily Roster'!$D46</f>
        <v>0</v>
      </c>
      <c r="E46" s="153">
        <f>'[14]Daily Roster'!$E46</f>
        <v>0</v>
      </c>
      <c r="F46" s="153">
        <f>'[14]Daily Roster'!$F46</f>
        <v>0</v>
      </c>
      <c r="G46" s="153" t="str">
        <f>'[14]Daily Roster'!$G46</f>
        <v>qq</v>
      </c>
      <c r="H46" s="153" t="str">
        <f>'[14]Daily Roster'!$H46</f>
        <v>qq</v>
      </c>
      <c r="I46" s="153">
        <f>'[14]Daily Roster'!$I46</f>
        <v>0</v>
      </c>
      <c r="J46" s="153">
        <f>'[14]Daily Roster'!$J46</f>
        <v>0</v>
      </c>
      <c r="K46" s="153">
        <f>'[14]Daily Roster'!$K46</f>
        <v>0</v>
      </c>
      <c r="L46" s="153">
        <f>'[14]Daily Roster'!$L46</f>
        <v>0</v>
      </c>
      <c r="M46" s="154">
        <f>'[14]Daily Roster'!$M46</f>
        <v>0</v>
      </c>
      <c r="N46" s="154">
        <f>'[14]Daily Roster'!$N46</f>
        <v>0</v>
      </c>
      <c r="O46" s="154">
        <f>'[14]Daily Roster'!$O46</f>
        <v>0</v>
      </c>
      <c r="P46" s="154">
        <f>'[14]Daily Roster'!$P46</f>
        <v>0</v>
      </c>
      <c r="Q46" s="154">
        <f>'[14]Daily Roster'!$Q46</f>
        <v>0</v>
      </c>
      <c r="R46" s="154">
        <f>'[14]Daily Roster'!$R46</f>
        <v>0</v>
      </c>
      <c r="S46" s="154">
        <f>'[14]Daily Roster'!$S46</f>
        <v>0</v>
      </c>
      <c r="T46" s="154">
        <f>'[14]Daily Roster'!$T46</f>
        <v>0</v>
      </c>
      <c r="U46" s="154">
        <f>'[14]Daily Roster'!$U46</f>
        <v>0</v>
      </c>
      <c r="V46" s="154">
        <f>'[14]Daily Roster'!$V46</f>
        <v>0</v>
      </c>
      <c r="W46" s="154">
        <f>'[14]Daily Roster'!$W46</f>
        <v>0</v>
      </c>
      <c r="X46" s="154">
        <f>'[14]Daily Roster'!$X46</f>
        <v>0</v>
      </c>
      <c r="Y46" s="154">
        <f>'[14]Daily Roster'!$Y46</f>
        <v>0</v>
      </c>
      <c r="Z46" s="154">
        <f>'[14]Daily Roster'!$Z46</f>
        <v>0</v>
      </c>
      <c r="AA46" s="151"/>
    </row>
    <row r="47" spans="1:27" x14ac:dyDescent="0.3">
      <c r="A47" s="148">
        <v>43164</v>
      </c>
      <c r="B47" s="149" t="s">
        <v>1</v>
      </c>
      <c r="C47" s="153">
        <f>'[14]Daily Roster'!$C47</f>
        <v>0</v>
      </c>
      <c r="D47" s="153">
        <f>'[14]Daily Roster'!$D47</f>
        <v>0</v>
      </c>
      <c r="E47" s="153">
        <f>'[14]Daily Roster'!$E47</f>
        <v>0</v>
      </c>
      <c r="F47" s="153">
        <f>'[14]Daily Roster'!$F47</f>
        <v>0</v>
      </c>
      <c r="G47" s="153" t="str">
        <f>'[14]Daily Roster'!$G47</f>
        <v>qq</v>
      </c>
      <c r="H47" s="153" t="str">
        <f>'[14]Daily Roster'!$H47</f>
        <v>qq</v>
      </c>
      <c r="I47" s="153">
        <f>'[14]Daily Roster'!$I47</f>
        <v>0</v>
      </c>
      <c r="J47" s="153">
        <f>'[14]Daily Roster'!$J47</f>
        <v>0</v>
      </c>
      <c r="K47" s="153">
        <f>'[14]Daily Roster'!$K47</f>
        <v>0</v>
      </c>
      <c r="L47" s="153">
        <f>'[14]Daily Roster'!$L47</f>
        <v>0</v>
      </c>
      <c r="M47" s="154">
        <f>'[14]Daily Roster'!$M47</f>
        <v>0</v>
      </c>
      <c r="N47" s="154">
        <f>'[14]Daily Roster'!$N47</f>
        <v>0</v>
      </c>
      <c r="O47" s="154">
        <f>'[14]Daily Roster'!$O47</f>
        <v>0</v>
      </c>
      <c r="P47" s="154">
        <f>'[14]Daily Roster'!$P47</f>
        <v>0</v>
      </c>
      <c r="Q47" s="154">
        <f>'[14]Daily Roster'!$Q47</f>
        <v>0</v>
      </c>
      <c r="R47" s="154">
        <f>'[14]Daily Roster'!$R47</f>
        <v>0</v>
      </c>
      <c r="S47" s="154">
        <f>'[14]Daily Roster'!$S47</f>
        <v>0</v>
      </c>
      <c r="T47" s="154">
        <f>'[14]Daily Roster'!$T47</f>
        <v>0</v>
      </c>
      <c r="U47" s="154">
        <f>'[14]Daily Roster'!$U47</f>
        <v>0</v>
      </c>
      <c r="V47" s="154">
        <f>'[14]Daily Roster'!$V47</f>
        <v>0</v>
      </c>
      <c r="W47" s="154">
        <f>'[14]Daily Roster'!$W47</f>
        <v>0</v>
      </c>
      <c r="X47" s="154">
        <f>'[14]Daily Roster'!$X47</f>
        <v>0</v>
      </c>
      <c r="Y47" s="154">
        <f>'[14]Daily Roster'!$Y47</f>
        <v>0</v>
      </c>
      <c r="Z47" s="154">
        <f>'[14]Daily Roster'!$Z47</f>
        <v>0</v>
      </c>
      <c r="AA47" s="150"/>
    </row>
    <row r="48" spans="1:27" x14ac:dyDescent="0.3">
      <c r="A48" s="148">
        <v>43165</v>
      </c>
      <c r="B48" s="149" t="s">
        <v>2</v>
      </c>
      <c r="C48" s="153">
        <f>'[14]Daily Roster'!$C48</f>
        <v>0</v>
      </c>
      <c r="D48" s="153">
        <f>'[14]Daily Roster'!$D48</f>
        <v>0</v>
      </c>
      <c r="E48" s="153">
        <f>'[14]Daily Roster'!$E48</f>
        <v>0</v>
      </c>
      <c r="F48" s="153">
        <f>'[14]Daily Roster'!$F48</f>
        <v>0</v>
      </c>
      <c r="G48" s="153" t="str">
        <f>'[14]Daily Roster'!$G48</f>
        <v>qq</v>
      </c>
      <c r="H48" s="153" t="str">
        <f>'[14]Daily Roster'!$H48</f>
        <v>qq</v>
      </c>
      <c r="I48" s="153">
        <f>'[14]Daily Roster'!$I48</f>
        <v>0</v>
      </c>
      <c r="J48" s="153">
        <f>'[14]Daily Roster'!$J48</f>
        <v>0</v>
      </c>
      <c r="K48" s="153">
        <f>'[14]Daily Roster'!$K48</f>
        <v>0</v>
      </c>
      <c r="L48" s="153">
        <f>'[14]Daily Roster'!$L48</f>
        <v>0</v>
      </c>
      <c r="M48" s="154">
        <f>'[14]Daily Roster'!$M48</f>
        <v>0</v>
      </c>
      <c r="N48" s="154">
        <f>'[14]Daily Roster'!$N48</f>
        <v>0</v>
      </c>
      <c r="O48" s="154">
        <f>'[14]Daily Roster'!$O48</f>
        <v>0</v>
      </c>
      <c r="P48" s="154">
        <f>'[14]Daily Roster'!$P48</f>
        <v>0</v>
      </c>
      <c r="Q48" s="154">
        <f>'[14]Daily Roster'!$Q48</f>
        <v>0</v>
      </c>
      <c r="R48" s="154">
        <f>'[14]Daily Roster'!$R48</f>
        <v>0</v>
      </c>
      <c r="S48" s="154">
        <f>'[14]Daily Roster'!$S48</f>
        <v>0</v>
      </c>
      <c r="T48" s="154">
        <f>'[14]Daily Roster'!$T48</f>
        <v>0</v>
      </c>
      <c r="U48" s="154">
        <f>'[14]Daily Roster'!$U48</f>
        <v>0</v>
      </c>
      <c r="V48" s="154">
        <f>'[14]Daily Roster'!$V48</f>
        <v>0</v>
      </c>
      <c r="W48" s="154">
        <f>'[14]Daily Roster'!$W48</f>
        <v>0</v>
      </c>
      <c r="X48" s="154">
        <f>'[14]Daily Roster'!$X48</f>
        <v>0</v>
      </c>
      <c r="Y48" s="154">
        <f>'[14]Daily Roster'!$Y48</f>
        <v>0</v>
      </c>
      <c r="Z48" s="154">
        <f>'[14]Daily Roster'!$Z48</f>
        <v>0</v>
      </c>
      <c r="AA48" s="151"/>
    </row>
    <row r="49" spans="1:27" x14ac:dyDescent="0.3">
      <c r="A49" s="148">
        <v>43166</v>
      </c>
      <c r="B49" s="149" t="s">
        <v>3</v>
      </c>
      <c r="C49" s="153">
        <f>'[14]Daily Roster'!$C49</f>
        <v>0</v>
      </c>
      <c r="D49" s="153">
        <f>'[14]Daily Roster'!$D49</f>
        <v>0</v>
      </c>
      <c r="E49" s="153">
        <f>'[14]Daily Roster'!$E49</f>
        <v>0</v>
      </c>
      <c r="F49" s="153">
        <f>'[14]Daily Roster'!$F49</f>
        <v>0</v>
      </c>
      <c r="G49" s="153" t="str">
        <f>'[14]Daily Roster'!$G49</f>
        <v>qq</v>
      </c>
      <c r="H49" s="153" t="str">
        <f>'[14]Daily Roster'!$H49</f>
        <v>qq</v>
      </c>
      <c r="I49" s="153">
        <f>'[14]Daily Roster'!$I49</f>
        <v>0</v>
      </c>
      <c r="J49" s="153">
        <f>'[14]Daily Roster'!$J49</f>
        <v>0</v>
      </c>
      <c r="K49" s="153">
        <f>'[14]Daily Roster'!$K49</f>
        <v>0</v>
      </c>
      <c r="L49" s="153">
        <f>'[14]Daily Roster'!$L49</f>
        <v>0</v>
      </c>
      <c r="M49" s="154">
        <f>'[14]Daily Roster'!$M49</f>
        <v>0</v>
      </c>
      <c r="N49" s="154">
        <f>'[14]Daily Roster'!$N49</f>
        <v>0</v>
      </c>
      <c r="O49" s="154">
        <f>'[14]Daily Roster'!$O49</f>
        <v>0</v>
      </c>
      <c r="P49" s="154">
        <f>'[14]Daily Roster'!$P49</f>
        <v>0</v>
      </c>
      <c r="Q49" s="154">
        <f>'[14]Daily Roster'!$Q49</f>
        <v>0</v>
      </c>
      <c r="R49" s="154">
        <f>'[14]Daily Roster'!$R49</f>
        <v>0</v>
      </c>
      <c r="S49" s="154">
        <f>'[14]Daily Roster'!$S49</f>
        <v>0</v>
      </c>
      <c r="T49" s="154">
        <f>'[14]Daily Roster'!$T49</f>
        <v>0</v>
      </c>
      <c r="U49" s="154">
        <f>'[14]Daily Roster'!$U49</f>
        <v>0</v>
      </c>
      <c r="V49" s="154">
        <f>'[14]Daily Roster'!$V49</f>
        <v>0</v>
      </c>
      <c r="W49" s="154">
        <f>'[14]Daily Roster'!$W49</f>
        <v>0</v>
      </c>
      <c r="X49" s="154">
        <f>'[14]Daily Roster'!$X49</f>
        <v>0</v>
      </c>
      <c r="Y49" s="154">
        <f>'[14]Daily Roster'!$Y49</f>
        <v>0</v>
      </c>
      <c r="Z49" s="154">
        <f>'[14]Daily Roster'!$Z49</f>
        <v>0</v>
      </c>
      <c r="AA49" s="151"/>
    </row>
    <row r="50" spans="1:27" x14ac:dyDescent="0.3">
      <c r="A50" s="148">
        <v>43167</v>
      </c>
      <c r="B50" s="149" t="s">
        <v>4</v>
      </c>
      <c r="C50" s="153">
        <f>'[14]Daily Roster'!$C50</f>
        <v>0</v>
      </c>
      <c r="D50" s="153">
        <f>'[14]Daily Roster'!$D50</f>
        <v>0</v>
      </c>
      <c r="E50" s="153">
        <f>'[14]Daily Roster'!$E50</f>
        <v>0</v>
      </c>
      <c r="F50" s="153">
        <f>'[14]Daily Roster'!$F50</f>
        <v>0</v>
      </c>
      <c r="G50" s="153" t="str">
        <f>'[14]Daily Roster'!$G50</f>
        <v>qq</v>
      </c>
      <c r="H50" s="153" t="str">
        <f>'[14]Daily Roster'!$H50</f>
        <v>qq</v>
      </c>
      <c r="I50" s="153">
        <f>'[14]Daily Roster'!$I50</f>
        <v>0</v>
      </c>
      <c r="J50" s="153">
        <f>'[14]Daily Roster'!$J50</f>
        <v>0</v>
      </c>
      <c r="K50" s="153">
        <f>'[14]Daily Roster'!$K50</f>
        <v>0</v>
      </c>
      <c r="L50" s="153">
        <f>'[14]Daily Roster'!$L50</f>
        <v>0</v>
      </c>
      <c r="M50" s="154">
        <f>'[14]Daily Roster'!$M50</f>
        <v>0</v>
      </c>
      <c r="N50" s="154">
        <f>'[14]Daily Roster'!$N50</f>
        <v>0</v>
      </c>
      <c r="O50" s="154">
        <f>'[14]Daily Roster'!$O50</f>
        <v>0</v>
      </c>
      <c r="P50" s="154">
        <f>'[14]Daily Roster'!$P50</f>
        <v>0</v>
      </c>
      <c r="Q50" s="154">
        <f>'[14]Daily Roster'!$Q50</f>
        <v>0</v>
      </c>
      <c r="R50" s="154">
        <f>'[14]Daily Roster'!$R50</f>
        <v>0</v>
      </c>
      <c r="S50" s="154">
        <f>'[14]Daily Roster'!$S50</f>
        <v>0</v>
      </c>
      <c r="T50" s="154">
        <f>'[14]Daily Roster'!$T50</f>
        <v>0</v>
      </c>
      <c r="U50" s="154">
        <f>'[14]Daily Roster'!$U50</f>
        <v>0</v>
      </c>
      <c r="V50" s="154">
        <f>'[14]Daily Roster'!$V50</f>
        <v>0</v>
      </c>
      <c r="W50" s="154">
        <f>'[14]Daily Roster'!$W50</f>
        <v>0</v>
      </c>
      <c r="X50" s="154">
        <f>'[14]Daily Roster'!$X50</f>
        <v>0</v>
      </c>
      <c r="Y50" s="154">
        <f>'[14]Daily Roster'!$Y50</f>
        <v>0</v>
      </c>
      <c r="Z50" s="154">
        <f>'[14]Daily Roster'!$Z50</f>
        <v>0</v>
      </c>
      <c r="AA50" s="151"/>
    </row>
    <row r="51" spans="1:27" x14ac:dyDescent="0.3">
      <c r="A51" s="148">
        <v>43168</v>
      </c>
      <c r="B51" s="149" t="s">
        <v>5</v>
      </c>
      <c r="C51" s="153">
        <f>'[14]Daily Roster'!$C51</f>
        <v>0</v>
      </c>
      <c r="D51" s="153">
        <f>'[14]Daily Roster'!$D51</f>
        <v>0</v>
      </c>
      <c r="E51" s="153">
        <f>'[14]Daily Roster'!$E51</f>
        <v>0</v>
      </c>
      <c r="F51" s="153">
        <f>'[14]Daily Roster'!$F51</f>
        <v>0</v>
      </c>
      <c r="G51" s="153" t="str">
        <f>'[14]Daily Roster'!$G51</f>
        <v>qq</v>
      </c>
      <c r="H51" s="153" t="str">
        <f>'[14]Daily Roster'!$H51</f>
        <v>qq</v>
      </c>
      <c r="I51" s="153">
        <f>'[14]Daily Roster'!$I51</f>
        <v>0</v>
      </c>
      <c r="J51" s="153">
        <f>'[14]Daily Roster'!$J51</f>
        <v>0</v>
      </c>
      <c r="K51" s="153">
        <f>'[14]Daily Roster'!$K51</f>
        <v>0</v>
      </c>
      <c r="L51" s="153">
        <f>'[14]Daily Roster'!$L51</f>
        <v>0</v>
      </c>
      <c r="M51" s="154">
        <f>'[14]Daily Roster'!$M51</f>
        <v>0</v>
      </c>
      <c r="N51" s="154">
        <f>'[14]Daily Roster'!$N51</f>
        <v>0</v>
      </c>
      <c r="O51" s="154">
        <f>'[14]Daily Roster'!$O51</f>
        <v>0</v>
      </c>
      <c r="P51" s="154">
        <f>'[14]Daily Roster'!$P51</f>
        <v>0</v>
      </c>
      <c r="Q51" s="154">
        <f>'[14]Daily Roster'!$Q51</f>
        <v>0</v>
      </c>
      <c r="R51" s="154">
        <f>'[14]Daily Roster'!$R51</f>
        <v>0</v>
      </c>
      <c r="S51" s="154">
        <f>'[14]Daily Roster'!$S51</f>
        <v>0</v>
      </c>
      <c r="T51" s="154">
        <f>'[14]Daily Roster'!$T51</f>
        <v>0</v>
      </c>
      <c r="U51" s="154">
        <f>'[14]Daily Roster'!$U51</f>
        <v>0</v>
      </c>
      <c r="V51" s="154">
        <f>'[14]Daily Roster'!$V51</f>
        <v>0</v>
      </c>
      <c r="W51" s="154">
        <f>'[14]Daily Roster'!$W51</f>
        <v>0</v>
      </c>
      <c r="X51" s="154">
        <f>'[14]Daily Roster'!$X51</f>
        <v>0</v>
      </c>
      <c r="Y51" s="154">
        <f>'[14]Daily Roster'!$Y51</f>
        <v>0</v>
      </c>
      <c r="Z51" s="154">
        <f>'[14]Daily Roster'!$Z51</f>
        <v>0</v>
      </c>
      <c r="AA51" s="151"/>
    </row>
    <row r="52" spans="1:27" x14ac:dyDescent="0.3">
      <c r="A52" s="148">
        <v>43171</v>
      </c>
      <c r="B52" s="149" t="s">
        <v>1</v>
      </c>
      <c r="C52" s="153">
        <f>'[14]Daily Roster'!$C52</f>
        <v>0</v>
      </c>
      <c r="D52" s="153">
        <f>'[14]Daily Roster'!$D52</f>
        <v>0</v>
      </c>
      <c r="E52" s="153">
        <f>'[14]Daily Roster'!$E52</f>
        <v>0</v>
      </c>
      <c r="F52" s="153">
        <f>'[14]Daily Roster'!$F52</f>
        <v>0</v>
      </c>
      <c r="G52" s="153" t="str">
        <f>'[14]Daily Roster'!$G52</f>
        <v>public holiday</v>
      </c>
      <c r="H52" s="153" t="str">
        <f>'[14]Daily Roster'!$H52</f>
        <v xml:space="preserve">public holiday </v>
      </c>
      <c r="I52" s="153">
        <f>'[14]Daily Roster'!$I52</f>
        <v>0</v>
      </c>
      <c r="J52" s="153">
        <f>'[14]Daily Roster'!$J52</f>
        <v>0</v>
      </c>
      <c r="K52" s="153">
        <f>'[14]Daily Roster'!$K52</f>
        <v>0</v>
      </c>
      <c r="L52" s="153">
        <f>'[14]Daily Roster'!$L52</f>
        <v>0</v>
      </c>
      <c r="M52" s="154">
        <f>'[14]Daily Roster'!$M52</f>
        <v>0</v>
      </c>
      <c r="N52" s="154">
        <f>'[14]Daily Roster'!$N52</f>
        <v>0</v>
      </c>
      <c r="O52" s="154">
        <f>'[14]Daily Roster'!$O52</f>
        <v>0</v>
      </c>
      <c r="P52" s="154">
        <f>'[14]Daily Roster'!$P52</f>
        <v>0</v>
      </c>
      <c r="Q52" s="154">
        <f>'[14]Daily Roster'!$Q52</f>
        <v>0</v>
      </c>
      <c r="R52" s="154">
        <f>'[14]Daily Roster'!$R52</f>
        <v>0</v>
      </c>
      <c r="S52" s="154">
        <f>'[14]Daily Roster'!$S52</f>
        <v>0</v>
      </c>
      <c r="T52" s="154">
        <f>'[14]Daily Roster'!$T52</f>
        <v>0</v>
      </c>
      <c r="U52" s="154">
        <f>'[14]Daily Roster'!$U52</f>
        <v>0</v>
      </c>
      <c r="V52" s="154">
        <f>'[14]Daily Roster'!$V52</f>
        <v>0</v>
      </c>
      <c r="W52" s="154">
        <f>'[14]Daily Roster'!$W52</f>
        <v>0</v>
      </c>
      <c r="X52" s="154">
        <f>'[14]Daily Roster'!$X52</f>
        <v>0</v>
      </c>
      <c r="Y52" s="154">
        <f>'[14]Daily Roster'!$Y52</f>
        <v>0</v>
      </c>
      <c r="Z52" s="154">
        <f>'[14]Daily Roster'!$Z52</f>
        <v>0</v>
      </c>
      <c r="AA52" s="150"/>
    </row>
    <row r="53" spans="1:27" x14ac:dyDescent="0.3">
      <c r="A53" s="148">
        <v>43172</v>
      </c>
      <c r="B53" s="149" t="s">
        <v>2</v>
      </c>
      <c r="C53" s="153">
        <f>'[14]Daily Roster'!$C53</f>
        <v>0</v>
      </c>
      <c r="D53" s="153">
        <f>'[14]Daily Roster'!$D53</f>
        <v>0</v>
      </c>
      <c r="E53" s="153">
        <f>'[14]Daily Roster'!$E53</f>
        <v>0</v>
      </c>
      <c r="F53" s="153">
        <f>'[14]Daily Roster'!$F53</f>
        <v>0</v>
      </c>
      <c r="G53" s="153" t="str">
        <f>'[14]Daily Roster'!$G53</f>
        <v>qq</v>
      </c>
      <c r="H53" s="153" t="str">
        <f>'[14]Daily Roster'!$H53</f>
        <v>qq</v>
      </c>
      <c r="I53" s="153">
        <f>'[14]Daily Roster'!$I53</f>
        <v>0</v>
      </c>
      <c r="J53" s="153">
        <f>'[14]Daily Roster'!$J53</f>
        <v>0</v>
      </c>
      <c r="K53" s="153">
        <f>'[14]Daily Roster'!$K53</f>
        <v>0</v>
      </c>
      <c r="L53" s="153">
        <f>'[14]Daily Roster'!$L53</f>
        <v>0</v>
      </c>
      <c r="M53" s="154">
        <f>'[14]Daily Roster'!$M53</f>
        <v>0</v>
      </c>
      <c r="N53" s="154">
        <f>'[14]Daily Roster'!$N53</f>
        <v>0</v>
      </c>
      <c r="O53" s="154">
        <f>'[14]Daily Roster'!$O53</f>
        <v>0</v>
      </c>
      <c r="P53" s="154">
        <f>'[14]Daily Roster'!$P53</f>
        <v>0</v>
      </c>
      <c r="Q53" s="154">
        <f>'[14]Daily Roster'!$Q53</f>
        <v>0</v>
      </c>
      <c r="R53" s="154">
        <f>'[14]Daily Roster'!$R53</f>
        <v>0</v>
      </c>
      <c r="S53" s="154">
        <f>'[14]Daily Roster'!$S53</f>
        <v>0</v>
      </c>
      <c r="T53" s="154">
        <f>'[14]Daily Roster'!$T53</f>
        <v>0</v>
      </c>
      <c r="U53" s="154">
        <f>'[14]Daily Roster'!$U53</f>
        <v>0</v>
      </c>
      <c r="V53" s="154">
        <f>'[14]Daily Roster'!$V53</f>
        <v>0</v>
      </c>
      <c r="W53" s="154">
        <f>'[14]Daily Roster'!$W53</f>
        <v>0</v>
      </c>
      <c r="X53" s="154">
        <f>'[14]Daily Roster'!$X53</f>
        <v>0</v>
      </c>
      <c r="Y53" s="154">
        <f>'[14]Daily Roster'!$Y53</f>
        <v>0</v>
      </c>
      <c r="Z53" s="154">
        <f>'[14]Daily Roster'!$Z53</f>
        <v>0</v>
      </c>
      <c r="AA53" s="151"/>
    </row>
    <row r="54" spans="1:27" x14ac:dyDescent="0.3">
      <c r="A54" s="148">
        <v>43173</v>
      </c>
      <c r="B54" s="149" t="s">
        <v>3</v>
      </c>
      <c r="C54" s="153">
        <f>'[14]Daily Roster'!$C54</f>
        <v>0</v>
      </c>
      <c r="D54" s="153">
        <f>'[14]Daily Roster'!$D54</f>
        <v>0</v>
      </c>
      <c r="E54" s="153">
        <f>'[14]Daily Roster'!$E54</f>
        <v>0</v>
      </c>
      <c r="F54" s="153">
        <f>'[14]Daily Roster'!$F54</f>
        <v>0</v>
      </c>
      <c r="G54" s="153" t="str">
        <f>'[14]Daily Roster'!$G54</f>
        <v>qq</v>
      </c>
      <c r="H54" s="153" t="str">
        <f>'[14]Daily Roster'!$H54</f>
        <v>qq</v>
      </c>
      <c r="I54" s="153">
        <f>'[14]Daily Roster'!$I54</f>
        <v>0</v>
      </c>
      <c r="J54" s="153">
        <f>'[14]Daily Roster'!$J54</f>
        <v>0</v>
      </c>
      <c r="K54" s="153">
        <f>'[14]Daily Roster'!$K54</f>
        <v>0</v>
      </c>
      <c r="L54" s="153">
        <f>'[14]Daily Roster'!$L54</f>
        <v>0</v>
      </c>
      <c r="M54" s="154">
        <f>'[14]Daily Roster'!$M54</f>
        <v>0</v>
      </c>
      <c r="N54" s="154">
        <f>'[14]Daily Roster'!$N54</f>
        <v>0</v>
      </c>
      <c r="O54" s="154">
        <f>'[14]Daily Roster'!$O54</f>
        <v>0</v>
      </c>
      <c r="P54" s="154">
        <f>'[14]Daily Roster'!$P54</f>
        <v>0</v>
      </c>
      <c r="Q54" s="154">
        <f>'[14]Daily Roster'!$Q54</f>
        <v>0</v>
      </c>
      <c r="R54" s="154">
        <f>'[14]Daily Roster'!$R54</f>
        <v>0</v>
      </c>
      <c r="S54" s="154">
        <f>'[14]Daily Roster'!$S54</f>
        <v>0</v>
      </c>
      <c r="T54" s="154">
        <f>'[14]Daily Roster'!$T54</f>
        <v>0</v>
      </c>
      <c r="U54" s="154">
        <f>'[14]Daily Roster'!$U54</f>
        <v>0</v>
      </c>
      <c r="V54" s="154">
        <f>'[14]Daily Roster'!$V54</f>
        <v>0</v>
      </c>
      <c r="W54" s="154">
        <f>'[14]Daily Roster'!$W54</f>
        <v>0</v>
      </c>
      <c r="X54" s="154">
        <f>'[14]Daily Roster'!$X54</f>
        <v>0</v>
      </c>
      <c r="Y54" s="154">
        <f>'[14]Daily Roster'!$Y54</f>
        <v>0</v>
      </c>
      <c r="Z54" s="154">
        <f>'[14]Daily Roster'!$Z54</f>
        <v>0</v>
      </c>
      <c r="AA54" s="151"/>
    </row>
    <row r="55" spans="1:27" x14ac:dyDescent="0.3">
      <c r="A55" s="148">
        <v>43174</v>
      </c>
      <c r="B55" s="149" t="s">
        <v>4</v>
      </c>
      <c r="C55" s="153">
        <f>'[14]Daily Roster'!$C55</f>
        <v>0</v>
      </c>
      <c r="D55" s="153">
        <f>'[14]Daily Roster'!$D55</f>
        <v>0</v>
      </c>
      <c r="E55" s="153">
        <f>'[14]Daily Roster'!$E55</f>
        <v>0</v>
      </c>
      <c r="F55" s="153">
        <f>'[14]Daily Roster'!$F55</f>
        <v>0</v>
      </c>
      <c r="G55" s="153" t="str">
        <f>'[14]Daily Roster'!$G55</f>
        <v>qq</v>
      </c>
      <c r="H55" s="153" t="str">
        <f>'[14]Daily Roster'!$H55</f>
        <v>qq</v>
      </c>
      <c r="I55" s="153">
        <f>'[14]Daily Roster'!$I55</f>
        <v>0</v>
      </c>
      <c r="J55" s="153">
        <f>'[14]Daily Roster'!$J55</f>
        <v>0</v>
      </c>
      <c r="K55" s="153">
        <f>'[14]Daily Roster'!$K55</f>
        <v>0</v>
      </c>
      <c r="L55" s="153">
        <f>'[14]Daily Roster'!$L55</f>
        <v>0</v>
      </c>
      <c r="M55" s="154">
        <f>'[14]Daily Roster'!$M55</f>
        <v>0</v>
      </c>
      <c r="N55" s="154">
        <f>'[14]Daily Roster'!$N55</f>
        <v>0</v>
      </c>
      <c r="O55" s="154">
        <f>'[14]Daily Roster'!$O55</f>
        <v>0</v>
      </c>
      <c r="P55" s="154">
        <f>'[14]Daily Roster'!$P55</f>
        <v>0</v>
      </c>
      <c r="Q55" s="154">
        <f>'[14]Daily Roster'!$Q55</f>
        <v>0</v>
      </c>
      <c r="R55" s="154">
        <f>'[14]Daily Roster'!$R55</f>
        <v>0</v>
      </c>
      <c r="S55" s="154">
        <f>'[14]Daily Roster'!$S55</f>
        <v>0</v>
      </c>
      <c r="T55" s="154">
        <f>'[14]Daily Roster'!$T55</f>
        <v>0</v>
      </c>
      <c r="U55" s="154">
        <f>'[14]Daily Roster'!$U55</f>
        <v>0</v>
      </c>
      <c r="V55" s="154">
        <f>'[14]Daily Roster'!$V55</f>
        <v>0</v>
      </c>
      <c r="W55" s="154">
        <f>'[14]Daily Roster'!$W55</f>
        <v>0</v>
      </c>
      <c r="X55" s="154">
        <f>'[14]Daily Roster'!$X55</f>
        <v>0</v>
      </c>
      <c r="Y55" s="154">
        <f>'[14]Daily Roster'!$Y55</f>
        <v>0</v>
      </c>
      <c r="Z55" s="154">
        <f>'[14]Daily Roster'!$Z55</f>
        <v>0</v>
      </c>
      <c r="AA55" s="151"/>
    </row>
    <row r="56" spans="1:27" x14ac:dyDescent="0.3">
      <c r="A56" s="148">
        <v>43175</v>
      </c>
      <c r="B56" s="149" t="s">
        <v>5</v>
      </c>
      <c r="C56" s="153">
        <f>'[14]Daily Roster'!$C56</f>
        <v>0</v>
      </c>
      <c r="D56" s="153">
        <f>'[14]Daily Roster'!$D56</f>
        <v>0</v>
      </c>
      <c r="E56" s="153">
        <f>'[14]Daily Roster'!$E56</f>
        <v>0</v>
      </c>
      <c r="F56" s="153">
        <f>'[14]Daily Roster'!$F56</f>
        <v>0</v>
      </c>
      <c r="G56" s="153" t="str">
        <f>'[14]Daily Roster'!$G56</f>
        <v>qq</v>
      </c>
      <c r="H56" s="153" t="str">
        <f>'[14]Daily Roster'!$H56</f>
        <v>qq</v>
      </c>
      <c r="I56" s="153">
        <f>'[14]Daily Roster'!$I56</f>
        <v>0</v>
      </c>
      <c r="J56" s="153">
        <f>'[14]Daily Roster'!$J56</f>
        <v>0</v>
      </c>
      <c r="K56" s="153">
        <f>'[14]Daily Roster'!$K56</f>
        <v>0</v>
      </c>
      <c r="L56" s="153">
        <f>'[14]Daily Roster'!$L56</f>
        <v>0</v>
      </c>
      <c r="M56" s="154">
        <f>'[14]Daily Roster'!$M56</f>
        <v>0</v>
      </c>
      <c r="N56" s="154">
        <f>'[14]Daily Roster'!$N56</f>
        <v>0</v>
      </c>
      <c r="O56" s="154">
        <f>'[14]Daily Roster'!$O56</f>
        <v>0</v>
      </c>
      <c r="P56" s="154">
        <f>'[14]Daily Roster'!$P56</f>
        <v>0</v>
      </c>
      <c r="Q56" s="154">
        <f>'[14]Daily Roster'!$Q56</f>
        <v>0</v>
      </c>
      <c r="R56" s="154">
        <f>'[14]Daily Roster'!$R56</f>
        <v>0</v>
      </c>
      <c r="S56" s="154">
        <f>'[14]Daily Roster'!$S56</f>
        <v>0</v>
      </c>
      <c r="T56" s="154">
        <f>'[14]Daily Roster'!$T56</f>
        <v>0</v>
      </c>
      <c r="U56" s="154">
        <f>'[14]Daily Roster'!$U56</f>
        <v>0</v>
      </c>
      <c r="V56" s="154">
        <f>'[14]Daily Roster'!$V56</f>
        <v>0</v>
      </c>
      <c r="W56" s="154">
        <f>'[14]Daily Roster'!$W56</f>
        <v>0</v>
      </c>
      <c r="X56" s="154">
        <f>'[14]Daily Roster'!$X56</f>
        <v>0</v>
      </c>
      <c r="Y56" s="154">
        <f>'[14]Daily Roster'!$Y56</f>
        <v>0</v>
      </c>
      <c r="Z56" s="154">
        <f>'[14]Daily Roster'!$Z56</f>
        <v>0</v>
      </c>
      <c r="AA56" s="151"/>
    </row>
    <row r="57" spans="1:27" x14ac:dyDescent="0.3">
      <c r="A57" s="148">
        <v>43178</v>
      </c>
      <c r="B57" s="149" t="s">
        <v>1</v>
      </c>
      <c r="C57" s="153">
        <f>'[14]Daily Roster'!$C57</f>
        <v>0</v>
      </c>
      <c r="D57" s="153">
        <f>'[14]Daily Roster'!$D57</f>
        <v>0</v>
      </c>
      <c r="E57" s="153">
        <f>'[14]Daily Roster'!$E57</f>
        <v>0</v>
      </c>
      <c r="F57" s="153">
        <f>'[14]Daily Roster'!$F57</f>
        <v>0</v>
      </c>
      <c r="G57" s="153" t="str">
        <f>'[14]Daily Roster'!$G57</f>
        <v>qq</v>
      </c>
      <c r="H57" s="153" t="str">
        <f>'[14]Daily Roster'!$H57</f>
        <v>qq</v>
      </c>
      <c r="I57" s="153">
        <f>'[14]Daily Roster'!$I57</f>
        <v>0</v>
      </c>
      <c r="J57" s="153">
        <f>'[14]Daily Roster'!$J57</f>
        <v>0</v>
      </c>
      <c r="K57" s="153">
        <f>'[14]Daily Roster'!$K57</f>
        <v>0</v>
      </c>
      <c r="L57" s="153">
        <f>'[14]Daily Roster'!$L57</f>
        <v>0</v>
      </c>
      <c r="M57" s="154">
        <f>'[14]Daily Roster'!$M57</f>
        <v>0</v>
      </c>
      <c r="N57" s="154">
        <f>'[14]Daily Roster'!$N57</f>
        <v>0</v>
      </c>
      <c r="O57" s="154">
        <f>'[14]Daily Roster'!$O57</f>
        <v>0</v>
      </c>
      <c r="P57" s="154">
        <f>'[14]Daily Roster'!$P57</f>
        <v>0</v>
      </c>
      <c r="Q57" s="154">
        <f>'[14]Daily Roster'!$Q57</f>
        <v>0</v>
      </c>
      <c r="R57" s="154">
        <f>'[14]Daily Roster'!$R57</f>
        <v>0</v>
      </c>
      <c r="S57" s="154">
        <f>'[14]Daily Roster'!$S57</f>
        <v>0</v>
      </c>
      <c r="T57" s="154">
        <f>'[14]Daily Roster'!$T57</f>
        <v>0</v>
      </c>
      <c r="U57" s="154">
        <f>'[14]Daily Roster'!$U57</f>
        <v>0</v>
      </c>
      <c r="V57" s="154">
        <f>'[14]Daily Roster'!$V57</f>
        <v>0</v>
      </c>
      <c r="W57" s="154">
        <f>'[14]Daily Roster'!$W57</f>
        <v>0</v>
      </c>
      <c r="X57" s="154">
        <f>'[14]Daily Roster'!$X57</f>
        <v>0</v>
      </c>
      <c r="Y57" s="154">
        <f>'[14]Daily Roster'!$Y57</f>
        <v>0</v>
      </c>
      <c r="Z57" s="154">
        <f>'[14]Daily Roster'!$Z57</f>
        <v>0</v>
      </c>
      <c r="AA57" s="150"/>
    </row>
    <row r="58" spans="1:27" x14ac:dyDescent="0.3">
      <c r="A58" s="148">
        <v>43179</v>
      </c>
      <c r="B58" s="149" t="s">
        <v>2</v>
      </c>
      <c r="C58" s="153">
        <f>'[14]Daily Roster'!$C58</f>
        <v>0</v>
      </c>
      <c r="D58" s="153">
        <f>'[14]Daily Roster'!$D58</f>
        <v>0</v>
      </c>
      <c r="E58" s="153">
        <f>'[14]Daily Roster'!$E58</f>
        <v>0</v>
      </c>
      <c r="F58" s="153">
        <f>'[14]Daily Roster'!$F58</f>
        <v>0</v>
      </c>
      <c r="G58" s="153" t="str">
        <f>'[14]Daily Roster'!$G58</f>
        <v>qq</v>
      </c>
      <c r="H58" s="153" t="str">
        <f>'[14]Daily Roster'!$H58</f>
        <v>qq</v>
      </c>
      <c r="I58" s="153">
        <f>'[14]Daily Roster'!$I58</f>
        <v>0</v>
      </c>
      <c r="J58" s="153">
        <f>'[14]Daily Roster'!$J58</f>
        <v>0</v>
      </c>
      <c r="K58" s="153">
        <f>'[14]Daily Roster'!$K58</f>
        <v>0</v>
      </c>
      <c r="L58" s="153">
        <f>'[14]Daily Roster'!$L58</f>
        <v>0</v>
      </c>
      <c r="M58" s="154">
        <f>'[14]Daily Roster'!$M58</f>
        <v>0</v>
      </c>
      <c r="N58" s="154">
        <f>'[14]Daily Roster'!$N58</f>
        <v>0</v>
      </c>
      <c r="O58" s="154">
        <f>'[14]Daily Roster'!$O58</f>
        <v>0</v>
      </c>
      <c r="P58" s="154">
        <f>'[14]Daily Roster'!$P58</f>
        <v>0</v>
      </c>
      <c r="Q58" s="154">
        <f>'[14]Daily Roster'!$Q58</f>
        <v>0</v>
      </c>
      <c r="R58" s="154">
        <f>'[14]Daily Roster'!$R58</f>
        <v>0</v>
      </c>
      <c r="S58" s="154">
        <f>'[14]Daily Roster'!$S58</f>
        <v>0</v>
      </c>
      <c r="T58" s="154">
        <f>'[14]Daily Roster'!$T58</f>
        <v>0</v>
      </c>
      <c r="U58" s="154">
        <f>'[14]Daily Roster'!$U58</f>
        <v>0</v>
      </c>
      <c r="V58" s="154">
        <f>'[14]Daily Roster'!$V58</f>
        <v>0</v>
      </c>
      <c r="W58" s="154">
        <f>'[14]Daily Roster'!$W58</f>
        <v>0</v>
      </c>
      <c r="X58" s="154">
        <f>'[14]Daily Roster'!$X58</f>
        <v>0</v>
      </c>
      <c r="Y58" s="154">
        <f>'[14]Daily Roster'!$Y58</f>
        <v>0</v>
      </c>
      <c r="Z58" s="154">
        <f>'[14]Daily Roster'!$Z58</f>
        <v>0</v>
      </c>
      <c r="AA58" s="151"/>
    </row>
    <row r="59" spans="1:27" x14ac:dyDescent="0.3">
      <c r="A59" s="148">
        <v>43180</v>
      </c>
      <c r="B59" s="149" t="s">
        <v>3</v>
      </c>
      <c r="C59" s="153">
        <f>'[14]Daily Roster'!$C59</f>
        <v>0</v>
      </c>
      <c r="D59" s="153">
        <f>'[14]Daily Roster'!$D59</f>
        <v>0</v>
      </c>
      <c r="E59" s="153">
        <f>'[14]Daily Roster'!$E59</f>
        <v>0</v>
      </c>
      <c r="F59" s="153">
        <f>'[14]Daily Roster'!$F59</f>
        <v>0</v>
      </c>
      <c r="G59" s="153" t="str">
        <f>'[14]Daily Roster'!$G59</f>
        <v>qq</v>
      </c>
      <c r="H59" s="153" t="str">
        <f>'[14]Daily Roster'!$H59</f>
        <v>qq</v>
      </c>
      <c r="I59" s="153">
        <f>'[14]Daily Roster'!$I59</f>
        <v>0</v>
      </c>
      <c r="J59" s="153">
        <f>'[14]Daily Roster'!$J59</f>
        <v>0</v>
      </c>
      <c r="K59" s="153">
        <f>'[14]Daily Roster'!$K59</f>
        <v>0</v>
      </c>
      <c r="L59" s="153">
        <f>'[14]Daily Roster'!$L59</f>
        <v>0</v>
      </c>
      <c r="M59" s="154">
        <f>'[14]Daily Roster'!$M59</f>
        <v>0</v>
      </c>
      <c r="N59" s="154">
        <f>'[14]Daily Roster'!$N59</f>
        <v>0</v>
      </c>
      <c r="O59" s="154">
        <f>'[14]Daily Roster'!$O59</f>
        <v>0</v>
      </c>
      <c r="P59" s="154">
        <f>'[14]Daily Roster'!$P59</f>
        <v>0</v>
      </c>
      <c r="Q59" s="154">
        <f>'[14]Daily Roster'!$Q59</f>
        <v>0</v>
      </c>
      <c r="R59" s="154">
        <f>'[14]Daily Roster'!$R59</f>
        <v>0</v>
      </c>
      <c r="S59" s="154">
        <f>'[14]Daily Roster'!$S59</f>
        <v>0</v>
      </c>
      <c r="T59" s="154">
        <f>'[14]Daily Roster'!$T59</f>
        <v>0</v>
      </c>
      <c r="U59" s="154">
        <f>'[14]Daily Roster'!$U59</f>
        <v>0</v>
      </c>
      <c r="V59" s="154">
        <f>'[14]Daily Roster'!$V59</f>
        <v>0</v>
      </c>
      <c r="W59" s="154">
        <f>'[14]Daily Roster'!$W59</f>
        <v>0</v>
      </c>
      <c r="X59" s="154">
        <f>'[14]Daily Roster'!$X59</f>
        <v>0</v>
      </c>
      <c r="Y59" s="154">
        <f>'[14]Daily Roster'!$Y59</f>
        <v>0</v>
      </c>
      <c r="Z59" s="154">
        <f>'[14]Daily Roster'!$Z59</f>
        <v>0</v>
      </c>
      <c r="AA59" s="151"/>
    </row>
    <row r="60" spans="1:27" x14ac:dyDescent="0.3">
      <c r="A60" s="148">
        <v>43181</v>
      </c>
      <c r="B60" s="149" t="s">
        <v>4</v>
      </c>
      <c r="C60" s="153">
        <f>'[14]Daily Roster'!$C60</f>
        <v>0</v>
      </c>
      <c r="D60" s="153">
        <f>'[14]Daily Roster'!$D60</f>
        <v>0</v>
      </c>
      <c r="E60" s="153">
        <f>'[14]Daily Roster'!$E60</f>
        <v>0</v>
      </c>
      <c r="F60" s="153">
        <f>'[14]Daily Roster'!$F60</f>
        <v>0</v>
      </c>
      <c r="G60" s="153" t="str">
        <f>'[14]Daily Roster'!$G60</f>
        <v>qq</v>
      </c>
      <c r="H60" s="153" t="str">
        <f>'[14]Daily Roster'!$H60</f>
        <v>qq</v>
      </c>
      <c r="I60" s="153">
        <f>'[14]Daily Roster'!$I60</f>
        <v>0</v>
      </c>
      <c r="J60" s="153">
        <f>'[14]Daily Roster'!$J60</f>
        <v>0</v>
      </c>
      <c r="K60" s="153">
        <f>'[14]Daily Roster'!$K60</f>
        <v>0</v>
      </c>
      <c r="L60" s="153">
        <f>'[14]Daily Roster'!$L60</f>
        <v>0</v>
      </c>
      <c r="M60" s="154">
        <f>'[14]Daily Roster'!$M60</f>
        <v>0</v>
      </c>
      <c r="N60" s="154">
        <f>'[14]Daily Roster'!$N60</f>
        <v>0</v>
      </c>
      <c r="O60" s="154">
        <f>'[14]Daily Roster'!$O60</f>
        <v>0</v>
      </c>
      <c r="P60" s="154">
        <f>'[14]Daily Roster'!$P60</f>
        <v>0</v>
      </c>
      <c r="Q60" s="154">
        <f>'[14]Daily Roster'!$Q60</f>
        <v>0</v>
      </c>
      <c r="R60" s="154">
        <f>'[14]Daily Roster'!$R60</f>
        <v>0</v>
      </c>
      <c r="S60" s="154">
        <f>'[14]Daily Roster'!$S60</f>
        <v>0</v>
      </c>
      <c r="T60" s="154">
        <f>'[14]Daily Roster'!$T60</f>
        <v>0</v>
      </c>
      <c r="U60" s="154">
        <f>'[14]Daily Roster'!$U60</f>
        <v>0</v>
      </c>
      <c r="V60" s="154">
        <f>'[14]Daily Roster'!$V60</f>
        <v>0</v>
      </c>
      <c r="W60" s="154">
        <f>'[14]Daily Roster'!$W60</f>
        <v>0</v>
      </c>
      <c r="X60" s="154">
        <f>'[14]Daily Roster'!$X60</f>
        <v>0</v>
      </c>
      <c r="Y60" s="154">
        <f>'[14]Daily Roster'!$Y60</f>
        <v>0</v>
      </c>
      <c r="Z60" s="154">
        <f>'[14]Daily Roster'!$Z60</f>
        <v>0</v>
      </c>
      <c r="AA60" s="151"/>
    </row>
    <row r="61" spans="1:27" x14ac:dyDescent="0.3">
      <c r="A61" s="148">
        <v>43182</v>
      </c>
      <c r="B61" s="149" t="s">
        <v>5</v>
      </c>
      <c r="C61" s="153">
        <f>'[14]Daily Roster'!$C61</f>
        <v>0</v>
      </c>
      <c r="D61" s="153">
        <f>'[14]Daily Roster'!$D61</f>
        <v>0</v>
      </c>
      <c r="E61" s="153">
        <f>'[14]Daily Roster'!$E61</f>
        <v>0</v>
      </c>
      <c r="F61" s="153">
        <f>'[14]Daily Roster'!$F61</f>
        <v>0</v>
      </c>
      <c r="G61" s="153" t="str">
        <f>'[14]Daily Roster'!$G61</f>
        <v>qq</v>
      </c>
      <c r="H61" s="153" t="str">
        <f>'[14]Daily Roster'!$H61</f>
        <v>qq</v>
      </c>
      <c r="I61" s="153">
        <f>'[14]Daily Roster'!$I61</f>
        <v>0</v>
      </c>
      <c r="J61" s="153">
        <f>'[14]Daily Roster'!$J61</f>
        <v>0</v>
      </c>
      <c r="K61" s="153">
        <f>'[14]Daily Roster'!$K61</f>
        <v>0</v>
      </c>
      <c r="L61" s="153">
        <f>'[14]Daily Roster'!$L61</f>
        <v>0</v>
      </c>
      <c r="M61" s="154">
        <f>'[14]Daily Roster'!$M61</f>
        <v>0</v>
      </c>
      <c r="N61" s="154">
        <f>'[14]Daily Roster'!$N61</f>
        <v>0</v>
      </c>
      <c r="O61" s="154">
        <f>'[14]Daily Roster'!$O61</f>
        <v>0</v>
      </c>
      <c r="P61" s="154">
        <f>'[14]Daily Roster'!$P61</f>
        <v>0</v>
      </c>
      <c r="Q61" s="154">
        <f>'[14]Daily Roster'!$Q61</f>
        <v>0</v>
      </c>
      <c r="R61" s="154">
        <f>'[14]Daily Roster'!$R61</f>
        <v>0</v>
      </c>
      <c r="S61" s="154">
        <f>'[14]Daily Roster'!$S61</f>
        <v>0</v>
      </c>
      <c r="T61" s="154">
        <f>'[14]Daily Roster'!$T61</f>
        <v>0</v>
      </c>
      <c r="U61" s="154">
        <f>'[14]Daily Roster'!$U61</f>
        <v>0</v>
      </c>
      <c r="V61" s="154">
        <f>'[14]Daily Roster'!$V61</f>
        <v>0</v>
      </c>
      <c r="W61" s="154">
        <f>'[14]Daily Roster'!$W61</f>
        <v>0</v>
      </c>
      <c r="X61" s="154">
        <f>'[14]Daily Roster'!$X61</f>
        <v>0</v>
      </c>
      <c r="Y61" s="154">
        <f>'[14]Daily Roster'!$Y61</f>
        <v>0</v>
      </c>
      <c r="Z61" s="154">
        <f>'[14]Daily Roster'!$Z61</f>
        <v>0</v>
      </c>
      <c r="AA61" s="151"/>
    </row>
    <row r="62" spans="1:27" x14ac:dyDescent="0.3">
      <c r="A62" s="148">
        <v>43185</v>
      </c>
      <c r="B62" t="s">
        <v>1</v>
      </c>
      <c r="C62" s="153">
        <f>'[14]Daily Roster'!$C62</f>
        <v>0</v>
      </c>
      <c r="D62" s="153">
        <f>'[14]Daily Roster'!$D62</f>
        <v>0</v>
      </c>
      <c r="E62" s="153">
        <f>'[14]Daily Roster'!$E62</f>
        <v>0</v>
      </c>
      <c r="F62" s="153">
        <f>'[14]Daily Roster'!$F62</f>
        <v>0</v>
      </c>
      <c r="G62" s="153" t="str">
        <f>'[14]Daily Roster'!$G62</f>
        <v>qq</v>
      </c>
      <c r="H62" s="153" t="str">
        <f>'[14]Daily Roster'!$H62</f>
        <v>qq</v>
      </c>
      <c r="I62" s="153">
        <f>'[14]Daily Roster'!$I62</f>
        <v>0</v>
      </c>
      <c r="J62" s="153">
        <f>'[14]Daily Roster'!$J62</f>
        <v>0</v>
      </c>
      <c r="K62" s="153">
        <f>'[14]Daily Roster'!$K62</f>
        <v>0</v>
      </c>
      <c r="L62" s="153">
        <f>'[14]Daily Roster'!$L62</f>
        <v>0</v>
      </c>
      <c r="M62" s="154">
        <f>'[14]Daily Roster'!$M62</f>
        <v>0</v>
      </c>
      <c r="N62" s="154">
        <f>'[14]Daily Roster'!$N62</f>
        <v>0</v>
      </c>
      <c r="O62" s="154">
        <f>'[14]Daily Roster'!$O62</f>
        <v>0</v>
      </c>
      <c r="P62" s="154">
        <f>'[14]Daily Roster'!$P62</f>
        <v>0</v>
      </c>
      <c r="Q62" s="154">
        <f>'[14]Daily Roster'!$Q62</f>
        <v>0</v>
      </c>
      <c r="R62" s="154">
        <f>'[14]Daily Roster'!$R62</f>
        <v>0</v>
      </c>
      <c r="S62" s="154">
        <f>'[14]Daily Roster'!$S62</f>
        <v>0</v>
      </c>
      <c r="T62" s="154">
        <f>'[14]Daily Roster'!$T62</f>
        <v>0</v>
      </c>
      <c r="U62" s="154">
        <f>'[14]Daily Roster'!$U62</f>
        <v>0</v>
      </c>
      <c r="V62" s="154">
        <f>'[14]Daily Roster'!$V62</f>
        <v>0</v>
      </c>
      <c r="W62" s="154">
        <f>'[14]Daily Roster'!$W62</f>
        <v>0</v>
      </c>
      <c r="X62" s="154">
        <f>'[14]Daily Roster'!$X62</f>
        <v>0</v>
      </c>
      <c r="Y62" s="154">
        <f>'[14]Daily Roster'!$Y62</f>
        <v>0</v>
      </c>
      <c r="Z62" s="154">
        <f>'[14]Daily Roster'!$Z62</f>
        <v>0</v>
      </c>
    </row>
    <row r="63" spans="1:27" x14ac:dyDescent="0.3">
      <c r="A63" s="148">
        <v>43186</v>
      </c>
      <c r="B63" t="s">
        <v>2</v>
      </c>
      <c r="C63" s="153">
        <f>'[14]Daily Roster'!$C63</f>
        <v>0</v>
      </c>
      <c r="D63" s="153">
        <f>'[14]Daily Roster'!$D63</f>
        <v>0</v>
      </c>
      <c r="E63" s="153">
        <f>'[14]Daily Roster'!$E63</f>
        <v>0</v>
      </c>
      <c r="F63" s="153">
        <f>'[14]Daily Roster'!$F63</f>
        <v>0</v>
      </c>
      <c r="G63" s="153" t="str">
        <f>'[14]Daily Roster'!$G63</f>
        <v>qq</v>
      </c>
      <c r="H63" s="153" t="str">
        <f>'[14]Daily Roster'!$H63</f>
        <v>qq</v>
      </c>
      <c r="I63" s="153">
        <f>'[14]Daily Roster'!$I63</f>
        <v>0</v>
      </c>
      <c r="J63" s="153">
        <f>'[14]Daily Roster'!$J63</f>
        <v>0</v>
      </c>
      <c r="K63" s="153">
        <f>'[14]Daily Roster'!$K63</f>
        <v>0</v>
      </c>
      <c r="L63" s="153">
        <f>'[14]Daily Roster'!$L63</f>
        <v>0</v>
      </c>
      <c r="M63" s="154">
        <f>'[14]Daily Roster'!$M63</f>
        <v>0</v>
      </c>
      <c r="N63" s="154">
        <f>'[14]Daily Roster'!$N63</f>
        <v>0</v>
      </c>
      <c r="O63" s="154">
        <f>'[14]Daily Roster'!$O63</f>
        <v>0</v>
      </c>
      <c r="P63" s="154">
        <f>'[14]Daily Roster'!$P63</f>
        <v>0</v>
      </c>
      <c r="Q63" s="154">
        <f>'[14]Daily Roster'!$Q63</f>
        <v>0</v>
      </c>
      <c r="R63" s="154">
        <f>'[14]Daily Roster'!$R63</f>
        <v>0</v>
      </c>
      <c r="S63" s="154">
        <f>'[14]Daily Roster'!$S63</f>
        <v>0</v>
      </c>
      <c r="T63" s="154">
        <f>'[14]Daily Roster'!$T63</f>
        <v>0</v>
      </c>
      <c r="U63" s="154">
        <f>'[14]Daily Roster'!$U63</f>
        <v>0</v>
      </c>
      <c r="V63" s="154">
        <f>'[14]Daily Roster'!$V63</f>
        <v>0</v>
      </c>
      <c r="W63" s="154">
        <f>'[14]Daily Roster'!$W63</f>
        <v>0</v>
      </c>
      <c r="X63" s="154">
        <f>'[14]Daily Roster'!$X63</f>
        <v>0</v>
      </c>
      <c r="Y63" s="154">
        <f>'[14]Daily Roster'!$Y63</f>
        <v>0</v>
      </c>
      <c r="Z63" s="154">
        <f>'[14]Daily Roster'!$Z63</f>
        <v>0</v>
      </c>
    </row>
    <row r="64" spans="1:27" x14ac:dyDescent="0.3">
      <c r="A64" s="148">
        <v>43187</v>
      </c>
      <c r="B64" t="s">
        <v>3</v>
      </c>
      <c r="C64" s="153">
        <f>'[14]Daily Roster'!$C64</f>
        <v>0</v>
      </c>
      <c r="D64" s="153">
        <f>'[14]Daily Roster'!$D64</f>
        <v>0</v>
      </c>
      <c r="E64" s="153">
        <f>'[14]Daily Roster'!$E64</f>
        <v>0</v>
      </c>
      <c r="F64" s="153">
        <f>'[14]Daily Roster'!$F64</f>
        <v>0</v>
      </c>
      <c r="G64" s="153" t="str">
        <f>'[14]Daily Roster'!$G64</f>
        <v>qq</v>
      </c>
      <c r="H64" s="153" t="str">
        <f>'[14]Daily Roster'!$H64</f>
        <v>qq</v>
      </c>
      <c r="I64" s="153">
        <f>'[14]Daily Roster'!$I64</f>
        <v>0</v>
      </c>
      <c r="J64" s="153">
        <f>'[14]Daily Roster'!$J64</f>
        <v>0</v>
      </c>
      <c r="K64" s="153">
        <f>'[14]Daily Roster'!$K64</f>
        <v>0</v>
      </c>
      <c r="L64" s="153">
        <f>'[14]Daily Roster'!$L64</f>
        <v>0</v>
      </c>
      <c r="M64" s="154">
        <f>'[14]Daily Roster'!$M64</f>
        <v>0</v>
      </c>
      <c r="N64" s="154">
        <f>'[14]Daily Roster'!$N64</f>
        <v>0</v>
      </c>
      <c r="O64" s="154">
        <f>'[14]Daily Roster'!$O64</f>
        <v>0</v>
      </c>
      <c r="P64" s="154">
        <f>'[14]Daily Roster'!$P64</f>
        <v>0</v>
      </c>
      <c r="Q64" s="154">
        <f>'[14]Daily Roster'!$Q64</f>
        <v>0</v>
      </c>
      <c r="R64" s="154">
        <f>'[14]Daily Roster'!$R64</f>
        <v>0</v>
      </c>
      <c r="S64" s="154">
        <f>'[14]Daily Roster'!$S64</f>
        <v>0</v>
      </c>
      <c r="T64" s="154">
        <f>'[14]Daily Roster'!$T64</f>
        <v>0</v>
      </c>
      <c r="U64" s="154">
        <f>'[14]Daily Roster'!$U64</f>
        <v>0</v>
      </c>
      <c r="V64" s="154">
        <f>'[14]Daily Roster'!$V64</f>
        <v>0</v>
      </c>
      <c r="W64" s="154">
        <f>'[14]Daily Roster'!$W64</f>
        <v>0</v>
      </c>
      <c r="X64" s="154">
        <f>'[14]Daily Roster'!$X64</f>
        <v>0</v>
      </c>
      <c r="Y64" s="154">
        <f>'[14]Daily Roster'!$Y64</f>
        <v>0</v>
      </c>
      <c r="Z64" s="154">
        <f>'[14]Daily Roster'!$Z64</f>
        <v>0</v>
      </c>
    </row>
    <row r="65" spans="1:26" x14ac:dyDescent="0.3">
      <c r="A65" s="148">
        <v>43188</v>
      </c>
      <c r="B65" t="s">
        <v>4</v>
      </c>
      <c r="C65" s="153">
        <f>'[14]Daily Roster'!$C65</f>
        <v>0</v>
      </c>
      <c r="D65" s="153">
        <f>'[14]Daily Roster'!$D65</f>
        <v>0</v>
      </c>
      <c r="E65" s="153">
        <f>'[14]Daily Roster'!$E65</f>
        <v>0</v>
      </c>
      <c r="F65" s="153">
        <f>'[14]Daily Roster'!$F65</f>
        <v>0</v>
      </c>
      <c r="G65" s="153" t="str">
        <f>'[14]Daily Roster'!$G65</f>
        <v>qq</v>
      </c>
      <c r="H65" s="153" t="str">
        <f>'[14]Daily Roster'!$H65</f>
        <v>qq</v>
      </c>
      <c r="I65" s="153">
        <f>'[14]Daily Roster'!$I65</f>
        <v>0</v>
      </c>
      <c r="J65" s="153">
        <f>'[14]Daily Roster'!$J65</f>
        <v>0</v>
      </c>
      <c r="K65" s="153">
        <f>'[14]Daily Roster'!$K65</f>
        <v>0</v>
      </c>
      <c r="L65" s="153">
        <f>'[14]Daily Roster'!$L65</f>
        <v>0</v>
      </c>
      <c r="M65" s="154">
        <f>'[14]Daily Roster'!$M65</f>
        <v>0</v>
      </c>
      <c r="N65" s="154">
        <f>'[14]Daily Roster'!$N65</f>
        <v>0</v>
      </c>
      <c r="O65" s="154">
        <f>'[14]Daily Roster'!$O65</f>
        <v>0</v>
      </c>
      <c r="P65" s="154">
        <f>'[14]Daily Roster'!$P65</f>
        <v>0</v>
      </c>
      <c r="Q65" s="154">
        <f>'[14]Daily Roster'!$Q65</f>
        <v>0</v>
      </c>
      <c r="R65" s="154">
        <f>'[14]Daily Roster'!$R65</f>
        <v>0</v>
      </c>
      <c r="S65" s="154">
        <f>'[14]Daily Roster'!$S65</f>
        <v>0</v>
      </c>
      <c r="T65" s="154">
        <f>'[14]Daily Roster'!$T65</f>
        <v>0</v>
      </c>
      <c r="U65" s="154">
        <f>'[14]Daily Roster'!$U65</f>
        <v>0</v>
      </c>
      <c r="V65" s="154">
        <f>'[14]Daily Roster'!$V65</f>
        <v>0</v>
      </c>
      <c r="W65" s="154">
        <f>'[14]Daily Roster'!$W65</f>
        <v>0</v>
      </c>
      <c r="X65" s="154">
        <f>'[14]Daily Roster'!$X65</f>
        <v>0</v>
      </c>
      <c r="Y65" s="154">
        <f>'[14]Daily Roster'!$Y65</f>
        <v>0</v>
      </c>
      <c r="Z65" s="154">
        <f>'[14]Daily Roster'!$Z65</f>
        <v>0</v>
      </c>
    </row>
    <row r="66" spans="1:26" x14ac:dyDescent="0.3">
      <c r="A66" s="148">
        <v>43189</v>
      </c>
      <c r="B66" t="s">
        <v>5</v>
      </c>
      <c r="C66" s="153">
        <f>'[14]Daily Roster'!$C66</f>
        <v>0</v>
      </c>
      <c r="D66" s="153">
        <f>'[14]Daily Roster'!$D66</f>
        <v>0</v>
      </c>
      <c r="E66" s="153">
        <f>'[14]Daily Roster'!$E66</f>
        <v>0</v>
      </c>
      <c r="F66" s="153">
        <f>'[14]Daily Roster'!$F66</f>
        <v>0</v>
      </c>
      <c r="G66" s="153" t="str">
        <f>'[14]Daily Roster'!$G66</f>
        <v>public holiday</v>
      </c>
      <c r="H66" s="153" t="str">
        <f>'[14]Daily Roster'!$H66</f>
        <v>public holiday</v>
      </c>
      <c r="I66" s="153">
        <f>'[14]Daily Roster'!$I66</f>
        <v>0</v>
      </c>
      <c r="J66" s="153">
        <f>'[14]Daily Roster'!$J66</f>
        <v>0</v>
      </c>
      <c r="K66" s="153">
        <f>'[14]Daily Roster'!$K66</f>
        <v>0</v>
      </c>
      <c r="L66" s="153">
        <f>'[14]Daily Roster'!$L66</f>
        <v>0</v>
      </c>
      <c r="M66" s="154">
        <f>'[14]Daily Roster'!$M66</f>
        <v>0</v>
      </c>
      <c r="N66" s="154">
        <f>'[14]Daily Roster'!$N66</f>
        <v>0</v>
      </c>
      <c r="O66" s="154">
        <f>'[14]Daily Roster'!$O66</f>
        <v>0</v>
      </c>
      <c r="P66" s="154">
        <f>'[14]Daily Roster'!$P66</f>
        <v>0</v>
      </c>
      <c r="Q66" s="154">
        <f>'[14]Daily Roster'!$Q66</f>
        <v>0</v>
      </c>
      <c r="R66" s="154">
        <f>'[14]Daily Roster'!$R66</f>
        <v>0</v>
      </c>
      <c r="S66" s="154">
        <f>'[14]Daily Roster'!$S66</f>
        <v>0</v>
      </c>
      <c r="T66" s="154">
        <f>'[14]Daily Roster'!$T66</f>
        <v>0</v>
      </c>
      <c r="U66" s="154">
        <f>'[14]Daily Roster'!$U66</f>
        <v>0</v>
      </c>
      <c r="V66" s="154">
        <f>'[14]Daily Roster'!$V66</f>
        <v>0</v>
      </c>
      <c r="W66" s="154">
        <f>'[14]Daily Roster'!$W66</f>
        <v>0</v>
      </c>
      <c r="X66" s="154">
        <f>'[14]Daily Roster'!$X66</f>
        <v>0</v>
      </c>
      <c r="Y66" s="154">
        <f>'[14]Daily Roster'!$Y66</f>
        <v>0</v>
      </c>
      <c r="Z66" s="154">
        <f>'[14]Daily Roster'!$Z66</f>
        <v>0</v>
      </c>
    </row>
    <row r="67" spans="1:26" x14ac:dyDescent="0.3">
      <c r="A67" s="148">
        <v>43192</v>
      </c>
      <c r="B67" t="s">
        <v>1</v>
      </c>
      <c r="C67" s="153">
        <f>'[14]Daily Roster'!$C67</f>
        <v>0</v>
      </c>
      <c r="D67" s="153">
        <f>'[14]Daily Roster'!$D67</f>
        <v>0</v>
      </c>
      <c r="E67" s="153">
        <f>'[14]Daily Roster'!$E67</f>
        <v>0</v>
      </c>
      <c r="F67" s="153">
        <f>'[14]Daily Roster'!$F67</f>
        <v>0</v>
      </c>
      <c r="G67" s="153" t="str">
        <f>'[14]Daily Roster'!$G67</f>
        <v>public holiday</v>
      </c>
      <c r="H67" s="153" t="str">
        <f>'[14]Daily Roster'!$H67</f>
        <v xml:space="preserve">public holiday </v>
      </c>
      <c r="I67" s="153">
        <f>'[14]Daily Roster'!$I67</f>
        <v>0</v>
      </c>
      <c r="J67" s="153">
        <f>'[14]Daily Roster'!$J67</f>
        <v>0</v>
      </c>
      <c r="K67" s="153">
        <f>'[14]Daily Roster'!$K67</f>
        <v>0</v>
      </c>
      <c r="L67" s="153">
        <f>'[14]Daily Roster'!$L67</f>
        <v>0</v>
      </c>
      <c r="M67" s="154">
        <f>'[14]Daily Roster'!$M67</f>
        <v>0</v>
      </c>
      <c r="N67" s="154">
        <f>'[14]Daily Roster'!$N67</f>
        <v>0</v>
      </c>
      <c r="O67" s="154">
        <f>'[14]Daily Roster'!$O67</f>
        <v>0</v>
      </c>
      <c r="P67" s="154">
        <f>'[14]Daily Roster'!$P67</f>
        <v>0</v>
      </c>
      <c r="Q67" s="154">
        <f>'[14]Daily Roster'!$Q67</f>
        <v>0</v>
      </c>
      <c r="R67" s="154">
        <f>'[14]Daily Roster'!$R67</f>
        <v>0</v>
      </c>
      <c r="S67" s="154">
        <f>'[14]Daily Roster'!$S67</f>
        <v>0</v>
      </c>
      <c r="T67" s="154">
        <f>'[14]Daily Roster'!$T67</f>
        <v>0</v>
      </c>
      <c r="U67" s="154">
        <f>'[14]Daily Roster'!$U67</f>
        <v>0</v>
      </c>
      <c r="V67" s="154">
        <f>'[14]Daily Roster'!$V67</f>
        <v>0</v>
      </c>
      <c r="W67" s="154">
        <f>'[14]Daily Roster'!$W67</f>
        <v>0</v>
      </c>
      <c r="X67" s="154">
        <f>'[14]Daily Roster'!$X67</f>
        <v>0</v>
      </c>
      <c r="Y67" s="154">
        <f>'[14]Daily Roster'!$Y67</f>
        <v>0</v>
      </c>
      <c r="Z67" s="154">
        <f>'[14]Daily Roster'!$Z67</f>
        <v>0</v>
      </c>
    </row>
    <row r="68" spans="1:26" x14ac:dyDescent="0.3">
      <c r="A68" s="148">
        <v>43193</v>
      </c>
      <c r="B68" t="s">
        <v>2</v>
      </c>
      <c r="C68" s="153">
        <f>'[14]Daily Roster'!$C68</f>
        <v>0</v>
      </c>
      <c r="D68" s="153">
        <f>'[14]Daily Roster'!$D68</f>
        <v>0</v>
      </c>
      <c r="E68" s="153">
        <f>'[14]Daily Roster'!$E68</f>
        <v>0</v>
      </c>
      <c r="F68" s="153">
        <f>'[14]Daily Roster'!$F68</f>
        <v>0</v>
      </c>
      <c r="G68" s="153" t="str">
        <f>'[14]Daily Roster'!$G68</f>
        <v>qq</v>
      </c>
      <c r="H68" s="153" t="str">
        <f>'[14]Daily Roster'!$H68</f>
        <v>qq</v>
      </c>
      <c r="I68" s="153">
        <f>'[14]Daily Roster'!$I68</f>
        <v>0</v>
      </c>
      <c r="J68" s="153">
        <f>'[14]Daily Roster'!$J68</f>
        <v>0</v>
      </c>
      <c r="K68" s="153">
        <f>'[14]Daily Roster'!$K68</f>
        <v>0</v>
      </c>
      <c r="L68" s="153">
        <f>'[14]Daily Roster'!$L68</f>
        <v>0</v>
      </c>
      <c r="M68" s="154">
        <f>'[14]Daily Roster'!$M68</f>
        <v>0</v>
      </c>
      <c r="N68" s="154">
        <f>'[14]Daily Roster'!$N68</f>
        <v>0</v>
      </c>
      <c r="O68" s="154">
        <f>'[14]Daily Roster'!$O68</f>
        <v>0</v>
      </c>
      <c r="P68" s="154">
        <f>'[14]Daily Roster'!$P68</f>
        <v>0</v>
      </c>
      <c r="Q68" s="154">
        <f>'[14]Daily Roster'!$Q68</f>
        <v>0</v>
      </c>
      <c r="R68" s="154">
        <f>'[14]Daily Roster'!$R68</f>
        <v>0</v>
      </c>
      <c r="S68" s="154">
        <f>'[14]Daily Roster'!$S68</f>
        <v>0</v>
      </c>
      <c r="T68" s="154">
        <f>'[14]Daily Roster'!$T68</f>
        <v>0</v>
      </c>
      <c r="U68" s="154">
        <f>'[14]Daily Roster'!$U68</f>
        <v>0</v>
      </c>
      <c r="V68" s="154">
        <f>'[14]Daily Roster'!$V68</f>
        <v>0</v>
      </c>
      <c r="W68" s="154">
        <f>'[14]Daily Roster'!$W68</f>
        <v>0</v>
      </c>
      <c r="X68" s="154">
        <f>'[14]Daily Roster'!$X68</f>
        <v>0</v>
      </c>
      <c r="Y68" s="154">
        <f>'[14]Daily Roster'!$Y68</f>
        <v>0</v>
      </c>
      <c r="Z68" s="154">
        <f>'[14]Daily Roster'!$Z68</f>
        <v>0</v>
      </c>
    </row>
    <row r="69" spans="1:26" x14ac:dyDescent="0.3">
      <c r="A69" s="148">
        <v>43194</v>
      </c>
      <c r="B69" t="s">
        <v>3</v>
      </c>
      <c r="C69" s="153">
        <f>'[14]Daily Roster'!$C69</f>
        <v>0</v>
      </c>
      <c r="D69" s="153">
        <f>'[14]Daily Roster'!$D69</f>
        <v>0</v>
      </c>
      <c r="E69" s="153">
        <f>'[14]Daily Roster'!$E69</f>
        <v>0</v>
      </c>
      <c r="F69" s="153">
        <f>'[14]Daily Roster'!$F69</f>
        <v>0</v>
      </c>
      <c r="G69" s="153" t="str">
        <f>'[14]Daily Roster'!$G69</f>
        <v>qq</v>
      </c>
      <c r="H69" s="153" t="str">
        <f>'[14]Daily Roster'!$H69</f>
        <v>qq</v>
      </c>
      <c r="I69" s="153">
        <f>'[14]Daily Roster'!$I69</f>
        <v>0</v>
      </c>
      <c r="J69" s="153">
        <f>'[14]Daily Roster'!$J69</f>
        <v>0</v>
      </c>
      <c r="K69" s="153">
        <f>'[14]Daily Roster'!$K69</f>
        <v>0</v>
      </c>
      <c r="L69" s="153">
        <f>'[14]Daily Roster'!$L69</f>
        <v>0</v>
      </c>
      <c r="M69" s="154">
        <f>'[14]Daily Roster'!$M69</f>
        <v>0</v>
      </c>
      <c r="N69" s="154">
        <f>'[14]Daily Roster'!$N69</f>
        <v>0</v>
      </c>
      <c r="O69" s="154">
        <f>'[14]Daily Roster'!$O69</f>
        <v>0</v>
      </c>
      <c r="P69" s="154">
        <f>'[14]Daily Roster'!$P69</f>
        <v>0</v>
      </c>
      <c r="Q69" s="154">
        <f>'[14]Daily Roster'!$Q69</f>
        <v>0</v>
      </c>
      <c r="R69" s="154">
        <f>'[14]Daily Roster'!$R69</f>
        <v>0</v>
      </c>
      <c r="S69" s="154">
        <f>'[14]Daily Roster'!$S69</f>
        <v>0</v>
      </c>
      <c r="T69" s="154">
        <f>'[14]Daily Roster'!$T69</f>
        <v>0</v>
      </c>
      <c r="U69" s="154">
        <f>'[14]Daily Roster'!$U69</f>
        <v>0</v>
      </c>
      <c r="V69" s="154">
        <f>'[14]Daily Roster'!$V69</f>
        <v>0</v>
      </c>
      <c r="W69" s="154">
        <f>'[14]Daily Roster'!$W69</f>
        <v>0</v>
      </c>
      <c r="X69" s="154">
        <f>'[14]Daily Roster'!$X69</f>
        <v>0</v>
      </c>
      <c r="Y69" s="154">
        <f>'[14]Daily Roster'!$Y69</f>
        <v>0</v>
      </c>
      <c r="Z69" s="154">
        <f>'[14]Daily Roster'!$Z69</f>
        <v>0</v>
      </c>
    </row>
    <row r="70" spans="1:26" x14ac:dyDescent="0.3">
      <c r="A70" s="148">
        <v>43195</v>
      </c>
      <c r="B70" t="s">
        <v>4</v>
      </c>
      <c r="C70" s="153">
        <f>'[14]Daily Roster'!$C70</f>
        <v>0</v>
      </c>
      <c r="D70" s="153">
        <f>'[14]Daily Roster'!$D70</f>
        <v>0</v>
      </c>
      <c r="E70" s="153">
        <f>'[14]Daily Roster'!$E70</f>
        <v>0</v>
      </c>
      <c r="F70" s="153">
        <f>'[14]Daily Roster'!$F70</f>
        <v>0</v>
      </c>
      <c r="G70" s="153" t="str">
        <f>'[14]Daily Roster'!$G70</f>
        <v>qq</v>
      </c>
      <c r="H70" s="153" t="str">
        <f>'[14]Daily Roster'!$H70</f>
        <v>qq</v>
      </c>
      <c r="I70" s="153">
        <f>'[14]Daily Roster'!$I70</f>
        <v>0</v>
      </c>
      <c r="J70" s="153">
        <f>'[14]Daily Roster'!$J70</f>
        <v>0</v>
      </c>
      <c r="K70" s="153">
        <f>'[14]Daily Roster'!$K70</f>
        <v>0</v>
      </c>
      <c r="L70" s="153">
        <f>'[14]Daily Roster'!$L70</f>
        <v>0</v>
      </c>
      <c r="M70" s="154">
        <f>'[14]Daily Roster'!$M70</f>
        <v>0</v>
      </c>
      <c r="N70" s="154">
        <f>'[14]Daily Roster'!$N70</f>
        <v>0</v>
      </c>
      <c r="O70" s="154">
        <f>'[14]Daily Roster'!$O70</f>
        <v>0</v>
      </c>
      <c r="P70" s="154">
        <f>'[14]Daily Roster'!$P70</f>
        <v>0</v>
      </c>
      <c r="Q70" s="154">
        <f>'[14]Daily Roster'!$Q70</f>
        <v>0</v>
      </c>
      <c r="R70" s="154">
        <f>'[14]Daily Roster'!$R70</f>
        <v>0</v>
      </c>
      <c r="S70" s="154">
        <f>'[14]Daily Roster'!$S70</f>
        <v>0</v>
      </c>
      <c r="T70" s="154">
        <f>'[14]Daily Roster'!$T70</f>
        <v>0</v>
      </c>
      <c r="U70" s="154">
        <f>'[14]Daily Roster'!$U70</f>
        <v>0</v>
      </c>
      <c r="V70" s="154">
        <f>'[14]Daily Roster'!$V70</f>
        <v>0</v>
      </c>
      <c r="W70" s="154">
        <f>'[14]Daily Roster'!$W70</f>
        <v>0</v>
      </c>
      <c r="X70" s="154">
        <f>'[14]Daily Roster'!$X70</f>
        <v>0</v>
      </c>
      <c r="Y70" s="154">
        <f>'[14]Daily Roster'!$Y70</f>
        <v>0</v>
      </c>
      <c r="Z70" s="154">
        <f>'[14]Daily Roster'!$Z70</f>
        <v>0</v>
      </c>
    </row>
    <row r="71" spans="1:26" x14ac:dyDescent="0.3">
      <c r="A71" s="148">
        <v>43196</v>
      </c>
      <c r="B71" t="s">
        <v>5</v>
      </c>
      <c r="C71" s="153">
        <f>'[14]Daily Roster'!$C71</f>
        <v>0</v>
      </c>
      <c r="D71" s="153">
        <f>'[14]Daily Roster'!$D71</f>
        <v>0</v>
      </c>
      <c r="E71" s="153">
        <f>'[14]Daily Roster'!$E71</f>
        <v>0</v>
      </c>
      <c r="F71" s="153">
        <f>'[14]Daily Roster'!$F71</f>
        <v>0</v>
      </c>
      <c r="G71" s="153" t="str">
        <f>'[14]Daily Roster'!$G71</f>
        <v>qq</v>
      </c>
      <c r="H71" s="153" t="str">
        <f>'[14]Daily Roster'!$H71</f>
        <v>qq</v>
      </c>
      <c r="I71" s="153">
        <f>'[14]Daily Roster'!$I71</f>
        <v>0</v>
      </c>
      <c r="J71" s="153">
        <f>'[14]Daily Roster'!$J71</f>
        <v>0</v>
      </c>
      <c r="K71" s="153">
        <f>'[14]Daily Roster'!$K71</f>
        <v>0</v>
      </c>
      <c r="L71" s="153">
        <f>'[14]Daily Roster'!$L71</f>
        <v>0</v>
      </c>
      <c r="M71" s="154">
        <f>'[14]Daily Roster'!$M71</f>
        <v>0</v>
      </c>
      <c r="N71" s="154">
        <f>'[14]Daily Roster'!$N71</f>
        <v>0</v>
      </c>
      <c r="O71" s="154">
        <f>'[14]Daily Roster'!$O71</f>
        <v>0</v>
      </c>
      <c r="P71" s="154">
        <f>'[14]Daily Roster'!$P71</f>
        <v>0</v>
      </c>
      <c r="Q71" s="154">
        <f>'[14]Daily Roster'!$Q71</f>
        <v>0</v>
      </c>
      <c r="R71" s="154">
        <f>'[14]Daily Roster'!$R71</f>
        <v>0</v>
      </c>
      <c r="S71" s="154">
        <f>'[14]Daily Roster'!$S71</f>
        <v>0</v>
      </c>
      <c r="T71" s="154">
        <f>'[14]Daily Roster'!$T71</f>
        <v>0</v>
      </c>
      <c r="U71" s="154">
        <f>'[14]Daily Roster'!$U71</f>
        <v>0</v>
      </c>
      <c r="V71" s="154">
        <f>'[14]Daily Roster'!$V71</f>
        <v>0</v>
      </c>
      <c r="W71" s="154">
        <f>'[14]Daily Roster'!$W71</f>
        <v>0</v>
      </c>
      <c r="X71" s="154">
        <f>'[14]Daily Roster'!$X71</f>
        <v>0</v>
      </c>
      <c r="Y71" s="154">
        <f>'[14]Daily Roster'!$Y71</f>
        <v>0</v>
      </c>
      <c r="Z71" s="154">
        <f>'[14]Daily Roster'!$Z71</f>
        <v>0</v>
      </c>
    </row>
    <row r="72" spans="1:26" x14ac:dyDescent="0.3">
      <c r="A72" s="148">
        <v>43199</v>
      </c>
      <c r="B72" t="s">
        <v>1</v>
      </c>
      <c r="C72" s="153">
        <f>'[14]Daily Roster'!$C72</f>
        <v>0</v>
      </c>
      <c r="D72" s="153">
        <f>'[14]Daily Roster'!$D72</f>
        <v>0</v>
      </c>
      <c r="E72" s="153">
        <f>'[14]Daily Roster'!$E72</f>
        <v>0</v>
      </c>
      <c r="F72" s="153">
        <f>'[14]Daily Roster'!$F72</f>
        <v>0</v>
      </c>
      <c r="G72" s="153" t="str">
        <f>'[14]Daily Roster'!$G72</f>
        <v>qq</v>
      </c>
      <c r="H72" s="153" t="str">
        <f>'[14]Daily Roster'!$H72</f>
        <v>qq</v>
      </c>
      <c r="I72" s="153">
        <f>'[14]Daily Roster'!$I72</f>
        <v>0</v>
      </c>
      <c r="J72" s="153">
        <f>'[14]Daily Roster'!$J72</f>
        <v>0</v>
      </c>
      <c r="K72" s="153">
        <f>'[14]Daily Roster'!$K72</f>
        <v>0</v>
      </c>
      <c r="L72" s="153">
        <f>'[14]Daily Roster'!$L72</f>
        <v>0</v>
      </c>
      <c r="M72" s="154">
        <f>'[14]Daily Roster'!$M72</f>
        <v>0</v>
      </c>
      <c r="N72" s="154">
        <f>'[14]Daily Roster'!$N72</f>
        <v>0</v>
      </c>
      <c r="O72" s="154">
        <f>'[14]Daily Roster'!$O72</f>
        <v>0</v>
      </c>
      <c r="P72" s="154">
        <f>'[14]Daily Roster'!$P72</f>
        <v>0</v>
      </c>
      <c r="Q72" s="154">
        <f>'[14]Daily Roster'!$Q72</f>
        <v>0</v>
      </c>
      <c r="R72" s="154">
        <f>'[14]Daily Roster'!$R72</f>
        <v>0</v>
      </c>
      <c r="S72" s="154">
        <f>'[14]Daily Roster'!$S72</f>
        <v>0</v>
      </c>
      <c r="T72" s="154">
        <f>'[14]Daily Roster'!$T72</f>
        <v>0</v>
      </c>
      <c r="U72" s="154">
        <f>'[14]Daily Roster'!$U72</f>
        <v>0</v>
      </c>
      <c r="V72" s="154">
        <f>'[14]Daily Roster'!$V72</f>
        <v>0</v>
      </c>
      <c r="W72" s="154">
        <f>'[14]Daily Roster'!$W72</f>
        <v>0</v>
      </c>
      <c r="X72" s="154">
        <f>'[14]Daily Roster'!$X72</f>
        <v>0</v>
      </c>
      <c r="Y72" s="154">
        <f>'[14]Daily Roster'!$Y72</f>
        <v>0</v>
      </c>
      <c r="Z72" s="154">
        <f>'[14]Daily Roster'!$Z72</f>
        <v>0</v>
      </c>
    </row>
    <row r="73" spans="1:26" x14ac:dyDescent="0.3">
      <c r="A73" s="148">
        <v>43200</v>
      </c>
      <c r="B73" t="s">
        <v>2</v>
      </c>
      <c r="C73" s="153">
        <f>'[14]Daily Roster'!$C73</f>
        <v>0</v>
      </c>
      <c r="D73" s="153">
        <f>'[14]Daily Roster'!$D73</f>
        <v>0</v>
      </c>
      <c r="E73" s="153">
        <f>'[14]Daily Roster'!$E73</f>
        <v>0</v>
      </c>
      <c r="F73" s="153">
        <f>'[14]Daily Roster'!$F73</f>
        <v>0</v>
      </c>
      <c r="G73" s="153" t="str">
        <f>'[14]Daily Roster'!$G73</f>
        <v>qq</v>
      </c>
      <c r="H73" s="153" t="str">
        <f>'[14]Daily Roster'!$H73</f>
        <v>qq</v>
      </c>
      <c r="I73" s="153">
        <f>'[14]Daily Roster'!$I73</f>
        <v>0</v>
      </c>
      <c r="J73" s="153">
        <f>'[14]Daily Roster'!$J73</f>
        <v>0</v>
      </c>
      <c r="K73" s="153">
        <f>'[14]Daily Roster'!$K73</f>
        <v>0</v>
      </c>
      <c r="L73" s="153">
        <f>'[14]Daily Roster'!$L73</f>
        <v>0</v>
      </c>
      <c r="M73" s="154">
        <f>'[14]Daily Roster'!$M73</f>
        <v>0</v>
      </c>
      <c r="N73" s="154">
        <f>'[14]Daily Roster'!$N73</f>
        <v>0</v>
      </c>
      <c r="O73" s="154">
        <f>'[14]Daily Roster'!$O73</f>
        <v>0</v>
      </c>
      <c r="P73" s="154">
        <f>'[14]Daily Roster'!$P73</f>
        <v>0</v>
      </c>
      <c r="Q73" s="154">
        <f>'[14]Daily Roster'!$Q73</f>
        <v>0</v>
      </c>
      <c r="R73" s="154">
        <f>'[14]Daily Roster'!$R73</f>
        <v>0</v>
      </c>
      <c r="S73" s="154">
        <f>'[14]Daily Roster'!$S73</f>
        <v>0</v>
      </c>
      <c r="T73" s="154">
        <f>'[14]Daily Roster'!$T73</f>
        <v>0</v>
      </c>
      <c r="U73" s="154">
        <f>'[14]Daily Roster'!$U73</f>
        <v>0</v>
      </c>
      <c r="V73" s="154">
        <f>'[14]Daily Roster'!$V73</f>
        <v>0</v>
      </c>
      <c r="W73" s="154">
        <f>'[14]Daily Roster'!$W73</f>
        <v>0</v>
      </c>
      <c r="X73" s="154">
        <f>'[14]Daily Roster'!$X73</f>
        <v>0</v>
      </c>
      <c r="Y73" s="154">
        <f>'[14]Daily Roster'!$Y73</f>
        <v>0</v>
      </c>
      <c r="Z73" s="154">
        <f>'[14]Daily Roster'!$Z73</f>
        <v>0</v>
      </c>
    </row>
    <row r="74" spans="1:26" x14ac:dyDescent="0.3">
      <c r="A74" s="148">
        <v>43201</v>
      </c>
      <c r="B74" t="s">
        <v>3</v>
      </c>
      <c r="C74" s="153">
        <f>'[14]Daily Roster'!$C74</f>
        <v>0</v>
      </c>
      <c r="D74" s="153">
        <f>'[14]Daily Roster'!$D74</f>
        <v>0</v>
      </c>
      <c r="E74" s="153">
        <f>'[14]Daily Roster'!$E74</f>
        <v>0</v>
      </c>
      <c r="F74" s="153">
        <f>'[14]Daily Roster'!$F74</f>
        <v>0</v>
      </c>
      <c r="G74" s="153" t="str">
        <f>'[14]Daily Roster'!$G74</f>
        <v>qq</v>
      </c>
      <c r="H74" s="153" t="str">
        <f>'[14]Daily Roster'!$H74</f>
        <v>qq</v>
      </c>
      <c r="I74" s="153">
        <f>'[14]Daily Roster'!$I74</f>
        <v>0</v>
      </c>
      <c r="J74" s="153">
        <f>'[14]Daily Roster'!$J74</f>
        <v>0</v>
      </c>
      <c r="K74" s="153">
        <f>'[14]Daily Roster'!$K74</f>
        <v>0</v>
      </c>
      <c r="L74" s="153">
        <f>'[14]Daily Roster'!$L74</f>
        <v>0</v>
      </c>
      <c r="M74" s="154">
        <f>'[14]Daily Roster'!$M74</f>
        <v>0</v>
      </c>
      <c r="N74" s="154">
        <f>'[14]Daily Roster'!$N74</f>
        <v>0</v>
      </c>
      <c r="O74" s="154">
        <f>'[14]Daily Roster'!$O74</f>
        <v>0</v>
      </c>
      <c r="P74" s="154">
        <f>'[14]Daily Roster'!$P74</f>
        <v>0</v>
      </c>
      <c r="Q74" s="154">
        <f>'[14]Daily Roster'!$Q74</f>
        <v>0</v>
      </c>
      <c r="R74" s="154">
        <f>'[14]Daily Roster'!$R74</f>
        <v>0</v>
      </c>
      <c r="S74" s="154">
        <f>'[14]Daily Roster'!$S74</f>
        <v>0</v>
      </c>
      <c r="T74" s="154">
        <f>'[14]Daily Roster'!$T74</f>
        <v>0</v>
      </c>
      <c r="U74" s="154">
        <f>'[14]Daily Roster'!$U74</f>
        <v>0</v>
      </c>
      <c r="V74" s="154">
        <f>'[14]Daily Roster'!$V74</f>
        <v>0</v>
      </c>
      <c r="W74" s="154">
        <f>'[14]Daily Roster'!$W74</f>
        <v>0</v>
      </c>
      <c r="X74" s="154">
        <f>'[14]Daily Roster'!$X74</f>
        <v>0</v>
      </c>
      <c r="Y74" s="154">
        <f>'[14]Daily Roster'!$Y74</f>
        <v>0</v>
      </c>
      <c r="Z74" s="154">
        <f>'[14]Daily Roster'!$Z74</f>
        <v>0</v>
      </c>
    </row>
    <row r="75" spans="1:26" x14ac:dyDescent="0.3">
      <c r="A75" s="148">
        <v>43202</v>
      </c>
      <c r="B75" t="s">
        <v>4</v>
      </c>
      <c r="C75" s="153">
        <f>'[14]Daily Roster'!$C75</f>
        <v>0</v>
      </c>
      <c r="D75" s="153">
        <f>'[14]Daily Roster'!$D75</f>
        <v>0</v>
      </c>
      <c r="E75" s="153">
        <f>'[14]Daily Roster'!$E75</f>
        <v>0</v>
      </c>
      <c r="F75" s="153">
        <f>'[14]Daily Roster'!$F75</f>
        <v>0</v>
      </c>
      <c r="G75" s="153" t="str">
        <f>'[14]Daily Roster'!$G75</f>
        <v>qq</v>
      </c>
      <c r="H75" s="153" t="str">
        <f>'[14]Daily Roster'!$H75</f>
        <v>qq</v>
      </c>
      <c r="I75" s="153">
        <f>'[14]Daily Roster'!$I75</f>
        <v>0</v>
      </c>
      <c r="J75" s="153">
        <f>'[14]Daily Roster'!$J75</f>
        <v>0</v>
      </c>
      <c r="K75" s="153">
        <f>'[14]Daily Roster'!$K75</f>
        <v>0</v>
      </c>
      <c r="L75" s="153">
        <f>'[14]Daily Roster'!$L75</f>
        <v>0</v>
      </c>
      <c r="M75" s="154">
        <f>'[14]Daily Roster'!$M75</f>
        <v>0</v>
      </c>
      <c r="N75" s="154">
        <f>'[14]Daily Roster'!$N75</f>
        <v>0</v>
      </c>
      <c r="O75" s="154">
        <f>'[14]Daily Roster'!$O75</f>
        <v>0</v>
      </c>
      <c r="P75" s="154">
        <f>'[14]Daily Roster'!$P75</f>
        <v>0</v>
      </c>
      <c r="Q75" s="154">
        <f>'[14]Daily Roster'!$Q75</f>
        <v>0</v>
      </c>
      <c r="R75" s="154">
        <f>'[14]Daily Roster'!$R75</f>
        <v>0</v>
      </c>
      <c r="S75" s="154">
        <f>'[14]Daily Roster'!$S75</f>
        <v>0</v>
      </c>
      <c r="T75" s="154">
        <f>'[14]Daily Roster'!$T75</f>
        <v>0</v>
      </c>
      <c r="U75" s="154">
        <f>'[14]Daily Roster'!$U75</f>
        <v>0</v>
      </c>
      <c r="V75" s="154">
        <f>'[14]Daily Roster'!$V75</f>
        <v>0</v>
      </c>
      <c r="W75" s="154">
        <f>'[14]Daily Roster'!$W75</f>
        <v>0</v>
      </c>
      <c r="X75" s="154">
        <f>'[14]Daily Roster'!$X75</f>
        <v>0</v>
      </c>
      <c r="Y75" s="154">
        <f>'[14]Daily Roster'!$Y75</f>
        <v>0</v>
      </c>
      <c r="Z75" s="154">
        <f>'[14]Daily Roster'!$Z75</f>
        <v>0</v>
      </c>
    </row>
    <row r="76" spans="1:26" x14ac:dyDescent="0.3">
      <c r="A76" s="148">
        <v>43203</v>
      </c>
      <c r="B76" t="s">
        <v>5</v>
      </c>
      <c r="C76" s="153">
        <f>'[14]Daily Roster'!$C76</f>
        <v>0</v>
      </c>
      <c r="D76" s="153">
        <f>'[14]Daily Roster'!$D76</f>
        <v>0</v>
      </c>
      <c r="E76" s="153">
        <f>'[14]Daily Roster'!$E76</f>
        <v>0</v>
      </c>
      <c r="F76" s="153">
        <f>'[14]Daily Roster'!$F76</f>
        <v>0</v>
      </c>
      <c r="G76" s="153" t="str">
        <f>'[14]Daily Roster'!$G76</f>
        <v>qq</v>
      </c>
      <c r="H76" s="153" t="str">
        <f>'[14]Daily Roster'!$H76</f>
        <v>qq</v>
      </c>
      <c r="I76" s="153">
        <f>'[14]Daily Roster'!$I76</f>
        <v>0</v>
      </c>
      <c r="J76" s="153">
        <f>'[14]Daily Roster'!$J76</f>
        <v>0</v>
      </c>
      <c r="K76" s="153">
        <f>'[14]Daily Roster'!$K76</f>
        <v>0</v>
      </c>
      <c r="L76" s="153">
        <f>'[14]Daily Roster'!$L76</f>
        <v>0</v>
      </c>
      <c r="M76" s="154">
        <f>'[14]Daily Roster'!$M76</f>
        <v>0</v>
      </c>
      <c r="N76" s="154">
        <f>'[14]Daily Roster'!$N76</f>
        <v>0</v>
      </c>
      <c r="O76" s="154">
        <f>'[14]Daily Roster'!$O76</f>
        <v>0</v>
      </c>
      <c r="P76" s="154">
        <f>'[14]Daily Roster'!$P76</f>
        <v>0</v>
      </c>
      <c r="Q76" s="154">
        <f>'[14]Daily Roster'!$Q76</f>
        <v>0</v>
      </c>
      <c r="R76" s="154">
        <f>'[14]Daily Roster'!$R76</f>
        <v>0</v>
      </c>
      <c r="S76" s="154">
        <f>'[14]Daily Roster'!$S76</f>
        <v>0</v>
      </c>
      <c r="T76" s="154">
        <f>'[14]Daily Roster'!$T76</f>
        <v>0</v>
      </c>
      <c r="U76" s="154">
        <f>'[14]Daily Roster'!$U76</f>
        <v>0</v>
      </c>
      <c r="V76" s="154">
        <f>'[14]Daily Roster'!$V76</f>
        <v>0</v>
      </c>
      <c r="W76" s="154">
        <f>'[14]Daily Roster'!$W76</f>
        <v>0</v>
      </c>
      <c r="X76" s="154">
        <f>'[14]Daily Roster'!$X76</f>
        <v>0</v>
      </c>
      <c r="Y76" s="154">
        <f>'[14]Daily Roster'!$Y76</f>
        <v>0</v>
      </c>
      <c r="Z76" s="154">
        <f>'[14]Daily Roster'!$Z76</f>
        <v>0</v>
      </c>
    </row>
    <row r="77" spans="1:26" x14ac:dyDescent="0.3">
      <c r="A77" s="148">
        <v>43206</v>
      </c>
      <c r="B77" t="s">
        <v>1</v>
      </c>
      <c r="C77" s="153">
        <f>'[14]Daily Roster'!$C77</f>
        <v>0</v>
      </c>
      <c r="D77" s="153">
        <f>'[14]Daily Roster'!$D77</f>
        <v>0</v>
      </c>
      <c r="E77" s="153">
        <f>'[14]Daily Roster'!$E77</f>
        <v>0</v>
      </c>
      <c r="F77" s="153">
        <f>'[14]Daily Roster'!$F77</f>
        <v>0</v>
      </c>
      <c r="G77" s="153" t="str">
        <f>'[14]Daily Roster'!$G77</f>
        <v>qq</v>
      </c>
      <c r="H77" s="153" t="str">
        <f>'[14]Daily Roster'!$H77</f>
        <v>qq</v>
      </c>
      <c r="I77" s="153">
        <f>'[14]Daily Roster'!$I77</f>
        <v>0</v>
      </c>
      <c r="J77" s="153">
        <f>'[14]Daily Roster'!$J77</f>
        <v>0</v>
      </c>
      <c r="K77" s="153">
        <f>'[14]Daily Roster'!$K77</f>
        <v>0</v>
      </c>
      <c r="L77" s="153">
        <f>'[14]Daily Roster'!$L77</f>
        <v>0</v>
      </c>
      <c r="M77" s="154">
        <f>'[14]Daily Roster'!$M77</f>
        <v>0</v>
      </c>
      <c r="N77" s="154">
        <f>'[14]Daily Roster'!$N77</f>
        <v>0</v>
      </c>
      <c r="O77" s="154">
        <f>'[14]Daily Roster'!$O77</f>
        <v>0</v>
      </c>
      <c r="P77" s="154">
        <f>'[14]Daily Roster'!$P77</f>
        <v>0</v>
      </c>
      <c r="Q77" s="154">
        <f>'[14]Daily Roster'!$Q77</f>
        <v>0</v>
      </c>
      <c r="R77" s="154">
        <f>'[14]Daily Roster'!$R77</f>
        <v>0</v>
      </c>
      <c r="S77" s="154">
        <f>'[14]Daily Roster'!$S77</f>
        <v>0</v>
      </c>
      <c r="T77" s="154">
        <f>'[14]Daily Roster'!$T77</f>
        <v>0</v>
      </c>
      <c r="U77" s="154">
        <f>'[14]Daily Roster'!$U77</f>
        <v>0</v>
      </c>
      <c r="V77" s="154">
        <f>'[14]Daily Roster'!$V77</f>
        <v>0</v>
      </c>
      <c r="W77" s="154">
        <f>'[14]Daily Roster'!$W77</f>
        <v>0</v>
      </c>
      <c r="X77" s="154">
        <f>'[14]Daily Roster'!$X77</f>
        <v>0</v>
      </c>
      <c r="Y77" s="154">
        <f>'[14]Daily Roster'!$Y77</f>
        <v>0</v>
      </c>
      <c r="Z77" s="154">
        <f>'[14]Daily Roster'!$Z77</f>
        <v>0</v>
      </c>
    </row>
    <row r="78" spans="1:26" x14ac:dyDescent="0.3">
      <c r="A78" s="148">
        <v>43207</v>
      </c>
      <c r="B78" t="s">
        <v>2</v>
      </c>
      <c r="C78" s="153">
        <f>'[14]Daily Roster'!$C78</f>
        <v>0</v>
      </c>
      <c r="D78" s="153">
        <f>'[14]Daily Roster'!$D78</f>
        <v>0</v>
      </c>
      <c r="E78" s="153">
        <f>'[14]Daily Roster'!$E78</f>
        <v>0</v>
      </c>
      <c r="F78" s="153">
        <f>'[14]Daily Roster'!$F78</f>
        <v>0</v>
      </c>
      <c r="G78" s="153" t="str">
        <f>'[14]Daily Roster'!$G78</f>
        <v>qq</v>
      </c>
      <c r="H78" s="153" t="str">
        <f>'[14]Daily Roster'!$H78</f>
        <v>qq</v>
      </c>
      <c r="I78" s="153">
        <f>'[14]Daily Roster'!$I78</f>
        <v>0</v>
      </c>
      <c r="J78" s="153">
        <f>'[14]Daily Roster'!$J78</f>
        <v>0</v>
      </c>
      <c r="K78" s="153">
        <f>'[14]Daily Roster'!$K78</f>
        <v>0</v>
      </c>
      <c r="L78" s="153">
        <f>'[14]Daily Roster'!$L78</f>
        <v>0</v>
      </c>
      <c r="M78" s="154">
        <f>'[14]Daily Roster'!$M78</f>
        <v>0</v>
      </c>
      <c r="N78" s="154">
        <f>'[14]Daily Roster'!$N78</f>
        <v>0</v>
      </c>
      <c r="O78" s="154">
        <f>'[14]Daily Roster'!$O78</f>
        <v>0</v>
      </c>
      <c r="P78" s="154">
        <f>'[14]Daily Roster'!$P78</f>
        <v>0</v>
      </c>
      <c r="Q78" s="154">
        <f>'[14]Daily Roster'!$Q78</f>
        <v>0</v>
      </c>
      <c r="R78" s="154">
        <f>'[14]Daily Roster'!$R78</f>
        <v>0</v>
      </c>
      <c r="S78" s="154">
        <f>'[14]Daily Roster'!$S78</f>
        <v>0</v>
      </c>
      <c r="T78" s="154">
        <f>'[14]Daily Roster'!$T78</f>
        <v>0</v>
      </c>
      <c r="U78" s="154">
        <f>'[14]Daily Roster'!$U78</f>
        <v>0</v>
      </c>
      <c r="V78" s="154">
        <f>'[14]Daily Roster'!$V78</f>
        <v>0</v>
      </c>
      <c r="W78" s="154">
        <f>'[14]Daily Roster'!$W78</f>
        <v>0</v>
      </c>
      <c r="X78" s="154">
        <f>'[14]Daily Roster'!$X78</f>
        <v>0</v>
      </c>
      <c r="Y78" s="154">
        <f>'[14]Daily Roster'!$Y78</f>
        <v>0</v>
      </c>
      <c r="Z78" s="154">
        <f>'[14]Daily Roster'!$Z78</f>
        <v>0</v>
      </c>
    </row>
    <row r="79" spans="1:26" x14ac:dyDescent="0.3">
      <c r="A79" s="148">
        <v>43208</v>
      </c>
      <c r="B79" t="s">
        <v>3</v>
      </c>
      <c r="C79" s="153">
        <f>'[14]Daily Roster'!$C79</f>
        <v>0</v>
      </c>
      <c r="D79" s="153">
        <f>'[14]Daily Roster'!$D79</f>
        <v>0</v>
      </c>
      <c r="E79" s="153">
        <f>'[14]Daily Roster'!$E79</f>
        <v>0</v>
      </c>
      <c r="F79" s="153">
        <f>'[14]Daily Roster'!$F79</f>
        <v>0</v>
      </c>
      <c r="G79" s="153" t="str">
        <f>'[14]Daily Roster'!$G79</f>
        <v>qq</v>
      </c>
      <c r="H79" s="153" t="str">
        <f>'[14]Daily Roster'!$H79</f>
        <v>qq</v>
      </c>
      <c r="I79" s="153">
        <f>'[14]Daily Roster'!$I79</f>
        <v>0</v>
      </c>
      <c r="J79" s="153">
        <f>'[14]Daily Roster'!$J79</f>
        <v>0</v>
      </c>
      <c r="K79" s="153">
        <f>'[14]Daily Roster'!$K79</f>
        <v>0</v>
      </c>
      <c r="L79" s="153">
        <f>'[14]Daily Roster'!$L79</f>
        <v>0</v>
      </c>
      <c r="M79" s="154">
        <f>'[14]Daily Roster'!$M79</f>
        <v>0</v>
      </c>
      <c r="N79" s="154">
        <f>'[14]Daily Roster'!$N79</f>
        <v>0</v>
      </c>
      <c r="O79" s="154">
        <f>'[14]Daily Roster'!$O79</f>
        <v>0</v>
      </c>
      <c r="P79" s="154">
        <f>'[14]Daily Roster'!$P79</f>
        <v>0</v>
      </c>
      <c r="Q79" s="154">
        <f>'[14]Daily Roster'!$Q79</f>
        <v>0</v>
      </c>
      <c r="R79" s="154">
        <f>'[14]Daily Roster'!$R79</f>
        <v>0</v>
      </c>
      <c r="S79" s="154">
        <f>'[14]Daily Roster'!$S79</f>
        <v>0</v>
      </c>
      <c r="T79" s="154">
        <f>'[14]Daily Roster'!$T79</f>
        <v>0</v>
      </c>
      <c r="U79" s="154">
        <f>'[14]Daily Roster'!$U79</f>
        <v>0</v>
      </c>
      <c r="V79" s="154">
        <f>'[14]Daily Roster'!$V79</f>
        <v>0</v>
      </c>
      <c r="W79" s="154">
        <f>'[14]Daily Roster'!$W79</f>
        <v>0</v>
      </c>
      <c r="X79" s="154">
        <f>'[14]Daily Roster'!$X79</f>
        <v>0</v>
      </c>
      <c r="Y79" s="154">
        <f>'[14]Daily Roster'!$Y79</f>
        <v>0</v>
      </c>
      <c r="Z79" s="154">
        <f>'[14]Daily Roster'!$Z79</f>
        <v>0</v>
      </c>
    </row>
    <row r="80" spans="1:26" x14ac:dyDescent="0.3">
      <c r="A80" s="148">
        <v>43209</v>
      </c>
      <c r="B80" t="s">
        <v>4</v>
      </c>
      <c r="C80" s="153">
        <f>'[14]Daily Roster'!$C80</f>
        <v>0</v>
      </c>
      <c r="D80" s="153">
        <f>'[14]Daily Roster'!$D80</f>
        <v>0</v>
      </c>
      <c r="E80" s="153">
        <f>'[14]Daily Roster'!$E80</f>
        <v>0</v>
      </c>
      <c r="F80" s="153">
        <f>'[14]Daily Roster'!$F80</f>
        <v>0</v>
      </c>
      <c r="G80" s="153" t="str">
        <f>'[14]Daily Roster'!$G80</f>
        <v>qq</v>
      </c>
      <c r="H80" s="153" t="str">
        <f>'[14]Daily Roster'!$H80</f>
        <v>qq</v>
      </c>
      <c r="I80" s="153">
        <f>'[14]Daily Roster'!$I80</f>
        <v>0</v>
      </c>
      <c r="J80" s="153">
        <f>'[14]Daily Roster'!$J80</f>
        <v>0</v>
      </c>
      <c r="K80" s="153">
        <f>'[14]Daily Roster'!$K80</f>
        <v>0</v>
      </c>
      <c r="L80" s="153">
        <f>'[14]Daily Roster'!$L80</f>
        <v>0</v>
      </c>
      <c r="M80" s="154">
        <f>'[14]Daily Roster'!$M80</f>
        <v>0</v>
      </c>
      <c r="N80" s="154">
        <f>'[14]Daily Roster'!$N80</f>
        <v>0</v>
      </c>
      <c r="O80" s="154">
        <f>'[14]Daily Roster'!$O80</f>
        <v>0</v>
      </c>
      <c r="P80" s="154">
        <f>'[14]Daily Roster'!$P80</f>
        <v>0</v>
      </c>
      <c r="Q80" s="154">
        <f>'[14]Daily Roster'!$Q80</f>
        <v>0</v>
      </c>
      <c r="R80" s="154">
        <f>'[14]Daily Roster'!$R80</f>
        <v>0</v>
      </c>
      <c r="S80" s="154">
        <f>'[14]Daily Roster'!$S80</f>
        <v>0</v>
      </c>
      <c r="T80" s="154">
        <f>'[14]Daily Roster'!$T80</f>
        <v>0</v>
      </c>
      <c r="U80" s="154">
        <f>'[14]Daily Roster'!$U80</f>
        <v>0</v>
      </c>
      <c r="V80" s="154">
        <f>'[14]Daily Roster'!$V80</f>
        <v>0</v>
      </c>
      <c r="W80" s="154">
        <f>'[14]Daily Roster'!$W80</f>
        <v>0</v>
      </c>
      <c r="X80" s="154">
        <f>'[14]Daily Roster'!$X80</f>
        <v>0</v>
      </c>
      <c r="Y80" s="154">
        <f>'[14]Daily Roster'!$Y80</f>
        <v>0</v>
      </c>
      <c r="Z80" s="154">
        <f>'[14]Daily Roster'!$Z80</f>
        <v>0</v>
      </c>
    </row>
    <row r="81" spans="1:26" x14ac:dyDescent="0.3">
      <c r="A81" s="148">
        <v>43210</v>
      </c>
      <c r="B81" t="s">
        <v>5</v>
      </c>
      <c r="C81" s="153">
        <f>'[14]Daily Roster'!$C81</f>
        <v>0</v>
      </c>
      <c r="D81" s="153">
        <f>'[14]Daily Roster'!$D81</f>
        <v>0</v>
      </c>
      <c r="E81" s="153">
        <f>'[14]Daily Roster'!$E81</f>
        <v>0</v>
      </c>
      <c r="F81" s="153">
        <f>'[14]Daily Roster'!$F81</f>
        <v>0</v>
      </c>
      <c r="G81" s="153" t="str">
        <f>'[14]Daily Roster'!$G81</f>
        <v>qq</v>
      </c>
      <c r="H81" s="153" t="str">
        <f>'[14]Daily Roster'!$H81</f>
        <v>qq</v>
      </c>
      <c r="I81" s="153">
        <f>'[14]Daily Roster'!$I81</f>
        <v>0</v>
      </c>
      <c r="J81" s="153">
        <f>'[14]Daily Roster'!$J81</f>
        <v>0</v>
      </c>
      <c r="K81" s="153">
        <f>'[14]Daily Roster'!$K81</f>
        <v>0</v>
      </c>
      <c r="L81" s="153">
        <f>'[14]Daily Roster'!$L81</f>
        <v>0</v>
      </c>
      <c r="M81" s="154">
        <f>'[14]Daily Roster'!$M81</f>
        <v>0</v>
      </c>
      <c r="N81" s="154">
        <f>'[14]Daily Roster'!$N81</f>
        <v>0</v>
      </c>
      <c r="O81" s="154">
        <f>'[14]Daily Roster'!$O81</f>
        <v>0</v>
      </c>
      <c r="P81" s="154">
        <f>'[14]Daily Roster'!$P81</f>
        <v>0</v>
      </c>
      <c r="Q81" s="154">
        <f>'[14]Daily Roster'!$Q81</f>
        <v>0</v>
      </c>
      <c r="R81" s="154">
        <f>'[14]Daily Roster'!$R81</f>
        <v>0</v>
      </c>
      <c r="S81" s="154">
        <f>'[14]Daily Roster'!$S81</f>
        <v>0</v>
      </c>
      <c r="T81" s="154">
        <f>'[14]Daily Roster'!$T81</f>
        <v>0</v>
      </c>
      <c r="U81" s="154">
        <f>'[14]Daily Roster'!$U81</f>
        <v>0</v>
      </c>
      <c r="V81" s="154">
        <f>'[14]Daily Roster'!$V81</f>
        <v>0</v>
      </c>
      <c r="W81" s="154">
        <f>'[14]Daily Roster'!$W81</f>
        <v>0</v>
      </c>
      <c r="X81" s="154">
        <f>'[14]Daily Roster'!$X81</f>
        <v>0</v>
      </c>
      <c r="Y81" s="154">
        <f>'[14]Daily Roster'!$Y81</f>
        <v>0</v>
      </c>
      <c r="Z81" s="154">
        <f>'[14]Daily Roster'!$Z81</f>
        <v>0</v>
      </c>
    </row>
    <row r="82" spans="1:26" x14ac:dyDescent="0.3">
      <c r="A82" s="148">
        <v>43213</v>
      </c>
      <c r="B82" t="s">
        <v>1</v>
      </c>
      <c r="C82" s="153">
        <f>'[14]Daily Roster'!$C82</f>
        <v>0</v>
      </c>
      <c r="D82" s="153">
        <f>'[14]Daily Roster'!$D82</f>
        <v>0</v>
      </c>
      <c r="E82" s="153">
        <f>'[14]Daily Roster'!$E82</f>
        <v>0</v>
      </c>
      <c r="F82" s="153">
        <f>'[14]Daily Roster'!$F82</f>
        <v>0</v>
      </c>
      <c r="G82" s="153" t="str">
        <f>'[14]Daily Roster'!$G82</f>
        <v>qq</v>
      </c>
      <c r="H82" s="153" t="str">
        <f>'[14]Daily Roster'!$H82</f>
        <v>qq</v>
      </c>
      <c r="I82" s="153">
        <f>'[14]Daily Roster'!$I82</f>
        <v>0</v>
      </c>
      <c r="J82" s="153">
        <f>'[14]Daily Roster'!$J82</f>
        <v>0</v>
      </c>
      <c r="K82" s="153">
        <f>'[14]Daily Roster'!$K82</f>
        <v>0</v>
      </c>
      <c r="L82" s="153">
        <f>'[14]Daily Roster'!$L82</f>
        <v>0</v>
      </c>
      <c r="M82" s="154">
        <f>'[14]Daily Roster'!$M82</f>
        <v>0</v>
      </c>
      <c r="N82" s="154">
        <f>'[14]Daily Roster'!$N82</f>
        <v>0</v>
      </c>
      <c r="O82" s="154">
        <f>'[14]Daily Roster'!$O82</f>
        <v>0</v>
      </c>
      <c r="P82" s="154">
        <f>'[14]Daily Roster'!$P82</f>
        <v>0</v>
      </c>
      <c r="Q82" s="154">
        <f>'[14]Daily Roster'!$Q82</f>
        <v>0</v>
      </c>
      <c r="R82" s="154">
        <f>'[14]Daily Roster'!$R82</f>
        <v>0</v>
      </c>
      <c r="S82" s="154">
        <f>'[14]Daily Roster'!$S82</f>
        <v>0</v>
      </c>
      <c r="T82" s="154">
        <f>'[14]Daily Roster'!$T82</f>
        <v>0</v>
      </c>
      <c r="U82" s="154">
        <f>'[14]Daily Roster'!$U82</f>
        <v>0</v>
      </c>
      <c r="V82" s="154">
        <f>'[14]Daily Roster'!$V82</f>
        <v>0</v>
      </c>
      <c r="W82" s="154">
        <f>'[14]Daily Roster'!$W82</f>
        <v>0</v>
      </c>
      <c r="X82" s="154">
        <f>'[14]Daily Roster'!$X82</f>
        <v>0</v>
      </c>
      <c r="Y82" s="154">
        <f>'[14]Daily Roster'!$Y82</f>
        <v>0</v>
      </c>
      <c r="Z82" s="154">
        <f>'[14]Daily Roster'!$Z82</f>
        <v>0</v>
      </c>
    </row>
    <row r="83" spans="1:26" x14ac:dyDescent="0.3">
      <c r="A83" s="148">
        <v>43214</v>
      </c>
      <c r="B83" t="s">
        <v>2</v>
      </c>
      <c r="C83" s="153">
        <f>'[14]Daily Roster'!$C83</f>
        <v>0</v>
      </c>
      <c r="D83" s="153">
        <f>'[14]Daily Roster'!$D83</f>
        <v>0</v>
      </c>
      <c r="E83" s="153">
        <f>'[14]Daily Roster'!$E83</f>
        <v>0</v>
      </c>
      <c r="F83" s="153">
        <f>'[14]Daily Roster'!$F83</f>
        <v>0</v>
      </c>
      <c r="G83" s="153" t="str">
        <f>'[14]Daily Roster'!$G83</f>
        <v>qq</v>
      </c>
      <c r="H83" s="153" t="str">
        <f>'[14]Daily Roster'!$H83</f>
        <v>qq</v>
      </c>
      <c r="I83" s="153">
        <f>'[14]Daily Roster'!$I83</f>
        <v>0</v>
      </c>
      <c r="J83" s="153">
        <f>'[14]Daily Roster'!$J83</f>
        <v>0</v>
      </c>
      <c r="K83" s="153">
        <f>'[14]Daily Roster'!$K83</f>
        <v>0</v>
      </c>
      <c r="L83" s="153">
        <f>'[14]Daily Roster'!$L83</f>
        <v>0</v>
      </c>
      <c r="M83" s="154">
        <f>'[14]Daily Roster'!$M83</f>
        <v>0</v>
      </c>
      <c r="N83" s="154">
        <f>'[14]Daily Roster'!$N83</f>
        <v>0</v>
      </c>
      <c r="O83" s="154">
        <f>'[14]Daily Roster'!$O83</f>
        <v>0</v>
      </c>
      <c r="P83" s="154">
        <f>'[14]Daily Roster'!$P83</f>
        <v>0</v>
      </c>
      <c r="Q83" s="154">
        <f>'[14]Daily Roster'!$Q83</f>
        <v>0</v>
      </c>
      <c r="R83" s="154">
        <f>'[14]Daily Roster'!$R83</f>
        <v>0</v>
      </c>
      <c r="S83" s="154">
        <f>'[14]Daily Roster'!$S83</f>
        <v>0</v>
      </c>
      <c r="T83" s="154">
        <f>'[14]Daily Roster'!$T83</f>
        <v>0</v>
      </c>
      <c r="U83" s="154">
        <f>'[14]Daily Roster'!$U83</f>
        <v>0</v>
      </c>
      <c r="V83" s="154">
        <f>'[14]Daily Roster'!$V83</f>
        <v>0</v>
      </c>
      <c r="W83" s="154">
        <f>'[14]Daily Roster'!$W83</f>
        <v>0</v>
      </c>
      <c r="X83" s="154">
        <f>'[14]Daily Roster'!$X83</f>
        <v>0</v>
      </c>
      <c r="Y83" s="154">
        <f>'[14]Daily Roster'!$Y83</f>
        <v>0</v>
      </c>
      <c r="Z83" s="154">
        <f>'[14]Daily Roster'!$Z83</f>
        <v>0</v>
      </c>
    </row>
    <row r="84" spans="1:26" x14ac:dyDescent="0.3">
      <c r="A84" s="148">
        <v>43215</v>
      </c>
      <c r="B84" t="s">
        <v>3</v>
      </c>
      <c r="C84" s="153">
        <f>'[14]Daily Roster'!$C84</f>
        <v>0</v>
      </c>
      <c r="D84" s="153">
        <f>'[14]Daily Roster'!$D84</f>
        <v>0</v>
      </c>
      <c r="E84" s="153">
        <f>'[14]Daily Roster'!$E84</f>
        <v>0</v>
      </c>
      <c r="F84" s="153">
        <f>'[14]Daily Roster'!$F84</f>
        <v>0</v>
      </c>
      <c r="G84" s="153" t="str">
        <f>'[14]Daily Roster'!$G84</f>
        <v xml:space="preserve">public holiday </v>
      </c>
      <c r="H84" s="153" t="str">
        <f>'[14]Daily Roster'!$H84</f>
        <v xml:space="preserve">public holiday </v>
      </c>
      <c r="I84" s="153">
        <f>'[14]Daily Roster'!$I84</f>
        <v>0</v>
      </c>
      <c r="J84" s="153">
        <f>'[14]Daily Roster'!$J84</f>
        <v>0</v>
      </c>
      <c r="K84" s="153">
        <f>'[14]Daily Roster'!$K84</f>
        <v>0</v>
      </c>
      <c r="L84" s="153">
        <f>'[14]Daily Roster'!$L84</f>
        <v>0</v>
      </c>
      <c r="M84" s="154">
        <f>'[14]Daily Roster'!$M84</f>
        <v>0</v>
      </c>
      <c r="N84" s="154">
        <f>'[14]Daily Roster'!$N84</f>
        <v>0</v>
      </c>
      <c r="O84" s="154">
        <f>'[14]Daily Roster'!$O84</f>
        <v>0</v>
      </c>
      <c r="P84" s="154">
        <f>'[14]Daily Roster'!$P84</f>
        <v>0</v>
      </c>
      <c r="Q84" s="154">
        <f>'[14]Daily Roster'!$Q84</f>
        <v>0</v>
      </c>
      <c r="R84" s="154">
        <f>'[14]Daily Roster'!$R84</f>
        <v>0</v>
      </c>
      <c r="S84" s="154">
        <f>'[14]Daily Roster'!$S84</f>
        <v>0</v>
      </c>
      <c r="T84" s="154">
        <f>'[14]Daily Roster'!$T84</f>
        <v>0</v>
      </c>
      <c r="U84" s="154">
        <f>'[14]Daily Roster'!$U84</f>
        <v>0</v>
      </c>
      <c r="V84" s="154">
        <f>'[14]Daily Roster'!$V84</f>
        <v>0</v>
      </c>
      <c r="W84" s="154">
        <f>'[14]Daily Roster'!$W84</f>
        <v>0</v>
      </c>
      <c r="X84" s="154">
        <f>'[14]Daily Roster'!$X84</f>
        <v>0</v>
      </c>
      <c r="Y84" s="154">
        <f>'[14]Daily Roster'!$Y84</f>
        <v>0</v>
      </c>
      <c r="Z84" s="154">
        <f>'[14]Daily Roster'!$Z84</f>
        <v>0</v>
      </c>
    </row>
    <row r="85" spans="1:26" x14ac:dyDescent="0.3">
      <c r="A85" s="148">
        <v>43216</v>
      </c>
      <c r="B85" t="s">
        <v>4</v>
      </c>
      <c r="C85" s="153">
        <f>'[14]Daily Roster'!$C85</f>
        <v>0</v>
      </c>
      <c r="D85" s="153">
        <f>'[14]Daily Roster'!$D85</f>
        <v>0</v>
      </c>
      <c r="E85" s="153">
        <f>'[14]Daily Roster'!$E85</f>
        <v>0</v>
      </c>
      <c r="F85" s="153">
        <f>'[14]Daily Roster'!$F85</f>
        <v>0</v>
      </c>
      <c r="G85" s="153" t="str">
        <f>'[14]Daily Roster'!$G85</f>
        <v>qq</v>
      </c>
      <c r="H85" s="153">
        <f>'[14]Daily Roster'!$H85</f>
        <v>0</v>
      </c>
      <c r="I85" s="153">
        <f>'[14]Daily Roster'!$I85</f>
        <v>0</v>
      </c>
      <c r="J85" s="153">
        <f>'[14]Daily Roster'!$J85</f>
        <v>0</v>
      </c>
      <c r="K85" s="153">
        <f>'[14]Daily Roster'!$K85</f>
        <v>0</v>
      </c>
      <c r="L85" s="153">
        <f>'[14]Daily Roster'!$L85</f>
        <v>0</v>
      </c>
      <c r="M85" s="154">
        <f>'[14]Daily Roster'!$M85</f>
        <v>0</v>
      </c>
      <c r="N85" s="154">
        <f>'[14]Daily Roster'!$N85</f>
        <v>0</v>
      </c>
      <c r="O85" s="154">
        <f>'[14]Daily Roster'!$O85</f>
        <v>0</v>
      </c>
      <c r="P85" s="154">
        <f>'[14]Daily Roster'!$P85</f>
        <v>0</v>
      </c>
      <c r="Q85" s="154">
        <f>'[14]Daily Roster'!$Q85</f>
        <v>0</v>
      </c>
      <c r="R85" s="154">
        <f>'[14]Daily Roster'!$R85</f>
        <v>0</v>
      </c>
      <c r="S85" s="154">
        <f>'[14]Daily Roster'!$S85</f>
        <v>0</v>
      </c>
      <c r="T85" s="154">
        <f>'[14]Daily Roster'!$T85</f>
        <v>0</v>
      </c>
      <c r="U85" s="154">
        <f>'[14]Daily Roster'!$U85</f>
        <v>0</v>
      </c>
      <c r="V85" s="154">
        <f>'[14]Daily Roster'!$V85</f>
        <v>0</v>
      </c>
      <c r="W85" s="154">
        <f>'[14]Daily Roster'!$W85</f>
        <v>0</v>
      </c>
      <c r="X85" s="154">
        <f>'[14]Daily Roster'!$X85</f>
        <v>0</v>
      </c>
      <c r="Y85" s="154">
        <f>'[14]Daily Roster'!$Y85</f>
        <v>0</v>
      </c>
      <c r="Z85" s="154">
        <f>'[14]Daily Roster'!$Z85</f>
        <v>0</v>
      </c>
    </row>
    <row r="86" spans="1:26" x14ac:dyDescent="0.3">
      <c r="A86" s="148">
        <v>43217</v>
      </c>
      <c r="B86" t="s">
        <v>5</v>
      </c>
      <c r="C86" s="153">
        <f>'[14]Daily Roster'!$C86</f>
        <v>0</v>
      </c>
      <c r="D86" s="153">
        <f>'[14]Daily Roster'!$D86</f>
        <v>0</v>
      </c>
      <c r="E86" s="153">
        <f>'[14]Daily Roster'!$E86</f>
        <v>0</v>
      </c>
      <c r="F86" s="153">
        <f>'[14]Daily Roster'!$F86</f>
        <v>0</v>
      </c>
      <c r="G86" s="153" t="str">
        <f>'[14]Daily Roster'!$G86</f>
        <v>qq</v>
      </c>
      <c r="H86" s="153">
        <f>'[14]Daily Roster'!$H86</f>
        <v>0</v>
      </c>
      <c r="I86" s="153">
        <f>'[14]Daily Roster'!$I86</f>
        <v>0</v>
      </c>
      <c r="J86" s="153">
        <f>'[14]Daily Roster'!$J86</f>
        <v>0</v>
      </c>
      <c r="K86" s="153">
        <f>'[14]Daily Roster'!$K86</f>
        <v>0</v>
      </c>
      <c r="L86" s="153">
        <f>'[14]Daily Roster'!$L86</f>
        <v>0</v>
      </c>
      <c r="M86" s="154">
        <f>'[14]Daily Roster'!$M86</f>
        <v>0</v>
      </c>
      <c r="N86" s="154">
        <f>'[14]Daily Roster'!$N86</f>
        <v>0</v>
      </c>
      <c r="O86" s="154">
        <f>'[14]Daily Roster'!$O86</f>
        <v>0</v>
      </c>
      <c r="P86" s="154">
        <f>'[14]Daily Roster'!$P86</f>
        <v>0</v>
      </c>
      <c r="Q86" s="154">
        <f>'[14]Daily Roster'!$Q86</f>
        <v>0</v>
      </c>
      <c r="R86" s="154">
        <f>'[14]Daily Roster'!$R86</f>
        <v>0</v>
      </c>
      <c r="S86" s="154">
        <f>'[14]Daily Roster'!$S86</f>
        <v>0</v>
      </c>
      <c r="T86" s="154">
        <f>'[14]Daily Roster'!$T86</f>
        <v>0</v>
      </c>
      <c r="U86" s="154">
        <f>'[14]Daily Roster'!$U86</f>
        <v>0</v>
      </c>
      <c r="V86" s="154">
        <f>'[14]Daily Roster'!$V86</f>
        <v>0</v>
      </c>
      <c r="W86" s="154">
        <f>'[14]Daily Roster'!$W86</f>
        <v>0</v>
      </c>
      <c r="X86" s="154">
        <f>'[14]Daily Roster'!$X86</f>
        <v>0</v>
      </c>
      <c r="Y86" s="154">
        <f>'[14]Daily Roster'!$Y86</f>
        <v>0</v>
      </c>
      <c r="Z86" s="154">
        <f>'[14]Daily Roster'!$Z86</f>
        <v>0</v>
      </c>
    </row>
    <row r="87" spans="1:26" x14ac:dyDescent="0.3">
      <c r="A87" s="148">
        <v>43220</v>
      </c>
      <c r="B87" t="s">
        <v>1</v>
      </c>
      <c r="C87" s="153">
        <f>'[14]Daily Roster'!$C87</f>
        <v>0</v>
      </c>
      <c r="D87" s="153">
        <f>'[14]Daily Roster'!$D87</f>
        <v>0</v>
      </c>
      <c r="E87" s="153">
        <f>'[14]Daily Roster'!$E87</f>
        <v>0</v>
      </c>
      <c r="F87" s="153">
        <f>'[14]Daily Roster'!$F87</f>
        <v>0</v>
      </c>
      <c r="G87" s="153" t="str">
        <f>'[14]Daily Roster'!$G87</f>
        <v>qq</v>
      </c>
      <c r="H87" s="153">
        <f>'[14]Daily Roster'!$H87</f>
        <v>0</v>
      </c>
      <c r="I87" s="153">
        <f>'[14]Daily Roster'!$I87</f>
        <v>0</v>
      </c>
      <c r="J87" s="153">
        <f>'[14]Daily Roster'!$J87</f>
        <v>0</v>
      </c>
      <c r="K87" s="153">
        <f>'[14]Daily Roster'!$K87</f>
        <v>0</v>
      </c>
      <c r="L87" s="153">
        <f>'[14]Daily Roster'!$L87</f>
        <v>0</v>
      </c>
      <c r="M87" s="154">
        <f>'[14]Daily Roster'!$M87</f>
        <v>0</v>
      </c>
      <c r="N87" s="154">
        <f>'[14]Daily Roster'!$N87</f>
        <v>0</v>
      </c>
      <c r="O87" s="154">
        <f>'[14]Daily Roster'!$O87</f>
        <v>0</v>
      </c>
      <c r="P87" s="154">
        <f>'[14]Daily Roster'!$P87</f>
        <v>0</v>
      </c>
      <c r="Q87" s="154">
        <f>'[14]Daily Roster'!$Q87</f>
        <v>0</v>
      </c>
      <c r="R87" s="154">
        <f>'[14]Daily Roster'!$R87</f>
        <v>0</v>
      </c>
      <c r="S87" s="154">
        <f>'[14]Daily Roster'!$S87</f>
        <v>0</v>
      </c>
      <c r="T87" s="154">
        <f>'[14]Daily Roster'!$T87</f>
        <v>0</v>
      </c>
      <c r="U87" s="154">
        <f>'[14]Daily Roster'!$U87</f>
        <v>0</v>
      </c>
      <c r="V87" s="154">
        <f>'[14]Daily Roster'!$V87</f>
        <v>0</v>
      </c>
      <c r="W87" s="154">
        <f>'[14]Daily Roster'!$W87</f>
        <v>0</v>
      </c>
      <c r="X87" s="154">
        <f>'[14]Daily Roster'!$X87</f>
        <v>0</v>
      </c>
      <c r="Y87" s="154">
        <f>'[14]Daily Roster'!$Y87</f>
        <v>0</v>
      </c>
      <c r="Z87" s="154">
        <f>'[14]Daily Roster'!$Z87</f>
        <v>0</v>
      </c>
    </row>
    <row r="88" spans="1:26" x14ac:dyDescent="0.3">
      <c r="A88" s="148">
        <v>43221</v>
      </c>
      <c r="B88" t="s">
        <v>2</v>
      </c>
      <c r="C88" s="153">
        <f>'[14]Daily Roster'!$C88</f>
        <v>0</v>
      </c>
      <c r="D88" s="153">
        <f>'[14]Daily Roster'!$D88</f>
        <v>0</v>
      </c>
      <c r="E88" s="153">
        <f>'[14]Daily Roster'!$E88</f>
        <v>0</v>
      </c>
      <c r="F88" s="153">
        <f>'[14]Daily Roster'!$F88</f>
        <v>0</v>
      </c>
      <c r="G88" s="153" t="str">
        <f>'[14]Daily Roster'!$G88</f>
        <v>qq</v>
      </c>
      <c r="H88" s="153">
        <f>'[14]Daily Roster'!$H88</f>
        <v>0</v>
      </c>
      <c r="I88" s="153">
        <f>'[14]Daily Roster'!$I88</f>
        <v>0</v>
      </c>
      <c r="J88" s="153">
        <f>'[14]Daily Roster'!$J88</f>
        <v>0</v>
      </c>
      <c r="K88" s="153">
        <f>'[14]Daily Roster'!$K88</f>
        <v>0</v>
      </c>
      <c r="L88" s="153">
        <f>'[14]Daily Roster'!$L88</f>
        <v>0</v>
      </c>
      <c r="M88" s="154">
        <f>'[14]Daily Roster'!$M88</f>
        <v>0</v>
      </c>
      <c r="N88" s="154">
        <f>'[14]Daily Roster'!$N88</f>
        <v>0</v>
      </c>
      <c r="O88" s="154">
        <f>'[14]Daily Roster'!$O88</f>
        <v>0</v>
      </c>
      <c r="P88" s="154">
        <f>'[14]Daily Roster'!$P88</f>
        <v>0</v>
      </c>
      <c r="Q88" s="154">
        <f>'[14]Daily Roster'!$Q88</f>
        <v>0</v>
      </c>
      <c r="R88" s="154">
        <f>'[14]Daily Roster'!$R88</f>
        <v>0</v>
      </c>
      <c r="S88" s="154">
        <f>'[14]Daily Roster'!$S88</f>
        <v>0</v>
      </c>
      <c r="T88" s="154">
        <f>'[14]Daily Roster'!$T88</f>
        <v>0</v>
      </c>
      <c r="U88" s="154">
        <f>'[14]Daily Roster'!$U88</f>
        <v>0</v>
      </c>
      <c r="V88" s="154">
        <f>'[14]Daily Roster'!$V88</f>
        <v>0</v>
      </c>
      <c r="W88" s="154">
        <f>'[14]Daily Roster'!$W88</f>
        <v>0</v>
      </c>
      <c r="X88" s="154">
        <f>'[14]Daily Roster'!$X88</f>
        <v>0</v>
      </c>
      <c r="Y88" s="154">
        <f>'[14]Daily Roster'!$Y88</f>
        <v>0</v>
      </c>
      <c r="Z88" s="154">
        <f>'[14]Daily Roster'!$Z88</f>
        <v>0</v>
      </c>
    </row>
    <row r="89" spans="1:26" x14ac:dyDescent="0.3">
      <c r="A89" s="148">
        <v>43222</v>
      </c>
      <c r="B89" t="s">
        <v>3</v>
      </c>
      <c r="C89" s="153">
        <f>'[14]Daily Roster'!$C89</f>
        <v>0</v>
      </c>
      <c r="D89" s="153">
        <f>'[14]Daily Roster'!$D89</f>
        <v>0</v>
      </c>
      <c r="E89" s="153">
        <f>'[14]Daily Roster'!$E89</f>
        <v>0</v>
      </c>
      <c r="F89" s="153">
        <f>'[14]Daily Roster'!$F89</f>
        <v>0</v>
      </c>
      <c r="G89" s="153" t="str">
        <f>'[14]Daily Roster'!$G89</f>
        <v>Aseel</v>
      </c>
      <c r="H89" s="153">
        <f>'[14]Daily Roster'!$H89</f>
        <v>0</v>
      </c>
      <c r="I89" s="153">
        <f>'[14]Daily Roster'!$I89</f>
        <v>0</v>
      </c>
      <c r="J89" s="153">
        <f>'[14]Daily Roster'!$J89</f>
        <v>0</v>
      </c>
      <c r="K89" s="153">
        <f>'[14]Daily Roster'!$K89</f>
        <v>0</v>
      </c>
      <c r="L89" s="153">
        <f>'[14]Daily Roster'!$L89</f>
        <v>0</v>
      </c>
      <c r="M89" s="154">
        <f>'[14]Daily Roster'!$M89</f>
        <v>0</v>
      </c>
      <c r="N89" s="154">
        <f>'[14]Daily Roster'!$N89</f>
        <v>0</v>
      </c>
      <c r="O89" s="154">
        <f>'[14]Daily Roster'!$O89</f>
        <v>0</v>
      </c>
      <c r="P89" s="154">
        <f>'[14]Daily Roster'!$P89</f>
        <v>0</v>
      </c>
      <c r="Q89" s="154">
        <f>'[14]Daily Roster'!$Q89</f>
        <v>0</v>
      </c>
      <c r="R89" s="154">
        <f>'[14]Daily Roster'!$R89</f>
        <v>0</v>
      </c>
      <c r="S89" s="154">
        <f>'[14]Daily Roster'!$S89</f>
        <v>0</v>
      </c>
      <c r="T89" s="154">
        <f>'[14]Daily Roster'!$T89</f>
        <v>0</v>
      </c>
      <c r="U89" s="154">
        <f>'[14]Daily Roster'!$U89</f>
        <v>0</v>
      </c>
      <c r="V89" s="154">
        <f>'[14]Daily Roster'!$V89</f>
        <v>0</v>
      </c>
      <c r="W89" s="154">
        <f>'[14]Daily Roster'!$W89</f>
        <v>0</v>
      </c>
      <c r="X89" s="154">
        <f>'[14]Daily Roster'!$X89</f>
        <v>0</v>
      </c>
      <c r="Y89" s="154">
        <f>'[14]Daily Roster'!$Y89</f>
        <v>0</v>
      </c>
      <c r="Z89" s="154">
        <f>'[14]Daily Roster'!$Z89</f>
        <v>0</v>
      </c>
    </row>
    <row r="90" spans="1:26" x14ac:dyDescent="0.3">
      <c r="A90" s="148">
        <v>43223</v>
      </c>
      <c r="B90" t="s">
        <v>4</v>
      </c>
      <c r="C90" s="153">
        <f>'[14]Daily Roster'!$C90</f>
        <v>0</v>
      </c>
      <c r="D90" s="153">
        <f>'[14]Daily Roster'!$D90</f>
        <v>0</v>
      </c>
      <c r="E90" s="153">
        <f>'[14]Daily Roster'!$E90</f>
        <v>0</v>
      </c>
      <c r="F90" s="153">
        <f>'[14]Daily Roster'!$F90</f>
        <v>0</v>
      </c>
      <c r="G90" s="153" t="str">
        <f>'[14]Daily Roster'!$G90</f>
        <v>Aseel</v>
      </c>
      <c r="H90" s="153">
        <f>'[14]Daily Roster'!$H90</f>
        <v>0</v>
      </c>
      <c r="I90" s="153">
        <f>'[14]Daily Roster'!$I90</f>
        <v>0</v>
      </c>
      <c r="J90" s="153">
        <f>'[14]Daily Roster'!$J90</f>
        <v>0</v>
      </c>
      <c r="K90" s="153">
        <f>'[14]Daily Roster'!$K90</f>
        <v>0</v>
      </c>
      <c r="L90" s="153">
        <f>'[14]Daily Roster'!$L90</f>
        <v>0</v>
      </c>
      <c r="M90" s="154">
        <f>'[14]Daily Roster'!$M90</f>
        <v>0</v>
      </c>
      <c r="N90" s="154">
        <f>'[14]Daily Roster'!$N90</f>
        <v>0</v>
      </c>
      <c r="O90" s="154">
        <f>'[14]Daily Roster'!$O90</f>
        <v>0</v>
      </c>
      <c r="P90" s="154">
        <f>'[14]Daily Roster'!$P90</f>
        <v>0</v>
      </c>
      <c r="Q90" s="154">
        <f>'[14]Daily Roster'!$Q90</f>
        <v>0</v>
      </c>
      <c r="R90" s="154">
        <f>'[14]Daily Roster'!$R90</f>
        <v>0</v>
      </c>
      <c r="S90" s="154">
        <f>'[14]Daily Roster'!$S90</f>
        <v>0</v>
      </c>
      <c r="T90" s="154">
        <f>'[14]Daily Roster'!$T90</f>
        <v>0</v>
      </c>
      <c r="U90" s="154">
        <f>'[14]Daily Roster'!$U90</f>
        <v>0</v>
      </c>
      <c r="V90" s="154">
        <f>'[14]Daily Roster'!$V90</f>
        <v>0</v>
      </c>
      <c r="W90" s="154">
        <f>'[14]Daily Roster'!$W90</f>
        <v>0</v>
      </c>
      <c r="X90" s="154">
        <f>'[14]Daily Roster'!$X90</f>
        <v>0</v>
      </c>
      <c r="Y90" s="154">
        <f>'[14]Daily Roster'!$Y90</f>
        <v>0</v>
      </c>
      <c r="Z90" s="154">
        <f>'[14]Daily Roster'!$Z90</f>
        <v>0</v>
      </c>
    </row>
    <row r="91" spans="1:26" x14ac:dyDescent="0.3">
      <c r="A91" s="148">
        <v>43224</v>
      </c>
      <c r="B91" t="s">
        <v>5</v>
      </c>
      <c r="C91" s="153">
        <f>'[14]Daily Roster'!$C91</f>
        <v>0</v>
      </c>
      <c r="D91" s="153">
        <f>'[14]Daily Roster'!$D91</f>
        <v>0</v>
      </c>
      <c r="E91" s="153">
        <f>'[14]Daily Roster'!$E91</f>
        <v>0</v>
      </c>
      <c r="F91" s="153">
        <f>'[14]Daily Roster'!$F91</f>
        <v>0</v>
      </c>
      <c r="G91" s="153" t="str">
        <f>'[14]Daily Roster'!$G91</f>
        <v>qq</v>
      </c>
      <c r="H91" s="153">
        <f>'[14]Daily Roster'!$H91</f>
        <v>0</v>
      </c>
      <c r="I91" s="153">
        <f>'[14]Daily Roster'!$I91</f>
        <v>0</v>
      </c>
      <c r="J91" s="153">
        <f>'[14]Daily Roster'!$J91</f>
        <v>0</v>
      </c>
      <c r="K91" s="153">
        <f>'[14]Daily Roster'!$K91</f>
        <v>0</v>
      </c>
      <c r="L91" s="153">
        <f>'[14]Daily Roster'!$L91</f>
        <v>0</v>
      </c>
      <c r="M91" s="154">
        <f>'[14]Daily Roster'!$M91</f>
        <v>0</v>
      </c>
      <c r="N91" s="154">
        <f>'[14]Daily Roster'!$N91</f>
        <v>0</v>
      </c>
      <c r="O91" s="154">
        <f>'[14]Daily Roster'!$O91</f>
        <v>0</v>
      </c>
      <c r="P91" s="154">
        <f>'[14]Daily Roster'!$P91</f>
        <v>0</v>
      </c>
      <c r="Q91" s="154">
        <f>'[14]Daily Roster'!$Q91</f>
        <v>0</v>
      </c>
      <c r="R91" s="154">
        <f>'[14]Daily Roster'!$R91</f>
        <v>0</v>
      </c>
      <c r="S91" s="154">
        <f>'[14]Daily Roster'!$S91</f>
        <v>0</v>
      </c>
      <c r="T91" s="154">
        <f>'[14]Daily Roster'!$T91</f>
        <v>0</v>
      </c>
      <c r="U91" s="154">
        <f>'[14]Daily Roster'!$U91</f>
        <v>0</v>
      </c>
      <c r="V91" s="154">
        <f>'[14]Daily Roster'!$V91</f>
        <v>0</v>
      </c>
      <c r="W91" s="154">
        <f>'[14]Daily Roster'!$W91</f>
        <v>0</v>
      </c>
      <c r="X91" s="154">
        <f>'[14]Daily Roster'!$X91</f>
        <v>0</v>
      </c>
      <c r="Y91" s="154">
        <f>'[14]Daily Roster'!$Y91</f>
        <v>0</v>
      </c>
      <c r="Z91" s="154">
        <f>'[14]Daily Roster'!$Z91</f>
        <v>0</v>
      </c>
    </row>
    <row r="92" spans="1:26" x14ac:dyDescent="0.3">
      <c r="A92" s="148">
        <v>43227</v>
      </c>
      <c r="B92" t="s">
        <v>1</v>
      </c>
      <c r="C92" s="153">
        <f>'[14]Daily Roster'!$C92</f>
        <v>0</v>
      </c>
      <c r="D92" s="153">
        <f>'[14]Daily Roster'!$D92</f>
        <v>0</v>
      </c>
      <c r="E92" s="153">
        <f>'[14]Daily Roster'!$E92</f>
        <v>0</v>
      </c>
      <c r="F92" s="153">
        <f>'[14]Daily Roster'!$F92</f>
        <v>0</v>
      </c>
      <c r="G92" s="153" t="str">
        <f>'[14]Daily Roster'!$G92</f>
        <v>qq</v>
      </c>
      <c r="H92" s="153">
        <f>'[14]Daily Roster'!$H92</f>
        <v>0</v>
      </c>
      <c r="I92" s="153">
        <f>'[14]Daily Roster'!$I92</f>
        <v>0</v>
      </c>
      <c r="J92" s="153">
        <f>'[14]Daily Roster'!$J92</f>
        <v>0</v>
      </c>
      <c r="K92" s="153">
        <f>'[14]Daily Roster'!$K92</f>
        <v>0</v>
      </c>
      <c r="L92" s="153">
        <f>'[14]Daily Roster'!$L92</f>
        <v>0</v>
      </c>
      <c r="M92" s="154">
        <f>'[14]Daily Roster'!$M92</f>
        <v>0</v>
      </c>
      <c r="N92" s="154">
        <f>'[14]Daily Roster'!$N92</f>
        <v>0</v>
      </c>
      <c r="O92" s="154">
        <f>'[14]Daily Roster'!$O92</f>
        <v>0</v>
      </c>
      <c r="P92" s="154">
        <f>'[14]Daily Roster'!$P92</f>
        <v>0</v>
      </c>
      <c r="Q92" s="154">
        <f>'[14]Daily Roster'!$Q92</f>
        <v>0</v>
      </c>
      <c r="R92" s="154">
        <f>'[14]Daily Roster'!$R92</f>
        <v>0</v>
      </c>
      <c r="S92" s="154">
        <f>'[14]Daily Roster'!$S92</f>
        <v>0</v>
      </c>
      <c r="T92" s="154">
        <f>'[14]Daily Roster'!$T92</f>
        <v>0</v>
      </c>
      <c r="U92" s="154">
        <f>'[14]Daily Roster'!$U92</f>
        <v>0</v>
      </c>
      <c r="V92" s="154">
        <f>'[14]Daily Roster'!$V92</f>
        <v>0</v>
      </c>
      <c r="W92" s="154">
        <f>'[14]Daily Roster'!$W92</f>
        <v>0</v>
      </c>
      <c r="X92" s="154">
        <f>'[14]Daily Roster'!$X92</f>
        <v>0</v>
      </c>
      <c r="Y92" s="154">
        <f>'[14]Daily Roster'!$Y92</f>
        <v>0</v>
      </c>
      <c r="Z92" s="154">
        <f>'[14]Daily Roster'!$Z92</f>
        <v>0</v>
      </c>
    </row>
    <row r="93" spans="1:26" x14ac:dyDescent="0.3">
      <c r="A93" s="148">
        <v>43228</v>
      </c>
      <c r="B93" t="s">
        <v>2</v>
      </c>
      <c r="C93" s="153">
        <f>'[14]Daily Roster'!$C93</f>
        <v>0</v>
      </c>
      <c r="D93" s="153">
        <f>'[14]Daily Roster'!$D93</f>
        <v>0</v>
      </c>
      <c r="E93" s="153">
        <f>'[14]Daily Roster'!$E93</f>
        <v>0</v>
      </c>
      <c r="F93" s="153">
        <f>'[14]Daily Roster'!$F93</f>
        <v>0</v>
      </c>
      <c r="G93" s="153" t="str">
        <f>'[14]Daily Roster'!$G93</f>
        <v>qq</v>
      </c>
      <c r="H93" s="153">
        <f>'[14]Daily Roster'!$H93</f>
        <v>0</v>
      </c>
      <c r="I93" s="153">
        <f>'[14]Daily Roster'!$I93</f>
        <v>0</v>
      </c>
      <c r="J93" s="153">
        <f>'[14]Daily Roster'!$J93</f>
        <v>0</v>
      </c>
      <c r="K93" s="153">
        <f>'[14]Daily Roster'!$K93</f>
        <v>0</v>
      </c>
      <c r="L93" s="153">
        <f>'[14]Daily Roster'!$L93</f>
        <v>0</v>
      </c>
      <c r="M93" s="154">
        <f>'[14]Daily Roster'!$M93</f>
        <v>0</v>
      </c>
      <c r="N93" s="154">
        <f>'[14]Daily Roster'!$N93</f>
        <v>0</v>
      </c>
      <c r="O93" s="154">
        <f>'[14]Daily Roster'!$O93</f>
        <v>0</v>
      </c>
      <c r="P93" s="154">
        <f>'[14]Daily Roster'!$P93</f>
        <v>0</v>
      </c>
      <c r="Q93" s="154">
        <f>'[14]Daily Roster'!$Q93</f>
        <v>0</v>
      </c>
      <c r="R93" s="154">
        <f>'[14]Daily Roster'!$R93</f>
        <v>0</v>
      </c>
      <c r="S93" s="154">
        <f>'[14]Daily Roster'!$S93</f>
        <v>0</v>
      </c>
      <c r="T93" s="154">
        <f>'[14]Daily Roster'!$T93</f>
        <v>0</v>
      </c>
      <c r="U93" s="154">
        <f>'[14]Daily Roster'!$U93</f>
        <v>0</v>
      </c>
      <c r="V93" s="154">
        <f>'[14]Daily Roster'!$V93</f>
        <v>0</v>
      </c>
      <c r="W93" s="154">
        <f>'[14]Daily Roster'!$W93</f>
        <v>0</v>
      </c>
      <c r="X93" s="154">
        <f>'[14]Daily Roster'!$X93</f>
        <v>0</v>
      </c>
      <c r="Y93" s="154">
        <f>'[14]Daily Roster'!$Y93</f>
        <v>0</v>
      </c>
      <c r="Z93" s="154">
        <f>'[14]Daily Roster'!$Z93</f>
        <v>0</v>
      </c>
    </row>
    <row r="94" spans="1:26" x14ac:dyDescent="0.3">
      <c r="A94" s="148">
        <v>43229</v>
      </c>
      <c r="B94" t="s">
        <v>3</v>
      </c>
      <c r="C94" s="153">
        <f>'[14]Daily Roster'!$C94</f>
        <v>0</v>
      </c>
      <c r="D94" s="153">
        <f>'[14]Daily Roster'!$D94</f>
        <v>0</v>
      </c>
      <c r="E94" s="153">
        <f>'[14]Daily Roster'!$E94</f>
        <v>0</v>
      </c>
      <c r="F94" s="153">
        <f>'[14]Daily Roster'!$F94</f>
        <v>0</v>
      </c>
      <c r="G94" s="153" t="str">
        <f>'[14]Daily Roster'!$G94</f>
        <v>qq</v>
      </c>
      <c r="H94" s="153">
        <f>'[14]Daily Roster'!$H94</f>
        <v>0</v>
      </c>
      <c r="I94" s="153">
        <f>'[14]Daily Roster'!$I94</f>
        <v>0</v>
      </c>
      <c r="J94" s="153">
        <f>'[14]Daily Roster'!$J94</f>
        <v>0</v>
      </c>
      <c r="K94" s="153">
        <f>'[14]Daily Roster'!$K94</f>
        <v>0</v>
      </c>
      <c r="L94" s="153">
        <f>'[14]Daily Roster'!$L94</f>
        <v>0</v>
      </c>
      <c r="M94" s="154">
        <f>'[14]Daily Roster'!$M94</f>
        <v>0</v>
      </c>
      <c r="N94" s="154">
        <f>'[14]Daily Roster'!$N94</f>
        <v>0</v>
      </c>
      <c r="O94" s="154">
        <f>'[14]Daily Roster'!$O94</f>
        <v>0</v>
      </c>
      <c r="P94" s="154">
        <f>'[14]Daily Roster'!$P94</f>
        <v>0</v>
      </c>
      <c r="Q94" s="154">
        <f>'[14]Daily Roster'!$Q94</f>
        <v>0</v>
      </c>
      <c r="R94" s="154">
        <f>'[14]Daily Roster'!$R94</f>
        <v>0</v>
      </c>
      <c r="S94" s="154">
        <f>'[14]Daily Roster'!$S94</f>
        <v>0</v>
      </c>
      <c r="T94" s="154">
        <f>'[14]Daily Roster'!$T94</f>
        <v>0</v>
      </c>
      <c r="U94" s="154">
        <f>'[14]Daily Roster'!$U94</f>
        <v>0</v>
      </c>
      <c r="V94" s="154">
        <f>'[14]Daily Roster'!$V94</f>
        <v>0</v>
      </c>
      <c r="W94" s="154">
        <f>'[14]Daily Roster'!$W94</f>
        <v>0</v>
      </c>
      <c r="X94" s="154">
        <f>'[14]Daily Roster'!$X94</f>
        <v>0</v>
      </c>
      <c r="Y94" s="154">
        <f>'[14]Daily Roster'!$Y94</f>
        <v>0</v>
      </c>
      <c r="Z94" s="154">
        <f>'[14]Daily Roster'!$Z94</f>
        <v>0</v>
      </c>
    </row>
    <row r="95" spans="1:26" x14ac:dyDescent="0.3">
      <c r="A95" s="148">
        <v>43230</v>
      </c>
      <c r="B95" t="s">
        <v>4</v>
      </c>
      <c r="C95" s="153">
        <f>'[14]Daily Roster'!$C95</f>
        <v>0</v>
      </c>
      <c r="D95" s="153">
        <f>'[14]Daily Roster'!$D95</f>
        <v>0</v>
      </c>
      <c r="E95" s="153">
        <f>'[14]Daily Roster'!$E95</f>
        <v>0</v>
      </c>
      <c r="F95" s="153">
        <f>'[14]Daily Roster'!$F95</f>
        <v>0</v>
      </c>
      <c r="G95" s="153">
        <f>'[14]Daily Roster'!$G95</f>
        <v>0</v>
      </c>
      <c r="H95" s="153">
        <f>'[14]Daily Roster'!$H95</f>
        <v>0</v>
      </c>
      <c r="I95" s="153">
        <f>'[14]Daily Roster'!$I95</f>
        <v>0</v>
      </c>
      <c r="J95" s="153">
        <f>'[14]Daily Roster'!$J95</f>
        <v>0</v>
      </c>
      <c r="K95" s="153">
        <f>'[14]Daily Roster'!$K95</f>
        <v>0</v>
      </c>
      <c r="L95" s="153">
        <f>'[14]Daily Roster'!$L95</f>
        <v>0</v>
      </c>
      <c r="M95" s="154">
        <f>'[14]Daily Roster'!$M95</f>
        <v>0</v>
      </c>
      <c r="N95" s="154">
        <f>'[14]Daily Roster'!$N95</f>
        <v>0</v>
      </c>
      <c r="O95" s="154">
        <f>'[14]Daily Roster'!$O95</f>
        <v>0</v>
      </c>
      <c r="P95" s="154">
        <f>'[14]Daily Roster'!$P95</f>
        <v>0</v>
      </c>
      <c r="Q95" s="154">
        <f>'[14]Daily Roster'!$Q95</f>
        <v>0</v>
      </c>
      <c r="R95" s="154">
        <f>'[14]Daily Roster'!$R95</f>
        <v>0</v>
      </c>
      <c r="S95" s="154">
        <f>'[14]Daily Roster'!$S95</f>
        <v>0</v>
      </c>
      <c r="T95" s="154">
        <f>'[14]Daily Roster'!$T95</f>
        <v>0</v>
      </c>
      <c r="U95" s="154">
        <f>'[14]Daily Roster'!$U95</f>
        <v>0</v>
      </c>
      <c r="V95" s="154">
        <f>'[14]Daily Roster'!$V95</f>
        <v>0</v>
      </c>
      <c r="W95" s="154">
        <f>'[14]Daily Roster'!$W95</f>
        <v>0</v>
      </c>
      <c r="X95" s="154">
        <f>'[14]Daily Roster'!$X95</f>
        <v>0</v>
      </c>
      <c r="Y95" s="154">
        <f>'[14]Daily Roster'!$Y95</f>
        <v>0</v>
      </c>
      <c r="Z95" s="154">
        <f>'[14]Daily Roster'!$Z95</f>
        <v>0</v>
      </c>
    </row>
    <row r="96" spans="1:26" x14ac:dyDescent="0.3">
      <c r="A96" s="148">
        <v>43231</v>
      </c>
      <c r="B96" t="s">
        <v>5</v>
      </c>
      <c r="C96" s="153">
        <f>'[14]Daily Roster'!$C96</f>
        <v>0</v>
      </c>
      <c r="D96" s="153">
        <f>'[14]Daily Roster'!$D96</f>
        <v>0</v>
      </c>
      <c r="E96" s="153">
        <f>'[14]Daily Roster'!$E96</f>
        <v>0</v>
      </c>
      <c r="F96" s="153">
        <f>'[14]Daily Roster'!$F96</f>
        <v>0</v>
      </c>
      <c r="G96" s="153" t="str">
        <f>'[14]Daily Roster'!$G96</f>
        <v>qq</v>
      </c>
      <c r="H96" s="153">
        <f>'[14]Daily Roster'!$H96</f>
        <v>0</v>
      </c>
      <c r="I96" s="153">
        <f>'[14]Daily Roster'!$I96</f>
        <v>0</v>
      </c>
      <c r="J96" s="153">
        <f>'[14]Daily Roster'!$J96</f>
        <v>0</v>
      </c>
      <c r="K96" s="153">
        <f>'[14]Daily Roster'!$K96</f>
        <v>0</v>
      </c>
      <c r="L96" s="153">
        <f>'[14]Daily Roster'!$L96</f>
        <v>0</v>
      </c>
      <c r="M96" s="154">
        <f>'[14]Daily Roster'!$M96</f>
        <v>0</v>
      </c>
      <c r="N96" s="154">
        <f>'[14]Daily Roster'!$N96</f>
        <v>0</v>
      </c>
      <c r="O96" s="154">
        <f>'[14]Daily Roster'!$O96</f>
        <v>0</v>
      </c>
      <c r="P96" s="154">
        <f>'[14]Daily Roster'!$P96</f>
        <v>0</v>
      </c>
      <c r="Q96" s="154">
        <f>'[14]Daily Roster'!$Q96</f>
        <v>0</v>
      </c>
      <c r="R96" s="154">
        <f>'[14]Daily Roster'!$R96</f>
        <v>0</v>
      </c>
      <c r="S96" s="154">
        <f>'[14]Daily Roster'!$S96</f>
        <v>0</v>
      </c>
      <c r="T96" s="154">
        <f>'[14]Daily Roster'!$T96</f>
        <v>0</v>
      </c>
      <c r="U96" s="154">
        <f>'[14]Daily Roster'!$U96</f>
        <v>0</v>
      </c>
      <c r="V96" s="154">
        <f>'[14]Daily Roster'!$V96</f>
        <v>0</v>
      </c>
      <c r="W96" s="154">
        <f>'[14]Daily Roster'!$W96</f>
        <v>0</v>
      </c>
      <c r="X96" s="154">
        <f>'[14]Daily Roster'!$X96</f>
        <v>0</v>
      </c>
      <c r="Y96" s="154">
        <f>'[14]Daily Roster'!$Y96</f>
        <v>0</v>
      </c>
      <c r="Z96" s="154">
        <f>'[14]Daily Roster'!$Z96</f>
        <v>0</v>
      </c>
    </row>
    <row r="97" spans="1:26" x14ac:dyDescent="0.3">
      <c r="A97" s="148">
        <v>43234</v>
      </c>
      <c r="B97" t="s">
        <v>1</v>
      </c>
      <c r="C97" s="153">
        <f>'[14]Daily Roster'!$C97</f>
        <v>0</v>
      </c>
      <c r="D97" s="153">
        <f>'[14]Daily Roster'!$D97</f>
        <v>0</v>
      </c>
      <c r="E97" s="153">
        <f>'[14]Daily Roster'!$E97</f>
        <v>0</v>
      </c>
      <c r="F97" s="153">
        <f>'[14]Daily Roster'!$F97</f>
        <v>0</v>
      </c>
      <c r="G97" s="153" t="str">
        <f>'[14]Daily Roster'!$G97</f>
        <v>qq</v>
      </c>
      <c r="H97" s="153">
        <f>'[14]Daily Roster'!$H97</f>
        <v>0</v>
      </c>
      <c r="I97" s="153">
        <f>'[14]Daily Roster'!$I97</f>
        <v>0</v>
      </c>
      <c r="J97" s="153">
        <f>'[14]Daily Roster'!$J97</f>
        <v>0</v>
      </c>
      <c r="K97" s="153">
        <f>'[14]Daily Roster'!$K97</f>
        <v>0</v>
      </c>
      <c r="L97" s="153">
        <f>'[14]Daily Roster'!$L97</f>
        <v>0</v>
      </c>
      <c r="M97" s="154">
        <f>'[14]Daily Roster'!$M97</f>
        <v>0</v>
      </c>
      <c r="N97" s="154">
        <f>'[14]Daily Roster'!$N97</f>
        <v>0</v>
      </c>
      <c r="O97" s="154">
        <f>'[14]Daily Roster'!$O97</f>
        <v>0</v>
      </c>
      <c r="P97" s="154">
        <f>'[14]Daily Roster'!$P97</f>
        <v>0</v>
      </c>
      <c r="Q97" s="154">
        <f>'[14]Daily Roster'!$Q97</f>
        <v>0</v>
      </c>
      <c r="R97" s="154">
        <f>'[14]Daily Roster'!$R97</f>
        <v>0</v>
      </c>
      <c r="S97" s="154">
        <f>'[14]Daily Roster'!$S97</f>
        <v>0</v>
      </c>
      <c r="T97" s="154">
        <f>'[14]Daily Roster'!$T97</f>
        <v>0</v>
      </c>
      <c r="U97" s="154">
        <f>'[14]Daily Roster'!$U97</f>
        <v>0</v>
      </c>
      <c r="V97" s="154">
        <f>'[14]Daily Roster'!$V97</f>
        <v>0</v>
      </c>
      <c r="W97" s="154">
        <f>'[14]Daily Roster'!$W97</f>
        <v>0</v>
      </c>
      <c r="X97" s="154">
        <f>'[14]Daily Roster'!$X97</f>
        <v>0</v>
      </c>
      <c r="Y97" s="154">
        <f>'[14]Daily Roster'!$Y97</f>
        <v>0</v>
      </c>
      <c r="Z97" s="154">
        <f>'[14]Daily Roster'!$Z97</f>
        <v>0</v>
      </c>
    </row>
    <row r="98" spans="1:26" x14ac:dyDescent="0.3">
      <c r="A98" s="148">
        <v>43235</v>
      </c>
      <c r="B98" t="s">
        <v>2</v>
      </c>
      <c r="C98" s="153">
        <f>'[14]Daily Roster'!$C98</f>
        <v>0</v>
      </c>
      <c r="D98" s="153">
        <f>'[14]Daily Roster'!$D98</f>
        <v>0</v>
      </c>
      <c r="E98" s="153">
        <f>'[14]Daily Roster'!$E98</f>
        <v>0</v>
      </c>
      <c r="F98" s="153">
        <f>'[14]Daily Roster'!$F98</f>
        <v>0</v>
      </c>
      <c r="G98" s="153" t="str">
        <f>'[14]Daily Roster'!$G98</f>
        <v>qq</v>
      </c>
      <c r="H98" s="153">
        <f>'[14]Daily Roster'!$H98</f>
        <v>0</v>
      </c>
      <c r="I98" s="153">
        <f>'[14]Daily Roster'!$I98</f>
        <v>0</v>
      </c>
      <c r="J98" s="153">
        <f>'[14]Daily Roster'!$J98</f>
        <v>0</v>
      </c>
      <c r="K98" s="153">
        <f>'[14]Daily Roster'!$K98</f>
        <v>0</v>
      </c>
      <c r="L98" s="153">
        <f>'[14]Daily Roster'!$L98</f>
        <v>0</v>
      </c>
      <c r="M98" s="154">
        <f>'[14]Daily Roster'!$M98</f>
        <v>0</v>
      </c>
      <c r="N98" s="154">
        <f>'[14]Daily Roster'!$N98</f>
        <v>0</v>
      </c>
      <c r="O98" s="154">
        <f>'[14]Daily Roster'!$O98</f>
        <v>0</v>
      </c>
      <c r="P98" s="154">
        <f>'[14]Daily Roster'!$P98</f>
        <v>0</v>
      </c>
      <c r="Q98" s="154">
        <f>'[14]Daily Roster'!$Q98</f>
        <v>0</v>
      </c>
      <c r="R98" s="154">
        <f>'[14]Daily Roster'!$R98</f>
        <v>0</v>
      </c>
      <c r="S98" s="154">
        <f>'[14]Daily Roster'!$S98</f>
        <v>0</v>
      </c>
      <c r="T98" s="154">
        <f>'[14]Daily Roster'!$T98</f>
        <v>0</v>
      </c>
      <c r="U98" s="154">
        <f>'[14]Daily Roster'!$U98</f>
        <v>0</v>
      </c>
      <c r="V98" s="154">
        <f>'[14]Daily Roster'!$V98</f>
        <v>0</v>
      </c>
      <c r="W98" s="154">
        <f>'[14]Daily Roster'!$W98</f>
        <v>0</v>
      </c>
      <c r="X98" s="154">
        <f>'[14]Daily Roster'!$X98</f>
        <v>0</v>
      </c>
      <c r="Y98" s="154">
        <f>'[14]Daily Roster'!$Y98</f>
        <v>0</v>
      </c>
      <c r="Z98" s="154">
        <f>'[14]Daily Roster'!$Z98</f>
        <v>0</v>
      </c>
    </row>
    <row r="99" spans="1:26" x14ac:dyDescent="0.3">
      <c r="A99" s="148">
        <v>43236</v>
      </c>
      <c r="B99" t="s">
        <v>3</v>
      </c>
      <c r="C99" s="153">
        <f>'[14]Daily Roster'!$C99</f>
        <v>0</v>
      </c>
      <c r="D99" s="153">
        <f>'[14]Daily Roster'!$D99</f>
        <v>0</v>
      </c>
      <c r="E99" s="153">
        <f>'[14]Daily Roster'!$E99</f>
        <v>0</v>
      </c>
      <c r="F99" s="153">
        <f>'[14]Daily Roster'!$F99</f>
        <v>0</v>
      </c>
      <c r="G99" s="153" t="str">
        <f>'[14]Daily Roster'!$G99</f>
        <v>qq</v>
      </c>
      <c r="H99" s="153">
        <f>'[14]Daily Roster'!$H99</f>
        <v>0</v>
      </c>
      <c r="I99" s="153">
        <f>'[14]Daily Roster'!$I99</f>
        <v>0</v>
      </c>
      <c r="J99" s="153">
        <f>'[14]Daily Roster'!$J99</f>
        <v>0</v>
      </c>
      <c r="K99" s="153">
        <f>'[14]Daily Roster'!$K99</f>
        <v>0</v>
      </c>
      <c r="L99" s="153">
        <f>'[14]Daily Roster'!$L99</f>
        <v>0</v>
      </c>
      <c r="M99" s="154">
        <f>'[14]Daily Roster'!$M99</f>
        <v>0</v>
      </c>
      <c r="N99" s="154">
        <f>'[14]Daily Roster'!$N99</f>
        <v>0</v>
      </c>
      <c r="O99" s="154">
        <f>'[14]Daily Roster'!$O99</f>
        <v>0</v>
      </c>
      <c r="P99" s="154">
        <f>'[14]Daily Roster'!$P99</f>
        <v>0</v>
      </c>
      <c r="Q99" s="154">
        <f>'[14]Daily Roster'!$Q99</f>
        <v>0</v>
      </c>
      <c r="R99" s="154">
        <f>'[14]Daily Roster'!$R99</f>
        <v>0</v>
      </c>
      <c r="S99" s="154">
        <f>'[14]Daily Roster'!$S99</f>
        <v>0</v>
      </c>
      <c r="T99" s="154">
        <f>'[14]Daily Roster'!$T99</f>
        <v>0</v>
      </c>
      <c r="U99" s="154">
        <f>'[14]Daily Roster'!$U99</f>
        <v>0</v>
      </c>
      <c r="V99" s="154">
        <f>'[14]Daily Roster'!$V99</f>
        <v>0</v>
      </c>
      <c r="W99" s="154">
        <f>'[14]Daily Roster'!$W99</f>
        <v>0</v>
      </c>
      <c r="X99" s="154">
        <f>'[14]Daily Roster'!$X99</f>
        <v>0</v>
      </c>
      <c r="Y99" s="154">
        <f>'[14]Daily Roster'!$Y99</f>
        <v>0</v>
      </c>
      <c r="Z99" s="154">
        <f>'[14]Daily Roster'!$Z99</f>
        <v>0</v>
      </c>
    </row>
    <row r="100" spans="1:26" x14ac:dyDescent="0.3">
      <c r="A100" s="148">
        <v>43237</v>
      </c>
      <c r="B100" t="s">
        <v>4</v>
      </c>
      <c r="C100" s="153">
        <f>'[14]Daily Roster'!$C100</f>
        <v>0</v>
      </c>
      <c r="D100" s="153">
        <f>'[14]Daily Roster'!$D100</f>
        <v>0</v>
      </c>
      <c r="E100" s="153">
        <f>'[14]Daily Roster'!$E100</f>
        <v>0</v>
      </c>
      <c r="F100" s="153">
        <f>'[14]Daily Roster'!$F100</f>
        <v>0</v>
      </c>
      <c r="G100" s="153" t="str">
        <f>'[14]Daily Roster'!$G100</f>
        <v>qq</v>
      </c>
      <c r="H100" s="153">
        <f>'[14]Daily Roster'!$H100</f>
        <v>0</v>
      </c>
      <c r="I100" s="153">
        <f>'[14]Daily Roster'!$I100</f>
        <v>0</v>
      </c>
      <c r="J100" s="153">
        <f>'[14]Daily Roster'!$J100</f>
        <v>0</v>
      </c>
      <c r="K100" s="153">
        <f>'[14]Daily Roster'!$K100</f>
        <v>0</v>
      </c>
      <c r="L100" s="153">
        <f>'[14]Daily Roster'!$L100</f>
        <v>0</v>
      </c>
      <c r="M100" s="154">
        <f>'[14]Daily Roster'!$M100</f>
        <v>0</v>
      </c>
      <c r="N100" s="154">
        <f>'[14]Daily Roster'!$N100</f>
        <v>0</v>
      </c>
      <c r="O100" s="154">
        <f>'[14]Daily Roster'!$O100</f>
        <v>0</v>
      </c>
      <c r="P100" s="154">
        <f>'[14]Daily Roster'!$P100</f>
        <v>0</v>
      </c>
      <c r="Q100" s="154">
        <f>'[14]Daily Roster'!$Q100</f>
        <v>0</v>
      </c>
      <c r="R100" s="154">
        <f>'[14]Daily Roster'!$R100</f>
        <v>0</v>
      </c>
      <c r="S100" s="154">
        <f>'[14]Daily Roster'!$S100</f>
        <v>0</v>
      </c>
      <c r="T100" s="154">
        <f>'[14]Daily Roster'!$T100</f>
        <v>0</v>
      </c>
      <c r="U100" s="154">
        <f>'[14]Daily Roster'!$U100</f>
        <v>0</v>
      </c>
      <c r="V100" s="154">
        <f>'[14]Daily Roster'!$V100</f>
        <v>0</v>
      </c>
      <c r="W100" s="154">
        <f>'[14]Daily Roster'!$W100</f>
        <v>0</v>
      </c>
      <c r="X100" s="154">
        <f>'[14]Daily Roster'!$X100</f>
        <v>0</v>
      </c>
      <c r="Y100" s="154">
        <f>'[14]Daily Roster'!$Y100</f>
        <v>0</v>
      </c>
      <c r="Z100" s="154">
        <f>'[14]Daily Roster'!$Z100</f>
        <v>0</v>
      </c>
    </row>
    <row r="101" spans="1:26" x14ac:dyDescent="0.3">
      <c r="A101" s="148">
        <v>43238</v>
      </c>
      <c r="B101" t="s">
        <v>5</v>
      </c>
      <c r="C101" s="153">
        <f>'[14]Daily Roster'!$C101</f>
        <v>0</v>
      </c>
      <c r="D101" s="153">
        <f>'[14]Daily Roster'!$D101</f>
        <v>0</v>
      </c>
      <c r="E101" s="153">
        <f>'[14]Daily Roster'!$E101</f>
        <v>0</v>
      </c>
      <c r="F101" s="153">
        <f>'[14]Daily Roster'!$F101</f>
        <v>0</v>
      </c>
      <c r="G101" s="153" t="str">
        <f>'[14]Daily Roster'!$G101</f>
        <v>qq</v>
      </c>
      <c r="H101" s="153">
        <f>'[14]Daily Roster'!$H101</f>
        <v>0</v>
      </c>
      <c r="I101" s="153">
        <f>'[14]Daily Roster'!$I101</f>
        <v>0</v>
      </c>
      <c r="J101" s="153">
        <f>'[14]Daily Roster'!$J101</f>
        <v>0</v>
      </c>
      <c r="K101" s="153">
        <f>'[14]Daily Roster'!$K101</f>
        <v>0</v>
      </c>
      <c r="L101" s="153">
        <f>'[14]Daily Roster'!$L101</f>
        <v>0</v>
      </c>
      <c r="M101" s="154">
        <f>'[14]Daily Roster'!$M101</f>
        <v>0</v>
      </c>
      <c r="N101" s="154">
        <f>'[14]Daily Roster'!$N101</f>
        <v>0</v>
      </c>
      <c r="O101" s="154">
        <f>'[14]Daily Roster'!$O101</f>
        <v>0</v>
      </c>
      <c r="P101" s="154">
        <f>'[14]Daily Roster'!$P101</f>
        <v>0</v>
      </c>
      <c r="Q101" s="154">
        <f>'[14]Daily Roster'!$Q101</f>
        <v>0</v>
      </c>
      <c r="R101" s="154">
        <f>'[14]Daily Roster'!$R101</f>
        <v>0</v>
      </c>
      <c r="S101" s="154">
        <f>'[14]Daily Roster'!$S101</f>
        <v>0</v>
      </c>
      <c r="T101" s="154">
        <f>'[14]Daily Roster'!$T101</f>
        <v>0</v>
      </c>
      <c r="U101" s="154">
        <f>'[14]Daily Roster'!$U101</f>
        <v>0</v>
      </c>
      <c r="V101" s="154">
        <f>'[14]Daily Roster'!$V101</f>
        <v>0</v>
      </c>
      <c r="W101" s="154">
        <f>'[14]Daily Roster'!$W101</f>
        <v>0</v>
      </c>
      <c r="X101" s="154">
        <f>'[14]Daily Roster'!$X101</f>
        <v>0</v>
      </c>
      <c r="Y101" s="154">
        <f>'[14]Daily Roster'!$Y101</f>
        <v>0</v>
      </c>
      <c r="Z101" s="154">
        <f>'[14]Daily Roster'!$Z101</f>
        <v>0</v>
      </c>
    </row>
    <row r="102" spans="1:26" x14ac:dyDescent="0.3">
      <c r="A102" s="148">
        <v>43241</v>
      </c>
      <c r="B102" t="s">
        <v>1</v>
      </c>
      <c r="C102" s="153">
        <f>'[14]Daily Roster'!$C102</f>
        <v>0</v>
      </c>
      <c r="D102" s="153">
        <f>'[14]Daily Roster'!$D102</f>
        <v>0</v>
      </c>
      <c r="E102" s="153">
        <f>'[14]Daily Roster'!$E102</f>
        <v>0</v>
      </c>
      <c r="F102" s="153">
        <f>'[14]Daily Roster'!$F102</f>
        <v>0</v>
      </c>
      <c r="G102" s="153" t="str">
        <f>'[14]Daily Roster'!$G102</f>
        <v>qq</v>
      </c>
      <c r="H102" s="153">
        <f>'[14]Daily Roster'!$H102</f>
        <v>0</v>
      </c>
      <c r="I102" s="153">
        <f>'[14]Daily Roster'!$I102</f>
        <v>0</v>
      </c>
      <c r="J102" s="153">
        <f>'[14]Daily Roster'!$J102</f>
        <v>0</v>
      </c>
      <c r="K102" s="153">
        <f>'[14]Daily Roster'!$K102</f>
        <v>0</v>
      </c>
      <c r="L102" s="153">
        <f>'[14]Daily Roster'!$L102</f>
        <v>0</v>
      </c>
      <c r="M102" s="154">
        <f>'[14]Daily Roster'!$M102</f>
        <v>0</v>
      </c>
      <c r="N102" s="154">
        <f>'[14]Daily Roster'!$N102</f>
        <v>0</v>
      </c>
      <c r="O102" s="154">
        <f>'[14]Daily Roster'!$O102</f>
        <v>0</v>
      </c>
      <c r="P102" s="154">
        <f>'[14]Daily Roster'!$P102</f>
        <v>0</v>
      </c>
      <c r="Q102" s="154">
        <f>'[14]Daily Roster'!$Q102</f>
        <v>0</v>
      </c>
      <c r="R102" s="154">
        <f>'[14]Daily Roster'!$R102</f>
        <v>0</v>
      </c>
      <c r="S102" s="154">
        <f>'[14]Daily Roster'!$S102</f>
        <v>0</v>
      </c>
      <c r="T102" s="154">
        <f>'[14]Daily Roster'!$T102</f>
        <v>0</v>
      </c>
      <c r="U102" s="154">
        <f>'[14]Daily Roster'!$U102</f>
        <v>0</v>
      </c>
      <c r="V102" s="154">
        <f>'[14]Daily Roster'!$V102</f>
        <v>0</v>
      </c>
      <c r="W102" s="154">
        <f>'[14]Daily Roster'!$W102</f>
        <v>0</v>
      </c>
      <c r="X102" s="154">
        <f>'[14]Daily Roster'!$X102</f>
        <v>0</v>
      </c>
      <c r="Y102" s="154">
        <f>'[14]Daily Roster'!$Y102</f>
        <v>0</v>
      </c>
      <c r="Z102" s="154">
        <f>'[14]Daily Roster'!$Z102</f>
        <v>0</v>
      </c>
    </row>
    <row r="103" spans="1:26" x14ac:dyDescent="0.3">
      <c r="A103" s="148">
        <v>43242</v>
      </c>
      <c r="B103" t="s">
        <v>2</v>
      </c>
      <c r="C103" s="153">
        <f>'[14]Daily Roster'!$C103</f>
        <v>0</v>
      </c>
      <c r="D103" s="153">
        <f>'[14]Daily Roster'!$D103</f>
        <v>0</v>
      </c>
      <c r="E103" s="153">
        <f>'[14]Daily Roster'!$E103</f>
        <v>0</v>
      </c>
      <c r="F103" s="153">
        <f>'[14]Daily Roster'!$F103</f>
        <v>0</v>
      </c>
      <c r="G103" s="153" t="str">
        <f>'[14]Daily Roster'!$G103</f>
        <v>qq</v>
      </c>
      <c r="H103" s="153">
        <f>'[14]Daily Roster'!$H103</f>
        <v>0</v>
      </c>
      <c r="I103" s="153">
        <f>'[14]Daily Roster'!$I103</f>
        <v>0</v>
      </c>
      <c r="J103" s="153">
        <f>'[14]Daily Roster'!$J103</f>
        <v>0</v>
      </c>
      <c r="K103" s="153">
        <f>'[14]Daily Roster'!$K103</f>
        <v>0</v>
      </c>
      <c r="L103" s="153">
        <f>'[14]Daily Roster'!$L103</f>
        <v>0</v>
      </c>
      <c r="M103" s="154">
        <f>'[14]Daily Roster'!$M103</f>
        <v>0</v>
      </c>
      <c r="N103" s="154">
        <f>'[14]Daily Roster'!$N103</f>
        <v>0</v>
      </c>
      <c r="O103" s="154">
        <f>'[14]Daily Roster'!$O103</f>
        <v>0</v>
      </c>
      <c r="P103" s="154">
        <f>'[14]Daily Roster'!$P103</f>
        <v>0</v>
      </c>
      <c r="Q103" s="154">
        <f>'[14]Daily Roster'!$Q103</f>
        <v>0</v>
      </c>
      <c r="R103" s="154">
        <f>'[14]Daily Roster'!$R103</f>
        <v>0</v>
      </c>
      <c r="S103" s="154">
        <f>'[14]Daily Roster'!$S103</f>
        <v>0</v>
      </c>
      <c r="T103" s="154">
        <f>'[14]Daily Roster'!$T103</f>
        <v>0</v>
      </c>
      <c r="U103" s="154">
        <f>'[14]Daily Roster'!$U103</f>
        <v>0</v>
      </c>
      <c r="V103" s="154">
        <f>'[14]Daily Roster'!$V103</f>
        <v>0</v>
      </c>
      <c r="W103" s="154">
        <f>'[14]Daily Roster'!$W103</f>
        <v>0</v>
      </c>
      <c r="X103" s="154">
        <f>'[14]Daily Roster'!$X103</f>
        <v>0</v>
      </c>
      <c r="Y103" s="154">
        <f>'[14]Daily Roster'!$Y103</f>
        <v>0</v>
      </c>
      <c r="Z103" s="154">
        <f>'[14]Daily Roster'!$Z103</f>
        <v>0</v>
      </c>
    </row>
    <row r="104" spans="1:26" x14ac:dyDescent="0.3">
      <c r="A104" s="148">
        <v>43243</v>
      </c>
      <c r="B104" t="s">
        <v>3</v>
      </c>
      <c r="C104" s="153">
        <f>'[14]Daily Roster'!$C104</f>
        <v>0</v>
      </c>
      <c r="D104" s="153">
        <f>'[14]Daily Roster'!$D104</f>
        <v>0</v>
      </c>
      <c r="E104" s="153">
        <f>'[14]Daily Roster'!$E104</f>
        <v>0</v>
      </c>
      <c r="F104" s="153">
        <f>'[14]Daily Roster'!$F104</f>
        <v>0</v>
      </c>
      <c r="G104" s="153" t="str">
        <f>'[14]Daily Roster'!$G104</f>
        <v>qq</v>
      </c>
      <c r="H104" s="153">
        <f>'[14]Daily Roster'!$H104</f>
        <v>0</v>
      </c>
      <c r="I104" s="153">
        <f>'[14]Daily Roster'!$I104</f>
        <v>0</v>
      </c>
      <c r="J104" s="153">
        <f>'[14]Daily Roster'!$J104</f>
        <v>0</v>
      </c>
      <c r="K104" s="153">
        <f>'[14]Daily Roster'!$K104</f>
        <v>0</v>
      </c>
      <c r="L104" s="153">
        <f>'[14]Daily Roster'!$L104</f>
        <v>0</v>
      </c>
      <c r="M104" s="154">
        <f>'[14]Daily Roster'!$M104</f>
        <v>0</v>
      </c>
      <c r="N104" s="154">
        <f>'[14]Daily Roster'!$N104</f>
        <v>0</v>
      </c>
      <c r="O104" s="154">
        <f>'[14]Daily Roster'!$O104</f>
        <v>0</v>
      </c>
      <c r="P104" s="154">
        <f>'[14]Daily Roster'!$P104</f>
        <v>0</v>
      </c>
      <c r="Q104" s="154">
        <f>'[14]Daily Roster'!$Q104</f>
        <v>0</v>
      </c>
      <c r="R104" s="154">
        <f>'[14]Daily Roster'!$R104</f>
        <v>0</v>
      </c>
      <c r="S104" s="154">
        <f>'[14]Daily Roster'!$S104</f>
        <v>0</v>
      </c>
      <c r="T104" s="154">
        <f>'[14]Daily Roster'!$T104</f>
        <v>0</v>
      </c>
      <c r="U104" s="154">
        <f>'[14]Daily Roster'!$U104</f>
        <v>0</v>
      </c>
      <c r="V104" s="154">
        <f>'[14]Daily Roster'!$V104</f>
        <v>0</v>
      </c>
      <c r="W104" s="154">
        <f>'[14]Daily Roster'!$W104</f>
        <v>0</v>
      </c>
      <c r="X104" s="154">
        <f>'[14]Daily Roster'!$X104</f>
        <v>0</v>
      </c>
      <c r="Y104" s="154">
        <f>'[14]Daily Roster'!$Y104</f>
        <v>0</v>
      </c>
      <c r="Z104" s="154">
        <f>'[14]Daily Roster'!$Z104</f>
        <v>0</v>
      </c>
    </row>
    <row r="105" spans="1:26" x14ac:dyDescent="0.3">
      <c r="A105" s="148">
        <v>43244</v>
      </c>
      <c r="B105" t="s">
        <v>4</v>
      </c>
      <c r="C105" s="153">
        <f>'[14]Daily Roster'!$C105</f>
        <v>0</v>
      </c>
      <c r="D105" s="153">
        <f>'[14]Daily Roster'!$D105</f>
        <v>0</v>
      </c>
      <c r="E105" s="153">
        <f>'[14]Daily Roster'!$E105</f>
        <v>0</v>
      </c>
      <c r="F105" s="153">
        <f>'[14]Daily Roster'!$F105</f>
        <v>0</v>
      </c>
      <c r="G105" s="153" t="str">
        <f>'[14]Daily Roster'!$G105</f>
        <v>qq</v>
      </c>
      <c r="H105" s="153">
        <f>'[14]Daily Roster'!$H105</f>
        <v>0</v>
      </c>
      <c r="I105" s="153">
        <f>'[14]Daily Roster'!$I105</f>
        <v>0</v>
      </c>
      <c r="J105" s="153">
        <f>'[14]Daily Roster'!$J105</f>
        <v>0</v>
      </c>
      <c r="K105" s="153">
        <f>'[14]Daily Roster'!$K105</f>
        <v>0</v>
      </c>
      <c r="L105" s="153">
        <f>'[14]Daily Roster'!$L105</f>
        <v>0</v>
      </c>
      <c r="M105" s="154">
        <f>'[14]Daily Roster'!$M105</f>
        <v>0</v>
      </c>
      <c r="N105" s="154">
        <f>'[14]Daily Roster'!$N105</f>
        <v>0</v>
      </c>
      <c r="O105" s="154">
        <f>'[14]Daily Roster'!$O105</f>
        <v>0</v>
      </c>
      <c r="P105" s="154">
        <f>'[14]Daily Roster'!$P105</f>
        <v>0</v>
      </c>
      <c r="Q105" s="154">
        <f>'[14]Daily Roster'!$Q105</f>
        <v>0</v>
      </c>
      <c r="R105" s="154">
        <f>'[14]Daily Roster'!$R105</f>
        <v>0</v>
      </c>
      <c r="S105" s="154">
        <f>'[14]Daily Roster'!$S105</f>
        <v>0</v>
      </c>
      <c r="T105" s="154">
        <f>'[14]Daily Roster'!$T105</f>
        <v>0</v>
      </c>
      <c r="U105" s="154">
        <f>'[14]Daily Roster'!$U105</f>
        <v>0</v>
      </c>
      <c r="V105" s="154">
        <f>'[14]Daily Roster'!$V105</f>
        <v>0</v>
      </c>
      <c r="W105" s="154">
        <f>'[14]Daily Roster'!$W105</f>
        <v>0</v>
      </c>
      <c r="X105" s="154">
        <f>'[14]Daily Roster'!$X105</f>
        <v>0</v>
      </c>
      <c r="Y105" s="154">
        <f>'[14]Daily Roster'!$Y105</f>
        <v>0</v>
      </c>
      <c r="Z105" s="154">
        <f>'[14]Daily Roster'!$Z105</f>
        <v>0</v>
      </c>
    </row>
    <row r="106" spans="1:26" x14ac:dyDescent="0.3">
      <c r="A106" s="148">
        <v>43245</v>
      </c>
      <c r="B106" t="s">
        <v>5</v>
      </c>
      <c r="C106" s="153">
        <f>'[14]Daily Roster'!$C106</f>
        <v>0</v>
      </c>
      <c r="D106" s="153">
        <f>'[14]Daily Roster'!$D106</f>
        <v>0</v>
      </c>
      <c r="E106" s="153">
        <f>'[14]Daily Roster'!$E106</f>
        <v>0</v>
      </c>
      <c r="F106" s="153">
        <f>'[14]Daily Roster'!$F106</f>
        <v>0</v>
      </c>
      <c r="G106" s="153" t="str">
        <f>'[14]Daily Roster'!$G106</f>
        <v>qq</v>
      </c>
      <c r="H106" s="153">
        <f>'[14]Daily Roster'!$H106</f>
        <v>0</v>
      </c>
      <c r="I106" s="153">
        <f>'[14]Daily Roster'!$I106</f>
        <v>0</v>
      </c>
      <c r="J106" s="153">
        <f>'[14]Daily Roster'!$J106</f>
        <v>0</v>
      </c>
      <c r="K106" s="153">
        <f>'[14]Daily Roster'!$K106</f>
        <v>0</v>
      </c>
      <c r="L106" s="153">
        <f>'[14]Daily Roster'!$L106</f>
        <v>0</v>
      </c>
      <c r="M106" s="154">
        <f>'[14]Daily Roster'!$M106</f>
        <v>0</v>
      </c>
      <c r="N106" s="154">
        <f>'[14]Daily Roster'!$N106</f>
        <v>0</v>
      </c>
      <c r="O106" s="154">
        <f>'[14]Daily Roster'!$O106</f>
        <v>0</v>
      </c>
      <c r="P106" s="154">
        <f>'[14]Daily Roster'!$P106</f>
        <v>0</v>
      </c>
      <c r="Q106" s="154">
        <f>'[14]Daily Roster'!$Q106</f>
        <v>0</v>
      </c>
      <c r="R106" s="154">
        <f>'[14]Daily Roster'!$R106</f>
        <v>0</v>
      </c>
      <c r="S106" s="154">
        <f>'[14]Daily Roster'!$S106</f>
        <v>0</v>
      </c>
      <c r="T106" s="154">
        <f>'[14]Daily Roster'!$T106</f>
        <v>0</v>
      </c>
      <c r="U106" s="154">
        <f>'[14]Daily Roster'!$U106</f>
        <v>0</v>
      </c>
      <c r="V106" s="154">
        <f>'[14]Daily Roster'!$V106</f>
        <v>0</v>
      </c>
      <c r="W106" s="154">
        <f>'[14]Daily Roster'!$W106</f>
        <v>0</v>
      </c>
      <c r="X106" s="154">
        <f>'[14]Daily Roster'!$X106</f>
        <v>0</v>
      </c>
      <c r="Y106" s="154">
        <f>'[14]Daily Roster'!$Y106</f>
        <v>0</v>
      </c>
      <c r="Z106" s="154">
        <f>'[14]Daily Roster'!$Z106</f>
        <v>0</v>
      </c>
    </row>
    <row r="107" spans="1:26" x14ac:dyDescent="0.3">
      <c r="A107" s="148">
        <v>43248</v>
      </c>
      <c r="B107" t="s">
        <v>1</v>
      </c>
      <c r="C107" s="153">
        <f>'[14]Daily Roster'!$C107</f>
        <v>0</v>
      </c>
      <c r="D107" s="153">
        <f>'[14]Daily Roster'!$D107</f>
        <v>0</v>
      </c>
      <c r="E107" s="153">
        <f>'[14]Daily Roster'!$E107</f>
        <v>0</v>
      </c>
      <c r="F107" s="153">
        <f>'[14]Daily Roster'!$F107</f>
        <v>0</v>
      </c>
      <c r="G107" s="153" t="str">
        <f>'[14]Daily Roster'!$G107</f>
        <v>qq</v>
      </c>
      <c r="H107" s="153">
        <f>'[14]Daily Roster'!$H107</f>
        <v>0</v>
      </c>
      <c r="I107" s="153">
        <f>'[14]Daily Roster'!$I107</f>
        <v>0</v>
      </c>
      <c r="J107" s="153">
        <f>'[14]Daily Roster'!$J107</f>
        <v>0</v>
      </c>
      <c r="K107" s="153">
        <f>'[14]Daily Roster'!$K107</f>
        <v>0</v>
      </c>
      <c r="L107" s="153">
        <f>'[14]Daily Roster'!$L107</f>
        <v>0</v>
      </c>
      <c r="M107" s="154">
        <f>'[14]Daily Roster'!$M107</f>
        <v>0</v>
      </c>
      <c r="N107" s="154">
        <f>'[14]Daily Roster'!$N107</f>
        <v>0</v>
      </c>
      <c r="O107" s="154">
        <f>'[14]Daily Roster'!$O107</f>
        <v>0</v>
      </c>
      <c r="P107" s="154">
        <f>'[14]Daily Roster'!$P107</f>
        <v>0</v>
      </c>
      <c r="Q107" s="154">
        <f>'[14]Daily Roster'!$Q107</f>
        <v>0</v>
      </c>
      <c r="R107" s="154">
        <f>'[14]Daily Roster'!$R107</f>
        <v>0</v>
      </c>
      <c r="S107" s="154">
        <f>'[14]Daily Roster'!$S107</f>
        <v>0</v>
      </c>
      <c r="T107" s="154">
        <f>'[14]Daily Roster'!$T107</f>
        <v>0</v>
      </c>
      <c r="U107" s="154">
        <f>'[14]Daily Roster'!$U107</f>
        <v>0</v>
      </c>
      <c r="V107" s="154">
        <f>'[14]Daily Roster'!$V107</f>
        <v>0</v>
      </c>
      <c r="W107" s="154">
        <f>'[14]Daily Roster'!$W107</f>
        <v>0</v>
      </c>
      <c r="X107" s="154">
        <f>'[14]Daily Roster'!$X107</f>
        <v>0</v>
      </c>
      <c r="Y107" s="154">
        <f>'[14]Daily Roster'!$Y107</f>
        <v>0</v>
      </c>
      <c r="Z107" s="154">
        <f>'[14]Daily Roster'!$Z107</f>
        <v>0</v>
      </c>
    </row>
    <row r="108" spans="1:26" x14ac:dyDescent="0.3">
      <c r="A108" s="148">
        <v>43249</v>
      </c>
      <c r="B108" t="s">
        <v>2</v>
      </c>
      <c r="C108" s="153">
        <f>'[14]Daily Roster'!$C108</f>
        <v>0</v>
      </c>
      <c r="D108" s="153">
        <f>'[14]Daily Roster'!$D108</f>
        <v>0</v>
      </c>
      <c r="E108" s="153">
        <f>'[14]Daily Roster'!$E108</f>
        <v>0</v>
      </c>
      <c r="F108" s="153">
        <f>'[14]Daily Roster'!$F108</f>
        <v>0</v>
      </c>
      <c r="G108" s="153" t="str">
        <f>'[14]Daily Roster'!$G108</f>
        <v>qq</v>
      </c>
      <c r="H108" s="153">
        <f>'[14]Daily Roster'!$H108</f>
        <v>0</v>
      </c>
      <c r="I108" s="153">
        <f>'[14]Daily Roster'!$I108</f>
        <v>0</v>
      </c>
      <c r="J108" s="153">
        <f>'[14]Daily Roster'!$J108</f>
        <v>0</v>
      </c>
      <c r="K108" s="153">
        <f>'[14]Daily Roster'!$K108</f>
        <v>0</v>
      </c>
      <c r="L108" s="153">
        <f>'[14]Daily Roster'!$L108</f>
        <v>0</v>
      </c>
      <c r="M108" s="154">
        <f>'[14]Daily Roster'!$M108</f>
        <v>0</v>
      </c>
      <c r="N108" s="154">
        <f>'[14]Daily Roster'!$N108</f>
        <v>0</v>
      </c>
      <c r="O108" s="154">
        <f>'[14]Daily Roster'!$O108</f>
        <v>0</v>
      </c>
      <c r="P108" s="154">
        <f>'[14]Daily Roster'!$P108</f>
        <v>0</v>
      </c>
      <c r="Q108" s="154">
        <f>'[14]Daily Roster'!$Q108</f>
        <v>0</v>
      </c>
      <c r="R108" s="154">
        <f>'[14]Daily Roster'!$R108</f>
        <v>0</v>
      </c>
      <c r="S108" s="154">
        <f>'[14]Daily Roster'!$S108</f>
        <v>0</v>
      </c>
      <c r="T108" s="154">
        <f>'[14]Daily Roster'!$T108</f>
        <v>0</v>
      </c>
      <c r="U108" s="154">
        <f>'[14]Daily Roster'!$U108</f>
        <v>0</v>
      </c>
      <c r="V108" s="154">
        <f>'[14]Daily Roster'!$V108</f>
        <v>0</v>
      </c>
      <c r="W108" s="154">
        <f>'[14]Daily Roster'!$W108</f>
        <v>0</v>
      </c>
      <c r="X108" s="154">
        <f>'[14]Daily Roster'!$X108</f>
        <v>0</v>
      </c>
      <c r="Y108" s="154">
        <f>'[14]Daily Roster'!$Y108</f>
        <v>0</v>
      </c>
      <c r="Z108" s="154">
        <f>'[14]Daily Roster'!$Z108</f>
        <v>0</v>
      </c>
    </row>
    <row r="109" spans="1:26" x14ac:dyDescent="0.3">
      <c r="A109" s="148">
        <v>43250</v>
      </c>
      <c r="B109" t="s">
        <v>3</v>
      </c>
      <c r="C109" s="153">
        <f>'[14]Daily Roster'!$C109</f>
        <v>0</v>
      </c>
      <c r="D109" s="153">
        <f>'[14]Daily Roster'!$D109</f>
        <v>0</v>
      </c>
      <c r="E109" s="153">
        <f>'[14]Daily Roster'!$E109</f>
        <v>0</v>
      </c>
      <c r="F109" s="153">
        <f>'[14]Daily Roster'!$F109</f>
        <v>0</v>
      </c>
      <c r="G109" s="153" t="str">
        <f>'[14]Daily Roster'!$G109</f>
        <v>qq</v>
      </c>
      <c r="H109" s="153">
        <f>'[14]Daily Roster'!$H109</f>
        <v>0</v>
      </c>
      <c r="I109" s="153">
        <f>'[14]Daily Roster'!$I109</f>
        <v>0</v>
      </c>
      <c r="J109" s="153">
        <f>'[14]Daily Roster'!$J109</f>
        <v>0</v>
      </c>
      <c r="K109" s="153">
        <f>'[14]Daily Roster'!$K109</f>
        <v>0</v>
      </c>
      <c r="L109" s="153">
        <f>'[14]Daily Roster'!$L109</f>
        <v>0</v>
      </c>
      <c r="M109" s="154">
        <f>'[14]Daily Roster'!$M109</f>
        <v>0</v>
      </c>
      <c r="N109" s="154">
        <f>'[14]Daily Roster'!$N109</f>
        <v>0</v>
      </c>
      <c r="O109" s="154">
        <f>'[14]Daily Roster'!$O109</f>
        <v>0</v>
      </c>
      <c r="P109" s="154">
        <f>'[14]Daily Roster'!$P109</f>
        <v>0</v>
      </c>
      <c r="Q109" s="154">
        <f>'[14]Daily Roster'!$Q109</f>
        <v>0</v>
      </c>
      <c r="R109" s="154">
        <f>'[14]Daily Roster'!$R109</f>
        <v>0</v>
      </c>
      <c r="S109" s="154">
        <f>'[14]Daily Roster'!$S109</f>
        <v>0</v>
      </c>
      <c r="T109" s="154">
        <f>'[14]Daily Roster'!$T109</f>
        <v>0</v>
      </c>
      <c r="U109" s="154">
        <f>'[14]Daily Roster'!$U109</f>
        <v>0</v>
      </c>
      <c r="V109" s="154">
        <f>'[14]Daily Roster'!$V109</f>
        <v>0</v>
      </c>
      <c r="W109" s="154">
        <f>'[14]Daily Roster'!$W109</f>
        <v>0</v>
      </c>
      <c r="X109" s="154">
        <f>'[14]Daily Roster'!$X109</f>
        <v>0</v>
      </c>
      <c r="Y109" s="154">
        <f>'[14]Daily Roster'!$Y109</f>
        <v>0</v>
      </c>
      <c r="Z109" s="154">
        <f>'[14]Daily Roster'!$Z109</f>
        <v>0</v>
      </c>
    </row>
    <row r="110" spans="1:26" x14ac:dyDescent="0.3">
      <c r="A110" s="148">
        <v>43251</v>
      </c>
      <c r="B110" t="s">
        <v>4</v>
      </c>
      <c r="C110" s="153">
        <f>'[14]Daily Roster'!$C110</f>
        <v>0</v>
      </c>
      <c r="D110" s="153">
        <f>'[14]Daily Roster'!$D110</f>
        <v>0</v>
      </c>
      <c r="E110" s="153">
        <f>'[14]Daily Roster'!$E110</f>
        <v>0</v>
      </c>
      <c r="F110" s="153">
        <f>'[14]Daily Roster'!$F110</f>
        <v>0</v>
      </c>
      <c r="G110" s="153" t="str">
        <f>'[14]Daily Roster'!$G110</f>
        <v>qq</v>
      </c>
      <c r="H110" s="153">
        <f>'[14]Daily Roster'!$H110</f>
        <v>0</v>
      </c>
      <c r="I110" s="153">
        <f>'[14]Daily Roster'!$I110</f>
        <v>0</v>
      </c>
      <c r="J110" s="153">
        <f>'[14]Daily Roster'!$J110</f>
        <v>0</v>
      </c>
      <c r="K110" s="153">
        <f>'[14]Daily Roster'!$K110</f>
        <v>0</v>
      </c>
      <c r="L110" s="153">
        <f>'[14]Daily Roster'!$L110</f>
        <v>0</v>
      </c>
      <c r="M110" s="154">
        <f>'[14]Daily Roster'!$M110</f>
        <v>0</v>
      </c>
      <c r="N110" s="154">
        <f>'[14]Daily Roster'!$N110</f>
        <v>0</v>
      </c>
      <c r="O110" s="154">
        <f>'[14]Daily Roster'!$O110</f>
        <v>0</v>
      </c>
      <c r="P110" s="154">
        <f>'[14]Daily Roster'!$P110</f>
        <v>0</v>
      </c>
      <c r="Q110" s="154">
        <f>'[14]Daily Roster'!$Q110</f>
        <v>0</v>
      </c>
      <c r="R110" s="154">
        <f>'[14]Daily Roster'!$R110</f>
        <v>0</v>
      </c>
      <c r="S110" s="154">
        <f>'[14]Daily Roster'!$S110</f>
        <v>0</v>
      </c>
      <c r="T110" s="154">
        <f>'[14]Daily Roster'!$T110</f>
        <v>0</v>
      </c>
      <c r="U110" s="154">
        <f>'[14]Daily Roster'!$U110</f>
        <v>0</v>
      </c>
      <c r="V110" s="154">
        <f>'[14]Daily Roster'!$V110</f>
        <v>0</v>
      </c>
      <c r="W110" s="154">
        <f>'[14]Daily Roster'!$W110</f>
        <v>0</v>
      </c>
      <c r="X110" s="154">
        <f>'[14]Daily Roster'!$X110</f>
        <v>0</v>
      </c>
      <c r="Y110" s="154">
        <f>'[14]Daily Roster'!$Y110</f>
        <v>0</v>
      </c>
      <c r="Z110" s="154">
        <f>'[14]Daily Roster'!$Z110</f>
        <v>0</v>
      </c>
    </row>
    <row r="111" spans="1:26" x14ac:dyDescent="0.3">
      <c r="A111" s="148">
        <v>43252</v>
      </c>
      <c r="B111" t="s">
        <v>5</v>
      </c>
      <c r="C111" s="153">
        <f>'[14]Daily Roster'!$C111</f>
        <v>0</v>
      </c>
      <c r="D111" s="153">
        <f>'[14]Daily Roster'!$D111</f>
        <v>0</v>
      </c>
      <c r="E111" s="153">
        <f>'[14]Daily Roster'!$E111</f>
        <v>0</v>
      </c>
      <c r="F111" s="153">
        <f>'[14]Daily Roster'!$F111</f>
        <v>0</v>
      </c>
      <c r="G111" s="153" t="str">
        <f>'[14]Daily Roster'!$G111</f>
        <v>qq</v>
      </c>
      <c r="H111" s="153">
        <f>'[14]Daily Roster'!$H111</f>
        <v>0</v>
      </c>
      <c r="I111" s="153">
        <f>'[14]Daily Roster'!$I111</f>
        <v>0</v>
      </c>
      <c r="J111" s="153">
        <f>'[14]Daily Roster'!$J111</f>
        <v>0</v>
      </c>
      <c r="K111" s="153">
        <f>'[14]Daily Roster'!$K111</f>
        <v>0</v>
      </c>
      <c r="L111" s="153">
        <f>'[14]Daily Roster'!$L111</f>
        <v>0</v>
      </c>
      <c r="M111" s="154">
        <f>'[14]Daily Roster'!$M111</f>
        <v>0</v>
      </c>
      <c r="N111" s="154">
        <f>'[14]Daily Roster'!$N111</f>
        <v>0</v>
      </c>
      <c r="O111" s="154">
        <f>'[14]Daily Roster'!$O111</f>
        <v>0</v>
      </c>
      <c r="P111" s="154">
        <f>'[14]Daily Roster'!$P111</f>
        <v>0</v>
      </c>
      <c r="Q111" s="154">
        <f>'[14]Daily Roster'!$Q111</f>
        <v>0</v>
      </c>
      <c r="R111" s="154">
        <f>'[14]Daily Roster'!$R111</f>
        <v>0</v>
      </c>
      <c r="S111" s="154">
        <f>'[14]Daily Roster'!$S111</f>
        <v>0</v>
      </c>
      <c r="T111" s="154">
        <f>'[14]Daily Roster'!$T111</f>
        <v>0</v>
      </c>
      <c r="U111" s="154">
        <f>'[14]Daily Roster'!$U111</f>
        <v>0</v>
      </c>
      <c r="V111" s="154">
        <f>'[14]Daily Roster'!$V111</f>
        <v>0</v>
      </c>
      <c r="W111" s="154">
        <f>'[14]Daily Roster'!$W111</f>
        <v>0</v>
      </c>
      <c r="X111" s="154">
        <f>'[14]Daily Roster'!$X111</f>
        <v>0</v>
      </c>
      <c r="Y111" s="154">
        <f>'[14]Daily Roster'!$Y111</f>
        <v>0</v>
      </c>
      <c r="Z111" s="154">
        <f>'[14]Daily Roster'!$Z111</f>
        <v>0</v>
      </c>
    </row>
    <row r="112" spans="1:26" x14ac:dyDescent="0.3">
      <c r="A112" s="148">
        <v>43255</v>
      </c>
      <c r="B112" t="s">
        <v>1</v>
      </c>
      <c r="C112" s="153">
        <f>'[14]Daily Roster'!$C112</f>
        <v>0</v>
      </c>
      <c r="D112" s="153">
        <f>'[14]Daily Roster'!$D112</f>
        <v>0</v>
      </c>
      <c r="E112" s="153">
        <f>'[14]Daily Roster'!$E112</f>
        <v>0</v>
      </c>
      <c r="F112" s="153">
        <f>'[14]Daily Roster'!$F112</f>
        <v>0</v>
      </c>
      <c r="G112" s="153" t="str">
        <f>'[14]Daily Roster'!$G112</f>
        <v>qq</v>
      </c>
      <c r="H112" s="153">
        <f>'[14]Daily Roster'!$H112</f>
        <v>0</v>
      </c>
      <c r="I112" s="153">
        <f>'[14]Daily Roster'!$I112</f>
        <v>0</v>
      </c>
      <c r="J112" s="153">
        <f>'[14]Daily Roster'!$J112</f>
        <v>0</v>
      </c>
      <c r="K112" s="153">
        <f>'[14]Daily Roster'!$K112</f>
        <v>0</v>
      </c>
      <c r="L112" s="153">
        <f>'[14]Daily Roster'!$L112</f>
        <v>0</v>
      </c>
      <c r="M112" s="154">
        <f>'[14]Daily Roster'!$M112</f>
        <v>0</v>
      </c>
      <c r="N112" s="154">
        <f>'[14]Daily Roster'!$N112</f>
        <v>0</v>
      </c>
      <c r="O112" s="154">
        <f>'[14]Daily Roster'!$O112</f>
        <v>0</v>
      </c>
      <c r="P112" s="154">
        <f>'[14]Daily Roster'!$P112</f>
        <v>0</v>
      </c>
      <c r="Q112" s="154">
        <f>'[14]Daily Roster'!$Q112</f>
        <v>0</v>
      </c>
      <c r="R112" s="154">
        <f>'[14]Daily Roster'!$R112</f>
        <v>0</v>
      </c>
      <c r="S112" s="154">
        <f>'[14]Daily Roster'!$S112</f>
        <v>0</v>
      </c>
      <c r="T112" s="154">
        <f>'[14]Daily Roster'!$T112</f>
        <v>0</v>
      </c>
      <c r="U112" s="154">
        <f>'[14]Daily Roster'!$U112</f>
        <v>0</v>
      </c>
      <c r="V112" s="154">
        <f>'[14]Daily Roster'!$V112</f>
        <v>0</v>
      </c>
      <c r="W112" s="154">
        <f>'[14]Daily Roster'!$W112</f>
        <v>0</v>
      </c>
      <c r="X112" s="154">
        <f>'[14]Daily Roster'!$X112</f>
        <v>0</v>
      </c>
      <c r="Y112" s="154">
        <f>'[14]Daily Roster'!$Y112</f>
        <v>0</v>
      </c>
      <c r="Z112" s="154">
        <f>'[14]Daily Roster'!$Z112</f>
        <v>0</v>
      </c>
    </row>
    <row r="113" spans="1:26" x14ac:dyDescent="0.3">
      <c r="A113" s="148">
        <v>43256</v>
      </c>
      <c r="B113" t="s">
        <v>2</v>
      </c>
      <c r="C113" s="153">
        <f>'[14]Daily Roster'!$C113</f>
        <v>0</v>
      </c>
      <c r="D113" s="153">
        <f>'[14]Daily Roster'!$D113</f>
        <v>0</v>
      </c>
      <c r="E113" s="153">
        <f>'[14]Daily Roster'!$E113</f>
        <v>0</v>
      </c>
      <c r="F113" s="153">
        <f>'[14]Daily Roster'!$F113</f>
        <v>0</v>
      </c>
      <c r="G113" s="153" t="str">
        <f>'[14]Daily Roster'!$G113</f>
        <v>qq</v>
      </c>
      <c r="H113" s="153">
        <f>'[14]Daily Roster'!$H113</f>
        <v>0</v>
      </c>
      <c r="I113" s="153">
        <f>'[14]Daily Roster'!$I113</f>
        <v>0</v>
      </c>
      <c r="J113" s="153">
        <f>'[14]Daily Roster'!$J113</f>
        <v>0</v>
      </c>
      <c r="K113" s="153">
        <f>'[14]Daily Roster'!$K113</f>
        <v>0</v>
      </c>
      <c r="L113" s="153">
        <f>'[14]Daily Roster'!$L113</f>
        <v>0</v>
      </c>
      <c r="M113" s="154">
        <f>'[14]Daily Roster'!$M113</f>
        <v>0</v>
      </c>
      <c r="N113" s="154">
        <f>'[14]Daily Roster'!$N113</f>
        <v>0</v>
      </c>
      <c r="O113" s="154">
        <f>'[14]Daily Roster'!$O113</f>
        <v>0</v>
      </c>
      <c r="P113" s="154">
        <f>'[14]Daily Roster'!$P113</f>
        <v>0</v>
      </c>
      <c r="Q113" s="154">
        <f>'[14]Daily Roster'!$Q113</f>
        <v>0</v>
      </c>
      <c r="R113" s="154">
        <f>'[14]Daily Roster'!$R113</f>
        <v>0</v>
      </c>
      <c r="S113" s="154">
        <f>'[14]Daily Roster'!$S113</f>
        <v>0</v>
      </c>
      <c r="T113" s="154">
        <f>'[14]Daily Roster'!$T113</f>
        <v>0</v>
      </c>
      <c r="U113" s="154">
        <f>'[14]Daily Roster'!$U113</f>
        <v>0</v>
      </c>
      <c r="V113" s="154">
        <f>'[14]Daily Roster'!$V113</f>
        <v>0</v>
      </c>
      <c r="W113" s="154">
        <f>'[14]Daily Roster'!$W113</f>
        <v>0</v>
      </c>
      <c r="X113" s="154">
        <f>'[14]Daily Roster'!$X113</f>
        <v>0</v>
      </c>
      <c r="Y113" s="154">
        <f>'[14]Daily Roster'!$Y113</f>
        <v>0</v>
      </c>
      <c r="Z113" s="154">
        <f>'[14]Daily Roster'!$Z113</f>
        <v>0</v>
      </c>
    </row>
    <row r="114" spans="1:26" x14ac:dyDescent="0.3">
      <c r="A114" s="148">
        <v>43257</v>
      </c>
      <c r="B114" t="s">
        <v>3</v>
      </c>
      <c r="C114" s="153">
        <f>'[14]Daily Roster'!$C114</f>
        <v>0</v>
      </c>
      <c r="D114" s="153">
        <f>'[14]Daily Roster'!$D114</f>
        <v>0</v>
      </c>
      <c r="E114" s="153">
        <f>'[14]Daily Roster'!$E114</f>
        <v>0</v>
      </c>
      <c r="F114" s="153">
        <f>'[14]Daily Roster'!$F114</f>
        <v>0</v>
      </c>
      <c r="G114" s="153" t="str">
        <f>'[14]Daily Roster'!$G114</f>
        <v>qq</v>
      </c>
      <c r="H114" s="153">
        <f>'[14]Daily Roster'!$H114</f>
        <v>0</v>
      </c>
      <c r="I114" s="153">
        <f>'[14]Daily Roster'!$I114</f>
        <v>0</v>
      </c>
      <c r="J114" s="153">
        <f>'[14]Daily Roster'!$J114</f>
        <v>0</v>
      </c>
      <c r="K114" s="153">
        <f>'[14]Daily Roster'!$K114</f>
        <v>0</v>
      </c>
      <c r="L114" s="153">
        <f>'[14]Daily Roster'!$L114</f>
        <v>0</v>
      </c>
      <c r="M114" s="154">
        <f>'[14]Daily Roster'!$M114</f>
        <v>0</v>
      </c>
      <c r="N114" s="154">
        <f>'[14]Daily Roster'!$N114</f>
        <v>0</v>
      </c>
      <c r="O114" s="154">
        <f>'[14]Daily Roster'!$O114</f>
        <v>0</v>
      </c>
      <c r="P114" s="154">
        <f>'[14]Daily Roster'!$P114</f>
        <v>0</v>
      </c>
      <c r="Q114" s="154">
        <f>'[14]Daily Roster'!$Q114</f>
        <v>0</v>
      </c>
      <c r="R114" s="154">
        <f>'[14]Daily Roster'!$R114</f>
        <v>0</v>
      </c>
      <c r="S114" s="154">
        <f>'[14]Daily Roster'!$S114</f>
        <v>0</v>
      </c>
      <c r="T114" s="154">
        <f>'[14]Daily Roster'!$T114</f>
        <v>0</v>
      </c>
      <c r="U114" s="154">
        <f>'[14]Daily Roster'!$U114</f>
        <v>0</v>
      </c>
      <c r="V114" s="154">
        <f>'[14]Daily Roster'!$V114</f>
        <v>0</v>
      </c>
      <c r="W114" s="154">
        <f>'[14]Daily Roster'!$W114</f>
        <v>0</v>
      </c>
      <c r="X114" s="154">
        <f>'[14]Daily Roster'!$X114</f>
        <v>0</v>
      </c>
      <c r="Y114" s="154">
        <f>'[14]Daily Roster'!$Y114</f>
        <v>0</v>
      </c>
      <c r="Z114" s="154">
        <f>'[14]Daily Roster'!$Z114</f>
        <v>0</v>
      </c>
    </row>
    <row r="115" spans="1:26" x14ac:dyDescent="0.3">
      <c r="A115" s="148">
        <v>43258</v>
      </c>
      <c r="B115" t="s">
        <v>4</v>
      </c>
      <c r="C115" s="153">
        <f>'[14]Daily Roster'!$C115</f>
        <v>0</v>
      </c>
      <c r="D115" s="153">
        <f>'[14]Daily Roster'!$D115</f>
        <v>0</v>
      </c>
      <c r="E115" s="153">
        <f>'[14]Daily Roster'!$E115</f>
        <v>0</v>
      </c>
      <c r="F115" s="153">
        <f>'[14]Daily Roster'!$F115</f>
        <v>0</v>
      </c>
      <c r="G115" s="153" t="str">
        <f>'[14]Daily Roster'!$G115</f>
        <v>qq</v>
      </c>
      <c r="H115" s="153">
        <f>'[14]Daily Roster'!$H115</f>
        <v>0</v>
      </c>
      <c r="I115" s="153">
        <f>'[14]Daily Roster'!$I115</f>
        <v>0</v>
      </c>
      <c r="J115" s="153">
        <f>'[14]Daily Roster'!$J115</f>
        <v>0</v>
      </c>
      <c r="K115" s="153">
        <f>'[14]Daily Roster'!$K115</f>
        <v>0</v>
      </c>
      <c r="L115" s="153">
        <f>'[14]Daily Roster'!$L115</f>
        <v>0</v>
      </c>
      <c r="M115" s="154">
        <f>'[14]Daily Roster'!$M115</f>
        <v>0</v>
      </c>
      <c r="N115" s="154">
        <f>'[14]Daily Roster'!$N115</f>
        <v>0</v>
      </c>
      <c r="O115" s="154">
        <f>'[14]Daily Roster'!$O115</f>
        <v>0</v>
      </c>
      <c r="P115" s="154">
        <f>'[14]Daily Roster'!$P115</f>
        <v>0</v>
      </c>
      <c r="Q115" s="154">
        <f>'[14]Daily Roster'!$Q115</f>
        <v>0</v>
      </c>
      <c r="R115" s="154">
        <f>'[14]Daily Roster'!$R115</f>
        <v>0</v>
      </c>
      <c r="S115" s="154">
        <f>'[14]Daily Roster'!$S115</f>
        <v>0</v>
      </c>
      <c r="T115" s="154">
        <f>'[14]Daily Roster'!$T115</f>
        <v>0</v>
      </c>
      <c r="U115" s="154">
        <f>'[14]Daily Roster'!$U115</f>
        <v>0</v>
      </c>
      <c r="V115" s="154">
        <f>'[14]Daily Roster'!$V115</f>
        <v>0</v>
      </c>
      <c r="W115" s="154">
        <f>'[14]Daily Roster'!$W115</f>
        <v>0</v>
      </c>
      <c r="X115" s="154">
        <f>'[14]Daily Roster'!$X115</f>
        <v>0</v>
      </c>
      <c r="Y115" s="154">
        <f>'[14]Daily Roster'!$Y115</f>
        <v>0</v>
      </c>
      <c r="Z115" s="154">
        <f>'[14]Daily Roster'!$Z115</f>
        <v>0</v>
      </c>
    </row>
    <row r="116" spans="1:26" x14ac:dyDescent="0.3">
      <c r="A116" s="148">
        <v>43259</v>
      </c>
      <c r="B116" t="s">
        <v>5</v>
      </c>
      <c r="C116" s="153">
        <f>'[14]Daily Roster'!$C116</f>
        <v>0</v>
      </c>
      <c r="D116" s="153">
        <f>'[14]Daily Roster'!$D116</f>
        <v>0</v>
      </c>
      <c r="E116" s="153">
        <f>'[14]Daily Roster'!$E116</f>
        <v>0</v>
      </c>
      <c r="F116" s="153">
        <f>'[14]Daily Roster'!$F116</f>
        <v>0</v>
      </c>
      <c r="G116" s="153" t="str">
        <f>'[14]Daily Roster'!$G116</f>
        <v>qq</v>
      </c>
      <c r="H116" s="153">
        <f>'[14]Daily Roster'!$H116</f>
        <v>0</v>
      </c>
      <c r="I116" s="153">
        <f>'[14]Daily Roster'!$I116</f>
        <v>0</v>
      </c>
      <c r="J116" s="153">
        <f>'[14]Daily Roster'!$J116</f>
        <v>0</v>
      </c>
      <c r="K116" s="153">
        <f>'[14]Daily Roster'!$K116</f>
        <v>0</v>
      </c>
      <c r="L116" s="153">
        <f>'[14]Daily Roster'!$L116</f>
        <v>0</v>
      </c>
      <c r="M116" s="154">
        <f>'[14]Daily Roster'!$M116</f>
        <v>0</v>
      </c>
      <c r="N116" s="154">
        <f>'[14]Daily Roster'!$N116</f>
        <v>0</v>
      </c>
      <c r="O116" s="154">
        <f>'[14]Daily Roster'!$O116</f>
        <v>0</v>
      </c>
      <c r="P116" s="154">
        <f>'[14]Daily Roster'!$P116</f>
        <v>0</v>
      </c>
      <c r="Q116" s="154">
        <f>'[14]Daily Roster'!$Q116</f>
        <v>0</v>
      </c>
      <c r="R116" s="154">
        <f>'[14]Daily Roster'!$R116</f>
        <v>0</v>
      </c>
      <c r="S116" s="154">
        <f>'[14]Daily Roster'!$S116</f>
        <v>0</v>
      </c>
      <c r="T116" s="154">
        <f>'[14]Daily Roster'!$T116</f>
        <v>0</v>
      </c>
      <c r="U116" s="154">
        <f>'[14]Daily Roster'!$U116</f>
        <v>0</v>
      </c>
      <c r="V116" s="154">
        <f>'[14]Daily Roster'!$V116</f>
        <v>0</v>
      </c>
      <c r="W116" s="154">
        <f>'[14]Daily Roster'!$W116</f>
        <v>0</v>
      </c>
      <c r="X116" s="154">
        <f>'[14]Daily Roster'!$X116</f>
        <v>0</v>
      </c>
      <c r="Y116" s="154">
        <f>'[14]Daily Roster'!$Y116</f>
        <v>0</v>
      </c>
      <c r="Z116" s="154">
        <f>'[14]Daily Roster'!$Z116</f>
        <v>0</v>
      </c>
    </row>
    <row r="117" spans="1:26" x14ac:dyDescent="0.3">
      <c r="A117" s="148">
        <v>43262</v>
      </c>
      <c r="B117" t="s">
        <v>1</v>
      </c>
      <c r="C117" s="153">
        <f>'[14]Daily Roster'!$C117</f>
        <v>0</v>
      </c>
      <c r="D117" s="153">
        <f>'[14]Daily Roster'!$D117</f>
        <v>0</v>
      </c>
      <c r="E117" s="153">
        <f>'[14]Daily Roster'!$E117</f>
        <v>0</v>
      </c>
      <c r="F117" s="153">
        <f>'[14]Daily Roster'!$F117</f>
        <v>0</v>
      </c>
      <c r="G117" s="153" t="str">
        <f>'[14]Daily Roster'!$G117</f>
        <v xml:space="preserve">public holiday </v>
      </c>
      <c r="H117" s="153" t="str">
        <f>'[14]Daily Roster'!$H117</f>
        <v xml:space="preserve">public holiday </v>
      </c>
      <c r="I117" s="153">
        <f>'[14]Daily Roster'!$I117</f>
        <v>0</v>
      </c>
      <c r="J117" s="153">
        <f>'[14]Daily Roster'!$J117</f>
        <v>0</v>
      </c>
      <c r="K117" s="153">
        <f>'[14]Daily Roster'!$K117</f>
        <v>0</v>
      </c>
      <c r="L117" s="153">
        <f>'[14]Daily Roster'!$L117</f>
        <v>0</v>
      </c>
      <c r="M117" s="154">
        <f>'[14]Daily Roster'!$M117</f>
        <v>0</v>
      </c>
      <c r="N117" s="154">
        <f>'[14]Daily Roster'!$N117</f>
        <v>0</v>
      </c>
      <c r="O117" s="154">
        <f>'[14]Daily Roster'!$O117</f>
        <v>0</v>
      </c>
      <c r="P117" s="154">
        <f>'[14]Daily Roster'!$P117</f>
        <v>0</v>
      </c>
      <c r="Q117" s="154">
        <f>'[14]Daily Roster'!$Q117</f>
        <v>0</v>
      </c>
      <c r="R117" s="154">
        <f>'[14]Daily Roster'!$R117</f>
        <v>0</v>
      </c>
      <c r="S117" s="154">
        <f>'[14]Daily Roster'!$S117</f>
        <v>0</v>
      </c>
      <c r="T117" s="154">
        <f>'[14]Daily Roster'!$T117</f>
        <v>0</v>
      </c>
      <c r="U117" s="154">
        <f>'[14]Daily Roster'!$U117</f>
        <v>0</v>
      </c>
      <c r="V117" s="154">
        <f>'[14]Daily Roster'!$V117</f>
        <v>0</v>
      </c>
      <c r="W117" s="154">
        <f>'[14]Daily Roster'!$W117</f>
        <v>0</v>
      </c>
      <c r="X117" s="154">
        <f>'[14]Daily Roster'!$X117</f>
        <v>0</v>
      </c>
      <c r="Y117" s="154">
        <f>'[14]Daily Roster'!$Y117</f>
        <v>0</v>
      </c>
      <c r="Z117" s="154">
        <f>'[14]Daily Roster'!$Z117</f>
        <v>0</v>
      </c>
    </row>
    <row r="118" spans="1:26" x14ac:dyDescent="0.3">
      <c r="A118" s="148">
        <v>43263</v>
      </c>
      <c r="B118" t="s">
        <v>2</v>
      </c>
      <c r="C118" s="153">
        <f>'[14]Daily Roster'!$C118</f>
        <v>0</v>
      </c>
      <c r="D118" s="153">
        <f>'[14]Daily Roster'!$D118</f>
        <v>0</v>
      </c>
      <c r="E118" s="153">
        <f>'[14]Daily Roster'!$E118</f>
        <v>0</v>
      </c>
      <c r="F118" s="153">
        <f>'[14]Daily Roster'!$F118</f>
        <v>0</v>
      </c>
      <c r="G118" s="153" t="str">
        <f>'[14]Daily Roster'!$G118</f>
        <v>qq</v>
      </c>
      <c r="H118" s="153">
        <f>'[14]Daily Roster'!$H118</f>
        <v>0</v>
      </c>
      <c r="I118" s="153">
        <f>'[14]Daily Roster'!$I118</f>
        <v>0</v>
      </c>
      <c r="J118" s="153">
        <f>'[14]Daily Roster'!$J118</f>
        <v>0</v>
      </c>
      <c r="K118" s="153">
        <f>'[14]Daily Roster'!$K118</f>
        <v>0</v>
      </c>
      <c r="L118" s="153">
        <f>'[14]Daily Roster'!$L118</f>
        <v>0</v>
      </c>
      <c r="M118" s="154">
        <f>'[14]Daily Roster'!$M118</f>
        <v>0</v>
      </c>
      <c r="N118" s="154">
        <f>'[14]Daily Roster'!$N118</f>
        <v>0</v>
      </c>
      <c r="O118" s="154">
        <f>'[14]Daily Roster'!$O118</f>
        <v>0</v>
      </c>
      <c r="P118" s="154">
        <f>'[14]Daily Roster'!$P118</f>
        <v>0</v>
      </c>
      <c r="Q118" s="154">
        <f>'[14]Daily Roster'!$Q118</f>
        <v>0</v>
      </c>
      <c r="R118" s="154">
        <f>'[14]Daily Roster'!$R118</f>
        <v>0</v>
      </c>
      <c r="S118" s="154">
        <f>'[14]Daily Roster'!$S118</f>
        <v>0</v>
      </c>
      <c r="T118" s="154">
        <f>'[14]Daily Roster'!$T118</f>
        <v>0</v>
      </c>
      <c r="U118" s="154">
        <f>'[14]Daily Roster'!$U118</f>
        <v>0</v>
      </c>
      <c r="V118" s="154">
        <f>'[14]Daily Roster'!$V118</f>
        <v>0</v>
      </c>
      <c r="W118" s="154">
        <f>'[14]Daily Roster'!$W118</f>
        <v>0</v>
      </c>
      <c r="X118" s="154">
        <f>'[14]Daily Roster'!$X118</f>
        <v>0</v>
      </c>
      <c r="Y118" s="154">
        <f>'[14]Daily Roster'!$Y118</f>
        <v>0</v>
      </c>
      <c r="Z118" s="154">
        <f>'[14]Daily Roster'!$Z118</f>
        <v>0</v>
      </c>
    </row>
    <row r="119" spans="1:26" x14ac:dyDescent="0.3">
      <c r="A119" s="148">
        <v>43264</v>
      </c>
      <c r="B119" t="s">
        <v>3</v>
      </c>
      <c r="C119" s="153">
        <f>'[14]Daily Roster'!$C119</f>
        <v>0</v>
      </c>
      <c r="D119" s="153">
        <f>'[14]Daily Roster'!$D119</f>
        <v>0</v>
      </c>
      <c r="E119" s="153">
        <f>'[14]Daily Roster'!$E119</f>
        <v>0</v>
      </c>
      <c r="F119" s="153">
        <f>'[14]Daily Roster'!$F119</f>
        <v>0</v>
      </c>
      <c r="G119" s="153" t="str">
        <f>'[14]Daily Roster'!$G119</f>
        <v>qq</v>
      </c>
      <c r="H119" s="153">
        <f>'[14]Daily Roster'!$H119</f>
        <v>0</v>
      </c>
      <c r="I119" s="153">
        <f>'[14]Daily Roster'!$I119</f>
        <v>0</v>
      </c>
      <c r="J119" s="153">
        <f>'[14]Daily Roster'!$J119</f>
        <v>0</v>
      </c>
      <c r="K119" s="153">
        <f>'[14]Daily Roster'!$K119</f>
        <v>0</v>
      </c>
      <c r="L119" s="153">
        <f>'[14]Daily Roster'!$L119</f>
        <v>0</v>
      </c>
      <c r="M119" s="154">
        <f>'[14]Daily Roster'!$M119</f>
        <v>0</v>
      </c>
      <c r="N119" s="154">
        <f>'[14]Daily Roster'!$N119</f>
        <v>0</v>
      </c>
      <c r="O119" s="154">
        <f>'[14]Daily Roster'!$O119</f>
        <v>0</v>
      </c>
      <c r="P119" s="154">
        <f>'[14]Daily Roster'!$P119</f>
        <v>0</v>
      </c>
      <c r="Q119" s="154">
        <f>'[14]Daily Roster'!$Q119</f>
        <v>0</v>
      </c>
      <c r="R119" s="154">
        <f>'[14]Daily Roster'!$R119</f>
        <v>0</v>
      </c>
      <c r="S119" s="154">
        <f>'[14]Daily Roster'!$S119</f>
        <v>0</v>
      </c>
      <c r="T119" s="154">
        <f>'[14]Daily Roster'!$T119</f>
        <v>0</v>
      </c>
      <c r="U119" s="154">
        <f>'[14]Daily Roster'!$U119</f>
        <v>0</v>
      </c>
      <c r="V119" s="154">
        <f>'[14]Daily Roster'!$V119</f>
        <v>0</v>
      </c>
      <c r="W119" s="154">
        <f>'[14]Daily Roster'!$W119</f>
        <v>0</v>
      </c>
      <c r="X119" s="154">
        <f>'[14]Daily Roster'!$X119</f>
        <v>0</v>
      </c>
      <c r="Y119" s="154">
        <f>'[14]Daily Roster'!$Y119</f>
        <v>0</v>
      </c>
      <c r="Z119" s="154">
        <f>'[14]Daily Roster'!$Z119</f>
        <v>0</v>
      </c>
    </row>
    <row r="120" spans="1:26" x14ac:dyDescent="0.3">
      <c r="A120" s="148">
        <v>43265</v>
      </c>
      <c r="B120" t="s">
        <v>4</v>
      </c>
      <c r="C120" s="153">
        <f>'[14]Daily Roster'!$C120</f>
        <v>0</v>
      </c>
      <c r="D120" s="153">
        <f>'[14]Daily Roster'!$D120</f>
        <v>0</v>
      </c>
      <c r="E120" s="153">
        <f>'[14]Daily Roster'!$E120</f>
        <v>0</v>
      </c>
      <c r="F120" s="153">
        <f>'[14]Daily Roster'!$F120</f>
        <v>0</v>
      </c>
      <c r="G120" s="153" t="str">
        <f>'[14]Daily Roster'!$G120</f>
        <v>qq</v>
      </c>
      <c r="H120" s="153">
        <f>'[14]Daily Roster'!$H120</f>
        <v>0</v>
      </c>
      <c r="I120" s="153">
        <f>'[14]Daily Roster'!$I120</f>
        <v>0</v>
      </c>
      <c r="J120" s="153">
        <f>'[14]Daily Roster'!$J120</f>
        <v>0</v>
      </c>
      <c r="K120" s="153">
        <f>'[14]Daily Roster'!$K120</f>
        <v>0</v>
      </c>
      <c r="L120" s="153">
        <f>'[14]Daily Roster'!$L120</f>
        <v>0</v>
      </c>
      <c r="M120" s="154">
        <f>'[14]Daily Roster'!$M120</f>
        <v>0</v>
      </c>
      <c r="N120" s="154">
        <f>'[14]Daily Roster'!$N120</f>
        <v>0</v>
      </c>
      <c r="O120" s="154">
        <f>'[14]Daily Roster'!$O120</f>
        <v>0</v>
      </c>
      <c r="P120" s="154">
        <f>'[14]Daily Roster'!$P120</f>
        <v>0</v>
      </c>
      <c r="Q120" s="154">
        <f>'[14]Daily Roster'!$Q120</f>
        <v>0</v>
      </c>
      <c r="R120" s="154">
        <f>'[14]Daily Roster'!$R120</f>
        <v>0</v>
      </c>
      <c r="S120" s="154">
        <f>'[14]Daily Roster'!$S120</f>
        <v>0</v>
      </c>
      <c r="T120" s="154">
        <f>'[14]Daily Roster'!$T120</f>
        <v>0</v>
      </c>
      <c r="U120" s="154">
        <f>'[14]Daily Roster'!$U120</f>
        <v>0</v>
      </c>
      <c r="V120" s="154">
        <f>'[14]Daily Roster'!$V120</f>
        <v>0</v>
      </c>
      <c r="W120" s="154">
        <f>'[14]Daily Roster'!$W120</f>
        <v>0</v>
      </c>
      <c r="X120" s="154">
        <f>'[14]Daily Roster'!$X120</f>
        <v>0</v>
      </c>
      <c r="Y120" s="154">
        <f>'[14]Daily Roster'!$Y120</f>
        <v>0</v>
      </c>
      <c r="Z120" s="154">
        <f>'[14]Daily Roster'!$Z120</f>
        <v>0</v>
      </c>
    </row>
    <row r="121" spans="1:26" x14ac:dyDescent="0.3">
      <c r="A121" s="148">
        <v>43266</v>
      </c>
      <c r="B121" t="s">
        <v>5</v>
      </c>
      <c r="C121" s="153">
        <f>'[14]Daily Roster'!$C121</f>
        <v>0</v>
      </c>
      <c r="D121" s="153">
        <f>'[14]Daily Roster'!$D121</f>
        <v>0</v>
      </c>
      <c r="E121" s="153">
        <f>'[14]Daily Roster'!$E121</f>
        <v>0</v>
      </c>
      <c r="F121" s="153">
        <f>'[14]Daily Roster'!$F121</f>
        <v>0</v>
      </c>
      <c r="G121" s="153" t="str">
        <f>'[14]Daily Roster'!$G121</f>
        <v>qq</v>
      </c>
      <c r="H121" s="153">
        <f>'[14]Daily Roster'!$H121</f>
        <v>0</v>
      </c>
      <c r="I121" s="153">
        <f>'[14]Daily Roster'!$I121</f>
        <v>0</v>
      </c>
      <c r="J121" s="153">
        <f>'[14]Daily Roster'!$J121</f>
        <v>0</v>
      </c>
      <c r="K121" s="153">
        <f>'[14]Daily Roster'!$K121</f>
        <v>0</v>
      </c>
      <c r="L121" s="153">
        <f>'[14]Daily Roster'!$L121</f>
        <v>0</v>
      </c>
      <c r="M121" s="154">
        <f>'[14]Daily Roster'!$M121</f>
        <v>0</v>
      </c>
      <c r="N121" s="154">
        <f>'[14]Daily Roster'!$N121</f>
        <v>0</v>
      </c>
      <c r="O121" s="154">
        <f>'[14]Daily Roster'!$O121</f>
        <v>0</v>
      </c>
      <c r="P121" s="154">
        <f>'[14]Daily Roster'!$P121</f>
        <v>0</v>
      </c>
      <c r="Q121" s="154">
        <f>'[14]Daily Roster'!$Q121</f>
        <v>0</v>
      </c>
      <c r="R121" s="154">
        <f>'[14]Daily Roster'!$R121</f>
        <v>0</v>
      </c>
      <c r="S121" s="154">
        <f>'[14]Daily Roster'!$S121</f>
        <v>0</v>
      </c>
      <c r="T121" s="154">
        <f>'[14]Daily Roster'!$T121</f>
        <v>0</v>
      </c>
      <c r="U121" s="154">
        <f>'[14]Daily Roster'!$U121</f>
        <v>0</v>
      </c>
      <c r="V121" s="154">
        <f>'[14]Daily Roster'!$V121</f>
        <v>0</v>
      </c>
      <c r="W121" s="154">
        <f>'[14]Daily Roster'!$W121</f>
        <v>0</v>
      </c>
      <c r="X121" s="154">
        <f>'[14]Daily Roster'!$X121</f>
        <v>0</v>
      </c>
      <c r="Y121" s="154">
        <f>'[14]Daily Roster'!$Y121</f>
        <v>0</v>
      </c>
      <c r="Z121" s="154">
        <f>'[14]Daily Roster'!$Z121</f>
        <v>0</v>
      </c>
    </row>
    <row r="122" spans="1:26" x14ac:dyDescent="0.3">
      <c r="A122" s="148">
        <v>43269</v>
      </c>
      <c r="B122" t="s">
        <v>1</v>
      </c>
      <c r="C122" s="153">
        <f>'[14]Daily Roster'!$C122</f>
        <v>0</v>
      </c>
      <c r="D122" s="153">
        <f>'[14]Daily Roster'!$D122</f>
        <v>0</v>
      </c>
      <c r="E122" s="153">
        <f>'[14]Daily Roster'!$E122</f>
        <v>0</v>
      </c>
      <c r="F122" s="153">
        <f>'[14]Daily Roster'!$F122</f>
        <v>0</v>
      </c>
      <c r="G122" s="153" t="str">
        <f>'[14]Daily Roster'!$G122</f>
        <v>qq</v>
      </c>
      <c r="H122" s="153">
        <f>'[14]Daily Roster'!$H122</f>
        <v>0</v>
      </c>
      <c r="I122" s="153">
        <f>'[14]Daily Roster'!$I122</f>
        <v>0</v>
      </c>
      <c r="J122" s="153">
        <f>'[14]Daily Roster'!$J122</f>
        <v>0</v>
      </c>
      <c r="K122" s="153">
        <f>'[14]Daily Roster'!$K122</f>
        <v>0</v>
      </c>
      <c r="L122" s="153">
        <f>'[14]Daily Roster'!$L122</f>
        <v>0</v>
      </c>
      <c r="M122" s="154">
        <f>'[14]Daily Roster'!$M122</f>
        <v>0</v>
      </c>
      <c r="N122" s="154">
        <f>'[14]Daily Roster'!$N122</f>
        <v>0</v>
      </c>
      <c r="O122" s="154">
        <f>'[14]Daily Roster'!$O122</f>
        <v>0</v>
      </c>
      <c r="P122" s="154">
        <f>'[14]Daily Roster'!$P122</f>
        <v>0</v>
      </c>
      <c r="Q122" s="154">
        <f>'[14]Daily Roster'!$Q122</f>
        <v>0</v>
      </c>
      <c r="R122" s="154">
        <f>'[14]Daily Roster'!$R122</f>
        <v>0</v>
      </c>
      <c r="S122" s="154">
        <f>'[14]Daily Roster'!$S122</f>
        <v>0</v>
      </c>
      <c r="T122" s="154">
        <f>'[14]Daily Roster'!$T122</f>
        <v>0</v>
      </c>
      <c r="U122" s="154">
        <f>'[14]Daily Roster'!$U122</f>
        <v>0</v>
      </c>
      <c r="V122" s="154">
        <f>'[14]Daily Roster'!$V122</f>
        <v>0</v>
      </c>
      <c r="W122" s="154">
        <f>'[14]Daily Roster'!$W122</f>
        <v>0</v>
      </c>
      <c r="X122" s="154">
        <f>'[14]Daily Roster'!$X122</f>
        <v>0</v>
      </c>
      <c r="Y122" s="154">
        <f>'[14]Daily Roster'!$Y122</f>
        <v>0</v>
      </c>
      <c r="Z122" s="154">
        <f>'[14]Daily Roster'!$Z122</f>
        <v>0</v>
      </c>
    </row>
    <row r="123" spans="1:26" x14ac:dyDescent="0.3">
      <c r="A123" s="148">
        <v>43270</v>
      </c>
      <c r="B123" t="s">
        <v>2</v>
      </c>
      <c r="C123" s="153">
        <f>'[14]Daily Roster'!$C123</f>
        <v>0</v>
      </c>
      <c r="D123" s="153">
        <f>'[14]Daily Roster'!$D123</f>
        <v>0</v>
      </c>
      <c r="E123" s="153">
        <f>'[14]Daily Roster'!$E123</f>
        <v>0</v>
      </c>
      <c r="F123" s="153">
        <f>'[14]Daily Roster'!$F123</f>
        <v>0</v>
      </c>
      <c r="G123" s="153" t="str">
        <f>'[14]Daily Roster'!$G123</f>
        <v>qq</v>
      </c>
      <c r="H123" s="153">
        <f>'[14]Daily Roster'!$H123</f>
        <v>0</v>
      </c>
      <c r="I123" s="153">
        <f>'[14]Daily Roster'!$I123</f>
        <v>0</v>
      </c>
      <c r="J123" s="153">
        <f>'[14]Daily Roster'!$J123</f>
        <v>0</v>
      </c>
      <c r="K123" s="153">
        <f>'[14]Daily Roster'!$K123</f>
        <v>0</v>
      </c>
      <c r="L123" s="153">
        <f>'[14]Daily Roster'!$L123</f>
        <v>0</v>
      </c>
      <c r="M123" s="154">
        <f>'[14]Daily Roster'!$M123</f>
        <v>0</v>
      </c>
      <c r="N123" s="154">
        <f>'[14]Daily Roster'!$N123</f>
        <v>0</v>
      </c>
      <c r="O123" s="154">
        <f>'[14]Daily Roster'!$O123</f>
        <v>0</v>
      </c>
      <c r="P123" s="154">
        <f>'[14]Daily Roster'!$P123</f>
        <v>0</v>
      </c>
      <c r="Q123" s="154">
        <f>'[14]Daily Roster'!$Q123</f>
        <v>0</v>
      </c>
      <c r="R123" s="154">
        <f>'[14]Daily Roster'!$R123</f>
        <v>0</v>
      </c>
      <c r="S123" s="154">
        <f>'[14]Daily Roster'!$S123</f>
        <v>0</v>
      </c>
      <c r="T123" s="154">
        <f>'[14]Daily Roster'!$T123</f>
        <v>0</v>
      </c>
      <c r="U123" s="154">
        <f>'[14]Daily Roster'!$U123</f>
        <v>0</v>
      </c>
      <c r="V123" s="154">
        <f>'[14]Daily Roster'!$V123</f>
        <v>0</v>
      </c>
      <c r="W123" s="154">
        <f>'[14]Daily Roster'!$W123</f>
        <v>0</v>
      </c>
      <c r="X123" s="154">
        <f>'[14]Daily Roster'!$X123</f>
        <v>0</v>
      </c>
      <c r="Y123" s="154">
        <f>'[14]Daily Roster'!$Y123</f>
        <v>0</v>
      </c>
      <c r="Z123" s="154">
        <f>'[14]Daily Roster'!$Z123</f>
        <v>0</v>
      </c>
    </row>
    <row r="124" spans="1:26" x14ac:dyDescent="0.3">
      <c r="A124" s="148">
        <v>43271</v>
      </c>
      <c r="B124" t="s">
        <v>3</v>
      </c>
      <c r="C124" s="153">
        <f>'[14]Daily Roster'!$C124</f>
        <v>0</v>
      </c>
      <c r="D124" s="153">
        <f>'[14]Daily Roster'!$D124</f>
        <v>0</v>
      </c>
      <c r="E124" s="153">
        <f>'[14]Daily Roster'!$E124</f>
        <v>0</v>
      </c>
      <c r="F124" s="153">
        <f>'[14]Daily Roster'!$F124</f>
        <v>0</v>
      </c>
      <c r="G124" s="153" t="str">
        <f>'[14]Daily Roster'!$G124</f>
        <v>qq</v>
      </c>
      <c r="H124" s="153">
        <f>'[14]Daily Roster'!$H124</f>
        <v>0</v>
      </c>
      <c r="I124" s="153">
        <f>'[14]Daily Roster'!$I124</f>
        <v>0</v>
      </c>
      <c r="J124" s="153">
        <f>'[14]Daily Roster'!$J124</f>
        <v>0</v>
      </c>
      <c r="K124" s="153">
        <f>'[14]Daily Roster'!$K124</f>
        <v>0</v>
      </c>
      <c r="L124" s="153">
        <f>'[14]Daily Roster'!$L124</f>
        <v>0</v>
      </c>
      <c r="M124" s="154">
        <f>'[14]Daily Roster'!$M124</f>
        <v>0</v>
      </c>
      <c r="N124" s="154">
        <f>'[14]Daily Roster'!$N124</f>
        <v>0</v>
      </c>
      <c r="O124" s="154">
        <f>'[14]Daily Roster'!$O124</f>
        <v>0</v>
      </c>
      <c r="P124" s="154">
        <f>'[14]Daily Roster'!$P124</f>
        <v>0</v>
      </c>
      <c r="Q124" s="154">
        <f>'[14]Daily Roster'!$Q124</f>
        <v>0</v>
      </c>
      <c r="R124" s="154">
        <f>'[14]Daily Roster'!$R124</f>
        <v>0</v>
      </c>
      <c r="S124" s="154">
        <f>'[14]Daily Roster'!$S124</f>
        <v>0</v>
      </c>
      <c r="T124" s="154">
        <f>'[14]Daily Roster'!$T124</f>
        <v>0</v>
      </c>
      <c r="U124" s="154">
        <f>'[14]Daily Roster'!$U124</f>
        <v>0</v>
      </c>
      <c r="V124" s="154">
        <f>'[14]Daily Roster'!$V124</f>
        <v>0</v>
      </c>
      <c r="W124" s="154">
        <f>'[14]Daily Roster'!$W124</f>
        <v>0</v>
      </c>
      <c r="X124" s="154">
        <f>'[14]Daily Roster'!$X124</f>
        <v>0</v>
      </c>
      <c r="Y124" s="154">
        <f>'[14]Daily Roster'!$Y124</f>
        <v>0</v>
      </c>
      <c r="Z124" s="154">
        <f>'[14]Daily Roster'!$Z124</f>
        <v>0</v>
      </c>
    </row>
    <row r="125" spans="1:26" x14ac:dyDescent="0.3">
      <c r="A125" s="148">
        <v>43272</v>
      </c>
      <c r="B125" t="s">
        <v>4</v>
      </c>
      <c r="C125" s="153">
        <f>'[14]Daily Roster'!$C125</f>
        <v>0</v>
      </c>
      <c r="D125" s="153">
        <f>'[14]Daily Roster'!$D125</f>
        <v>0</v>
      </c>
      <c r="E125" s="153">
        <f>'[14]Daily Roster'!$E125</f>
        <v>0</v>
      </c>
      <c r="F125" s="153">
        <f>'[14]Daily Roster'!$F125</f>
        <v>0</v>
      </c>
      <c r="G125" s="153" t="str">
        <f>'[14]Daily Roster'!$G125</f>
        <v>qq</v>
      </c>
      <c r="H125" s="153">
        <f>'[14]Daily Roster'!$H125</f>
        <v>0</v>
      </c>
      <c r="I125" s="153">
        <f>'[14]Daily Roster'!$I125</f>
        <v>0</v>
      </c>
      <c r="J125" s="153">
        <f>'[14]Daily Roster'!$J125</f>
        <v>0</v>
      </c>
      <c r="K125" s="153">
        <f>'[14]Daily Roster'!$K125</f>
        <v>0</v>
      </c>
      <c r="L125" s="153">
        <f>'[14]Daily Roster'!$L125</f>
        <v>0</v>
      </c>
      <c r="M125" s="154">
        <f>'[14]Daily Roster'!$M125</f>
        <v>0</v>
      </c>
      <c r="N125" s="154">
        <f>'[14]Daily Roster'!$N125</f>
        <v>0</v>
      </c>
      <c r="O125" s="154">
        <f>'[14]Daily Roster'!$O125</f>
        <v>0</v>
      </c>
      <c r="P125" s="154">
        <f>'[14]Daily Roster'!$P125</f>
        <v>0</v>
      </c>
      <c r="Q125" s="154">
        <f>'[14]Daily Roster'!$Q125</f>
        <v>0</v>
      </c>
      <c r="R125" s="154">
        <f>'[14]Daily Roster'!$R125</f>
        <v>0</v>
      </c>
      <c r="S125" s="154">
        <f>'[14]Daily Roster'!$S125</f>
        <v>0</v>
      </c>
      <c r="T125" s="154">
        <f>'[14]Daily Roster'!$T125</f>
        <v>0</v>
      </c>
      <c r="U125" s="154">
        <f>'[14]Daily Roster'!$U125</f>
        <v>0</v>
      </c>
      <c r="V125" s="154">
        <f>'[14]Daily Roster'!$V125</f>
        <v>0</v>
      </c>
      <c r="W125" s="154">
        <f>'[14]Daily Roster'!$W125</f>
        <v>0</v>
      </c>
      <c r="X125" s="154">
        <f>'[14]Daily Roster'!$X125</f>
        <v>0</v>
      </c>
      <c r="Y125" s="154">
        <f>'[14]Daily Roster'!$Y125</f>
        <v>0</v>
      </c>
      <c r="Z125" s="154">
        <f>'[14]Daily Roster'!$Z125</f>
        <v>0</v>
      </c>
    </row>
    <row r="126" spans="1:26" x14ac:dyDescent="0.3">
      <c r="A126" s="148">
        <v>43273</v>
      </c>
      <c r="B126" t="s">
        <v>5</v>
      </c>
      <c r="C126" s="153">
        <f>'[14]Daily Roster'!$C126</f>
        <v>0</v>
      </c>
      <c r="D126" s="153">
        <f>'[14]Daily Roster'!$D126</f>
        <v>0</v>
      </c>
      <c r="E126" s="153">
        <f>'[14]Daily Roster'!$E126</f>
        <v>0</v>
      </c>
      <c r="F126" s="153">
        <f>'[14]Daily Roster'!$F126</f>
        <v>0</v>
      </c>
      <c r="G126" s="153" t="str">
        <f>'[14]Daily Roster'!$G126</f>
        <v>qq</v>
      </c>
      <c r="H126" s="153">
        <f>'[14]Daily Roster'!$H126</f>
        <v>0</v>
      </c>
      <c r="I126" s="153">
        <f>'[14]Daily Roster'!$I126</f>
        <v>0</v>
      </c>
      <c r="J126" s="153">
        <f>'[14]Daily Roster'!$J126</f>
        <v>0</v>
      </c>
      <c r="K126" s="153">
        <f>'[14]Daily Roster'!$K126</f>
        <v>0</v>
      </c>
      <c r="L126" s="153">
        <f>'[14]Daily Roster'!$L126</f>
        <v>0</v>
      </c>
      <c r="M126" s="154">
        <f>'[14]Daily Roster'!$M126</f>
        <v>0</v>
      </c>
      <c r="N126" s="154">
        <f>'[14]Daily Roster'!$N126</f>
        <v>0</v>
      </c>
      <c r="O126" s="154">
        <f>'[14]Daily Roster'!$O126</f>
        <v>0</v>
      </c>
      <c r="P126" s="154">
        <f>'[14]Daily Roster'!$P126</f>
        <v>0</v>
      </c>
      <c r="Q126" s="154">
        <f>'[14]Daily Roster'!$Q126</f>
        <v>0</v>
      </c>
      <c r="R126" s="154">
        <f>'[14]Daily Roster'!$R126</f>
        <v>0</v>
      </c>
      <c r="S126" s="154">
        <f>'[14]Daily Roster'!$S126</f>
        <v>0</v>
      </c>
      <c r="T126" s="154">
        <f>'[14]Daily Roster'!$T126</f>
        <v>0</v>
      </c>
      <c r="U126" s="154">
        <f>'[14]Daily Roster'!$U126</f>
        <v>0</v>
      </c>
      <c r="V126" s="154">
        <f>'[14]Daily Roster'!$V126</f>
        <v>0</v>
      </c>
      <c r="W126" s="154">
        <f>'[14]Daily Roster'!$W126</f>
        <v>0</v>
      </c>
      <c r="X126" s="154">
        <f>'[14]Daily Roster'!$X126</f>
        <v>0</v>
      </c>
      <c r="Y126" s="154">
        <f>'[14]Daily Roster'!$Y126</f>
        <v>0</v>
      </c>
      <c r="Z126" s="154">
        <f>'[14]Daily Roster'!$Z126</f>
        <v>0</v>
      </c>
    </row>
    <row r="127" spans="1:26" x14ac:dyDescent="0.3">
      <c r="A127" s="148">
        <v>43276</v>
      </c>
      <c r="B127" t="s">
        <v>1</v>
      </c>
      <c r="C127" s="153">
        <f>'[14]Daily Roster'!$C127</f>
        <v>0</v>
      </c>
      <c r="D127" s="153">
        <f>'[14]Daily Roster'!$D127</f>
        <v>0</v>
      </c>
      <c r="E127" s="153">
        <f>'[14]Daily Roster'!$E127</f>
        <v>0</v>
      </c>
      <c r="F127" s="153">
        <f>'[14]Daily Roster'!$F127</f>
        <v>0</v>
      </c>
      <c r="G127" s="153" t="str">
        <f>'[14]Daily Roster'!$G127</f>
        <v>qq</v>
      </c>
      <c r="H127" s="153">
        <f>'[14]Daily Roster'!$H127</f>
        <v>0</v>
      </c>
      <c r="I127" s="153">
        <f>'[14]Daily Roster'!$I127</f>
        <v>0</v>
      </c>
      <c r="J127" s="153">
        <f>'[14]Daily Roster'!$J127</f>
        <v>0</v>
      </c>
      <c r="K127" s="153">
        <f>'[14]Daily Roster'!$K127</f>
        <v>0</v>
      </c>
      <c r="L127" s="153">
        <f>'[14]Daily Roster'!$L127</f>
        <v>0</v>
      </c>
      <c r="M127" s="154">
        <f>'[14]Daily Roster'!$M127</f>
        <v>0</v>
      </c>
      <c r="N127" s="154">
        <f>'[14]Daily Roster'!$N127</f>
        <v>0</v>
      </c>
      <c r="O127" s="154">
        <f>'[14]Daily Roster'!$O127</f>
        <v>0</v>
      </c>
      <c r="P127" s="154">
        <f>'[14]Daily Roster'!$P127</f>
        <v>0</v>
      </c>
      <c r="Q127" s="154">
        <f>'[14]Daily Roster'!$Q127</f>
        <v>0</v>
      </c>
      <c r="R127" s="154">
        <f>'[14]Daily Roster'!$R127</f>
        <v>0</v>
      </c>
      <c r="S127" s="154">
        <f>'[14]Daily Roster'!$S127</f>
        <v>0</v>
      </c>
      <c r="T127" s="154">
        <f>'[14]Daily Roster'!$T127</f>
        <v>0</v>
      </c>
      <c r="U127" s="154">
        <f>'[14]Daily Roster'!$U127</f>
        <v>0</v>
      </c>
      <c r="V127" s="154">
        <f>'[14]Daily Roster'!$V127</f>
        <v>0</v>
      </c>
      <c r="W127" s="154">
        <f>'[14]Daily Roster'!$W127</f>
        <v>0</v>
      </c>
      <c r="X127" s="154">
        <f>'[14]Daily Roster'!$X127</f>
        <v>0</v>
      </c>
      <c r="Y127" s="154">
        <f>'[14]Daily Roster'!$Y127</f>
        <v>0</v>
      </c>
      <c r="Z127" s="154">
        <f>'[14]Daily Roster'!$Z127</f>
        <v>0</v>
      </c>
    </row>
    <row r="128" spans="1:26" x14ac:dyDescent="0.3">
      <c r="A128" s="148">
        <v>43277</v>
      </c>
      <c r="B128" t="s">
        <v>2</v>
      </c>
      <c r="C128" s="153">
        <f>'[14]Daily Roster'!$C128</f>
        <v>0</v>
      </c>
      <c r="D128" s="153">
        <f>'[14]Daily Roster'!$D128</f>
        <v>0</v>
      </c>
      <c r="E128" s="153">
        <f>'[14]Daily Roster'!$E128</f>
        <v>0</v>
      </c>
      <c r="F128" s="153">
        <f>'[14]Daily Roster'!$F128</f>
        <v>0</v>
      </c>
      <c r="G128" s="153" t="str">
        <f>'[14]Daily Roster'!$G128</f>
        <v>qq</v>
      </c>
      <c r="H128" s="153">
        <f>'[14]Daily Roster'!$H128</f>
        <v>0</v>
      </c>
      <c r="I128" s="153">
        <f>'[14]Daily Roster'!$I128</f>
        <v>0</v>
      </c>
      <c r="J128" s="153">
        <f>'[14]Daily Roster'!$J128</f>
        <v>0</v>
      </c>
      <c r="K128" s="153">
        <f>'[14]Daily Roster'!$K128</f>
        <v>0</v>
      </c>
      <c r="L128" s="153">
        <f>'[14]Daily Roster'!$L128</f>
        <v>0</v>
      </c>
      <c r="M128" s="154">
        <f>'[14]Daily Roster'!$M128</f>
        <v>0</v>
      </c>
      <c r="N128" s="154">
        <f>'[14]Daily Roster'!$N128</f>
        <v>0</v>
      </c>
      <c r="O128" s="154">
        <f>'[14]Daily Roster'!$O128</f>
        <v>0</v>
      </c>
      <c r="P128" s="154">
        <f>'[14]Daily Roster'!$P128</f>
        <v>0</v>
      </c>
      <c r="Q128" s="154">
        <f>'[14]Daily Roster'!$Q128</f>
        <v>0</v>
      </c>
      <c r="R128" s="154">
        <f>'[14]Daily Roster'!$R128</f>
        <v>0</v>
      </c>
      <c r="S128" s="154">
        <f>'[14]Daily Roster'!$S128</f>
        <v>0</v>
      </c>
      <c r="T128" s="154">
        <f>'[14]Daily Roster'!$T128</f>
        <v>0</v>
      </c>
      <c r="U128" s="154">
        <f>'[14]Daily Roster'!$U128</f>
        <v>0</v>
      </c>
      <c r="V128" s="154">
        <f>'[14]Daily Roster'!$V128</f>
        <v>0</v>
      </c>
      <c r="W128" s="154">
        <f>'[14]Daily Roster'!$W128</f>
        <v>0</v>
      </c>
      <c r="X128" s="154">
        <f>'[14]Daily Roster'!$X128</f>
        <v>0</v>
      </c>
      <c r="Y128" s="154">
        <f>'[14]Daily Roster'!$Y128</f>
        <v>0</v>
      </c>
      <c r="Z128" s="154">
        <f>'[14]Daily Roster'!$Z128</f>
        <v>0</v>
      </c>
    </row>
    <row r="129" spans="1:26" x14ac:dyDescent="0.3">
      <c r="A129" s="148">
        <v>43278</v>
      </c>
      <c r="B129" t="s">
        <v>3</v>
      </c>
      <c r="C129" s="153">
        <f>'[14]Daily Roster'!$C129</f>
        <v>0</v>
      </c>
      <c r="D129" s="153">
        <f>'[14]Daily Roster'!$D129</f>
        <v>0</v>
      </c>
      <c r="E129" s="153">
        <f>'[14]Daily Roster'!$E129</f>
        <v>0</v>
      </c>
      <c r="F129" s="153">
        <f>'[14]Daily Roster'!$F129</f>
        <v>0</v>
      </c>
      <c r="G129" s="153" t="str">
        <f>'[14]Daily Roster'!$G129</f>
        <v>qq</v>
      </c>
      <c r="H129" s="153">
        <f>'[14]Daily Roster'!$H129</f>
        <v>0</v>
      </c>
      <c r="I129" s="153">
        <f>'[14]Daily Roster'!$I129</f>
        <v>0</v>
      </c>
      <c r="J129" s="153">
        <f>'[14]Daily Roster'!$J129</f>
        <v>0</v>
      </c>
      <c r="K129" s="153">
        <f>'[14]Daily Roster'!$K129</f>
        <v>0</v>
      </c>
      <c r="L129" s="153">
        <f>'[14]Daily Roster'!$L129</f>
        <v>0</v>
      </c>
      <c r="M129" s="154">
        <f>'[14]Daily Roster'!$M129</f>
        <v>0</v>
      </c>
      <c r="N129" s="154">
        <f>'[14]Daily Roster'!$N129</f>
        <v>0</v>
      </c>
      <c r="O129" s="154">
        <f>'[14]Daily Roster'!$O129</f>
        <v>0</v>
      </c>
      <c r="P129" s="154">
        <f>'[14]Daily Roster'!$P129</f>
        <v>0</v>
      </c>
      <c r="Q129" s="154">
        <f>'[14]Daily Roster'!$Q129</f>
        <v>0</v>
      </c>
      <c r="R129" s="154">
        <f>'[14]Daily Roster'!$R129</f>
        <v>0</v>
      </c>
      <c r="S129" s="154">
        <f>'[14]Daily Roster'!$S129</f>
        <v>0</v>
      </c>
      <c r="T129" s="154">
        <f>'[14]Daily Roster'!$T129</f>
        <v>0</v>
      </c>
      <c r="U129" s="154">
        <f>'[14]Daily Roster'!$U129</f>
        <v>0</v>
      </c>
      <c r="V129" s="154">
        <f>'[14]Daily Roster'!$V129</f>
        <v>0</v>
      </c>
      <c r="W129" s="154">
        <f>'[14]Daily Roster'!$W129</f>
        <v>0</v>
      </c>
      <c r="X129" s="154">
        <f>'[14]Daily Roster'!$X129</f>
        <v>0</v>
      </c>
      <c r="Y129" s="154">
        <f>'[14]Daily Roster'!$Y129</f>
        <v>0</v>
      </c>
      <c r="Z129" s="154">
        <f>'[14]Daily Roster'!$Z129</f>
        <v>0</v>
      </c>
    </row>
    <row r="130" spans="1:26" x14ac:dyDescent="0.3">
      <c r="A130" s="148">
        <v>43279</v>
      </c>
      <c r="B130" t="s">
        <v>4</v>
      </c>
      <c r="C130" s="153">
        <f>'[14]Daily Roster'!$C130</f>
        <v>0</v>
      </c>
      <c r="D130" s="153">
        <f>'[14]Daily Roster'!$D130</f>
        <v>0</v>
      </c>
      <c r="E130" s="153">
        <f>'[14]Daily Roster'!$E130</f>
        <v>0</v>
      </c>
      <c r="F130" s="153">
        <f>'[14]Daily Roster'!$F130</f>
        <v>0</v>
      </c>
      <c r="G130" s="153" t="str">
        <f>'[14]Daily Roster'!$G130</f>
        <v>qq</v>
      </c>
      <c r="H130" s="153">
        <f>'[14]Daily Roster'!$H130</f>
        <v>0</v>
      </c>
      <c r="I130" s="153">
        <f>'[14]Daily Roster'!$I130</f>
        <v>0</v>
      </c>
      <c r="J130" s="153">
        <f>'[14]Daily Roster'!$J130</f>
        <v>0</v>
      </c>
      <c r="K130" s="153">
        <f>'[14]Daily Roster'!$K130</f>
        <v>0</v>
      </c>
      <c r="L130" s="153">
        <f>'[14]Daily Roster'!$L130</f>
        <v>0</v>
      </c>
      <c r="M130" s="154">
        <f>'[14]Daily Roster'!$M130</f>
        <v>0</v>
      </c>
      <c r="N130" s="154">
        <f>'[14]Daily Roster'!$N130</f>
        <v>0</v>
      </c>
      <c r="O130" s="154">
        <f>'[14]Daily Roster'!$O130</f>
        <v>0</v>
      </c>
      <c r="P130" s="154">
        <f>'[14]Daily Roster'!$P130</f>
        <v>0</v>
      </c>
      <c r="Q130" s="154">
        <f>'[14]Daily Roster'!$Q130</f>
        <v>0</v>
      </c>
      <c r="R130" s="154">
        <f>'[14]Daily Roster'!$R130</f>
        <v>0</v>
      </c>
      <c r="S130" s="154">
        <f>'[14]Daily Roster'!$S130</f>
        <v>0</v>
      </c>
      <c r="T130" s="154">
        <f>'[14]Daily Roster'!$T130</f>
        <v>0</v>
      </c>
      <c r="U130" s="154">
        <f>'[14]Daily Roster'!$U130</f>
        <v>0</v>
      </c>
      <c r="V130" s="154">
        <f>'[14]Daily Roster'!$V130</f>
        <v>0</v>
      </c>
      <c r="W130" s="154">
        <f>'[14]Daily Roster'!$W130</f>
        <v>0</v>
      </c>
      <c r="X130" s="154">
        <f>'[14]Daily Roster'!$X130</f>
        <v>0</v>
      </c>
      <c r="Y130" s="154">
        <f>'[14]Daily Roster'!$Y130</f>
        <v>0</v>
      </c>
      <c r="Z130" s="154">
        <f>'[14]Daily Roster'!$Z130</f>
        <v>0</v>
      </c>
    </row>
    <row r="131" spans="1:26" x14ac:dyDescent="0.3">
      <c r="A131" s="148">
        <v>43280</v>
      </c>
      <c r="B131" t="s">
        <v>5</v>
      </c>
      <c r="C131" s="153">
        <f>'[14]Daily Roster'!$C131</f>
        <v>0</v>
      </c>
      <c r="D131" s="153">
        <f>'[14]Daily Roster'!$D131</f>
        <v>0</v>
      </c>
      <c r="E131" s="153">
        <f>'[14]Daily Roster'!$E131</f>
        <v>0</v>
      </c>
      <c r="F131" s="153">
        <f>'[14]Daily Roster'!$F131</f>
        <v>0</v>
      </c>
      <c r="G131" s="153" t="str">
        <f>'[14]Daily Roster'!$G131</f>
        <v>qq</v>
      </c>
      <c r="H131" s="153">
        <f>'[14]Daily Roster'!$H131</f>
        <v>0</v>
      </c>
      <c r="I131" s="153">
        <f>'[14]Daily Roster'!$I131</f>
        <v>0</v>
      </c>
      <c r="J131" s="153">
        <f>'[14]Daily Roster'!$J131</f>
        <v>0</v>
      </c>
      <c r="K131" s="153">
        <f>'[14]Daily Roster'!$K131</f>
        <v>0</v>
      </c>
      <c r="L131" s="153">
        <f>'[14]Daily Roster'!$L131</f>
        <v>0</v>
      </c>
      <c r="M131" s="154">
        <f>'[14]Daily Roster'!$M131</f>
        <v>0</v>
      </c>
      <c r="N131" s="154">
        <f>'[14]Daily Roster'!$N131</f>
        <v>0</v>
      </c>
      <c r="O131" s="154">
        <f>'[14]Daily Roster'!$O131</f>
        <v>0</v>
      </c>
      <c r="P131" s="154">
        <f>'[14]Daily Roster'!$P131</f>
        <v>0</v>
      </c>
      <c r="Q131" s="154">
        <f>'[14]Daily Roster'!$Q131</f>
        <v>0</v>
      </c>
      <c r="R131" s="154">
        <f>'[14]Daily Roster'!$R131</f>
        <v>0</v>
      </c>
      <c r="S131" s="154">
        <f>'[14]Daily Roster'!$S131</f>
        <v>0</v>
      </c>
      <c r="T131" s="154">
        <f>'[14]Daily Roster'!$T131</f>
        <v>0</v>
      </c>
      <c r="U131" s="154">
        <f>'[14]Daily Roster'!$U131</f>
        <v>0</v>
      </c>
      <c r="V131" s="154">
        <f>'[14]Daily Roster'!$V131</f>
        <v>0</v>
      </c>
      <c r="W131" s="154">
        <f>'[14]Daily Roster'!$W131</f>
        <v>0</v>
      </c>
      <c r="X131" s="154">
        <f>'[14]Daily Roster'!$X131</f>
        <v>0</v>
      </c>
      <c r="Y131" s="154">
        <f>'[14]Daily Roster'!$Y131</f>
        <v>0</v>
      </c>
      <c r="Z131" s="154">
        <f>'[14]Daily Roster'!$Z131</f>
        <v>0</v>
      </c>
    </row>
    <row r="132" spans="1:26" x14ac:dyDescent="0.3">
      <c r="A132" s="148">
        <v>43283</v>
      </c>
      <c r="B132" t="s">
        <v>1</v>
      </c>
      <c r="C132" s="153">
        <f>'[14]Daily Roster'!$C132</f>
        <v>0</v>
      </c>
      <c r="D132" s="153">
        <f>'[14]Daily Roster'!$D132</f>
        <v>0</v>
      </c>
      <c r="E132" s="153">
        <f>'[14]Daily Roster'!$E132</f>
        <v>0</v>
      </c>
      <c r="F132" s="153">
        <f>'[14]Daily Roster'!$F132</f>
        <v>0</v>
      </c>
      <c r="G132" s="153" t="str">
        <f>'[14]Daily Roster'!$G132</f>
        <v>qq</v>
      </c>
      <c r="H132" s="153">
        <f>'[14]Daily Roster'!$H132</f>
        <v>0</v>
      </c>
      <c r="I132" s="153">
        <f>'[14]Daily Roster'!$I132</f>
        <v>0</v>
      </c>
      <c r="J132" s="153">
        <f>'[14]Daily Roster'!$J132</f>
        <v>0</v>
      </c>
      <c r="K132" s="153">
        <f>'[14]Daily Roster'!$K132</f>
        <v>0</v>
      </c>
      <c r="L132" s="153">
        <f>'[14]Daily Roster'!$L132</f>
        <v>0</v>
      </c>
      <c r="M132" s="154">
        <f>'[14]Daily Roster'!$M132</f>
        <v>0</v>
      </c>
      <c r="N132" s="154">
        <f>'[14]Daily Roster'!$N132</f>
        <v>0</v>
      </c>
      <c r="O132" s="154">
        <f>'[14]Daily Roster'!$O132</f>
        <v>0</v>
      </c>
      <c r="P132" s="154">
        <f>'[14]Daily Roster'!$P132</f>
        <v>0</v>
      </c>
      <c r="Q132" s="154">
        <f>'[14]Daily Roster'!$Q132</f>
        <v>0</v>
      </c>
      <c r="R132" s="154">
        <f>'[14]Daily Roster'!$R132</f>
        <v>0</v>
      </c>
      <c r="S132" s="154">
        <f>'[14]Daily Roster'!$S132</f>
        <v>0</v>
      </c>
      <c r="T132" s="154">
        <f>'[14]Daily Roster'!$T132</f>
        <v>0</v>
      </c>
      <c r="U132" s="154">
        <f>'[14]Daily Roster'!$U132</f>
        <v>0</v>
      </c>
      <c r="V132" s="154">
        <f>'[14]Daily Roster'!$V132</f>
        <v>0</v>
      </c>
      <c r="W132" s="154">
        <f>'[14]Daily Roster'!$W132</f>
        <v>0</v>
      </c>
      <c r="X132" s="154">
        <f>'[14]Daily Roster'!$X132</f>
        <v>0</v>
      </c>
      <c r="Y132" s="154">
        <f>'[14]Daily Roster'!$Y132</f>
        <v>0</v>
      </c>
      <c r="Z132" s="154">
        <f>'[14]Daily Roster'!$Z132</f>
        <v>0</v>
      </c>
    </row>
    <row r="133" spans="1:26" x14ac:dyDescent="0.3">
      <c r="A133" s="148">
        <v>43284</v>
      </c>
      <c r="B133" t="s">
        <v>2</v>
      </c>
      <c r="C133" s="153">
        <f>'[14]Daily Roster'!$C133</f>
        <v>0</v>
      </c>
      <c r="D133" s="153">
        <f>'[14]Daily Roster'!$D133</f>
        <v>0</v>
      </c>
      <c r="E133" s="153">
        <f>'[14]Daily Roster'!$E133</f>
        <v>0</v>
      </c>
      <c r="F133" s="153">
        <f>'[14]Daily Roster'!$F133</f>
        <v>0</v>
      </c>
      <c r="G133" s="153" t="str">
        <f>'[14]Daily Roster'!$G133</f>
        <v>qq</v>
      </c>
      <c r="H133" s="153">
        <f>'[14]Daily Roster'!$H133</f>
        <v>0</v>
      </c>
      <c r="I133" s="153">
        <f>'[14]Daily Roster'!$I133</f>
        <v>0</v>
      </c>
      <c r="J133" s="153">
        <f>'[14]Daily Roster'!$J133</f>
        <v>0</v>
      </c>
      <c r="K133" s="153">
        <f>'[14]Daily Roster'!$K133</f>
        <v>0</v>
      </c>
      <c r="L133" s="153" t="str">
        <f>'[14]Daily Roster'!$L133</f>
        <v>qq</v>
      </c>
      <c r="M133" s="154">
        <f>'[14]Daily Roster'!$M133</f>
        <v>0</v>
      </c>
      <c r="N133" s="154">
        <f>'[14]Daily Roster'!$N133</f>
        <v>0</v>
      </c>
      <c r="O133" s="154">
        <f>'[14]Daily Roster'!$O133</f>
        <v>0</v>
      </c>
      <c r="P133" s="154">
        <f>'[14]Daily Roster'!$P133</f>
        <v>0</v>
      </c>
      <c r="Q133" s="154">
        <f>'[14]Daily Roster'!$Q133</f>
        <v>0</v>
      </c>
      <c r="R133" s="154">
        <f>'[14]Daily Roster'!$R133</f>
        <v>0</v>
      </c>
      <c r="S133" s="154">
        <f>'[14]Daily Roster'!$S133</f>
        <v>0</v>
      </c>
      <c r="T133" s="154">
        <f>'[14]Daily Roster'!$T133</f>
        <v>0</v>
      </c>
      <c r="U133" s="154">
        <f>'[14]Daily Roster'!$U133</f>
        <v>0</v>
      </c>
      <c r="V133" s="154">
        <f>'[14]Daily Roster'!$V133</f>
        <v>0</v>
      </c>
      <c r="W133" s="154">
        <f>'[14]Daily Roster'!$W133</f>
        <v>0</v>
      </c>
      <c r="X133" s="154">
        <f>'[14]Daily Roster'!$X133</f>
        <v>0</v>
      </c>
      <c r="Y133" s="154">
        <f>'[14]Daily Roster'!$Y133</f>
        <v>0</v>
      </c>
      <c r="Z133" s="154">
        <f>'[14]Daily Roster'!$Z133</f>
        <v>0</v>
      </c>
    </row>
    <row r="134" spans="1:26" x14ac:dyDescent="0.3">
      <c r="A134" s="148">
        <v>43285</v>
      </c>
      <c r="B134" t="s">
        <v>3</v>
      </c>
      <c r="C134" s="153">
        <f>'[14]Daily Roster'!$C134</f>
        <v>0</v>
      </c>
      <c r="D134" s="153">
        <f>'[14]Daily Roster'!$D134</f>
        <v>0</v>
      </c>
      <c r="E134" s="153">
        <f>'[14]Daily Roster'!$E134</f>
        <v>0</v>
      </c>
      <c r="F134" s="153">
        <f>'[14]Daily Roster'!$F134</f>
        <v>0</v>
      </c>
      <c r="G134" s="153" t="str">
        <f>'[14]Daily Roster'!$G134</f>
        <v>qq</v>
      </c>
      <c r="H134" s="153">
        <f>'[14]Daily Roster'!$H134</f>
        <v>0</v>
      </c>
      <c r="I134" s="153">
        <f>'[14]Daily Roster'!$I134</f>
        <v>0</v>
      </c>
      <c r="J134" s="153">
        <f>'[14]Daily Roster'!$J134</f>
        <v>0</v>
      </c>
      <c r="K134" s="153">
        <f>'[14]Daily Roster'!$K134</f>
        <v>0</v>
      </c>
      <c r="L134" s="153" t="str">
        <f>'[14]Daily Roster'!$L134</f>
        <v>qq</v>
      </c>
      <c r="M134" s="154">
        <f>'[14]Daily Roster'!$M134</f>
        <v>0</v>
      </c>
      <c r="N134" s="154">
        <f>'[14]Daily Roster'!$N134</f>
        <v>0</v>
      </c>
      <c r="O134" s="154">
        <f>'[14]Daily Roster'!$O134</f>
        <v>0</v>
      </c>
      <c r="P134" s="154">
        <f>'[14]Daily Roster'!$P134</f>
        <v>0</v>
      </c>
      <c r="Q134" s="154">
        <f>'[14]Daily Roster'!$Q134</f>
        <v>0</v>
      </c>
      <c r="R134" s="154">
        <f>'[14]Daily Roster'!$R134</f>
        <v>0</v>
      </c>
      <c r="S134" s="154">
        <f>'[14]Daily Roster'!$S134</f>
        <v>0</v>
      </c>
      <c r="T134" s="154">
        <f>'[14]Daily Roster'!$T134</f>
        <v>0</v>
      </c>
      <c r="U134" s="154">
        <f>'[14]Daily Roster'!$U134</f>
        <v>0</v>
      </c>
      <c r="V134" s="154">
        <f>'[14]Daily Roster'!$V134</f>
        <v>0</v>
      </c>
      <c r="W134" s="154">
        <f>'[14]Daily Roster'!$W134</f>
        <v>0</v>
      </c>
      <c r="X134" s="154">
        <f>'[14]Daily Roster'!$X134</f>
        <v>0</v>
      </c>
      <c r="Y134" s="154">
        <f>'[14]Daily Roster'!$Y134</f>
        <v>0</v>
      </c>
      <c r="Z134" s="154">
        <f>'[14]Daily Roster'!$Z134</f>
        <v>0</v>
      </c>
    </row>
    <row r="135" spans="1:26" x14ac:dyDescent="0.3">
      <c r="A135" s="148">
        <v>43286</v>
      </c>
      <c r="B135" t="s">
        <v>4</v>
      </c>
      <c r="C135" s="153">
        <f>'[14]Daily Roster'!$C135</f>
        <v>0</v>
      </c>
      <c r="D135" s="153">
        <f>'[14]Daily Roster'!$D135</f>
        <v>0</v>
      </c>
      <c r="E135" s="153">
        <f>'[14]Daily Roster'!$E135</f>
        <v>0</v>
      </c>
      <c r="F135" s="153">
        <f>'[14]Daily Roster'!$F135</f>
        <v>0</v>
      </c>
      <c r="G135" s="153" t="str">
        <f>'[14]Daily Roster'!$G135</f>
        <v>qq</v>
      </c>
      <c r="H135" s="153">
        <f>'[14]Daily Roster'!$H135</f>
        <v>0</v>
      </c>
      <c r="I135" s="153">
        <f>'[14]Daily Roster'!$I135</f>
        <v>0</v>
      </c>
      <c r="J135" s="153">
        <f>'[14]Daily Roster'!$J135</f>
        <v>0</v>
      </c>
      <c r="K135" s="153">
        <f>'[14]Daily Roster'!$K135</f>
        <v>0</v>
      </c>
      <c r="L135" s="153" t="str">
        <f>'[14]Daily Roster'!$L135</f>
        <v>qq</v>
      </c>
      <c r="M135" s="154">
        <f>'[14]Daily Roster'!$M135</f>
        <v>0</v>
      </c>
      <c r="N135" s="154">
        <f>'[14]Daily Roster'!$N135</f>
        <v>0</v>
      </c>
      <c r="O135" s="154">
        <f>'[14]Daily Roster'!$O135</f>
        <v>0</v>
      </c>
      <c r="P135" s="154">
        <f>'[14]Daily Roster'!$P135</f>
        <v>0</v>
      </c>
      <c r="Q135" s="154">
        <f>'[14]Daily Roster'!$Q135</f>
        <v>0</v>
      </c>
      <c r="R135" s="154">
        <f>'[14]Daily Roster'!$R135</f>
        <v>0</v>
      </c>
      <c r="S135" s="154">
        <f>'[14]Daily Roster'!$S135</f>
        <v>0</v>
      </c>
      <c r="T135" s="154">
        <f>'[14]Daily Roster'!$T135</f>
        <v>0</v>
      </c>
      <c r="U135" s="154">
        <f>'[14]Daily Roster'!$U135</f>
        <v>0</v>
      </c>
      <c r="V135" s="154">
        <f>'[14]Daily Roster'!$V135</f>
        <v>0</v>
      </c>
      <c r="W135" s="154">
        <f>'[14]Daily Roster'!$W135</f>
        <v>0</v>
      </c>
      <c r="X135" s="154">
        <f>'[14]Daily Roster'!$X135</f>
        <v>0</v>
      </c>
      <c r="Y135" s="154">
        <f>'[14]Daily Roster'!$Y135</f>
        <v>0</v>
      </c>
      <c r="Z135" s="154">
        <f>'[14]Daily Roster'!$Z135</f>
        <v>0</v>
      </c>
    </row>
    <row r="136" spans="1:26" x14ac:dyDescent="0.3">
      <c r="A136" s="148">
        <v>43287</v>
      </c>
      <c r="B136" t="s">
        <v>5</v>
      </c>
      <c r="C136" s="153">
        <f>'[14]Daily Roster'!$C136</f>
        <v>0</v>
      </c>
      <c r="D136" s="153">
        <f>'[14]Daily Roster'!$D136</f>
        <v>0</v>
      </c>
      <c r="E136" s="153">
        <f>'[14]Daily Roster'!$E136</f>
        <v>0</v>
      </c>
      <c r="F136" s="153">
        <f>'[14]Daily Roster'!$F136</f>
        <v>0</v>
      </c>
      <c r="G136" s="153" t="str">
        <f>'[14]Daily Roster'!$G136</f>
        <v>qq</v>
      </c>
      <c r="H136" s="153">
        <f>'[14]Daily Roster'!$H136</f>
        <v>0</v>
      </c>
      <c r="I136" s="153">
        <f>'[14]Daily Roster'!$I136</f>
        <v>0</v>
      </c>
      <c r="J136" s="153">
        <f>'[14]Daily Roster'!$J136</f>
        <v>0</v>
      </c>
      <c r="K136" s="153">
        <f>'[14]Daily Roster'!$K136</f>
        <v>0</v>
      </c>
      <c r="L136" s="153" t="str">
        <f>'[14]Daily Roster'!$L136</f>
        <v>Jasenka</v>
      </c>
      <c r="M136" s="154">
        <f>'[14]Daily Roster'!$M136</f>
        <v>0</v>
      </c>
      <c r="N136" s="154">
        <f>'[14]Daily Roster'!$N136</f>
        <v>0</v>
      </c>
      <c r="O136" s="154">
        <f>'[14]Daily Roster'!$O136</f>
        <v>0</v>
      </c>
      <c r="P136" s="154">
        <f>'[14]Daily Roster'!$P136</f>
        <v>0</v>
      </c>
      <c r="Q136" s="154">
        <f>'[14]Daily Roster'!$Q136</f>
        <v>0</v>
      </c>
      <c r="R136" s="154">
        <f>'[14]Daily Roster'!$R136</f>
        <v>0</v>
      </c>
      <c r="S136" s="154">
        <f>'[14]Daily Roster'!$S136</f>
        <v>0</v>
      </c>
      <c r="T136" s="154">
        <f>'[14]Daily Roster'!$T136</f>
        <v>0</v>
      </c>
      <c r="U136" s="154">
        <f>'[14]Daily Roster'!$U136</f>
        <v>0</v>
      </c>
      <c r="V136" s="154">
        <f>'[14]Daily Roster'!$V136</f>
        <v>0</v>
      </c>
      <c r="W136" s="154">
        <f>'[14]Daily Roster'!$W136</f>
        <v>0</v>
      </c>
      <c r="X136" s="154">
        <f>'[14]Daily Roster'!$X136</f>
        <v>0</v>
      </c>
      <c r="Y136" s="154">
        <f>'[14]Daily Roster'!$Y136</f>
        <v>0</v>
      </c>
      <c r="Z136" s="154">
        <f>'[14]Daily Roster'!$Z136</f>
        <v>0</v>
      </c>
    </row>
    <row r="137" spans="1:26" x14ac:dyDescent="0.3">
      <c r="A137" s="148">
        <v>43290</v>
      </c>
      <c r="B137" t="s">
        <v>1</v>
      </c>
      <c r="C137" s="153">
        <f>'[14]Daily Roster'!$C137</f>
        <v>0</v>
      </c>
      <c r="D137" s="153" t="str">
        <f>'[14]Daily Roster'!$D137</f>
        <v>qq</v>
      </c>
      <c r="E137" s="153">
        <f>'[14]Daily Roster'!$E137</f>
        <v>0</v>
      </c>
      <c r="F137" s="153">
        <f>'[14]Daily Roster'!$F137</f>
        <v>0</v>
      </c>
      <c r="G137" s="153" t="str">
        <f>'[14]Daily Roster'!$G137</f>
        <v>qq</v>
      </c>
      <c r="H137" s="153">
        <f>'[14]Daily Roster'!$H137</f>
        <v>0</v>
      </c>
      <c r="I137" s="153">
        <f>'[14]Daily Roster'!$I137</f>
        <v>0</v>
      </c>
      <c r="J137" s="153">
        <f>'[14]Daily Roster'!$J137</f>
        <v>0</v>
      </c>
      <c r="K137" s="153">
        <f>'[14]Daily Roster'!$K137</f>
        <v>0</v>
      </c>
      <c r="L137" s="153" t="str">
        <f>'[14]Daily Roster'!$L137</f>
        <v>qq</v>
      </c>
      <c r="M137" s="154">
        <f>'[14]Daily Roster'!$M137</f>
        <v>0</v>
      </c>
      <c r="N137" s="154">
        <f>'[14]Daily Roster'!$N137</f>
        <v>0</v>
      </c>
      <c r="O137" s="154">
        <f>'[14]Daily Roster'!$O137</f>
        <v>0</v>
      </c>
      <c r="P137" s="154">
        <f>'[14]Daily Roster'!$P137</f>
        <v>0</v>
      </c>
      <c r="Q137" s="154">
        <f>'[14]Daily Roster'!$Q137</f>
        <v>0</v>
      </c>
      <c r="R137" s="154">
        <f>'[14]Daily Roster'!$R137</f>
        <v>0</v>
      </c>
      <c r="S137" s="154">
        <f>'[14]Daily Roster'!$S137</f>
        <v>0</v>
      </c>
      <c r="T137" s="154">
        <f>'[14]Daily Roster'!$T137</f>
        <v>0</v>
      </c>
      <c r="U137" s="154">
        <f>'[14]Daily Roster'!$U137</f>
        <v>0</v>
      </c>
      <c r="V137" s="154">
        <f>'[14]Daily Roster'!$V137</f>
        <v>0</v>
      </c>
      <c r="W137" s="154">
        <f>'[14]Daily Roster'!$W137</f>
        <v>0</v>
      </c>
      <c r="X137" s="154">
        <f>'[14]Daily Roster'!$X137</f>
        <v>0</v>
      </c>
      <c r="Y137" s="154">
        <f>'[14]Daily Roster'!$Y137</f>
        <v>0</v>
      </c>
      <c r="Z137" s="154">
        <f>'[14]Daily Roster'!$Z137</f>
        <v>0</v>
      </c>
    </row>
    <row r="138" spans="1:26" x14ac:dyDescent="0.3">
      <c r="A138" s="148">
        <v>43291</v>
      </c>
      <c r="B138" t="s">
        <v>2</v>
      </c>
      <c r="C138" s="153">
        <f>'[14]Daily Roster'!$C138</f>
        <v>0</v>
      </c>
      <c r="D138" s="153" t="str">
        <f>'[14]Daily Roster'!$D138</f>
        <v>qq</v>
      </c>
      <c r="E138" s="153">
        <f>'[14]Daily Roster'!$E138</f>
        <v>0</v>
      </c>
      <c r="F138" s="153">
        <f>'[14]Daily Roster'!$F138</f>
        <v>0</v>
      </c>
      <c r="G138" s="153" t="str">
        <f>'[14]Daily Roster'!$G138</f>
        <v>qq</v>
      </c>
      <c r="H138" s="153">
        <f>'[14]Daily Roster'!$H138</f>
        <v>0</v>
      </c>
      <c r="I138" s="153">
        <f>'[14]Daily Roster'!$I138</f>
        <v>0</v>
      </c>
      <c r="J138" s="153">
        <f>'[14]Daily Roster'!$J138</f>
        <v>0</v>
      </c>
      <c r="K138" s="153">
        <f>'[14]Daily Roster'!$K138</f>
        <v>0</v>
      </c>
      <c r="L138" s="153" t="str">
        <f>'[14]Daily Roster'!$L138</f>
        <v>qq</v>
      </c>
      <c r="M138" s="154">
        <f>'[14]Daily Roster'!$M138</f>
        <v>0</v>
      </c>
      <c r="N138" s="154">
        <f>'[14]Daily Roster'!$N138</f>
        <v>0</v>
      </c>
      <c r="O138" s="154">
        <f>'[14]Daily Roster'!$O138</f>
        <v>0</v>
      </c>
      <c r="P138" s="154">
        <f>'[14]Daily Roster'!$P138</f>
        <v>0</v>
      </c>
      <c r="Q138" s="154">
        <f>'[14]Daily Roster'!$Q138</f>
        <v>0</v>
      </c>
      <c r="R138" s="154">
        <f>'[14]Daily Roster'!$R138</f>
        <v>0</v>
      </c>
      <c r="S138" s="154">
        <f>'[14]Daily Roster'!$S138</f>
        <v>0</v>
      </c>
      <c r="T138" s="154">
        <f>'[14]Daily Roster'!$T138</f>
        <v>0</v>
      </c>
      <c r="U138" s="154">
        <f>'[14]Daily Roster'!$U138</f>
        <v>0</v>
      </c>
      <c r="V138" s="154">
        <f>'[14]Daily Roster'!$V138</f>
        <v>0</v>
      </c>
      <c r="W138" s="154">
        <f>'[14]Daily Roster'!$W138</f>
        <v>0</v>
      </c>
      <c r="X138" s="154">
        <f>'[14]Daily Roster'!$X138</f>
        <v>0</v>
      </c>
      <c r="Y138" s="154">
        <f>'[14]Daily Roster'!$Y138</f>
        <v>0</v>
      </c>
      <c r="Z138" s="154">
        <f>'[14]Daily Roster'!$Z138</f>
        <v>0</v>
      </c>
    </row>
    <row r="139" spans="1:26" x14ac:dyDescent="0.3">
      <c r="A139" s="148">
        <v>43292</v>
      </c>
      <c r="B139" t="s">
        <v>3</v>
      </c>
      <c r="C139" s="153">
        <f>'[14]Daily Roster'!$C139</f>
        <v>0</v>
      </c>
      <c r="D139" s="153">
        <f>'[14]Daily Roster'!$D139</f>
        <v>0</v>
      </c>
      <c r="E139" s="153">
        <f>'[14]Daily Roster'!$E139</f>
        <v>0</v>
      </c>
      <c r="F139" s="153">
        <f>'[14]Daily Roster'!$F139</f>
        <v>0</v>
      </c>
      <c r="G139" s="153" t="str">
        <f>'[14]Daily Roster'!$G139</f>
        <v>qq</v>
      </c>
      <c r="H139" s="153">
        <f>'[14]Daily Roster'!$H139</f>
        <v>0</v>
      </c>
      <c r="I139" s="153">
        <f>'[14]Daily Roster'!$I139</f>
        <v>0</v>
      </c>
      <c r="J139" s="153">
        <f>'[14]Daily Roster'!$J139</f>
        <v>0</v>
      </c>
      <c r="K139" s="153">
        <f>'[14]Daily Roster'!$K139</f>
        <v>0</v>
      </c>
      <c r="L139" s="153" t="str">
        <f>'[14]Daily Roster'!$L139</f>
        <v>qq</v>
      </c>
      <c r="M139" s="154">
        <f>'[14]Daily Roster'!$M139</f>
        <v>0</v>
      </c>
      <c r="N139" s="154">
        <f>'[14]Daily Roster'!$N139</f>
        <v>0</v>
      </c>
      <c r="O139" s="154">
        <f>'[14]Daily Roster'!$O139</f>
        <v>0</v>
      </c>
      <c r="P139" s="154">
        <f>'[14]Daily Roster'!$P139</f>
        <v>0</v>
      </c>
      <c r="Q139" s="154">
        <f>'[14]Daily Roster'!$Q139</f>
        <v>0</v>
      </c>
      <c r="R139" s="154">
        <f>'[14]Daily Roster'!$R139</f>
        <v>0</v>
      </c>
      <c r="S139" s="154">
        <f>'[14]Daily Roster'!$S139</f>
        <v>0</v>
      </c>
      <c r="T139" s="154">
        <f>'[14]Daily Roster'!$T139</f>
        <v>0</v>
      </c>
      <c r="U139" s="154">
        <f>'[14]Daily Roster'!$U139</f>
        <v>0</v>
      </c>
      <c r="V139" s="154">
        <f>'[14]Daily Roster'!$V139</f>
        <v>0</v>
      </c>
      <c r="W139" s="154">
        <f>'[14]Daily Roster'!$W139</f>
        <v>0</v>
      </c>
      <c r="X139" s="154">
        <f>'[14]Daily Roster'!$X139</f>
        <v>0</v>
      </c>
      <c r="Y139" s="154">
        <f>'[14]Daily Roster'!$Y139</f>
        <v>0</v>
      </c>
      <c r="Z139" s="154">
        <f>'[14]Daily Roster'!$Z139</f>
        <v>0</v>
      </c>
    </row>
    <row r="140" spans="1:26" x14ac:dyDescent="0.3">
      <c r="A140" s="148">
        <v>43293</v>
      </c>
      <c r="B140" t="s">
        <v>4</v>
      </c>
      <c r="C140" s="153">
        <f>'[14]Daily Roster'!$C140</f>
        <v>0</v>
      </c>
      <c r="D140" s="153" t="str">
        <f>'[14]Daily Roster'!$D140</f>
        <v>qq</v>
      </c>
      <c r="E140" s="153">
        <f>'[14]Daily Roster'!$E140</f>
        <v>0</v>
      </c>
      <c r="F140" s="153">
        <f>'[14]Daily Roster'!$F140</f>
        <v>0</v>
      </c>
      <c r="G140" s="153" t="str">
        <f>'[14]Daily Roster'!$G140</f>
        <v>qq</v>
      </c>
      <c r="H140" s="153">
        <f>'[14]Daily Roster'!$H140</f>
        <v>0</v>
      </c>
      <c r="I140" s="153">
        <f>'[14]Daily Roster'!$I140</f>
        <v>0</v>
      </c>
      <c r="J140" s="153">
        <f>'[14]Daily Roster'!$J140</f>
        <v>0</v>
      </c>
      <c r="K140" s="153">
        <f>'[14]Daily Roster'!$K140</f>
        <v>0</v>
      </c>
      <c r="L140" s="153" t="str">
        <f>'[14]Daily Roster'!$L140</f>
        <v>qq</v>
      </c>
      <c r="M140" s="154">
        <f>'[14]Daily Roster'!$M140</f>
        <v>0</v>
      </c>
      <c r="N140" s="154">
        <f>'[14]Daily Roster'!$N140</f>
        <v>0</v>
      </c>
      <c r="O140" s="154">
        <f>'[14]Daily Roster'!$O140</f>
        <v>0</v>
      </c>
      <c r="P140" s="154">
        <f>'[14]Daily Roster'!$P140</f>
        <v>0</v>
      </c>
      <c r="Q140" s="154">
        <f>'[14]Daily Roster'!$Q140</f>
        <v>0</v>
      </c>
      <c r="R140" s="154">
        <f>'[14]Daily Roster'!$R140</f>
        <v>0</v>
      </c>
      <c r="S140" s="154">
        <f>'[14]Daily Roster'!$S140</f>
        <v>0</v>
      </c>
      <c r="T140" s="154">
        <f>'[14]Daily Roster'!$T140</f>
        <v>0</v>
      </c>
      <c r="U140" s="154">
        <f>'[14]Daily Roster'!$U140</f>
        <v>0</v>
      </c>
      <c r="V140" s="154">
        <f>'[14]Daily Roster'!$V140</f>
        <v>0</v>
      </c>
      <c r="W140" s="154">
        <f>'[14]Daily Roster'!$W140</f>
        <v>0</v>
      </c>
      <c r="X140" s="154">
        <f>'[14]Daily Roster'!$X140</f>
        <v>0</v>
      </c>
      <c r="Y140" s="154">
        <f>'[14]Daily Roster'!$Y140</f>
        <v>0</v>
      </c>
      <c r="Z140" s="154">
        <f>'[14]Daily Roster'!$Z140</f>
        <v>0</v>
      </c>
    </row>
    <row r="141" spans="1:26" x14ac:dyDescent="0.3">
      <c r="A141" s="148">
        <v>43294</v>
      </c>
      <c r="B141" t="s">
        <v>5</v>
      </c>
      <c r="C141" s="153">
        <f>'[14]Daily Roster'!$C141</f>
        <v>0</v>
      </c>
      <c r="D141" s="153">
        <f>'[14]Daily Roster'!$D141</f>
        <v>0</v>
      </c>
      <c r="E141" s="153">
        <f>'[14]Daily Roster'!$E141</f>
        <v>0</v>
      </c>
      <c r="F141" s="153">
        <f>'[14]Daily Roster'!$F141</f>
        <v>0</v>
      </c>
      <c r="G141" s="153" t="str">
        <f>'[14]Daily Roster'!$G141</f>
        <v>qq</v>
      </c>
      <c r="H141" s="153">
        <f>'[14]Daily Roster'!$H141</f>
        <v>0</v>
      </c>
      <c r="I141" s="153">
        <f>'[14]Daily Roster'!$I141</f>
        <v>0</v>
      </c>
      <c r="J141" s="153">
        <f>'[14]Daily Roster'!$J141</f>
        <v>0</v>
      </c>
      <c r="K141" s="153">
        <f>'[14]Daily Roster'!$K141</f>
        <v>0</v>
      </c>
      <c r="L141" s="153" t="str">
        <f>'[14]Daily Roster'!$L141</f>
        <v>qq</v>
      </c>
      <c r="M141" s="154">
        <f>'[14]Daily Roster'!$M141</f>
        <v>0</v>
      </c>
      <c r="N141" s="154">
        <f>'[14]Daily Roster'!$N141</f>
        <v>0</v>
      </c>
      <c r="O141" s="154">
        <f>'[14]Daily Roster'!$O141</f>
        <v>0</v>
      </c>
      <c r="P141" s="154">
        <f>'[14]Daily Roster'!$P141</f>
        <v>0</v>
      </c>
      <c r="Q141" s="154">
        <f>'[14]Daily Roster'!$Q141</f>
        <v>0</v>
      </c>
      <c r="R141" s="154">
        <f>'[14]Daily Roster'!$R141</f>
        <v>0</v>
      </c>
      <c r="S141" s="154">
        <f>'[14]Daily Roster'!$S141</f>
        <v>0</v>
      </c>
      <c r="T141" s="154">
        <f>'[14]Daily Roster'!$T141</f>
        <v>0</v>
      </c>
      <c r="U141" s="154">
        <f>'[14]Daily Roster'!$U141</f>
        <v>0</v>
      </c>
      <c r="V141" s="154">
        <f>'[14]Daily Roster'!$V141</f>
        <v>0</v>
      </c>
      <c r="W141" s="154">
        <f>'[14]Daily Roster'!$W141</f>
        <v>0</v>
      </c>
      <c r="X141" s="154">
        <f>'[14]Daily Roster'!$X141</f>
        <v>0</v>
      </c>
      <c r="Y141" s="154">
        <f>'[14]Daily Roster'!$Y141</f>
        <v>0</v>
      </c>
      <c r="Z141" s="154">
        <f>'[14]Daily Roster'!$Z141</f>
        <v>0</v>
      </c>
    </row>
    <row r="142" spans="1:26" x14ac:dyDescent="0.3">
      <c r="A142" s="148">
        <v>43297</v>
      </c>
      <c r="B142" t="s">
        <v>1</v>
      </c>
      <c r="C142" s="153">
        <f>'[14]Daily Roster'!$C142</f>
        <v>0</v>
      </c>
      <c r="D142" s="153">
        <f>'[14]Daily Roster'!$D142</f>
        <v>0</v>
      </c>
      <c r="E142" s="153">
        <f>'[14]Daily Roster'!$E142</f>
        <v>0</v>
      </c>
      <c r="F142" s="153">
        <f>'[14]Daily Roster'!$F142</f>
        <v>0</v>
      </c>
      <c r="G142" s="153" t="str">
        <f>'[14]Daily Roster'!$G142</f>
        <v>qq</v>
      </c>
      <c r="H142" s="153">
        <f>'[14]Daily Roster'!$H142</f>
        <v>0</v>
      </c>
      <c r="I142" s="153">
        <f>'[14]Daily Roster'!$I142</f>
        <v>0</v>
      </c>
      <c r="J142" s="153">
        <f>'[14]Daily Roster'!$J142</f>
        <v>0</v>
      </c>
      <c r="K142" s="153">
        <f>'[14]Daily Roster'!$K142</f>
        <v>0</v>
      </c>
      <c r="L142" s="153" t="str">
        <f>'[14]Daily Roster'!$L142</f>
        <v>Kosta</v>
      </c>
      <c r="M142" s="154">
        <f>'[14]Daily Roster'!$M142</f>
        <v>0</v>
      </c>
      <c r="N142" s="154">
        <f>'[14]Daily Roster'!$N142</f>
        <v>0</v>
      </c>
      <c r="O142" s="154">
        <f>'[14]Daily Roster'!$O142</f>
        <v>0</v>
      </c>
      <c r="P142" s="154">
        <f>'[14]Daily Roster'!$P142</f>
        <v>0</v>
      </c>
      <c r="Q142" s="154">
        <f>'[14]Daily Roster'!$Q142</f>
        <v>0</v>
      </c>
      <c r="R142" s="154">
        <f>'[14]Daily Roster'!$R142</f>
        <v>0</v>
      </c>
      <c r="S142" s="154">
        <f>'[14]Daily Roster'!$S142</f>
        <v>0</v>
      </c>
      <c r="T142" s="154">
        <f>'[14]Daily Roster'!$T142</f>
        <v>0</v>
      </c>
      <c r="U142" s="154">
        <f>'[14]Daily Roster'!$U142</f>
        <v>0</v>
      </c>
      <c r="V142" s="154">
        <f>'[14]Daily Roster'!$V142</f>
        <v>0</v>
      </c>
      <c r="W142" s="154">
        <f>'[14]Daily Roster'!$W142</f>
        <v>0</v>
      </c>
      <c r="X142" s="154">
        <f>'[14]Daily Roster'!$X142</f>
        <v>0</v>
      </c>
      <c r="Y142" s="154">
        <f>'[14]Daily Roster'!$Y142</f>
        <v>0</v>
      </c>
      <c r="Z142" s="154">
        <f>'[14]Daily Roster'!$Z142</f>
        <v>0</v>
      </c>
    </row>
    <row r="143" spans="1:26" x14ac:dyDescent="0.3">
      <c r="A143" s="148">
        <v>43298</v>
      </c>
      <c r="B143" t="s">
        <v>2</v>
      </c>
      <c r="C143" s="153">
        <f>'[14]Daily Roster'!$C143</f>
        <v>0</v>
      </c>
      <c r="D143" s="153">
        <f>'[14]Daily Roster'!$D143</f>
        <v>0</v>
      </c>
      <c r="E143" s="153">
        <f>'[14]Daily Roster'!$E143</f>
        <v>0</v>
      </c>
      <c r="F143" s="153">
        <f>'[14]Daily Roster'!$F143</f>
        <v>0</v>
      </c>
      <c r="G143" s="153" t="str">
        <f>'[14]Daily Roster'!$G143</f>
        <v>qq</v>
      </c>
      <c r="H143" s="153">
        <f>'[14]Daily Roster'!$H143</f>
        <v>0</v>
      </c>
      <c r="I143" s="153">
        <f>'[14]Daily Roster'!$I143</f>
        <v>0</v>
      </c>
      <c r="J143" s="153">
        <f>'[14]Daily Roster'!$J143</f>
        <v>0</v>
      </c>
      <c r="K143" s="153">
        <f>'[14]Daily Roster'!$K143</f>
        <v>0</v>
      </c>
      <c r="L143" s="153" t="str">
        <f>'[14]Daily Roster'!$L143</f>
        <v>Tatyana/Michael</v>
      </c>
      <c r="M143" s="154">
        <f>'[14]Daily Roster'!$M143</f>
        <v>0</v>
      </c>
      <c r="N143" s="154">
        <f>'[14]Daily Roster'!$N143</f>
        <v>0</v>
      </c>
      <c r="O143" s="154">
        <f>'[14]Daily Roster'!$O143</f>
        <v>0</v>
      </c>
      <c r="P143" s="154">
        <f>'[14]Daily Roster'!$P143</f>
        <v>0</v>
      </c>
      <c r="Q143" s="154">
        <f>'[14]Daily Roster'!$Q143</f>
        <v>0</v>
      </c>
      <c r="R143" s="154">
        <f>'[14]Daily Roster'!$R143</f>
        <v>0</v>
      </c>
      <c r="S143" s="154">
        <f>'[14]Daily Roster'!$S143</f>
        <v>0</v>
      </c>
      <c r="T143" s="154">
        <f>'[14]Daily Roster'!$T143</f>
        <v>0</v>
      </c>
      <c r="U143" s="154">
        <f>'[14]Daily Roster'!$U143</f>
        <v>0</v>
      </c>
      <c r="V143" s="154">
        <f>'[14]Daily Roster'!$V143</f>
        <v>0</v>
      </c>
      <c r="W143" s="154">
        <f>'[14]Daily Roster'!$W143</f>
        <v>0</v>
      </c>
      <c r="X143" s="154">
        <f>'[14]Daily Roster'!$X143</f>
        <v>0</v>
      </c>
      <c r="Y143" s="154">
        <f>'[14]Daily Roster'!$Y143</f>
        <v>0</v>
      </c>
      <c r="Z143" s="154">
        <f>'[14]Daily Roster'!$Z143</f>
        <v>0</v>
      </c>
    </row>
    <row r="144" spans="1:26" x14ac:dyDescent="0.3">
      <c r="A144" s="148">
        <v>43299</v>
      </c>
      <c r="B144" t="s">
        <v>3</v>
      </c>
      <c r="C144" s="153">
        <f>'[14]Daily Roster'!$C144</f>
        <v>0</v>
      </c>
      <c r="D144" s="153">
        <f>'[14]Daily Roster'!$D144</f>
        <v>0</v>
      </c>
      <c r="E144" s="153">
        <f>'[14]Daily Roster'!$E144</f>
        <v>0</v>
      </c>
      <c r="F144" s="153">
        <f>'[14]Daily Roster'!$F144</f>
        <v>0</v>
      </c>
      <c r="G144" s="153" t="str">
        <f>'[14]Daily Roster'!$G144</f>
        <v>qq</v>
      </c>
      <c r="H144" s="153">
        <f>'[14]Daily Roster'!$H144</f>
        <v>0</v>
      </c>
      <c r="I144" s="153">
        <f>'[14]Daily Roster'!$I144</f>
        <v>0</v>
      </c>
      <c r="J144" s="153">
        <f>'[14]Daily Roster'!$J144</f>
        <v>0</v>
      </c>
      <c r="K144" s="153">
        <f>'[14]Daily Roster'!$K144</f>
        <v>0</v>
      </c>
      <c r="L144" s="153" t="str">
        <f>'[14]Daily Roster'!$L144</f>
        <v>qq</v>
      </c>
      <c r="M144" s="154">
        <f>'[14]Daily Roster'!$M144</f>
        <v>0</v>
      </c>
      <c r="N144" s="154">
        <f>'[14]Daily Roster'!$N144</f>
        <v>0</v>
      </c>
      <c r="O144" s="154">
        <f>'[14]Daily Roster'!$O144</f>
        <v>0</v>
      </c>
      <c r="P144" s="154">
        <f>'[14]Daily Roster'!$P144</f>
        <v>0</v>
      </c>
      <c r="Q144" s="154">
        <f>'[14]Daily Roster'!$Q144</f>
        <v>0</v>
      </c>
      <c r="R144" s="154">
        <f>'[14]Daily Roster'!$R144</f>
        <v>0</v>
      </c>
      <c r="S144" s="154">
        <f>'[14]Daily Roster'!$S144</f>
        <v>0</v>
      </c>
      <c r="T144" s="154">
        <f>'[14]Daily Roster'!$T144</f>
        <v>0</v>
      </c>
      <c r="U144" s="154">
        <f>'[14]Daily Roster'!$U144</f>
        <v>0</v>
      </c>
      <c r="V144" s="154">
        <f>'[14]Daily Roster'!$V144</f>
        <v>0</v>
      </c>
      <c r="W144" s="154">
        <f>'[14]Daily Roster'!$W144</f>
        <v>0</v>
      </c>
      <c r="X144" s="154">
        <f>'[14]Daily Roster'!$X144</f>
        <v>0</v>
      </c>
      <c r="Y144" s="154">
        <f>'[14]Daily Roster'!$Y144</f>
        <v>0</v>
      </c>
      <c r="Z144" s="154">
        <f>'[14]Daily Roster'!$Z144</f>
        <v>0</v>
      </c>
    </row>
    <row r="145" spans="1:26" x14ac:dyDescent="0.3">
      <c r="A145" s="148">
        <v>43300</v>
      </c>
      <c r="B145" t="s">
        <v>4</v>
      </c>
      <c r="C145" s="153">
        <f>'[14]Daily Roster'!$C145</f>
        <v>0</v>
      </c>
      <c r="D145" s="153">
        <f>'[14]Daily Roster'!$D145</f>
        <v>0</v>
      </c>
      <c r="E145" s="153">
        <f>'[14]Daily Roster'!$E145</f>
        <v>0</v>
      </c>
      <c r="F145" s="153">
        <f>'[14]Daily Roster'!$F145</f>
        <v>0</v>
      </c>
      <c r="G145" s="153" t="str">
        <f>'[14]Daily Roster'!$G145</f>
        <v>qq</v>
      </c>
      <c r="H145" s="153">
        <f>'[14]Daily Roster'!$H145</f>
        <v>0</v>
      </c>
      <c r="I145" s="153">
        <f>'[14]Daily Roster'!$I145</f>
        <v>0</v>
      </c>
      <c r="J145" s="153">
        <f>'[14]Daily Roster'!$J145</f>
        <v>0</v>
      </c>
      <c r="K145" s="153">
        <f>'[14]Daily Roster'!$K145</f>
        <v>0</v>
      </c>
      <c r="L145" s="153" t="str">
        <f>'[14]Daily Roster'!$L145</f>
        <v>qq</v>
      </c>
      <c r="M145" s="154">
        <f>'[14]Daily Roster'!$M145</f>
        <v>0</v>
      </c>
      <c r="N145" s="154">
        <f>'[14]Daily Roster'!$N145</f>
        <v>0</v>
      </c>
      <c r="O145" s="154">
        <f>'[14]Daily Roster'!$O145</f>
        <v>0</v>
      </c>
      <c r="P145" s="154">
        <f>'[14]Daily Roster'!$P145</f>
        <v>0</v>
      </c>
      <c r="Q145" s="154">
        <f>'[14]Daily Roster'!$Q145</f>
        <v>0</v>
      </c>
      <c r="R145" s="154">
        <f>'[14]Daily Roster'!$R145</f>
        <v>0</v>
      </c>
      <c r="S145" s="154">
        <f>'[14]Daily Roster'!$S145</f>
        <v>0</v>
      </c>
      <c r="T145" s="154">
        <f>'[14]Daily Roster'!$T145</f>
        <v>0</v>
      </c>
      <c r="U145" s="154">
        <f>'[14]Daily Roster'!$U145</f>
        <v>0</v>
      </c>
      <c r="V145" s="154">
        <f>'[14]Daily Roster'!$V145</f>
        <v>0</v>
      </c>
      <c r="W145" s="154">
        <f>'[14]Daily Roster'!$W145</f>
        <v>0</v>
      </c>
      <c r="X145" s="154">
        <f>'[14]Daily Roster'!$X145</f>
        <v>0</v>
      </c>
      <c r="Y145" s="154">
        <f>'[14]Daily Roster'!$Y145</f>
        <v>0</v>
      </c>
      <c r="Z145" s="154">
        <f>'[14]Daily Roster'!$Z145</f>
        <v>0</v>
      </c>
    </row>
    <row r="146" spans="1:26" x14ac:dyDescent="0.3">
      <c r="A146" s="148">
        <v>43301</v>
      </c>
      <c r="B146" t="s">
        <v>5</v>
      </c>
      <c r="C146" s="153">
        <f>'[14]Daily Roster'!$C146</f>
        <v>0</v>
      </c>
      <c r="D146" s="153">
        <f>'[14]Daily Roster'!$D146</f>
        <v>0</v>
      </c>
      <c r="E146" s="153">
        <f>'[14]Daily Roster'!$E146</f>
        <v>0</v>
      </c>
      <c r="F146" s="153">
        <f>'[14]Daily Roster'!$F146</f>
        <v>0</v>
      </c>
      <c r="G146" s="153" t="str">
        <f>'[14]Daily Roster'!$G146</f>
        <v>qq</v>
      </c>
      <c r="H146" s="153">
        <f>'[14]Daily Roster'!$H146</f>
        <v>0</v>
      </c>
      <c r="I146" s="153">
        <f>'[14]Daily Roster'!$I146</f>
        <v>0</v>
      </c>
      <c r="J146" s="153">
        <f>'[14]Daily Roster'!$J146</f>
        <v>0</v>
      </c>
      <c r="K146" s="153">
        <f>'[14]Daily Roster'!$K146</f>
        <v>0</v>
      </c>
      <c r="L146" s="153" t="str">
        <f>'[14]Daily Roster'!$L146</f>
        <v>qq</v>
      </c>
      <c r="M146" s="154">
        <f>'[14]Daily Roster'!$M146</f>
        <v>0</v>
      </c>
      <c r="N146" s="154">
        <f>'[14]Daily Roster'!$N146</f>
        <v>0</v>
      </c>
      <c r="O146" s="154">
        <f>'[14]Daily Roster'!$O146</f>
        <v>0</v>
      </c>
      <c r="P146" s="154">
        <f>'[14]Daily Roster'!$P146</f>
        <v>0</v>
      </c>
      <c r="Q146" s="154">
        <f>'[14]Daily Roster'!$Q146</f>
        <v>0</v>
      </c>
      <c r="R146" s="154">
        <f>'[14]Daily Roster'!$R146</f>
        <v>0</v>
      </c>
      <c r="S146" s="154">
        <f>'[14]Daily Roster'!$S146</f>
        <v>0</v>
      </c>
      <c r="T146" s="154">
        <f>'[14]Daily Roster'!$T146</f>
        <v>0</v>
      </c>
      <c r="U146" s="154">
        <f>'[14]Daily Roster'!$U146</f>
        <v>0</v>
      </c>
      <c r="V146" s="154">
        <f>'[14]Daily Roster'!$V146</f>
        <v>0</v>
      </c>
      <c r="W146" s="154">
        <f>'[14]Daily Roster'!$W146</f>
        <v>0</v>
      </c>
      <c r="X146" s="154">
        <f>'[14]Daily Roster'!$X146</f>
        <v>0</v>
      </c>
      <c r="Y146" s="154">
        <f>'[14]Daily Roster'!$Y146</f>
        <v>0</v>
      </c>
      <c r="Z146" s="154">
        <f>'[14]Daily Roster'!$Z146</f>
        <v>0</v>
      </c>
    </row>
    <row r="147" spans="1:26" x14ac:dyDescent="0.3">
      <c r="A147" s="148">
        <v>43304</v>
      </c>
      <c r="B147" t="s">
        <v>1</v>
      </c>
      <c r="C147" s="153">
        <f>'[14]Daily Roster'!$C147</f>
        <v>0</v>
      </c>
      <c r="D147" s="153">
        <f>'[14]Daily Roster'!$D147</f>
        <v>0</v>
      </c>
      <c r="E147" s="153">
        <f>'[14]Daily Roster'!$E147</f>
        <v>0</v>
      </c>
      <c r="F147" s="153">
        <f>'[14]Daily Roster'!$F147</f>
        <v>0</v>
      </c>
      <c r="G147" s="153" t="str">
        <f>'[14]Daily Roster'!$G147</f>
        <v>qq</v>
      </c>
      <c r="H147" s="153">
        <f>'[14]Daily Roster'!$H147</f>
        <v>0</v>
      </c>
      <c r="I147" s="153">
        <f>'[14]Daily Roster'!$I147</f>
        <v>0</v>
      </c>
      <c r="J147" s="153">
        <f>'[14]Daily Roster'!$J147</f>
        <v>0</v>
      </c>
      <c r="K147" s="153">
        <f>'[14]Daily Roster'!$K147</f>
        <v>0</v>
      </c>
      <c r="L147" s="153" t="str">
        <f>'[14]Daily Roster'!$L147</f>
        <v>J.Do</v>
      </c>
      <c r="M147" s="154">
        <f>'[14]Daily Roster'!$M147</f>
        <v>0</v>
      </c>
      <c r="N147" s="154">
        <f>'[14]Daily Roster'!$N147</f>
        <v>0</v>
      </c>
      <c r="O147" s="154">
        <f>'[14]Daily Roster'!$O147</f>
        <v>0</v>
      </c>
      <c r="P147" s="154">
        <f>'[14]Daily Roster'!$P147</f>
        <v>0</v>
      </c>
      <c r="Q147" s="154">
        <f>'[14]Daily Roster'!$Q147</f>
        <v>0</v>
      </c>
      <c r="R147" s="154">
        <f>'[14]Daily Roster'!$R147</f>
        <v>0</v>
      </c>
      <c r="S147" s="154">
        <f>'[14]Daily Roster'!$S147</f>
        <v>0</v>
      </c>
      <c r="T147" s="154">
        <f>'[14]Daily Roster'!$T147</f>
        <v>0</v>
      </c>
      <c r="U147" s="154">
        <f>'[14]Daily Roster'!$U147</f>
        <v>0</v>
      </c>
      <c r="V147" s="154">
        <f>'[14]Daily Roster'!$V147</f>
        <v>0</v>
      </c>
      <c r="W147" s="154">
        <f>'[14]Daily Roster'!$W147</f>
        <v>0</v>
      </c>
      <c r="X147" s="154">
        <f>'[14]Daily Roster'!$X147</f>
        <v>0</v>
      </c>
      <c r="Y147" s="154">
        <f>'[14]Daily Roster'!$Y147</f>
        <v>0</v>
      </c>
      <c r="Z147" s="154">
        <f>'[14]Daily Roster'!$Z147</f>
        <v>0</v>
      </c>
    </row>
    <row r="148" spans="1:26" x14ac:dyDescent="0.3">
      <c r="A148" s="148">
        <v>43305</v>
      </c>
      <c r="B148" t="s">
        <v>2</v>
      </c>
      <c r="C148" s="153">
        <f>'[14]Daily Roster'!$C148</f>
        <v>0</v>
      </c>
      <c r="D148" s="153">
        <f>'[14]Daily Roster'!$D148</f>
        <v>0</v>
      </c>
      <c r="E148" s="153">
        <f>'[14]Daily Roster'!$E148</f>
        <v>0</v>
      </c>
      <c r="F148" s="153">
        <f>'[14]Daily Roster'!$F148</f>
        <v>0</v>
      </c>
      <c r="G148" s="153" t="str">
        <f>'[14]Daily Roster'!$G148</f>
        <v>qq</v>
      </c>
      <c r="H148" s="153">
        <f>'[14]Daily Roster'!$H148</f>
        <v>0</v>
      </c>
      <c r="I148" s="153">
        <f>'[14]Daily Roster'!$I148</f>
        <v>0</v>
      </c>
      <c r="J148" s="153">
        <f>'[14]Daily Roster'!$J148</f>
        <v>0</v>
      </c>
      <c r="K148" s="153">
        <f>'[14]Daily Roster'!$K148</f>
        <v>0</v>
      </c>
      <c r="L148" s="153" t="str">
        <f>'[14]Daily Roster'!$L148</f>
        <v>qq</v>
      </c>
      <c r="M148" s="154">
        <f>'[14]Daily Roster'!$M148</f>
        <v>0</v>
      </c>
      <c r="N148" s="154">
        <f>'[14]Daily Roster'!$N148</f>
        <v>0</v>
      </c>
      <c r="O148" s="154">
        <f>'[14]Daily Roster'!$O148</f>
        <v>0</v>
      </c>
      <c r="P148" s="154">
        <f>'[14]Daily Roster'!$P148</f>
        <v>0</v>
      </c>
      <c r="Q148" s="154">
        <f>'[14]Daily Roster'!$Q148</f>
        <v>0</v>
      </c>
      <c r="R148" s="154">
        <f>'[14]Daily Roster'!$R148</f>
        <v>0</v>
      </c>
      <c r="S148" s="154">
        <f>'[14]Daily Roster'!$S148</f>
        <v>0</v>
      </c>
      <c r="T148" s="154">
        <f>'[14]Daily Roster'!$T148</f>
        <v>0</v>
      </c>
      <c r="U148" s="154">
        <f>'[14]Daily Roster'!$U148</f>
        <v>0</v>
      </c>
      <c r="V148" s="154">
        <f>'[14]Daily Roster'!$V148</f>
        <v>0</v>
      </c>
      <c r="W148" s="154">
        <f>'[14]Daily Roster'!$W148</f>
        <v>0</v>
      </c>
      <c r="X148" s="154">
        <f>'[14]Daily Roster'!$X148</f>
        <v>0</v>
      </c>
      <c r="Y148" s="154">
        <f>'[14]Daily Roster'!$Y148</f>
        <v>0</v>
      </c>
      <c r="Z148" s="154">
        <f>'[14]Daily Roster'!$Z148</f>
        <v>0</v>
      </c>
    </row>
    <row r="149" spans="1:26" x14ac:dyDescent="0.3">
      <c r="A149" s="148">
        <v>43306</v>
      </c>
      <c r="B149" t="s">
        <v>3</v>
      </c>
      <c r="C149" s="153">
        <f>'[14]Daily Roster'!$C149</f>
        <v>0</v>
      </c>
      <c r="D149" s="153">
        <f>'[14]Daily Roster'!$D149</f>
        <v>0</v>
      </c>
      <c r="E149" s="153">
        <f>'[14]Daily Roster'!$E149</f>
        <v>0</v>
      </c>
      <c r="F149" s="153">
        <f>'[14]Daily Roster'!$F149</f>
        <v>0</v>
      </c>
      <c r="G149" s="153" t="str">
        <f>'[14]Daily Roster'!$G149</f>
        <v>qq</v>
      </c>
      <c r="H149" s="153">
        <f>'[14]Daily Roster'!$H149</f>
        <v>0</v>
      </c>
      <c r="I149" s="153">
        <f>'[14]Daily Roster'!$I149</f>
        <v>0</v>
      </c>
      <c r="J149" s="153">
        <f>'[14]Daily Roster'!$J149</f>
        <v>0</v>
      </c>
      <c r="K149" s="153">
        <f>'[14]Daily Roster'!$K149</f>
        <v>0</v>
      </c>
      <c r="L149" s="153" t="str">
        <f>'[14]Daily Roster'!$L149</f>
        <v>qq</v>
      </c>
      <c r="M149" s="154">
        <f>'[14]Daily Roster'!$M149</f>
        <v>0</v>
      </c>
      <c r="N149" s="154">
        <f>'[14]Daily Roster'!$N149</f>
        <v>0</v>
      </c>
      <c r="O149" s="154">
        <f>'[14]Daily Roster'!$O149</f>
        <v>0</v>
      </c>
      <c r="P149" s="154">
        <f>'[14]Daily Roster'!$P149</f>
        <v>0</v>
      </c>
      <c r="Q149" s="154">
        <f>'[14]Daily Roster'!$Q149</f>
        <v>0</v>
      </c>
      <c r="R149" s="154">
        <f>'[14]Daily Roster'!$R149</f>
        <v>0</v>
      </c>
      <c r="S149" s="154">
        <f>'[14]Daily Roster'!$S149</f>
        <v>0</v>
      </c>
      <c r="T149" s="154">
        <f>'[14]Daily Roster'!$T149</f>
        <v>0</v>
      </c>
      <c r="U149" s="154">
        <f>'[14]Daily Roster'!$U149</f>
        <v>0</v>
      </c>
      <c r="V149" s="154">
        <f>'[14]Daily Roster'!$V149</f>
        <v>0</v>
      </c>
      <c r="W149" s="154">
        <f>'[14]Daily Roster'!$W149</f>
        <v>0</v>
      </c>
      <c r="X149" s="154">
        <f>'[14]Daily Roster'!$X149</f>
        <v>0</v>
      </c>
      <c r="Y149" s="154">
        <f>'[14]Daily Roster'!$Y149</f>
        <v>0</v>
      </c>
      <c r="Z149" s="154">
        <f>'[14]Daily Roster'!$Z149</f>
        <v>0</v>
      </c>
    </row>
    <row r="150" spans="1:26" x14ac:dyDescent="0.3">
      <c r="A150" s="148">
        <v>43307</v>
      </c>
      <c r="B150" t="s">
        <v>4</v>
      </c>
      <c r="C150" s="153">
        <f>'[14]Daily Roster'!$C150</f>
        <v>0</v>
      </c>
      <c r="D150" s="153">
        <f>'[14]Daily Roster'!$D150</f>
        <v>0</v>
      </c>
      <c r="E150" s="153">
        <f>'[14]Daily Roster'!$E150</f>
        <v>0</v>
      </c>
      <c r="F150" s="153">
        <f>'[14]Daily Roster'!$F150</f>
        <v>0</v>
      </c>
      <c r="G150" s="153" t="str">
        <f>'[14]Daily Roster'!$G150</f>
        <v>qq</v>
      </c>
      <c r="H150" s="153">
        <f>'[14]Daily Roster'!$H150</f>
        <v>0</v>
      </c>
      <c r="I150" s="153">
        <f>'[14]Daily Roster'!$I150</f>
        <v>0</v>
      </c>
      <c r="J150" s="153">
        <f>'[14]Daily Roster'!$J150</f>
        <v>0</v>
      </c>
      <c r="K150" s="153">
        <f>'[14]Daily Roster'!$K150</f>
        <v>0</v>
      </c>
      <c r="L150" s="153" t="str">
        <f>'[14]Daily Roster'!$L150</f>
        <v>qq</v>
      </c>
      <c r="M150" s="154">
        <f>'[14]Daily Roster'!$M150</f>
        <v>0</v>
      </c>
      <c r="N150" s="154">
        <f>'[14]Daily Roster'!$N150</f>
        <v>0</v>
      </c>
      <c r="O150" s="154">
        <f>'[14]Daily Roster'!$O150</f>
        <v>0</v>
      </c>
      <c r="P150" s="154">
        <f>'[14]Daily Roster'!$P150</f>
        <v>0</v>
      </c>
      <c r="Q150" s="154">
        <f>'[14]Daily Roster'!$Q150</f>
        <v>0</v>
      </c>
      <c r="R150" s="154">
        <f>'[14]Daily Roster'!$R150</f>
        <v>0</v>
      </c>
      <c r="S150" s="154">
        <f>'[14]Daily Roster'!$S150</f>
        <v>0</v>
      </c>
      <c r="T150" s="154">
        <f>'[14]Daily Roster'!$T150</f>
        <v>0</v>
      </c>
      <c r="U150" s="154">
        <f>'[14]Daily Roster'!$U150</f>
        <v>0</v>
      </c>
      <c r="V150" s="154">
        <f>'[14]Daily Roster'!$V150</f>
        <v>0</v>
      </c>
      <c r="W150" s="154">
        <f>'[14]Daily Roster'!$W150</f>
        <v>0</v>
      </c>
      <c r="X150" s="154">
        <f>'[14]Daily Roster'!$X150</f>
        <v>0</v>
      </c>
      <c r="Y150" s="154">
        <f>'[14]Daily Roster'!$Y150</f>
        <v>0</v>
      </c>
      <c r="Z150" s="154">
        <f>'[14]Daily Roster'!$Z150</f>
        <v>0</v>
      </c>
    </row>
    <row r="151" spans="1:26" x14ac:dyDescent="0.3">
      <c r="A151" s="148">
        <v>43308</v>
      </c>
      <c r="B151" t="s">
        <v>5</v>
      </c>
      <c r="C151" s="153">
        <f>'[14]Daily Roster'!$C151</f>
        <v>0</v>
      </c>
      <c r="D151" s="153">
        <f>'[14]Daily Roster'!$D151</f>
        <v>0</v>
      </c>
      <c r="E151" s="153">
        <f>'[14]Daily Roster'!$E151</f>
        <v>0</v>
      </c>
      <c r="F151" s="153">
        <f>'[14]Daily Roster'!$F151</f>
        <v>0</v>
      </c>
      <c r="G151" s="153" t="str">
        <f>'[14]Daily Roster'!$G151</f>
        <v>qq</v>
      </c>
      <c r="H151" s="153">
        <f>'[14]Daily Roster'!$H151</f>
        <v>0</v>
      </c>
      <c r="I151" s="153">
        <f>'[14]Daily Roster'!$I151</f>
        <v>0</v>
      </c>
      <c r="J151" s="153">
        <f>'[14]Daily Roster'!$J151</f>
        <v>0</v>
      </c>
      <c r="K151" s="153">
        <f>'[14]Daily Roster'!$K151</f>
        <v>0</v>
      </c>
      <c r="L151" s="153" t="str">
        <f>'[14]Daily Roster'!$L151</f>
        <v>qq</v>
      </c>
      <c r="M151" s="154">
        <f>'[14]Daily Roster'!$M151</f>
        <v>0</v>
      </c>
      <c r="N151" s="154">
        <f>'[14]Daily Roster'!$N151</f>
        <v>0</v>
      </c>
      <c r="O151" s="154">
        <f>'[14]Daily Roster'!$O151</f>
        <v>0</v>
      </c>
      <c r="P151" s="154">
        <f>'[14]Daily Roster'!$P151</f>
        <v>0</v>
      </c>
      <c r="Q151" s="154">
        <f>'[14]Daily Roster'!$Q151</f>
        <v>0</v>
      </c>
      <c r="R151" s="154">
        <f>'[14]Daily Roster'!$R151</f>
        <v>0</v>
      </c>
      <c r="S151" s="154">
        <f>'[14]Daily Roster'!$S151</f>
        <v>0</v>
      </c>
      <c r="T151" s="154">
        <f>'[14]Daily Roster'!$T151</f>
        <v>0</v>
      </c>
      <c r="U151" s="154">
        <f>'[14]Daily Roster'!$U151</f>
        <v>0</v>
      </c>
      <c r="V151" s="154">
        <f>'[14]Daily Roster'!$V151</f>
        <v>0</v>
      </c>
      <c r="W151" s="154">
        <f>'[14]Daily Roster'!$W151</f>
        <v>0</v>
      </c>
      <c r="X151" s="154">
        <f>'[14]Daily Roster'!$X151</f>
        <v>0</v>
      </c>
      <c r="Y151" s="154">
        <f>'[14]Daily Roster'!$Y151</f>
        <v>0</v>
      </c>
      <c r="Z151" s="154">
        <f>'[14]Daily Roster'!$Z151</f>
        <v>0</v>
      </c>
    </row>
    <row r="152" spans="1:26" x14ac:dyDescent="0.3">
      <c r="A152" s="148">
        <v>43311</v>
      </c>
      <c r="B152" t="s">
        <v>1</v>
      </c>
      <c r="C152" s="153">
        <f>'[14]Daily Roster'!$C152</f>
        <v>0</v>
      </c>
      <c r="D152" s="153">
        <f>'[14]Daily Roster'!$D152</f>
        <v>0</v>
      </c>
      <c r="E152" s="153">
        <f>'[14]Daily Roster'!$E152</f>
        <v>0</v>
      </c>
      <c r="F152" s="153">
        <f>'[14]Daily Roster'!$F152</f>
        <v>0</v>
      </c>
      <c r="G152" s="153" t="str">
        <f>'[14]Daily Roster'!$G152</f>
        <v>qq</v>
      </c>
      <c r="H152" s="153">
        <f>'[14]Daily Roster'!$H152</f>
        <v>0</v>
      </c>
      <c r="I152" s="153">
        <f>'[14]Daily Roster'!$I152</f>
        <v>0</v>
      </c>
      <c r="J152" s="153">
        <f>'[14]Daily Roster'!$J152</f>
        <v>0</v>
      </c>
      <c r="K152" s="153">
        <f>'[14]Daily Roster'!$K152</f>
        <v>0</v>
      </c>
      <c r="L152" s="153" t="str">
        <f>'[14]Daily Roster'!$L152</f>
        <v>Karishma</v>
      </c>
      <c r="M152" s="154">
        <f>'[14]Daily Roster'!$M152</f>
        <v>0</v>
      </c>
      <c r="N152" s="154">
        <f>'[14]Daily Roster'!$N152</f>
        <v>0</v>
      </c>
      <c r="O152" s="154">
        <f>'[14]Daily Roster'!$O152</f>
        <v>0</v>
      </c>
      <c r="P152" s="154">
        <f>'[14]Daily Roster'!$P152</f>
        <v>0</v>
      </c>
      <c r="Q152" s="154">
        <f>'[14]Daily Roster'!$Q152</f>
        <v>0</v>
      </c>
      <c r="R152" s="154">
        <f>'[14]Daily Roster'!$R152</f>
        <v>0</v>
      </c>
      <c r="S152" s="154">
        <f>'[14]Daily Roster'!$S152</f>
        <v>0</v>
      </c>
      <c r="T152" s="154">
        <f>'[14]Daily Roster'!$T152</f>
        <v>0</v>
      </c>
      <c r="U152" s="154">
        <f>'[14]Daily Roster'!$U152</f>
        <v>0</v>
      </c>
      <c r="V152" s="154">
        <f>'[14]Daily Roster'!$V152</f>
        <v>0</v>
      </c>
      <c r="W152" s="154">
        <f>'[14]Daily Roster'!$W152</f>
        <v>0</v>
      </c>
      <c r="X152" s="154">
        <f>'[14]Daily Roster'!$X152</f>
        <v>0</v>
      </c>
      <c r="Y152" s="154">
        <f>'[14]Daily Roster'!$Y152</f>
        <v>0</v>
      </c>
      <c r="Z152" s="154">
        <f>'[14]Daily Roster'!$Z152</f>
        <v>0</v>
      </c>
    </row>
    <row r="153" spans="1:26" x14ac:dyDescent="0.3">
      <c r="A153" s="148">
        <v>43312</v>
      </c>
      <c r="B153" t="s">
        <v>2</v>
      </c>
      <c r="C153" s="153">
        <f>'[14]Daily Roster'!$C153</f>
        <v>0</v>
      </c>
      <c r="D153" s="153">
        <f>'[14]Daily Roster'!$D153</f>
        <v>0</v>
      </c>
      <c r="E153" s="153">
        <f>'[14]Daily Roster'!$E153</f>
        <v>0</v>
      </c>
      <c r="F153" s="153">
        <f>'[14]Daily Roster'!$F153</f>
        <v>0</v>
      </c>
      <c r="G153" s="153" t="str">
        <f>'[14]Daily Roster'!$G153</f>
        <v>qq</v>
      </c>
      <c r="H153" s="153">
        <f>'[14]Daily Roster'!$H153</f>
        <v>0</v>
      </c>
      <c r="I153" s="153">
        <f>'[14]Daily Roster'!$I153</f>
        <v>0</v>
      </c>
      <c r="J153" s="153">
        <f>'[14]Daily Roster'!$J153</f>
        <v>0</v>
      </c>
      <c r="K153" s="153">
        <f>'[14]Daily Roster'!$K153</f>
        <v>0</v>
      </c>
      <c r="L153" s="153" t="str">
        <f>'[14]Daily Roster'!$L153</f>
        <v>qq</v>
      </c>
      <c r="M153" s="154">
        <f>'[14]Daily Roster'!$M153</f>
        <v>0</v>
      </c>
      <c r="N153" s="154">
        <f>'[14]Daily Roster'!$N153</f>
        <v>0</v>
      </c>
      <c r="O153" s="154">
        <f>'[14]Daily Roster'!$O153</f>
        <v>0</v>
      </c>
      <c r="P153" s="154">
        <f>'[14]Daily Roster'!$P153</f>
        <v>0</v>
      </c>
      <c r="Q153" s="154">
        <f>'[14]Daily Roster'!$Q153</f>
        <v>0</v>
      </c>
      <c r="R153" s="154">
        <f>'[14]Daily Roster'!$R153</f>
        <v>0</v>
      </c>
      <c r="S153" s="154">
        <f>'[14]Daily Roster'!$S153</f>
        <v>0</v>
      </c>
      <c r="T153" s="154">
        <f>'[14]Daily Roster'!$T153</f>
        <v>0</v>
      </c>
      <c r="U153" s="154">
        <f>'[14]Daily Roster'!$U153</f>
        <v>0</v>
      </c>
      <c r="V153" s="154">
        <f>'[14]Daily Roster'!$V153</f>
        <v>0</v>
      </c>
      <c r="W153" s="154">
        <f>'[14]Daily Roster'!$W153</f>
        <v>0</v>
      </c>
      <c r="X153" s="154">
        <f>'[14]Daily Roster'!$X153</f>
        <v>0</v>
      </c>
      <c r="Y153" s="154">
        <f>'[14]Daily Roster'!$Y153</f>
        <v>0</v>
      </c>
      <c r="Z153" s="154">
        <f>'[14]Daily Roster'!$Z153</f>
        <v>0</v>
      </c>
    </row>
    <row r="154" spans="1:26" x14ac:dyDescent="0.3">
      <c r="A154" s="148">
        <v>43313</v>
      </c>
      <c r="B154" t="s">
        <v>3</v>
      </c>
      <c r="C154" s="153">
        <f>'[14]Daily Roster'!$C154</f>
        <v>0</v>
      </c>
      <c r="D154" s="153">
        <f>'[14]Daily Roster'!$D154</f>
        <v>0</v>
      </c>
      <c r="E154" s="153">
        <f>'[14]Daily Roster'!$E154</f>
        <v>0</v>
      </c>
      <c r="F154" s="153">
        <f>'[14]Daily Roster'!$F154</f>
        <v>0</v>
      </c>
      <c r="G154" s="153" t="str">
        <f>'[14]Daily Roster'!$G154</f>
        <v>qq</v>
      </c>
      <c r="H154" s="153">
        <f>'[14]Daily Roster'!$H154</f>
        <v>0</v>
      </c>
      <c r="I154" s="153">
        <f>'[14]Daily Roster'!$I154</f>
        <v>0</v>
      </c>
      <c r="J154" s="153">
        <f>'[14]Daily Roster'!$J154</f>
        <v>0</v>
      </c>
      <c r="K154" s="153">
        <f>'[14]Daily Roster'!$K154</f>
        <v>0</v>
      </c>
      <c r="L154" s="153" t="str">
        <f>'[14]Daily Roster'!$L154</f>
        <v>qq</v>
      </c>
      <c r="M154" s="154">
        <f>'[14]Daily Roster'!$M154</f>
        <v>0</v>
      </c>
      <c r="N154" s="154">
        <f>'[14]Daily Roster'!$N154</f>
        <v>0</v>
      </c>
      <c r="O154" s="154">
        <f>'[14]Daily Roster'!$O154</f>
        <v>0</v>
      </c>
      <c r="P154" s="154">
        <f>'[14]Daily Roster'!$P154</f>
        <v>0</v>
      </c>
      <c r="Q154" s="154">
        <f>'[14]Daily Roster'!$Q154</f>
        <v>0</v>
      </c>
      <c r="R154" s="154">
        <f>'[14]Daily Roster'!$R154</f>
        <v>0</v>
      </c>
      <c r="S154" s="154">
        <f>'[14]Daily Roster'!$S154</f>
        <v>0</v>
      </c>
      <c r="T154" s="154">
        <f>'[14]Daily Roster'!$T154</f>
        <v>0</v>
      </c>
      <c r="U154" s="154">
        <f>'[14]Daily Roster'!$U154</f>
        <v>0</v>
      </c>
      <c r="V154" s="154">
        <f>'[14]Daily Roster'!$V154</f>
        <v>0</v>
      </c>
      <c r="W154" s="154">
        <f>'[14]Daily Roster'!$W154</f>
        <v>0</v>
      </c>
      <c r="X154" s="154">
        <f>'[14]Daily Roster'!$X154</f>
        <v>0</v>
      </c>
      <c r="Y154" s="154">
        <f>'[14]Daily Roster'!$Y154</f>
        <v>0</v>
      </c>
      <c r="Z154" s="154">
        <f>'[14]Daily Roster'!$Z154</f>
        <v>0</v>
      </c>
    </row>
    <row r="155" spans="1:26" x14ac:dyDescent="0.3">
      <c r="A155" s="148">
        <v>43314</v>
      </c>
      <c r="B155" t="s">
        <v>4</v>
      </c>
      <c r="C155" s="153">
        <f>'[14]Daily Roster'!$C155</f>
        <v>0</v>
      </c>
      <c r="D155" s="153">
        <f>'[14]Daily Roster'!$D155</f>
        <v>0</v>
      </c>
      <c r="E155" s="153">
        <f>'[14]Daily Roster'!$E155</f>
        <v>0</v>
      </c>
      <c r="F155" s="153">
        <f>'[14]Daily Roster'!$F155</f>
        <v>0</v>
      </c>
      <c r="G155" s="153" t="str">
        <f>'[14]Daily Roster'!$G155</f>
        <v>qq</v>
      </c>
      <c r="H155" s="153">
        <f>'[14]Daily Roster'!$H155</f>
        <v>0</v>
      </c>
      <c r="I155" s="153">
        <f>'[14]Daily Roster'!$I155</f>
        <v>0</v>
      </c>
      <c r="J155" s="153">
        <f>'[14]Daily Roster'!$J155</f>
        <v>0</v>
      </c>
      <c r="K155" s="153">
        <f>'[14]Daily Roster'!$K155</f>
        <v>0</v>
      </c>
      <c r="L155" s="153" t="str">
        <f>'[14]Daily Roster'!$L155</f>
        <v>qq</v>
      </c>
      <c r="M155" s="154">
        <f>'[14]Daily Roster'!$M155</f>
        <v>0</v>
      </c>
      <c r="N155" s="154">
        <f>'[14]Daily Roster'!$N155</f>
        <v>0</v>
      </c>
      <c r="O155" s="154">
        <f>'[14]Daily Roster'!$O155</f>
        <v>0</v>
      </c>
      <c r="P155" s="154">
        <f>'[14]Daily Roster'!$P155</f>
        <v>0</v>
      </c>
      <c r="Q155" s="154">
        <f>'[14]Daily Roster'!$Q155</f>
        <v>0</v>
      </c>
      <c r="R155" s="154">
        <f>'[14]Daily Roster'!$R155</f>
        <v>0</v>
      </c>
      <c r="S155" s="154">
        <f>'[14]Daily Roster'!$S155</f>
        <v>0</v>
      </c>
      <c r="T155" s="154">
        <f>'[14]Daily Roster'!$T155</f>
        <v>0</v>
      </c>
      <c r="U155" s="154">
        <f>'[14]Daily Roster'!$U155</f>
        <v>0</v>
      </c>
      <c r="V155" s="154">
        <f>'[14]Daily Roster'!$V155</f>
        <v>0</v>
      </c>
      <c r="W155" s="154">
        <f>'[14]Daily Roster'!$W155</f>
        <v>0</v>
      </c>
      <c r="X155" s="154">
        <f>'[14]Daily Roster'!$X155</f>
        <v>0</v>
      </c>
      <c r="Y155" s="154">
        <f>'[14]Daily Roster'!$Y155</f>
        <v>0</v>
      </c>
      <c r="Z155" s="154">
        <f>'[14]Daily Roster'!$Z155</f>
        <v>0</v>
      </c>
    </row>
    <row r="156" spans="1:26" x14ac:dyDescent="0.3">
      <c r="A156" s="148">
        <v>43315</v>
      </c>
      <c r="B156" t="s">
        <v>5</v>
      </c>
      <c r="C156" s="153">
        <f>'[14]Daily Roster'!$C156</f>
        <v>0</v>
      </c>
      <c r="D156" s="153">
        <f>'[14]Daily Roster'!$D156</f>
        <v>0</v>
      </c>
      <c r="E156" s="153">
        <f>'[14]Daily Roster'!$E156</f>
        <v>0</v>
      </c>
      <c r="F156" s="153">
        <f>'[14]Daily Roster'!$F156</f>
        <v>0</v>
      </c>
      <c r="G156" s="153" t="str">
        <f>'[14]Daily Roster'!$G156</f>
        <v>qq</v>
      </c>
      <c r="H156" s="153">
        <f>'[14]Daily Roster'!$H156</f>
        <v>0</v>
      </c>
      <c r="I156" s="153">
        <f>'[14]Daily Roster'!$I156</f>
        <v>0</v>
      </c>
      <c r="J156" s="153">
        <f>'[14]Daily Roster'!$J156</f>
        <v>0</v>
      </c>
      <c r="K156" s="153">
        <f>'[14]Daily Roster'!$K156</f>
        <v>0</v>
      </c>
      <c r="L156" s="153" t="str">
        <f>'[14]Daily Roster'!$L156</f>
        <v>qq</v>
      </c>
      <c r="M156" s="154">
        <f>'[14]Daily Roster'!$M156</f>
        <v>0</v>
      </c>
      <c r="N156" s="154">
        <f>'[14]Daily Roster'!$N156</f>
        <v>0</v>
      </c>
      <c r="O156" s="154">
        <f>'[14]Daily Roster'!$O156</f>
        <v>0</v>
      </c>
      <c r="P156" s="154">
        <f>'[14]Daily Roster'!$P156</f>
        <v>0</v>
      </c>
      <c r="Q156" s="154">
        <f>'[14]Daily Roster'!$Q156</f>
        <v>0</v>
      </c>
      <c r="R156" s="154">
        <f>'[14]Daily Roster'!$R156</f>
        <v>0</v>
      </c>
      <c r="S156" s="154">
        <f>'[14]Daily Roster'!$S156</f>
        <v>0</v>
      </c>
      <c r="T156" s="154">
        <f>'[14]Daily Roster'!$T156</f>
        <v>0</v>
      </c>
      <c r="U156" s="154">
        <f>'[14]Daily Roster'!$U156</f>
        <v>0</v>
      </c>
      <c r="V156" s="154">
        <f>'[14]Daily Roster'!$V156</f>
        <v>0</v>
      </c>
      <c r="W156" s="154">
        <f>'[14]Daily Roster'!$W156</f>
        <v>0</v>
      </c>
      <c r="X156" s="154">
        <f>'[14]Daily Roster'!$X156</f>
        <v>0</v>
      </c>
      <c r="Y156" s="154">
        <f>'[14]Daily Roster'!$Y156</f>
        <v>0</v>
      </c>
      <c r="Z156" s="154">
        <f>'[14]Daily Roster'!$Z156</f>
        <v>0</v>
      </c>
    </row>
    <row r="157" spans="1:26" x14ac:dyDescent="0.3">
      <c r="A157" s="148">
        <v>43318</v>
      </c>
      <c r="B157" t="s">
        <v>1</v>
      </c>
      <c r="C157" s="153">
        <f>'[14]Daily Roster'!$C157</f>
        <v>0</v>
      </c>
      <c r="D157" s="153">
        <f>'[14]Daily Roster'!$D157</f>
        <v>0</v>
      </c>
      <c r="E157" s="153">
        <f>'[14]Daily Roster'!$E157</f>
        <v>0</v>
      </c>
      <c r="F157" s="153">
        <f>'[14]Daily Roster'!$F157</f>
        <v>0</v>
      </c>
      <c r="G157" s="153" t="str">
        <f>'[14]Daily Roster'!$G157</f>
        <v>qq</v>
      </c>
      <c r="H157" s="153">
        <f>'[14]Daily Roster'!$H157</f>
        <v>0</v>
      </c>
      <c r="I157" s="153">
        <f>'[14]Daily Roster'!$I157</f>
        <v>0</v>
      </c>
      <c r="J157" s="153">
        <f>'[14]Daily Roster'!$J157</f>
        <v>0</v>
      </c>
      <c r="K157" s="153">
        <f>'[14]Daily Roster'!$K157</f>
        <v>0</v>
      </c>
      <c r="L157" s="153" t="str">
        <f>'[14]Daily Roster'!$L157</f>
        <v>S.McPhee/Jasenka</v>
      </c>
      <c r="M157" s="154">
        <f>'[14]Daily Roster'!$M157</f>
        <v>0</v>
      </c>
      <c r="N157" s="154">
        <f>'[14]Daily Roster'!$N157</f>
        <v>0</v>
      </c>
      <c r="O157" s="154">
        <f>'[14]Daily Roster'!$O157</f>
        <v>0</v>
      </c>
      <c r="P157" s="154">
        <f>'[14]Daily Roster'!$P157</f>
        <v>0</v>
      </c>
      <c r="Q157" s="154">
        <f>'[14]Daily Roster'!$Q157</f>
        <v>0</v>
      </c>
      <c r="R157" s="154">
        <f>'[14]Daily Roster'!$R157</f>
        <v>0</v>
      </c>
      <c r="S157" s="154">
        <f>'[14]Daily Roster'!$S157</f>
        <v>0</v>
      </c>
      <c r="T157" s="154">
        <f>'[14]Daily Roster'!$T157</f>
        <v>0</v>
      </c>
      <c r="U157" s="154">
        <f>'[14]Daily Roster'!$U157</f>
        <v>0</v>
      </c>
      <c r="V157" s="154">
        <f>'[14]Daily Roster'!$V157</f>
        <v>0</v>
      </c>
      <c r="W157" s="154">
        <f>'[14]Daily Roster'!$W157</f>
        <v>0</v>
      </c>
      <c r="X157" s="154">
        <f>'[14]Daily Roster'!$X157</f>
        <v>0</v>
      </c>
      <c r="Y157" s="154">
        <f>'[14]Daily Roster'!$Y157</f>
        <v>0</v>
      </c>
      <c r="Z157" s="154">
        <f>'[14]Daily Roster'!$Z157</f>
        <v>0</v>
      </c>
    </row>
    <row r="158" spans="1:26" x14ac:dyDescent="0.3">
      <c r="A158" s="148">
        <v>43319</v>
      </c>
      <c r="B158" t="s">
        <v>2</v>
      </c>
      <c r="C158" s="153">
        <f>'[14]Daily Roster'!$C158</f>
        <v>0</v>
      </c>
      <c r="D158" s="153">
        <f>'[14]Daily Roster'!$D158</f>
        <v>0</v>
      </c>
      <c r="E158" s="153">
        <f>'[14]Daily Roster'!$E158</f>
        <v>0</v>
      </c>
      <c r="F158" s="153">
        <f>'[14]Daily Roster'!$F158</f>
        <v>0</v>
      </c>
      <c r="G158" s="153" t="str">
        <f>'[14]Daily Roster'!$G158</f>
        <v>qq</v>
      </c>
      <c r="H158" s="153">
        <f>'[14]Daily Roster'!$H158</f>
        <v>0</v>
      </c>
      <c r="I158" s="153">
        <f>'[14]Daily Roster'!$I158</f>
        <v>0</v>
      </c>
      <c r="J158" s="153">
        <f>'[14]Daily Roster'!$J158</f>
        <v>0</v>
      </c>
      <c r="K158" s="153">
        <f>'[14]Daily Roster'!$K158</f>
        <v>0</v>
      </c>
      <c r="L158" s="153" t="str">
        <f>'[14]Daily Roster'!$L158</f>
        <v>qq</v>
      </c>
      <c r="M158" s="154">
        <f>'[14]Daily Roster'!$M158</f>
        <v>0</v>
      </c>
      <c r="N158" s="154">
        <f>'[14]Daily Roster'!$N158</f>
        <v>0</v>
      </c>
      <c r="O158" s="154">
        <f>'[14]Daily Roster'!$O158</f>
        <v>0</v>
      </c>
      <c r="P158" s="154">
        <f>'[14]Daily Roster'!$P158</f>
        <v>0</v>
      </c>
      <c r="Q158" s="154">
        <f>'[14]Daily Roster'!$Q158</f>
        <v>0</v>
      </c>
      <c r="R158" s="154">
        <f>'[14]Daily Roster'!$R158</f>
        <v>0</v>
      </c>
      <c r="S158" s="154">
        <f>'[14]Daily Roster'!$S158</f>
        <v>0</v>
      </c>
      <c r="T158" s="154">
        <f>'[14]Daily Roster'!$T158</f>
        <v>0</v>
      </c>
      <c r="U158" s="154">
        <f>'[14]Daily Roster'!$U158</f>
        <v>0</v>
      </c>
      <c r="V158" s="154">
        <f>'[14]Daily Roster'!$V158</f>
        <v>0</v>
      </c>
      <c r="W158" s="154">
        <f>'[14]Daily Roster'!$W158</f>
        <v>0</v>
      </c>
      <c r="X158" s="154">
        <f>'[14]Daily Roster'!$X158</f>
        <v>0</v>
      </c>
      <c r="Y158" s="154">
        <f>'[14]Daily Roster'!$Y158</f>
        <v>0</v>
      </c>
      <c r="Z158" s="154">
        <f>'[14]Daily Roster'!$Z158</f>
        <v>0</v>
      </c>
    </row>
    <row r="159" spans="1:26" x14ac:dyDescent="0.3">
      <c r="A159" s="148">
        <v>43320</v>
      </c>
      <c r="B159" t="s">
        <v>3</v>
      </c>
      <c r="C159" s="153">
        <f>'[14]Daily Roster'!$C159</f>
        <v>0</v>
      </c>
      <c r="D159" s="153">
        <f>'[14]Daily Roster'!$D159</f>
        <v>0</v>
      </c>
      <c r="E159" s="153">
        <f>'[14]Daily Roster'!$E159</f>
        <v>0</v>
      </c>
      <c r="F159" s="153">
        <f>'[14]Daily Roster'!$F159</f>
        <v>0</v>
      </c>
      <c r="G159" s="153" t="str">
        <f>'[14]Daily Roster'!$G159</f>
        <v>qq</v>
      </c>
      <c r="H159" s="153">
        <f>'[14]Daily Roster'!$H159</f>
        <v>0</v>
      </c>
      <c r="I159" s="153">
        <f>'[14]Daily Roster'!$I159</f>
        <v>0</v>
      </c>
      <c r="J159" s="153">
        <f>'[14]Daily Roster'!$J159</f>
        <v>0</v>
      </c>
      <c r="K159" s="153">
        <f>'[14]Daily Roster'!$K159</f>
        <v>0</v>
      </c>
      <c r="L159" s="153" t="str">
        <f>'[14]Daily Roster'!$L159</f>
        <v>qq</v>
      </c>
      <c r="M159" s="154">
        <f>'[14]Daily Roster'!$M159</f>
        <v>0</v>
      </c>
      <c r="N159" s="154">
        <f>'[14]Daily Roster'!$N159</f>
        <v>0</v>
      </c>
      <c r="O159" s="154">
        <f>'[14]Daily Roster'!$O159</f>
        <v>0</v>
      </c>
      <c r="P159" s="154">
        <f>'[14]Daily Roster'!$P159</f>
        <v>0</v>
      </c>
      <c r="Q159" s="154">
        <f>'[14]Daily Roster'!$Q159</f>
        <v>0</v>
      </c>
      <c r="R159" s="154">
        <f>'[14]Daily Roster'!$R159</f>
        <v>0</v>
      </c>
      <c r="S159" s="154">
        <f>'[14]Daily Roster'!$S159</f>
        <v>0</v>
      </c>
      <c r="T159" s="154">
        <f>'[14]Daily Roster'!$T159</f>
        <v>0</v>
      </c>
      <c r="U159" s="154">
        <f>'[14]Daily Roster'!$U159</f>
        <v>0</v>
      </c>
      <c r="V159" s="154">
        <f>'[14]Daily Roster'!$V159</f>
        <v>0</v>
      </c>
      <c r="W159" s="154">
        <f>'[14]Daily Roster'!$W159</f>
        <v>0</v>
      </c>
      <c r="X159" s="154">
        <f>'[14]Daily Roster'!$X159</f>
        <v>0</v>
      </c>
      <c r="Y159" s="154">
        <f>'[14]Daily Roster'!$Y159</f>
        <v>0</v>
      </c>
      <c r="Z159" s="154">
        <f>'[14]Daily Roster'!$Z159</f>
        <v>0</v>
      </c>
    </row>
    <row r="160" spans="1:26" x14ac:dyDescent="0.3">
      <c r="A160" s="148">
        <v>43321</v>
      </c>
      <c r="B160" t="s">
        <v>4</v>
      </c>
      <c r="C160" s="153">
        <f>'[14]Daily Roster'!$C160</f>
        <v>0</v>
      </c>
      <c r="D160" s="153">
        <f>'[14]Daily Roster'!$D160</f>
        <v>0</v>
      </c>
      <c r="E160" s="153">
        <f>'[14]Daily Roster'!$E160</f>
        <v>0</v>
      </c>
      <c r="F160" s="153">
        <f>'[14]Daily Roster'!$F160</f>
        <v>0</v>
      </c>
      <c r="G160" s="153" t="str">
        <f>'[14]Daily Roster'!$G160</f>
        <v>qq</v>
      </c>
      <c r="H160" s="153">
        <f>'[14]Daily Roster'!$H160</f>
        <v>0</v>
      </c>
      <c r="I160" s="153">
        <f>'[14]Daily Roster'!$I160</f>
        <v>0</v>
      </c>
      <c r="J160" s="153">
        <f>'[14]Daily Roster'!$J160</f>
        <v>0</v>
      </c>
      <c r="K160" s="153">
        <f>'[14]Daily Roster'!$K160</f>
        <v>0</v>
      </c>
      <c r="L160" s="153" t="str">
        <f>'[14]Daily Roster'!$L160</f>
        <v>qq</v>
      </c>
      <c r="M160" s="154">
        <f>'[14]Daily Roster'!$M160</f>
        <v>0</v>
      </c>
      <c r="N160" s="154">
        <f>'[14]Daily Roster'!$N160</f>
        <v>0</v>
      </c>
      <c r="O160" s="154">
        <f>'[14]Daily Roster'!$O160</f>
        <v>0</v>
      </c>
      <c r="P160" s="154">
        <f>'[14]Daily Roster'!$P160</f>
        <v>0</v>
      </c>
      <c r="Q160" s="154">
        <f>'[14]Daily Roster'!$Q160</f>
        <v>0</v>
      </c>
      <c r="R160" s="154">
        <f>'[14]Daily Roster'!$R160</f>
        <v>0</v>
      </c>
      <c r="S160" s="154">
        <f>'[14]Daily Roster'!$S160</f>
        <v>0</v>
      </c>
      <c r="T160" s="154">
        <f>'[14]Daily Roster'!$T160</f>
        <v>0</v>
      </c>
      <c r="U160" s="154">
        <f>'[14]Daily Roster'!$U160</f>
        <v>0</v>
      </c>
      <c r="V160" s="154">
        <f>'[14]Daily Roster'!$V160</f>
        <v>0</v>
      </c>
      <c r="W160" s="154">
        <f>'[14]Daily Roster'!$W160</f>
        <v>0</v>
      </c>
      <c r="X160" s="154">
        <f>'[14]Daily Roster'!$X160</f>
        <v>0</v>
      </c>
      <c r="Y160" s="154">
        <f>'[14]Daily Roster'!$Y160</f>
        <v>0</v>
      </c>
      <c r="Z160" s="154">
        <f>'[14]Daily Roster'!$Z160</f>
        <v>0</v>
      </c>
    </row>
    <row r="161" spans="1:26" x14ac:dyDescent="0.3">
      <c r="A161" s="148">
        <v>43322</v>
      </c>
      <c r="B161" t="s">
        <v>5</v>
      </c>
      <c r="C161" s="153">
        <f>'[14]Daily Roster'!$C161</f>
        <v>0</v>
      </c>
      <c r="D161" s="153">
        <f>'[14]Daily Roster'!$D161</f>
        <v>0</v>
      </c>
      <c r="E161" s="153">
        <f>'[14]Daily Roster'!$E161</f>
        <v>0</v>
      </c>
      <c r="F161" s="153">
        <f>'[14]Daily Roster'!$F161</f>
        <v>0</v>
      </c>
      <c r="G161" s="153" t="str">
        <f>'[14]Daily Roster'!$G161</f>
        <v>qq</v>
      </c>
      <c r="H161" s="153">
        <f>'[14]Daily Roster'!$H161</f>
        <v>0</v>
      </c>
      <c r="I161" s="153">
        <f>'[14]Daily Roster'!$I161</f>
        <v>0</v>
      </c>
      <c r="J161" s="153">
        <f>'[14]Daily Roster'!$J161</f>
        <v>0</v>
      </c>
      <c r="K161" s="153">
        <f>'[14]Daily Roster'!$K161</f>
        <v>0</v>
      </c>
      <c r="L161" s="153" t="str">
        <f>'[14]Daily Roster'!$L161</f>
        <v>Arthur</v>
      </c>
      <c r="M161" s="154">
        <f>'[14]Daily Roster'!$M161</f>
        <v>0</v>
      </c>
      <c r="N161" s="154">
        <f>'[14]Daily Roster'!$N161</f>
        <v>0</v>
      </c>
      <c r="O161" s="154">
        <f>'[14]Daily Roster'!$O161</f>
        <v>0</v>
      </c>
      <c r="P161" s="154">
        <f>'[14]Daily Roster'!$P161</f>
        <v>0</v>
      </c>
      <c r="Q161" s="154">
        <f>'[14]Daily Roster'!$Q161</f>
        <v>0</v>
      </c>
      <c r="R161" s="154">
        <f>'[14]Daily Roster'!$R161</f>
        <v>0</v>
      </c>
      <c r="S161" s="154">
        <f>'[14]Daily Roster'!$S161</f>
        <v>0</v>
      </c>
      <c r="T161" s="154">
        <f>'[14]Daily Roster'!$T161</f>
        <v>0</v>
      </c>
      <c r="U161" s="154">
        <f>'[14]Daily Roster'!$U161</f>
        <v>0</v>
      </c>
      <c r="V161" s="154">
        <f>'[14]Daily Roster'!$V161</f>
        <v>0</v>
      </c>
      <c r="W161" s="154">
        <f>'[14]Daily Roster'!$W161</f>
        <v>0</v>
      </c>
      <c r="X161" s="154">
        <f>'[14]Daily Roster'!$X161</f>
        <v>0</v>
      </c>
      <c r="Y161" s="154">
        <f>'[14]Daily Roster'!$Y161</f>
        <v>0</v>
      </c>
      <c r="Z161" s="154">
        <f>'[14]Daily Roster'!$Z161</f>
        <v>0</v>
      </c>
    </row>
    <row r="162" spans="1:26" x14ac:dyDescent="0.3">
      <c r="A162" s="148">
        <v>43325</v>
      </c>
      <c r="B162" t="s">
        <v>1</v>
      </c>
      <c r="C162" s="153">
        <f>'[14]Daily Roster'!$C162</f>
        <v>0</v>
      </c>
      <c r="D162" s="153">
        <f>'[14]Daily Roster'!$D162</f>
        <v>0</v>
      </c>
      <c r="E162" s="153">
        <f>'[14]Daily Roster'!$E162</f>
        <v>0</v>
      </c>
      <c r="F162" s="153">
        <f>'[14]Daily Roster'!$F162</f>
        <v>0</v>
      </c>
      <c r="G162" s="153" t="str">
        <f>'[14]Daily Roster'!$G162</f>
        <v>qq</v>
      </c>
      <c r="H162" s="153">
        <f>'[14]Daily Roster'!$H162</f>
        <v>0</v>
      </c>
      <c r="I162" s="153">
        <f>'[14]Daily Roster'!$I162</f>
        <v>0</v>
      </c>
      <c r="J162" s="153">
        <f>'[14]Daily Roster'!$J162</f>
        <v>0</v>
      </c>
      <c r="K162" s="153">
        <f>'[14]Daily Roster'!$K162</f>
        <v>0</v>
      </c>
      <c r="L162" s="153" t="str">
        <f>'[14]Daily Roster'!$L162</f>
        <v>qq</v>
      </c>
      <c r="M162" s="154">
        <f>'[14]Daily Roster'!$M162</f>
        <v>0</v>
      </c>
      <c r="N162" s="154">
        <f>'[14]Daily Roster'!$N162</f>
        <v>0</v>
      </c>
      <c r="O162" s="154">
        <f>'[14]Daily Roster'!$O162</f>
        <v>0</v>
      </c>
      <c r="P162" s="154">
        <f>'[14]Daily Roster'!$P162</f>
        <v>0</v>
      </c>
      <c r="Q162" s="154">
        <f>'[14]Daily Roster'!$Q162</f>
        <v>0</v>
      </c>
      <c r="R162" s="154">
        <f>'[14]Daily Roster'!$R162</f>
        <v>0</v>
      </c>
      <c r="S162" s="154">
        <f>'[14]Daily Roster'!$S162</f>
        <v>0</v>
      </c>
      <c r="T162" s="154">
        <f>'[14]Daily Roster'!$T162</f>
        <v>0</v>
      </c>
      <c r="U162" s="154">
        <f>'[14]Daily Roster'!$U162</f>
        <v>0</v>
      </c>
      <c r="V162" s="154">
        <f>'[14]Daily Roster'!$V162</f>
        <v>0</v>
      </c>
      <c r="W162" s="154">
        <f>'[14]Daily Roster'!$W162</f>
        <v>0</v>
      </c>
      <c r="X162" s="154">
        <f>'[14]Daily Roster'!$X162</f>
        <v>0</v>
      </c>
      <c r="Y162" s="154">
        <f>'[14]Daily Roster'!$Y162</f>
        <v>0</v>
      </c>
      <c r="Z162" s="154">
        <f>'[14]Daily Roster'!$Z162</f>
        <v>0</v>
      </c>
    </row>
    <row r="163" spans="1:26" x14ac:dyDescent="0.3">
      <c r="A163" s="148">
        <v>43326</v>
      </c>
      <c r="B163" t="s">
        <v>2</v>
      </c>
      <c r="C163" s="153">
        <f>'[14]Daily Roster'!$C163</f>
        <v>0</v>
      </c>
      <c r="D163" s="153">
        <f>'[14]Daily Roster'!$D163</f>
        <v>0</v>
      </c>
      <c r="E163" s="153">
        <f>'[14]Daily Roster'!$E163</f>
        <v>0</v>
      </c>
      <c r="F163" s="153">
        <f>'[14]Daily Roster'!$F163</f>
        <v>0</v>
      </c>
      <c r="G163" s="153" t="str">
        <f>'[14]Daily Roster'!$G163</f>
        <v>qq</v>
      </c>
      <c r="H163" s="153">
        <f>'[14]Daily Roster'!$H163</f>
        <v>0</v>
      </c>
      <c r="I163" s="153">
        <f>'[14]Daily Roster'!$I163</f>
        <v>0</v>
      </c>
      <c r="J163" s="153">
        <f>'[14]Daily Roster'!$J163</f>
        <v>0</v>
      </c>
      <c r="K163" s="153">
        <f>'[14]Daily Roster'!$K163</f>
        <v>0</v>
      </c>
      <c r="L163" s="153" t="str">
        <f>'[14]Daily Roster'!$L163</f>
        <v>qq</v>
      </c>
      <c r="M163" s="154">
        <f>'[14]Daily Roster'!$M163</f>
        <v>0</v>
      </c>
      <c r="N163" s="154">
        <f>'[14]Daily Roster'!$N163</f>
        <v>0</v>
      </c>
      <c r="O163" s="154">
        <f>'[14]Daily Roster'!$O163</f>
        <v>0</v>
      </c>
      <c r="P163" s="154">
        <f>'[14]Daily Roster'!$P163</f>
        <v>0</v>
      </c>
      <c r="Q163" s="154">
        <f>'[14]Daily Roster'!$Q163</f>
        <v>0</v>
      </c>
      <c r="R163" s="154">
        <f>'[14]Daily Roster'!$R163</f>
        <v>0</v>
      </c>
      <c r="S163" s="154">
        <f>'[14]Daily Roster'!$S163</f>
        <v>0</v>
      </c>
      <c r="T163" s="154">
        <f>'[14]Daily Roster'!$T163</f>
        <v>0</v>
      </c>
      <c r="U163" s="154">
        <f>'[14]Daily Roster'!$U163</f>
        <v>0</v>
      </c>
      <c r="V163" s="154">
        <f>'[14]Daily Roster'!$V163</f>
        <v>0</v>
      </c>
      <c r="W163" s="154">
        <f>'[14]Daily Roster'!$W163</f>
        <v>0</v>
      </c>
      <c r="X163" s="154">
        <f>'[14]Daily Roster'!$X163</f>
        <v>0</v>
      </c>
      <c r="Y163" s="154">
        <f>'[14]Daily Roster'!$Y163</f>
        <v>0</v>
      </c>
      <c r="Z163" s="154">
        <f>'[14]Daily Roster'!$Z163</f>
        <v>0</v>
      </c>
    </row>
    <row r="164" spans="1:26" x14ac:dyDescent="0.3">
      <c r="A164" s="148">
        <v>43327</v>
      </c>
      <c r="B164" t="s">
        <v>3</v>
      </c>
      <c r="C164" s="153">
        <f>'[14]Daily Roster'!$C164</f>
        <v>0</v>
      </c>
      <c r="D164" s="153">
        <f>'[14]Daily Roster'!$D164</f>
        <v>0</v>
      </c>
      <c r="E164" s="153">
        <f>'[14]Daily Roster'!$E164</f>
        <v>0</v>
      </c>
      <c r="F164" s="153">
        <f>'[14]Daily Roster'!$F164</f>
        <v>0</v>
      </c>
      <c r="G164" s="153" t="str">
        <f>'[14]Daily Roster'!$G164</f>
        <v>qq</v>
      </c>
      <c r="H164" s="153">
        <f>'[14]Daily Roster'!$H164</f>
        <v>0</v>
      </c>
      <c r="I164" s="153">
        <f>'[14]Daily Roster'!$I164</f>
        <v>0</v>
      </c>
      <c r="J164" s="153">
        <f>'[14]Daily Roster'!$J164</f>
        <v>0</v>
      </c>
      <c r="K164" s="153">
        <f>'[14]Daily Roster'!$K164</f>
        <v>0</v>
      </c>
      <c r="L164" s="153" t="str">
        <f>'[14]Daily Roster'!$L164</f>
        <v>Michael</v>
      </c>
      <c r="M164" s="154">
        <f>'[14]Daily Roster'!$M164</f>
        <v>0</v>
      </c>
      <c r="N164" s="154">
        <f>'[14]Daily Roster'!$N164</f>
        <v>0</v>
      </c>
      <c r="O164" s="154">
        <f>'[14]Daily Roster'!$O164</f>
        <v>0</v>
      </c>
      <c r="P164" s="154">
        <f>'[14]Daily Roster'!$P164</f>
        <v>0</v>
      </c>
      <c r="Q164" s="154">
        <f>'[14]Daily Roster'!$Q164</f>
        <v>0</v>
      </c>
      <c r="R164" s="154">
        <f>'[14]Daily Roster'!$R164</f>
        <v>0</v>
      </c>
      <c r="S164" s="154">
        <f>'[14]Daily Roster'!$S164</f>
        <v>0</v>
      </c>
      <c r="T164" s="154">
        <f>'[14]Daily Roster'!$T164</f>
        <v>0</v>
      </c>
      <c r="U164" s="154">
        <f>'[14]Daily Roster'!$U164</f>
        <v>0</v>
      </c>
      <c r="V164" s="154">
        <f>'[14]Daily Roster'!$V164</f>
        <v>0</v>
      </c>
      <c r="W164" s="154">
        <f>'[14]Daily Roster'!$W164</f>
        <v>0</v>
      </c>
      <c r="X164" s="154">
        <f>'[14]Daily Roster'!$X164</f>
        <v>0</v>
      </c>
      <c r="Y164" s="154">
        <f>'[14]Daily Roster'!$Y164</f>
        <v>0</v>
      </c>
      <c r="Z164" s="154">
        <f>'[14]Daily Roster'!$Z164</f>
        <v>0</v>
      </c>
    </row>
    <row r="165" spans="1:26" x14ac:dyDescent="0.3">
      <c r="A165" s="148">
        <v>43328</v>
      </c>
      <c r="B165" t="s">
        <v>4</v>
      </c>
      <c r="C165" s="153">
        <f>'[14]Daily Roster'!$C165</f>
        <v>0</v>
      </c>
      <c r="D165" s="153">
        <f>'[14]Daily Roster'!$D165</f>
        <v>0</v>
      </c>
      <c r="E165" s="153">
        <f>'[14]Daily Roster'!$E165</f>
        <v>0</v>
      </c>
      <c r="F165" s="153">
        <f>'[14]Daily Roster'!$F165</f>
        <v>0</v>
      </c>
      <c r="G165" s="153" t="str">
        <f>'[14]Daily Roster'!$G165</f>
        <v>qq</v>
      </c>
      <c r="H165" s="153">
        <f>'[14]Daily Roster'!$H165</f>
        <v>0</v>
      </c>
      <c r="I165" s="153">
        <f>'[14]Daily Roster'!$I165</f>
        <v>0</v>
      </c>
      <c r="J165" s="153">
        <f>'[14]Daily Roster'!$J165</f>
        <v>0</v>
      </c>
      <c r="K165" s="153">
        <f>'[14]Daily Roster'!$K165</f>
        <v>0</v>
      </c>
      <c r="L165" s="153" t="str">
        <f>'[14]Daily Roster'!$L165</f>
        <v>qq</v>
      </c>
      <c r="M165" s="154">
        <f>'[14]Daily Roster'!$M165</f>
        <v>0</v>
      </c>
      <c r="N165" s="154">
        <f>'[14]Daily Roster'!$N165</f>
        <v>0</v>
      </c>
      <c r="O165" s="154">
        <f>'[14]Daily Roster'!$O165</f>
        <v>0</v>
      </c>
      <c r="P165" s="154">
        <f>'[14]Daily Roster'!$P165</f>
        <v>0</v>
      </c>
      <c r="Q165" s="154">
        <f>'[14]Daily Roster'!$Q165</f>
        <v>0</v>
      </c>
      <c r="R165" s="154">
        <f>'[14]Daily Roster'!$R165</f>
        <v>0</v>
      </c>
      <c r="S165" s="154">
        <f>'[14]Daily Roster'!$S165</f>
        <v>0</v>
      </c>
      <c r="T165" s="154">
        <f>'[14]Daily Roster'!$T165</f>
        <v>0</v>
      </c>
      <c r="U165" s="154">
        <f>'[14]Daily Roster'!$U165</f>
        <v>0</v>
      </c>
      <c r="V165" s="154">
        <f>'[14]Daily Roster'!$V165</f>
        <v>0</v>
      </c>
      <c r="W165" s="154">
        <f>'[14]Daily Roster'!$W165</f>
        <v>0</v>
      </c>
      <c r="X165" s="154">
        <f>'[14]Daily Roster'!$X165</f>
        <v>0</v>
      </c>
      <c r="Y165" s="154">
        <f>'[14]Daily Roster'!$Y165</f>
        <v>0</v>
      </c>
      <c r="Z165" s="154">
        <f>'[14]Daily Roster'!$Z165</f>
        <v>0</v>
      </c>
    </row>
    <row r="166" spans="1:26" x14ac:dyDescent="0.3">
      <c r="A166" s="148">
        <v>43329</v>
      </c>
      <c r="B166" t="s">
        <v>5</v>
      </c>
      <c r="C166" s="153">
        <f>'[14]Daily Roster'!$C166</f>
        <v>0</v>
      </c>
      <c r="D166" s="153">
        <f>'[14]Daily Roster'!$D166</f>
        <v>0</v>
      </c>
      <c r="E166" s="153">
        <f>'[14]Daily Roster'!$E166</f>
        <v>0</v>
      </c>
      <c r="F166" s="153">
        <f>'[14]Daily Roster'!$F166</f>
        <v>0</v>
      </c>
      <c r="G166" s="153" t="str">
        <f>'[14]Daily Roster'!$G166</f>
        <v>qq</v>
      </c>
      <c r="H166" s="153">
        <f>'[14]Daily Roster'!$H166</f>
        <v>0</v>
      </c>
      <c r="I166" s="153">
        <f>'[14]Daily Roster'!$I166</f>
        <v>0</v>
      </c>
      <c r="J166" s="153">
        <f>'[14]Daily Roster'!$J166</f>
        <v>0</v>
      </c>
      <c r="K166" s="153">
        <f>'[14]Daily Roster'!$K166</f>
        <v>0</v>
      </c>
      <c r="L166" s="153" t="str">
        <f>'[14]Daily Roster'!$L166</f>
        <v>qq</v>
      </c>
      <c r="M166" s="154">
        <f>'[14]Daily Roster'!$M166</f>
        <v>0</v>
      </c>
      <c r="N166" s="154">
        <f>'[14]Daily Roster'!$N166</f>
        <v>0</v>
      </c>
      <c r="O166" s="154">
        <f>'[14]Daily Roster'!$O166</f>
        <v>0</v>
      </c>
      <c r="P166" s="154">
        <f>'[14]Daily Roster'!$P166</f>
        <v>0</v>
      </c>
      <c r="Q166" s="154">
        <f>'[14]Daily Roster'!$Q166</f>
        <v>0</v>
      </c>
      <c r="R166" s="154">
        <f>'[14]Daily Roster'!$R166</f>
        <v>0</v>
      </c>
      <c r="S166" s="154">
        <f>'[14]Daily Roster'!$S166</f>
        <v>0</v>
      </c>
      <c r="T166" s="154">
        <f>'[14]Daily Roster'!$T166</f>
        <v>0</v>
      </c>
      <c r="U166" s="154">
        <f>'[14]Daily Roster'!$U166</f>
        <v>0</v>
      </c>
      <c r="V166" s="154">
        <f>'[14]Daily Roster'!$V166</f>
        <v>0</v>
      </c>
      <c r="W166" s="154">
        <f>'[14]Daily Roster'!$W166</f>
        <v>0</v>
      </c>
      <c r="X166" s="154">
        <f>'[14]Daily Roster'!$X166</f>
        <v>0</v>
      </c>
      <c r="Y166" s="154">
        <f>'[14]Daily Roster'!$Y166</f>
        <v>0</v>
      </c>
      <c r="Z166" s="154">
        <f>'[14]Daily Roster'!$Z166</f>
        <v>0</v>
      </c>
    </row>
    <row r="167" spans="1:26" x14ac:dyDescent="0.3">
      <c r="A167" s="148">
        <v>43332</v>
      </c>
      <c r="B167" t="s">
        <v>1</v>
      </c>
      <c r="C167" s="153">
        <f>'[14]Daily Roster'!$C167</f>
        <v>0</v>
      </c>
      <c r="D167" s="153">
        <f>'[14]Daily Roster'!$D167</f>
        <v>0</v>
      </c>
      <c r="E167" s="153">
        <f>'[14]Daily Roster'!$E167</f>
        <v>0</v>
      </c>
      <c r="F167" s="153">
        <f>'[14]Daily Roster'!$F167</f>
        <v>0</v>
      </c>
      <c r="G167" s="153" t="str">
        <f>'[14]Daily Roster'!$G167</f>
        <v>qq</v>
      </c>
      <c r="H167" s="153">
        <f>'[14]Daily Roster'!$H167</f>
        <v>0</v>
      </c>
      <c r="I167" s="153">
        <f>'[14]Daily Roster'!$I167</f>
        <v>0</v>
      </c>
      <c r="J167" s="153">
        <f>'[14]Daily Roster'!$J167</f>
        <v>0</v>
      </c>
      <c r="K167" s="153">
        <f>'[14]Daily Roster'!$K167</f>
        <v>0</v>
      </c>
      <c r="L167" s="153" t="str">
        <f>'[14]Daily Roster'!$L167</f>
        <v>qq</v>
      </c>
      <c r="M167" s="154">
        <f>'[14]Daily Roster'!$M167</f>
        <v>0</v>
      </c>
      <c r="N167" s="154">
        <f>'[14]Daily Roster'!$N167</f>
        <v>0</v>
      </c>
      <c r="O167" s="154">
        <f>'[14]Daily Roster'!$O167</f>
        <v>0</v>
      </c>
      <c r="P167" s="154">
        <f>'[14]Daily Roster'!$P167</f>
        <v>0</v>
      </c>
      <c r="Q167" s="154">
        <f>'[14]Daily Roster'!$Q167</f>
        <v>0</v>
      </c>
      <c r="R167" s="154">
        <f>'[14]Daily Roster'!$R167</f>
        <v>0</v>
      </c>
      <c r="S167" s="154">
        <f>'[14]Daily Roster'!$S167</f>
        <v>0</v>
      </c>
      <c r="T167" s="154">
        <f>'[14]Daily Roster'!$T167</f>
        <v>0</v>
      </c>
      <c r="U167" s="154">
        <f>'[14]Daily Roster'!$U167</f>
        <v>0</v>
      </c>
      <c r="V167" s="154">
        <f>'[14]Daily Roster'!$V167</f>
        <v>0</v>
      </c>
      <c r="W167" s="154">
        <f>'[14]Daily Roster'!$W167</f>
        <v>0</v>
      </c>
      <c r="X167" s="154">
        <f>'[14]Daily Roster'!$X167</f>
        <v>0</v>
      </c>
      <c r="Y167" s="154">
        <f>'[14]Daily Roster'!$Y167</f>
        <v>0</v>
      </c>
      <c r="Z167" s="154">
        <f>'[14]Daily Roster'!$Z167</f>
        <v>0</v>
      </c>
    </row>
    <row r="168" spans="1:26" x14ac:dyDescent="0.3">
      <c r="A168" s="148">
        <v>43333</v>
      </c>
      <c r="B168" t="s">
        <v>2</v>
      </c>
      <c r="C168" s="153">
        <f>'[14]Daily Roster'!$C168</f>
        <v>0</v>
      </c>
      <c r="D168" s="153">
        <f>'[14]Daily Roster'!$D168</f>
        <v>0</v>
      </c>
      <c r="E168" s="153">
        <f>'[14]Daily Roster'!$E168</f>
        <v>0</v>
      </c>
      <c r="F168" s="153">
        <f>'[14]Daily Roster'!$F168</f>
        <v>0</v>
      </c>
      <c r="G168" s="153" t="str">
        <f>'[14]Daily Roster'!$G168</f>
        <v>qq</v>
      </c>
      <c r="H168" s="153">
        <f>'[14]Daily Roster'!$H168</f>
        <v>0</v>
      </c>
      <c r="I168" s="153">
        <f>'[14]Daily Roster'!$I168</f>
        <v>0</v>
      </c>
      <c r="J168" s="153">
        <f>'[14]Daily Roster'!$J168</f>
        <v>0</v>
      </c>
      <c r="K168" s="153">
        <f>'[14]Daily Roster'!$K168</f>
        <v>0</v>
      </c>
      <c r="L168" s="153" t="str">
        <f>'[14]Daily Roster'!$L168</f>
        <v>qq</v>
      </c>
      <c r="M168" s="154">
        <f>'[14]Daily Roster'!$M168</f>
        <v>0</v>
      </c>
      <c r="N168" s="154">
        <f>'[14]Daily Roster'!$N168</f>
        <v>0</v>
      </c>
      <c r="O168" s="154">
        <f>'[14]Daily Roster'!$O168</f>
        <v>0</v>
      </c>
      <c r="P168" s="154">
        <f>'[14]Daily Roster'!$P168</f>
        <v>0</v>
      </c>
      <c r="Q168" s="154">
        <f>'[14]Daily Roster'!$Q168</f>
        <v>0</v>
      </c>
      <c r="R168" s="154">
        <f>'[14]Daily Roster'!$R168</f>
        <v>0</v>
      </c>
      <c r="S168" s="154">
        <f>'[14]Daily Roster'!$S168</f>
        <v>0</v>
      </c>
      <c r="T168" s="154">
        <f>'[14]Daily Roster'!$T168</f>
        <v>0</v>
      </c>
      <c r="U168" s="154">
        <f>'[14]Daily Roster'!$U168</f>
        <v>0</v>
      </c>
      <c r="V168" s="154">
        <f>'[14]Daily Roster'!$V168</f>
        <v>0</v>
      </c>
      <c r="W168" s="154">
        <f>'[14]Daily Roster'!$W168</f>
        <v>0</v>
      </c>
      <c r="X168" s="154">
        <f>'[14]Daily Roster'!$X168</f>
        <v>0</v>
      </c>
      <c r="Y168" s="154">
        <f>'[14]Daily Roster'!$Y168</f>
        <v>0</v>
      </c>
      <c r="Z168" s="154">
        <f>'[14]Daily Roster'!$Z168</f>
        <v>0</v>
      </c>
    </row>
    <row r="169" spans="1:26" x14ac:dyDescent="0.3">
      <c r="A169" s="148">
        <v>43334</v>
      </c>
      <c r="B169" t="s">
        <v>3</v>
      </c>
      <c r="C169" s="153">
        <f>'[14]Daily Roster'!$C169</f>
        <v>0</v>
      </c>
      <c r="D169" s="153">
        <f>'[14]Daily Roster'!$D169</f>
        <v>0</v>
      </c>
      <c r="E169" s="153">
        <f>'[14]Daily Roster'!$E169</f>
        <v>0</v>
      </c>
      <c r="F169" s="153">
        <f>'[14]Daily Roster'!$F169</f>
        <v>0</v>
      </c>
      <c r="G169" s="153" t="str">
        <f>'[14]Daily Roster'!$G169</f>
        <v>qq</v>
      </c>
      <c r="H169" s="153">
        <f>'[14]Daily Roster'!$H169</f>
        <v>0</v>
      </c>
      <c r="I169" s="153">
        <f>'[14]Daily Roster'!$I169</f>
        <v>0</v>
      </c>
      <c r="J169" s="153">
        <f>'[14]Daily Roster'!$J169</f>
        <v>0</v>
      </c>
      <c r="K169" s="153">
        <f>'[14]Daily Roster'!$K169</f>
        <v>0</v>
      </c>
      <c r="L169" s="153" t="str">
        <f>'[14]Daily Roster'!$L169</f>
        <v>qq</v>
      </c>
      <c r="M169" s="154">
        <f>'[14]Daily Roster'!$M169</f>
        <v>0</v>
      </c>
      <c r="N169" s="154">
        <f>'[14]Daily Roster'!$N169</f>
        <v>0</v>
      </c>
      <c r="O169" s="154">
        <f>'[14]Daily Roster'!$O169</f>
        <v>0</v>
      </c>
      <c r="P169" s="154">
        <f>'[14]Daily Roster'!$P169</f>
        <v>0</v>
      </c>
      <c r="Q169" s="154">
        <f>'[14]Daily Roster'!$Q169</f>
        <v>0</v>
      </c>
      <c r="R169" s="154">
        <f>'[14]Daily Roster'!$R169</f>
        <v>0</v>
      </c>
      <c r="S169" s="154">
        <f>'[14]Daily Roster'!$S169</f>
        <v>0</v>
      </c>
      <c r="T169" s="154">
        <f>'[14]Daily Roster'!$T169</f>
        <v>0</v>
      </c>
      <c r="U169" s="154">
        <f>'[14]Daily Roster'!$U169</f>
        <v>0</v>
      </c>
      <c r="V169" s="154">
        <f>'[14]Daily Roster'!$V169</f>
        <v>0</v>
      </c>
      <c r="W169" s="154">
        <f>'[14]Daily Roster'!$W169</f>
        <v>0</v>
      </c>
      <c r="X169" s="154">
        <f>'[14]Daily Roster'!$X169</f>
        <v>0</v>
      </c>
      <c r="Y169" s="154">
        <f>'[14]Daily Roster'!$Y169</f>
        <v>0</v>
      </c>
      <c r="Z169" s="154">
        <f>'[14]Daily Roster'!$Z169</f>
        <v>0</v>
      </c>
    </row>
    <row r="170" spans="1:26" x14ac:dyDescent="0.3">
      <c r="A170" s="148">
        <v>43335</v>
      </c>
      <c r="B170" t="s">
        <v>4</v>
      </c>
      <c r="C170" s="153">
        <f>'[14]Daily Roster'!$C170</f>
        <v>0</v>
      </c>
      <c r="D170" s="153">
        <f>'[14]Daily Roster'!$D170</f>
        <v>0</v>
      </c>
      <c r="E170" s="153">
        <f>'[14]Daily Roster'!$E170</f>
        <v>0</v>
      </c>
      <c r="F170" s="153">
        <f>'[14]Daily Roster'!$F170</f>
        <v>0</v>
      </c>
      <c r="G170" s="153" t="str">
        <f>'[14]Daily Roster'!$G170</f>
        <v>qq</v>
      </c>
      <c r="H170" s="153">
        <f>'[14]Daily Roster'!$H170</f>
        <v>0</v>
      </c>
      <c r="I170" s="153">
        <f>'[14]Daily Roster'!$I170</f>
        <v>0</v>
      </c>
      <c r="J170" s="153">
        <f>'[14]Daily Roster'!$J170</f>
        <v>0</v>
      </c>
      <c r="K170" s="153">
        <f>'[14]Daily Roster'!$K170</f>
        <v>0</v>
      </c>
      <c r="L170" s="153" t="str">
        <f>'[14]Daily Roster'!$L170</f>
        <v>qq</v>
      </c>
      <c r="M170" s="154">
        <f>'[14]Daily Roster'!$M170</f>
        <v>0</v>
      </c>
      <c r="N170" s="154">
        <f>'[14]Daily Roster'!$N170</f>
        <v>0</v>
      </c>
      <c r="O170" s="154">
        <f>'[14]Daily Roster'!$O170</f>
        <v>0</v>
      </c>
      <c r="P170" s="154">
        <f>'[14]Daily Roster'!$P170</f>
        <v>0</v>
      </c>
      <c r="Q170" s="154">
        <f>'[14]Daily Roster'!$Q170</f>
        <v>0</v>
      </c>
      <c r="R170" s="154">
        <f>'[14]Daily Roster'!$R170</f>
        <v>0</v>
      </c>
      <c r="S170" s="154">
        <f>'[14]Daily Roster'!$S170</f>
        <v>0</v>
      </c>
      <c r="T170" s="154">
        <f>'[14]Daily Roster'!$T170</f>
        <v>0</v>
      </c>
      <c r="U170" s="154">
        <f>'[14]Daily Roster'!$U170</f>
        <v>0</v>
      </c>
      <c r="V170" s="154">
        <f>'[14]Daily Roster'!$V170</f>
        <v>0</v>
      </c>
      <c r="W170" s="154">
        <f>'[14]Daily Roster'!$W170</f>
        <v>0</v>
      </c>
      <c r="X170" s="154">
        <f>'[14]Daily Roster'!$X170</f>
        <v>0</v>
      </c>
      <c r="Y170" s="154">
        <f>'[14]Daily Roster'!$Y170</f>
        <v>0</v>
      </c>
      <c r="Z170" s="154">
        <f>'[14]Daily Roster'!$Z170</f>
        <v>0</v>
      </c>
    </row>
    <row r="171" spans="1:26" x14ac:dyDescent="0.3">
      <c r="A171" s="148">
        <v>43336</v>
      </c>
      <c r="B171" t="s">
        <v>5</v>
      </c>
      <c r="C171" s="153">
        <f>'[14]Daily Roster'!$C171</f>
        <v>0</v>
      </c>
      <c r="D171" s="153">
        <f>'[14]Daily Roster'!$D171</f>
        <v>0</v>
      </c>
      <c r="E171" s="153">
        <f>'[14]Daily Roster'!$E171</f>
        <v>0</v>
      </c>
      <c r="F171" s="153">
        <f>'[14]Daily Roster'!$F171</f>
        <v>0</v>
      </c>
      <c r="G171" s="153" t="str">
        <f>'[14]Daily Roster'!$G171</f>
        <v>qq</v>
      </c>
      <c r="H171" s="153">
        <f>'[14]Daily Roster'!$H171</f>
        <v>0</v>
      </c>
      <c r="I171" s="153">
        <f>'[14]Daily Roster'!$I171</f>
        <v>0</v>
      </c>
      <c r="J171" s="153">
        <f>'[14]Daily Roster'!$J171</f>
        <v>0</v>
      </c>
      <c r="K171" s="153">
        <f>'[14]Daily Roster'!$K171</f>
        <v>0</v>
      </c>
      <c r="L171" s="153" t="str">
        <f>'[14]Daily Roster'!$L171</f>
        <v>qq</v>
      </c>
      <c r="M171" s="154">
        <f>'[14]Daily Roster'!$M171</f>
        <v>0</v>
      </c>
      <c r="N171" s="154">
        <f>'[14]Daily Roster'!$N171</f>
        <v>0</v>
      </c>
      <c r="O171" s="154">
        <f>'[14]Daily Roster'!$O171</f>
        <v>0</v>
      </c>
      <c r="P171" s="154">
        <f>'[14]Daily Roster'!$P171</f>
        <v>0</v>
      </c>
      <c r="Q171" s="154">
        <f>'[14]Daily Roster'!$Q171</f>
        <v>0</v>
      </c>
      <c r="R171" s="154">
        <f>'[14]Daily Roster'!$R171</f>
        <v>0</v>
      </c>
      <c r="S171" s="154">
        <f>'[14]Daily Roster'!$S171</f>
        <v>0</v>
      </c>
      <c r="T171" s="154">
        <f>'[14]Daily Roster'!$T171</f>
        <v>0</v>
      </c>
      <c r="U171" s="154">
        <f>'[14]Daily Roster'!$U171</f>
        <v>0</v>
      </c>
      <c r="V171" s="154">
        <f>'[14]Daily Roster'!$V171</f>
        <v>0</v>
      </c>
      <c r="W171" s="154">
        <f>'[14]Daily Roster'!$W171</f>
        <v>0</v>
      </c>
      <c r="X171" s="154">
        <f>'[14]Daily Roster'!$X171</f>
        <v>0</v>
      </c>
      <c r="Y171" s="154">
        <f>'[14]Daily Roster'!$Y171</f>
        <v>0</v>
      </c>
      <c r="Z171" s="154">
        <f>'[14]Daily Roster'!$Z171</f>
        <v>0</v>
      </c>
    </row>
    <row r="172" spans="1:26" x14ac:dyDescent="0.3">
      <c r="A172" s="148">
        <v>43339</v>
      </c>
      <c r="B172" t="s">
        <v>1</v>
      </c>
      <c r="C172" s="153">
        <f>'[14]Daily Roster'!$C172</f>
        <v>0</v>
      </c>
      <c r="D172" s="153">
        <f>'[14]Daily Roster'!$D172</f>
        <v>0</v>
      </c>
      <c r="E172" s="153">
        <f>'[14]Daily Roster'!$E172</f>
        <v>0</v>
      </c>
      <c r="F172" s="153">
        <f>'[14]Daily Roster'!$F172</f>
        <v>0</v>
      </c>
      <c r="G172" s="153" t="str">
        <f>'[14]Daily Roster'!$G172</f>
        <v>qq</v>
      </c>
      <c r="H172" s="153">
        <f>'[14]Daily Roster'!$H172</f>
        <v>0</v>
      </c>
      <c r="I172" s="153">
        <f>'[14]Daily Roster'!$I172</f>
        <v>0</v>
      </c>
      <c r="J172" s="153">
        <f>'[14]Daily Roster'!$J172</f>
        <v>0</v>
      </c>
      <c r="K172" s="153">
        <f>'[14]Daily Roster'!$K172</f>
        <v>0</v>
      </c>
      <c r="L172" s="153" t="str">
        <f>'[14]Daily Roster'!$L172</f>
        <v>Karishma</v>
      </c>
      <c r="M172" s="154">
        <f>'[14]Daily Roster'!$M172</f>
        <v>0</v>
      </c>
      <c r="N172" s="154">
        <f>'[14]Daily Roster'!$N172</f>
        <v>0</v>
      </c>
      <c r="O172" s="154">
        <f>'[14]Daily Roster'!$O172</f>
        <v>0</v>
      </c>
      <c r="P172" s="154">
        <f>'[14]Daily Roster'!$P172</f>
        <v>0</v>
      </c>
      <c r="Q172" s="154">
        <f>'[14]Daily Roster'!$Q172</f>
        <v>0</v>
      </c>
      <c r="R172" s="154">
        <f>'[14]Daily Roster'!$R172</f>
        <v>0</v>
      </c>
      <c r="S172" s="154">
        <f>'[14]Daily Roster'!$S172</f>
        <v>0</v>
      </c>
      <c r="T172" s="154">
        <f>'[14]Daily Roster'!$T172</f>
        <v>0</v>
      </c>
      <c r="U172" s="154">
        <f>'[14]Daily Roster'!$U172</f>
        <v>0</v>
      </c>
      <c r="V172" s="154">
        <f>'[14]Daily Roster'!$V172</f>
        <v>0</v>
      </c>
      <c r="W172" s="154">
        <f>'[14]Daily Roster'!$W172</f>
        <v>0</v>
      </c>
      <c r="X172" s="154">
        <f>'[14]Daily Roster'!$X172</f>
        <v>0</v>
      </c>
      <c r="Y172" s="154">
        <f>'[14]Daily Roster'!$Y172</f>
        <v>0</v>
      </c>
      <c r="Z172" s="154">
        <f>'[14]Daily Roster'!$Z172</f>
        <v>0</v>
      </c>
    </row>
    <row r="173" spans="1:26" x14ac:dyDescent="0.3">
      <c r="A173" s="148">
        <v>43340</v>
      </c>
      <c r="B173" t="s">
        <v>2</v>
      </c>
      <c r="C173" s="153">
        <f>'[14]Daily Roster'!$C173</f>
        <v>0</v>
      </c>
      <c r="D173" s="153">
        <f>'[14]Daily Roster'!$D173</f>
        <v>0</v>
      </c>
      <c r="E173" s="153">
        <f>'[14]Daily Roster'!$E173</f>
        <v>0</v>
      </c>
      <c r="F173" s="153">
        <f>'[14]Daily Roster'!$F173</f>
        <v>0</v>
      </c>
      <c r="G173" s="153" t="str">
        <f>'[14]Daily Roster'!$G173</f>
        <v>qq</v>
      </c>
      <c r="H173" s="153">
        <f>'[14]Daily Roster'!$H173</f>
        <v>0</v>
      </c>
      <c r="I173" s="153">
        <f>'[14]Daily Roster'!$I173</f>
        <v>0</v>
      </c>
      <c r="J173" s="153">
        <f>'[14]Daily Roster'!$J173</f>
        <v>0</v>
      </c>
      <c r="K173" s="153">
        <f>'[14]Daily Roster'!$K173</f>
        <v>0</v>
      </c>
      <c r="L173" s="153" t="str">
        <f>'[14]Daily Roster'!$L173</f>
        <v>qq</v>
      </c>
      <c r="M173" s="154">
        <f>'[14]Daily Roster'!$M173</f>
        <v>0</v>
      </c>
      <c r="N173" s="154">
        <f>'[14]Daily Roster'!$N173</f>
        <v>0</v>
      </c>
      <c r="O173" s="154">
        <f>'[14]Daily Roster'!$O173</f>
        <v>0</v>
      </c>
      <c r="P173" s="154">
        <f>'[14]Daily Roster'!$P173</f>
        <v>0</v>
      </c>
      <c r="Q173" s="154">
        <f>'[14]Daily Roster'!$Q173</f>
        <v>0</v>
      </c>
      <c r="R173" s="154">
        <f>'[14]Daily Roster'!$R173</f>
        <v>0</v>
      </c>
      <c r="S173" s="154">
        <f>'[14]Daily Roster'!$S173</f>
        <v>0</v>
      </c>
      <c r="T173" s="154">
        <f>'[14]Daily Roster'!$T173</f>
        <v>0</v>
      </c>
      <c r="U173" s="154">
        <f>'[14]Daily Roster'!$U173</f>
        <v>0</v>
      </c>
      <c r="V173" s="154">
        <f>'[14]Daily Roster'!$V173</f>
        <v>0</v>
      </c>
      <c r="W173" s="154">
        <f>'[14]Daily Roster'!$W173</f>
        <v>0</v>
      </c>
      <c r="X173" s="154">
        <f>'[14]Daily Roster'!$X173</f>
        <v>0</v>
      </c>
      <c r="Y173" s="154">
        <f>'[14]Daily Roster'!$Y173</f>
        <v>0</v>
      </c>
      <c r="Z173" s="154">
        <f>'[14]Daily Roster'!$Z173</f>
        <v>0</v>
      </c>
    </row>
    <row r="174" spans="1:26" x14ac:dyDescent="0.3">
      <c r="A174" s="148">
        <v>43341</v>
      </c>
      <c r="B174" t="s">
        <v>3</v>
      </c>
      <c r="C174" s="153">
        <f>'[14]Daily Roster'!$C174</f>
        <v>0</v>
      </c>
      <c r="D174" s="153">
        <f>'[14]Daily Roster'!$D174</f>
        <v>0</v>
      </c>
      <c r="E174" s="153">
        <f>'[14]Daily Roster'!$E174</f>
        <v>0</v>
      </c>
      <c r="F174" s="153">
        <f>'[14]Daily Roster'!$F174</f>
        <v>0</v>
      </c>
      <c r="G174" s="153" t="str">
        <f>'[14]Daily Roster'!$G174</f>
        <v>qq</v>
      </c>
      <c r="H174" s="153">
        <f>'[14]Daily Roster'!$H174</f>
        <v>0</v>
      </c>
      <c r="I174" s="153">
        <f>'[14]Daily Roster'!$I174</f>
        <v>0</v>
      </c>
      <c r="J174" s="153">
        <f>'[14]Daily Roster'!$J174</f>
        <v>0</v>
      </c>
      <c r="K174" s="153">
        <f>'[14]Daily Roster'!$K174</f>
        <v>0</v>
      </c>
      <c r="L174" s="153" t="str">
        <f>'[14]Daily Roster'!$L174</f>
        <v>qq</v>
      </c>
      <c r="M174" s="154">
        <f>'[14]Daily Roster'!$M174</f>
        <v>0</v>
      </c>
      <c r="N174" s="154">
        <f>'[14]Daily Roster'!$N174</f>
        <v>0</v>
      </c>
      <c r="O174" s="154">
        <f>'[14]Daily Roster'!$O174</f>
        <v>0</v>
      </c>
      <c r="P174" s="154">
        <f>'[14]Daily Roster'!$P174</f>
        <v>0</v>
      </c>
      <c r="Q174" s="154">
        <f>'[14]Daily Roster'!$Q174</f>
        <v>0</v>
      </c>
      <c r="R174" s="154">
        <f>'[14]Daily Roster'!$R174</f>
        <v>0</v>
      </c>
      <c r="S174" s="154">
        <f>'[14]Daily Roster'!$S174</f>
        <v>0</v>
      </c>
      <c r="T174" s="154">
        <f>'[14]Daily Roster'!$T174</f>
        <v>0</v>
      </c>
      <c r="U174" s="154">
        <f>'[14]Daily Roster'!$U174</f>
        <v>0</v>
      </c>
      <c r="V174" s="154">
        <f>'[14]Daily Roster'!$V174</f>
        <v>0</v>
      </c>
      <c r="W174" s="154">
        <f>'[14]Daily Roster'!$W174</f>
        <v>0</v>
      </c>
      <c r="X174" s="154">
        <f>'[14]Daily Roster'!$X174</f>
        <v>0</v>
      </c>
      <c r="Y174" s="154">
        <f>'[14]Daily Roster'!$Y174</f>
        <v>0</v>
      </c>
      <c r="Z174" s="154">
        <f>'[14]Daily Roster'!$Z174</f>
        <v>0</v>
      </c>
    </row>
    <row r="175" spans="1:26" x14ac:dyDescent="0.3">
      <c r="A175" s="148">
        <v>43342</v>
      </c>
      <c r="B175" t="s">
        <v>4</v>
      </c>
      <c r="C175" s="153">
        <f>'[14]Daily Roster'!$C175</f>
        <v>0</v>
      </c>
      <c r="D175" s="153">
        <f>'[14]Daily Roster'!$D175</f>
        <v>0</v>
      </c>
      <c r="E175" s="153">
        <f>'[14]Daily Roster'!$E175</f>
        <v>0</v>
      </c>
      <c r="F175" s="153">
        <f>'[14]Daily Roster'!$F175</f>
        <v>0</v>
      </c>
      <c r="G175" s="153" t="str">
        <f>'[14]Daily Roster'!$G175</f>
        <v>qq</v>
      </c>
      <c r="H175" s="153">
        <f>'[14]Daily Roster'!$H175</f>
        <v>0</v>
      </c>
      <c r="I175" s="153">
        <f>'[14]Daily Roster'!$I175</f>
        <v>0</v>
      </c>
      <c r="J175" s="153">
        <f>'[14]Daily Roster'!$J175</f>
        <v>0</v>
      </c>
      <c r="K175" s="153">
        <f>'[14]Daily Roster'!$K175</f>
        <v>0</v>
      </c>
      <c r="L175" s="153" t="str">
        <f>'[14]Daily Roster'!$L175</f>
        <v>qq</v>
      </c>
      <c r="M175" s="154">
        <f>'[14]Daily Roster'!$M175</f>
        <v>0</v>
      </c>
      <c r="N175" s="154">
        <f>'[14]Daily Roster'!$N175</f>
        <v>0</v>
      </c>
      <c r="O175" s="154">
        <f>'[14]Daily Roster'!$O175</f>
        <v>0</v>
      </c>
      <c r="P175" s="154">
        <f>'[14]Daily Roster'!$P175</f>
        <v>0</v>
      </c>
      <c r="Q175" s="154">
        <f>'[14]Daily Roster'!$Q175</f>
        <v>0</v>
      </c>
      <c r="R175" s="154">
        <f>'[14]Daily Roster'!$R175</f>
        <v>0</v>
      </c>
      <c r="S175" s="154">
        <f>'[14]Daily Roster'!$S175</f>
        <v>0</v>
      </c>
      <c r="T175" s="154">
        <f>'[14]Daily Roster'!$T175</f>
        <v>0</v>
      </c>
      <c r="U175" s="154">
        <f>'[14]Daily Roster'!$U175</f>
        <v>0</v>
      </c>
      <c r="V175" s="154">
        <f>'[14]Daily Roster'!$V175</f>
        <v>0</v>
      </c>
      <c r="W175" s="154">
        <f>'[14]Daily Roster'!$W175</f>
        <v>0</v>
      </c>
      <c r="X175" s="154">
        <f>'[14]Daily Roster'!$X175</f>
        <v>0</v>
      </c>
      <c r="Y175" s="154">
        <f>'[14]Daily Roster'!$Y175</f>
        <v>0</v>
      </c>
      <c r="Z175" s="154">
        <f>'[14]Daily Roster'!$Z175</f>
        <v>0</v>
      </c>
    </row>
    <row r="176" spans="1:26" x14ac:dyDescent="0.3">
      <c r="A176" s="148">
        <v>43343</v>
      </c>
      <c r="B176" t="s">
        <v>5</v>
      </c>
      <c r="C176" s="153">
        <f>'[14]Daily Roster'!$C176</f>
        <v>0</v>
      </c>
      <c r="D176" s="153">
        <f>'[14]Daily Roster'!$D176</f>
        <v>0</v>
      </c>
      <c r="E176" s="153">
        <f>'[14]Daily Roster'!$E176</f>
        <v>0</v>
      </c>
      <c r="F176" s="153">
        <f>'[14]Daily Roster'!$F176</f>
        <v>0</v>
      </c>
      <c r="G176" s="153" t="str">
        <f>'[14]Daily Roster'!$G176</f>
        <v>qq</v>
      </c>
      <c r="H176" s="153">
        <f>'[14]Daily Roster'!$H176</f>
        <v>0</v>
      </c>
      <c r="I176" s="153">
        <f>'[14]Daily Roster'!$I176</f>
        <v>0</v>
      </c>
      <c r="J176" s="153">
        <f>'[14]Daily Roster'!$J176</f>
        <v>0</v>
      </c>
      <c r="K176" s="153">
        <f>'[14]Daily Roster'!$K176</f>
        <v>0</v>
      </c>
      <c r="L176" s="153" t="str">
        <f>'[14]Daily Roster'!$L176</f>
        <v>qq</v>
      </c>
      <c r="M176" s="154">
        <f>'[14]Daily Roster'!$M176</f>
        <v>0</v>
      </c>
      <c r="N176" s="154">
        <f>'[14]Daily Roster'!$N176</f>
        <v>0</v>
      </c>
      <c r="O176" s="154">
        <f>'[14]Daily Roster'!$O176</f>
        <v>0</v>
      </c>
      <c r="P176" s="154">
        <f>'[14]Daily Roster'!$P176</f>
        <v>0</v>
      </c>
      <c r="Q176" s="154">
        <f>'[14]Daily Roster'!$Q176</f>
        <v>0</v>
      </c>
      <c r="R176" s="154">
        <f>'[14]Daily Roster'!$R176</f>
        <v>0</v>
      </c>
      <c r="S176" s="154">
        <f>'[14]Daily Roster'!$S176</f>
        <v>0</v>
      </c>
      <c r="T176" s="154">
        <f>'[14]Daily Roster'!$T176</f>
        <v>0</v>
      </c>
      <c r="U176" s="154">
        <f>'[14]Daily Roster'!$U176</f>
        <v>0</v>
      </c>
      <c r="V176" s="154">
        <f>'[14]Daily Roster'!$V176</f>
        <v>0</v>
      </c>
      <c r="W176" s="154">
        <f>'[14]Daily Roster'!$W176</f>
        <v>0</v>
      </c>
      <c r="X176" s="154">
        <f>'[14]Daily Roster'!$X176</f>
        <v>0</v>
      </c>
      <c r="Y176" s="154">
        <f>'[14]Daily Roster'!$Y176</f>
        <v>0</v>
      </c>
      <c r="Z176" s="154">
        <f>'[14]Daily Roster'!$Z176</f>
        <v>0</v>
      </c>
    </row>
    <row r="177" spans="1:26" x14ac:dyDescent="0.3">
      <c r="A177" s="148">
        <v>43346</v>
      </c>
      <c r="B177" t="s">
        <v>1</v>
      </c>
      <c r="C177" s="153">
        <f>'[14]Daily Roster'!$C177</f>
        <v>0</v>
      </c>
      <c r="D177" s="153">
        <f>'[14]Daily Roster'!$D177</f>
        <v>0</v>
      </c>
      <c r="E177" s="153">
        <f>'[14]Daily Roster'!$E177</f>
        <v>0</v>
      </c>
      <c r="F177" s="153">
        <f>'[14]Daily Roster'!$F177</f>
        <v>0</v>
      </c>
      <c r="G177" s="153" t="str">
        <f>'[14]Daily Roster'!$G177</f>
        <v>qq</v>
      </c>
      <c r="H177" s="153">
        <f>'[14]Daily Roster'!$H177</f>
        <v>0</v>
      </c>
      <c r="I177" s="153">
        <f>'[14]Daily Roster'!$I177</f>
        <v>0</v>
      </c>
      <c r="J177" s="153">
        <f>'[14]Daily Roster'!$J177</f>
        <v>0</v>
      </c>
      <c r="K177" s="153">
        <f>'[14]Daily Roster'!$K177</f>
        <v>0</v>
      </c>
      <c r="L177" s="153" t="str">
        <f>'[14]Daily Roster'!$L177</f>
        <v>qq</v>
      </c>
      <c r="M177" s="154">
        <f>'[14]Daily Roster'!$M177</f>
        <v>0</v>
      </c>
      <c r="N177" s="154">
        <f>'[14]Daily Roster'!$N177</f>
        <v>0</v>
      </c>
      <c r="O177" s="154">
        <f>'[14]Daily Roster'!$O177</f>
        <v>0</v>
      </c>
      <c r="P177" s="154">
        <f>'[14]Daily Roster'!$P177</f>
        <v>0</v>
      </c>
      <c r="Q177" s="154">
        <f>'[14]Daily Roster'!$Q177</f>
        <v>0</v>
      </c>
      <c r="R177" s="154">
        <f>'[14]Daily Roster'!$R177</f>
        <v>0</v>
      </c>
      <c r="S177" s="154">
        <f>'[14]Daily Roster'!$S177</f>
        <v>0</v>
      </c>
      <c r="T177" s="154">
        <f>'[14]Daily Roster'!$T177</f>
        <v>0</v>
      </c>
      <c r="U177" s="154">
        <f>'[14]Daily Roster'!$U177</f>
        <v>0</v>
      </c>
      <c r="V177" s="154">
        <f>'[14]Daily Roster'!$V177</f>
        <v>0</v>
      </c>
      <c r="W177" s="154">
        <f>'[14]Daily Roster'!$W177</f>
        <v>0</v>
      </c>
      <c r="X177" s="154">
        <f>'[14]Daily Roster'!$X177</f>
        <v>0</v>
      </c>
      <c r="Y177" s="154">
        <f>'[14]Daily Roster'!$Y177</f>
        <v>0</v>
      </c>
      <c r="Z177" s="154">
        <f>'[14]Daily Roster'!$Z177</f>
        <v>0</v>
      </c>
    </row>
    <row r="178" spans="1:26" x14ac:dyDescent="0.3">
      <c r="A178" s="148">
        <v>43347</v>
      </c>
      <c r="B178" t="s">
        <v>2</v>
      </c>
      <c r="C178" s="153">
        <f>'[14]Daily Roster'!$C178</f>
        <v>0</v>
      </c>
      <c r="D178" s="153">
        <f>'[14]Daily Roster'!$D178</f>
        <v>0</v>
      </c>
      <c r="E178" s="153">
        <f>'[14]Daily Roster'!$E178</f>
        <v>0</v>
      </c>
      <c r="F178" s="153">
        <f>'[14]Daily Roster'!$F178</f>
        <v>0</v>
      </c>
      <c r="G178" s="153" t="str">
        <f>'[14]Daily Roster'!$G178</f>
        <v>qq</v>
      </c>
      <c r="H178" s="153">
        <f>'[14]Daily Roster'!$H178</f>
        <v>0</v>
      </c>
      <c r="I178" s="153">
        <f>'[14]Daily Roster'!$I178</f>
        <v>0</v>
      </c>
      <c r="J178" s="153">
        <f>'[14]Daily Roster'!$J178</f>
        <v>0</v>
      </c>
      <c r="K178" s="153">
        <f>'[14]Daily Roster'!$K178</f>
        <v>0</v>
      </c>
      <c r="L178" s="153" t="str">
        <f>'[14]Daily Roster'!$L178</f>
        <v>qq</v>
      </c>
      <c r="M178" s="154">
        <f>'[14]Daily Roster'!$M178</f>
        <v>0</v>
      </c>
      <c r="N178" s="154">
        <f>'[14]Daily Roster'!$N178</f>
        <v>0</v>
      </c>
      <c r="O178" s="154">
        <f>'[14]Daily Roster'!$O178</f>
        <v>0</v>
      </c>
      <c r="P178" s="154">
        <f>'[14]Daily Roster'!$P178</f>
        <v>0</v>
      </c>
      <c r="Q178" s="154">
        <f>'[14]Daily Roster'!$Q178</f>
        <v>0</v>
      </c>
      <c r="R178" s="154">
        <f>'[14]Daily Roster'!$R178</f>
        <v>0</v>
      </c>
      <c r="S178" s="154">
        <f>'[14]Daily Roster'!$S178</f>
        <v>0</v>
      </c>
      <c r="T178" s="154">
        <f>'[14]Daily Roster'!$T178</f>
        <v>0</v>
      </c>
      <c r="U178" s="154">
        <f>'[14]Daily Roster'!$U178</f>
        <v>0</v>
      </c>
      <c r="V178" s="154">
        <f>'[14]Daily Roster'!$V178</f>
        <v>0</v>
      </c>
      <c r="W178" s="154">
        <f>'[14]Daily Roster'!$W178</f>
        <v>0</v>
      </c>
      <c r="X178" s="154">
        <f>'[14]Daily Roster'!$X178</f>
        <v>0</v>
      </c>
      <c r="Y178" s="154">
        <f>'[14]Daily Roster'!$Y178</f>
        <v>0</v>
      </c>
      <c r="Z178" s="154">
        <f>'[14]Daily Roster'!$Z178</f>
        <v>0</v>
      </c>
    </row>
    <row r="179" spans="1:26" x14ac:dyDescent="0.3">
      <c r="A179" s="148">
        <v>43348</v>
      </c>
      <c r="B179" t="s">
        <v>3</v>
      </c>
      <c r="C179" s="153">
        <f>'[14]Daily Roster'!$C179</f>
        <v>0</v>
      </c>
      <c r="D179" s="153">
        <f>'[14]Daily Roster'!$D179</f>
        <v>0</v>
      </c>
      <c r="E179" s="153">
        <f>'[14]Daily Roster'!$E179</f>
        <v>0</v>
      </c>
      <c r="F179" s="153">
        <f>'[14]Daily Roster'!$F179</f>
        <v>0</v>
      </c>
      <c r="G179" s="153" t="str">
        <f>'[14]Daily Roster'!$G179</f>
        <v>qq</v>
      </c>
      <c r="H179" s="153">
        <f>'[14]Daily Roster'!$H179</f>
        <v>0</v>
      </c>
      <c r="I179" s="153">
        <f>'[14]Daily Roster'!$I179</f>
        <v>0</v>
      </c>
      <c r="J179" s="153">
        <f>'[14]Daily Roster'!$J179</f>
        <v>0</v>
      </c>
      <c r="K179" s="153">
        <f>'[14]Daily Roster'!$K179</f>
        <v>0</v>
      </c>
      <c r="L179" s="153" t="str">
        <f>'[14]Daily Roster'!$L179</f>
        <v>qq</v>
      </c>
      <c r="M179" s="154">
        <f>'[14]Daily Roster'!$M179</f>
        <v>0</v>
      </c>
      <c r="N179" s="154">
        <f>'[14]Daily Roster'!$N179</f>
        <v>0</v>
      </c>
      <c r="O179" s="154">
        <f>'[14]Daily Roster'!$O179</f>
        <v>0</v>
      </c>
      <c r="P179" s="154">
        <f>'[14]Daily Roster'!$P179</f>
        <v>0</v>
      </c>
      <c r="Q179" s="154">
        <f>'[14]Daily Roster'!$Q179</f>
        <v>0</v>
      </c>
      <c r="R179" s="154">
        <f>'[14]Daily Roster'!$R179</f>
        <v>0</v>
      </c>
      <c r="S179" s="154">
        <f>'[14]Daily Roster'!$S179</f>
        <v>0</v>
      </c>
      <c r="T179" s="154">
        <f>'[14]Daily Roster'!$T179</f>
        <v>0</v>
      </c>
      <c r="U179" s="154">
        <f>'[14]Daily Roster'!$U179</f>
        <v>0</v>
      </c>
      <c r="V179" s="154">
        <f>'[14]Daily Roster'!$V179</f>
        <v>0</v>
      </c>
      <c r="W179" s="154">
        <f>'[14]Daily Roster'!$W179</f>
        <v>0</v>
      </c>
      <c r="X179" s="154">
        <f>'[14]Daily Roster'!$X179</f>
        <v>0</v>
      </c>
      <c r="Y179" s="154">
        <f>'[14]Daily Roster'!$Y179</f>
        <v>0</v>
      </c>
      <c r="Z179" s="154">
        <f>'[14]Daily Roster'!$Z179</f>
        <v>0</v>
      </c>
    </row>
    <row r="180" spans="1:26" x14ac:dyDescent="0.3">
      <c r="A180" s="148">
        <v>43349</v>
      </c>
      <c r="B180" t="s">
        <v>4</v>
      </c>
      <c r="C180" s="153">
        <f>'[14]Daily Roster'!$C180</f>
        <v>0</v>
      </c>
      <c r="D180" s="153">
        <f>'[14]Daily Roster'!$D180</f>
        <v>0</v>
      </c>
      <c r="E180" s="153">
        <f>'[14]Daily Roster'!$E180</f>
        <v>0</v>
      </c>
      <c r="F180" s="153">
        <f>'[14]Daily Roster'!$F180</f>
        <v>0</v>
      </c>
      <c r="G180" s="153" t="str">
        <f>'[14]Daily Roster'!$G180</f>
        <v>qq</v>
      </c>
      <c r="H180" s="153">
        <f>'[14]Daily Roster'!$H180</f>
        <v>0</v>
      </c>
      <c r="I180" s="153">
        <f>'[14]Daily Roster'!$I180</f>
        <v>0</v>
      </c>
      <c r="J180" s="153">
        <f>'[14]Daily Roster'!$J180</f>
        <v>0</v>
      </c>
      <c r="K180" s="153">
        <f>'[14]Daily Roster'!$K180</f>
        <v>0</v>
      </c>
      <c r="L180" s="153" t="str">
        <f>'[14]Daily Roster'!$L180</f>
        <v>qq</v>
      </c>
      <c r="M180" s="154">
        <f>'[14]Daily Roster'!$M180</f>
        <v>0</v>
      </c>
      <c r="N180" s="154">
        <f>'[14]Daily Roster'!$N180</f>
        <v>0</v>
      </c>
      <c r="O180" s="154">
        <f>'[14]Daily Roster'!$O180</f>
        <v>0</v>
      </c>
      <c r="P180" s="154">
        <f>'[14]Daily Roster'!$P180</f>
        <v>0</v>
      </c>
      <c r="Q180" s="154">
        <f>'[14]Daily Roster'!$Q180</f>
        <v>0</v>
      </c>
      <c r="R180" s="154">
        <f>'[14]Daily Roster'!$R180</f>
        <v>0</v>
      </c>
      <c r="S180" s="154">
        <f>'[14]Daily Roster'!$S180</f>
        <v>0</v>
      </c>
      <c r="T180" s="154">
        <f>'[14]Daily Roster'!$T180</f>
        <v>0</v>
      </c>
      <c r="U180" s="154">
        <f>'[14]Daily Roster'!$U180</f>
        <v>0</v>
      </c>
      <c r="V180" s="154">
        <f>'[14]Daily Roster'!$V180</f>
        <v>0</v>
      </c>
      <c r="W180" s="154">
        <f>'[14]Daily Roster'!$W180</f>
        <v>0</v>
      </c>
      <c r="X180" s="154">
        <f>'[14]Daily Roster'!$X180</f>
        <v>0</v>
      </c>
      <c r="Y180" s="154">
        <f>'[14]Daily Roster'!$Y180</f>
        <v>0</v>
      </c>
      <c r="Z180" s="154">
        <f>'[14]Daily Roster'!$Z180</f>
        <v>0</v>
      </c>
    </row>
    <row r="181" spans="1:26" x14ac:dyDescent="0.3">
      <c r="A181" s="148">
        <v>43350</v>
      </c>
      <c r="B181" t="s">
        <v>5</v>
      </c>
      <c r="C181" s="153">
        <f>'[14]Daily Roster'!$C181</f>
        <v>0</v>
      </c>
      <c r="D181" s="153">
        <f>'[14]Daily Roster'!$D181</f>
        <v>0</v>
      </c>
      <c r="E181" s="153">
        <f>'[14]Daily Roster'!$E181</f>
        <v>0</v>
      </c>
      <c r="F181" s="153">
        <f>'[14]Daily Roster'!$F181</f>
        <v>0</v>
      </c>
      <c r="G181" s="153" t="str">
        <f>'[14]Daily Roster'!$G181</f>
        <v>qq</v>
      </c>
      <c r="H181" s="153">
        <f>'[14]Daily Roster'!$H181</f>
        <v>0</v>
      </c>
      <c r="I181" s="153">
        <f>'[14]Daily Roster'!$I181</f>
        <v>0</v>
      </c>
      <c r="J181" s="153">
        <f>'[14]Daily Roster'!$J181</f>
        <v>0</v>
      </c>
      <c r="K181" s="153">
        <f>'[14]Daily Roster'!$K181</f>
        <v>0</v>
      </c>
      <c r="L181" s="153" t="str">
        <f>'[14]Daily Roster'!$L181</f>
        <v>qq</v>
      </c>
      <c r="M181" s="154">
        <f>'[14]Daily Roster'!$M181</f>
        <v>0</v>
      </c>
      <c r="N181" s="154">
        <f>'[14]Daily Roster'!$N181</f>
        <v>0</v>
      </c>
      <c r="O181" s="154">
        <f>'[14]Daily Roster'!$O181</f>
        <v>0</v>
      </c>
      <c r="P181" s="154">
        <f>'[14]Daily Roster'!$P181</f>
        <v>0</v>
      </c>
      <c r="Q181" s="154">
        <f>'[14]Daily Roster'!$Q181</f>
        <v>0</v>
      </c>
      <c r="R181" s="154">
        <f>'[14]Daily Roster'!$R181</f>
        <v>0</v>
      </c>
      <c r="S181" s="154">
        <f>'[14]Daily Roster'!$S181</f>
        <v>0</v>
      </c>
      <c r="T181" s="154">
        <f>'[14]Daily Roster'!$T181</f>
        <v>0</v>
      </c>
      <c r="U181" s="154">
        <f>'[14]Daily Roster'!$U181</f>
        <v>0</v>
      </c>
      <c r="V181" s="154">
        <f>'[14]Daily Roster'!$V181</f>
        <v>0</v>
      </c>
      <c r="W181" s="154">
        <f>'[14]Daily Roster'!$W181</f>
        <v>0</v>
      </c>
      <c r="X181" s="154">
        <f>'[14]Daily Roster'!$X181</f>
        <v>0</v>
      </c>
      <c r="Y181" s="154">
        <f>'[14]Daily Roster'!$Y181</f>
        <v>0</v>
      </c>
      <c r="Z181" s="154">
        <f>'[14]Daily Roster'!$Z181</f>
        <v>0</v>
      </c>
    </row>
    <row r="182" spans="1:26" x14ac:dyDescent="0.3">
      <c r="A182" s="148">
        <v>43353</v>
      </c>
      <c r="B182" t="s">
        <v>1</v>
      </c>
      <c r="C182" s="153">
        <f>'[14]Daily Roster'!$C182</f>
        <v>0</v>
      </c>
      <c r="D182" s="153">
        <f>'[14]Daily Roster'!$D182</f>
        <v>0</v>
      </c>
      <c r="E182" s="153">
        <f>'[14]Daily Roster'!$E182</f>
        <v>0</v>
      </c>
      <c r="F182" s="153">
        <f>'[14]Daily Roster'!$F182</f>
        <v>0</v>
      </c>
      <c r="G182" s="153" t="str">
        <f>'[14]Daily Roster'!$G182</f>
        <v>qq</v>
      </c>
      <c r="H182" s="153">
        <f>'[14]Daily Roster'!$H182</f>
        <v>0</v>
      </c>
      <c r="I182" s="153">
        <f>'[14]Daily Roster'!$I182</f>
        <v>0</v>
      </c>
      <c r="J182" s="153">
        <f>'[14]Daily Roster'!$J182</f>
        <v>0</v>
      </c>
      <c r="K182" s="153">
        <f>'[14]Daily Roster'!$K182</f>
        <v>0</v>
      </c>
      <c r="L182" s="153" t="str">
        <f>'[14]Daily Roster'!$L182</f>
        <v>qq</v>
      </c>
      <c r="M182" s="154">
        <f>'[14]Daily Roster'!$M182</f>
        <v>0</v>
      </c>
      <c r="N182" s="154">
        <f>'[14]Daily Roster'!$N182</f>
        <v>0</v>
      </c>
      <c r="O182" s="154">
        <f>'[14]Daily Roster'!$O182</f>
        <v>0</v>
      </c>
      <c r="P182" s="154">
        <f>'[14]Daily Roster'!$P182</f>
        <v>0</v>
      </c>
      <c r="Q182" s="154">
        <f>'[14]Daily Roster'!$Q182</f>
        <v>0</v>
      </c>
      <c r="R182" s="154">
        <f>'[14]Daily Roster'!$R182</f>
        <v>0</v>
      </c>
      <c r="S182" s="154">
        <f>'[14]Daily Roster'!$S182</f>
        <v>0</v>
      </c>
      <c r="T182" s="154">
        <f>'[14]Daily Roster'!$T182</f>
        <v>0</v>
      </c>
      <c r="U182" s="154">
        <f>'[14]Daily Roster'!$U182</f>
        <v>0</v>
      </c>
      <c r="V182" s="154">
        <f>'[14]Daily Roster'!$V182</f>
        <v>0</v>
      </c>
      <c r="W182" s="154">
        <f>'[14]Daily Roster'!$W182</f>
        <v>0</v>
      </c>
      <c r="X182" s="154">
        <f>'[14]Daily Roster'!$X182</f>
        <v>0</v>
      </c>
      <c r="Y182" s="154">
        <f>'[14]Daily Roster'!$Y182</f>
        <v>0</v>
      </c>
      <c r="Z182" s="154">
        <f>'[14]Daily Roster'!$Z182</f>
        <v>0</v>
      </c>
    </row>
    <row r="183" spans="1:26" x14ac:dyDescent="0.3">
      <c r="A183" s="148">
        <v>43354</v>
      </c>
      <c r="B183" t="s">
        <v>2</v>
      </c>
      <c r="C183" s="153">
        <f>'[14]Daily Roster'!$C183</f>
        <v>0</v>
      </c>
      <c r="D183" s="153">
        <f>'[14]Daily Roster'!$D183</f>
        <v>0</v>
      </c>
      <c r="E183" s="153">
        <f>'[14]Daily Roster'!$E183</f>
        <v>0</v>
      </c>
      <c r="F183" s="153">
        <f>'[14]Daily Roster'!$F183</f>
        <v>0</v>
      </c>
      <c r="G183" s="153" t="str">
        <f>'[14]Daily Roster'!$G183</f>
        <v>qq</v>
      </c>
      <c r="H183" s="153">
        <f>'[14]Daily Roster'!$H183</f>
        <v>0</v>
      </c>
      <c r="I183" s="153">
        <f>'[14]Daily Roster'!$I183</f>
        <v>0</v>
      </c>
      <c r="J183" s="153">
        <f>'[14]Daily Roster'!$J183</f>
        <v>0</v>
      </c>
      <c r="K183" s="153">
        <f>'[14]Daily Roster'!$K183</f>
        <v>0</v>
      </c>
      <c r="L183" s="153" t="str">
        <f>'[14]Daily Roster'!$L183</f>
        <v>qq</v>
      </c>
      <c r="M183" s="154">
        <f>'[14]Daily Roster'!$M183</f>
        <v>0</v>
      </c>
      <c r="N183" s="154">
        <f>'[14]Daily Roster'!$N183</f>
        <v>0</v>
      </c>
      <c r="O183" s="154">
        <f>'[14]Daily Roster'!$O183</f>
        <v>0</v>
      </c>
      <c r="P183" s="154">
        <f>'[14]Daily Roster'!$P183</f>
        <v>0</v>
      </c>
      <c r="Q183" s="154">
        <f>'[14]Daily Roster'!$Q183</f>
        <v>0</v>
      </c>
      <c r="R183" s="154">
        <f>'[14]Daily Roster'!$R183</f>
        <v>0</v>
      </c>
      <c r="S183" s="154">
        <f>'[14]Daily Roster'!$S183</f>
        <v>0</v>
      </c>
      <c r="T183" s="154">
        <f>'[14]Daily Roster'!$T183</f>
        <v>0</v>
      </c>
      <c r="U183" s="154">
        <f>'[14]Daily Roster'!$U183</f>
        <v>0</v>
      </c>
      <c r="V183" s="154">
        <f>'[14]Daily Roster'!$V183</f>
        <v>0</v>
      </c>
      <c r="W183" s="154">
        <f>'[14]Daily Roster'!$W183</f>
        <v>0</v>
      </c>
      <c r="X183" s="154">
        <f>'[14]Daily Roster'!$X183</f>
        <v>0</v>
      </c>
      <c r="Y183" s="154">
        <f>'[14]Daily Roster'!$Y183</f>
        <v>0</v>
      </c>
      <c r="Z183" s="154">
        <f>'[14]Daily Roster'!$Z183</f>
        <v>0</v>
      </c>
    </row>
    <row r="184" spans="1:26" x14ac:dyDescent="0.3">
      <c r="A184" s="148">
        <v>43355</v>
      </c>
      <c r="B184" t="s">
        <v>3</v>
      </c>
      <c r="C184" s="153">
        <f>'[14]Daily Roster'!$C184</f>
        <v>0</v>
      </c>
      <c r="D184" s="153">
        <f>'[14]Daily Roster'!$D184</f>
        <v>0</v>
      </c>
      <c r="E184" s="153">
        <f>'[14]Daily Roster'!$E184</f>
        <v>0</v>
      </c>
      <c r="F184" s="153">
        <f>'[14]Daily Roster'!$F184</f>
        <v>0</v>
      </c>
      <c r="G184" s="153" t="str">
        <f>'[14]Daily Roster'!$G184</f>
        <v>qq</v>
      </c>
      <c r="H184" s="153">
        <f>'[14]Daily Roster'!$H184</f>
        <v>0</v>
      </c>
      <c r="I184" s="153">
        <f>'[14]Daily Roster'!$I184</f>
        <v>0</v>
      </c>
      <c r="J184" s="153">
        <f>'[14]Daily Roster'!$J184</f>
        <v>0</v>
      </c>
      <c r="K184" s="153">
        <f>'[14]Daily Roster'!$K184</f>
        <v>0</v>
      </c>
      <c r="L184" s="153" t="str">
        <f>'[14]Daily Roster'!$L184</f>
        <v>qq</v>
      </c>
      <c r="M184" s="154">
        <f>'[14]Daily Roster'!$M184</f>
        <v>0</v>
      </c>
      <c r="N184" s="154">
        <f>'[14]Daily Roster'!$N184</f>
        <v>0</v>
      </c>
      <c r="O184" s="154">
        <f>'[14]Daily Roster'!$O184</f>
        <v>0</v>
      </c>
      <c r="P184" s="154">
        <f>'[14]Daily Roster'!$P184</f>
        <v>0</v>
      </c>
      <c r="Q184" s="154">
        <f>'[14]Daily Roster'!$Q184</f>
        <v>0</v>
      </c>
      <c r="R184" s="154">
        <f>'[14]Daily Roster'!$R184</f>
        <v>0</v>
      </c>
      <c r="S184" s="154">
        <f>'[14]Daily Roster'!$S184</f>
        <v>0</v>
      </c>
      <c r="T184" s="154">
        <f>'[14]Daily Roster'!$T184</f>
        <v>0</v>
      </c>
      <c r="U184" s="154">
        <f>'[14]Daily Roster'!$U184</f>
        <v>0</v>
      </c>
      <c r="V184" s="154">
        <f>'[14]Daily Roster'!$V184</f>
        <v>0</v>
      </c>
      <c r="W184" s="154">
        <f>'[14]Daily Roster'!$W184</f>
        <v>0</v>
      </c>
      <c r="X184" s="154">
        <f>'[14]Daily Roster'!$X184</f>
        <v>0</v>
      </c>
      <c r="Y184" s="154">
        <f>'[14]Daily Roster'!$Y184</f>
        <v>0</v>
      </c>
      <c r="Z184" s="154">
        <f>'[14]Daily Roster'!$Z184</f>
        <v>0</v>
      </c>
    </row>
    <row r="185" spans="1:26" x14ac:dyDescent="0.3">
      <c r="A185" s="148">
        <v>43356</v>
      </c>
      <c r="B185" t="s">
        <v>4</v>
      </c>
      <c r="C185" s="153">
        <f>'[14]Daily Roster'!$C185</f>
        <v>0</v>
      </c>
      <c r="D185" s="153">
        <f>'[14]Daily Roster'!$D185</f>
        <v>0</v>
      </c>
      <c r="E185" s="153">
        <f>'[14]Daily Roster'!$E185</f>
        <v>0</v>
      </c>
      <c r="F185" s="153">
        <f>'[14]Daily Roster'!$F185</f>
        <v>0</v>
      </c>
      <c r="G185" s="153" t="str">
        <f>'[14]Daily Roster'!$G185</f>
        <v>qq</v>
      </c>
      <c r="H185" s="153">
        <f>'[14]Daily Roster'!$H185</f>
        <v>0</v>
      </c>
      <c r="I185" s="153">
        <f>'[14]Daily Roster'!$I185</f>
        <v>0</v>
      </c>
      <c r="J185" s="153">
        <f>'[14]Daily Roster'!$J185</f>
        <v>0</v>
      </c>
      <c r="K185" s="153">
        <f>'[14]Daily Roster'!$K185</f>
        <v>0</v>
      </c>
      <c r="L185" s="153" t="str">
        <f>'[14]Daily Roster'!$L185</f>
        <v>qq</v>
      </c>
      <c r="M185" s="154">
        <f>'[14]Daily Roster'!$M185</f>
        <v>0</v>
      </c>
      <c r="N185" s="154">
        <f>'[14]Daily Roster'!$N185</f>
        <v>0</v>
      </c>
      <c r="O185" s="154">
        <f>'[14]Daily Roster'!$O185</f>
        <v>0</v>
      </c>
      <c r="P185" s="154">
        <f>'[14]Daily Roster'!$P185</f>
        <v>0</v>
      </c>
      <c r="Q185" s="154">
        <f>'[14]Daily Roster'!$Q185</f>
        <v>0</v>
      </c>
      <c r="R185" s="154">
        <f>'[14]Daily Roster'!$R185</f>
        <v>0</v>
      </c>
      <c r="S185" s="154">
        <f>'[14]Daily Roster'!$S185</f>
        <v>0</v>
      </c>
      <c r="T185" s="154">
        <f>'[14]Daily Roster'!$T185</f>
        <v>0</v>
      </c>
      <c r="U185" s="154">
        <f>'[14]Daily Roster'!$U185</f>
        <v>0</v>
      </c>
      <c r="V185" s="154">
        <f>'[14]Daily Roster'!$V185</f>
        <v>0</v>
      </c>
      <c r="W185" s="154">
        <f>'[14]Daily Roster'!$W185</f>
        <v>0</v>
      </c>
      <c r="X185" s="154">
        <f>'[14]Daily Roster'!$X185</f>
        <v>0</v>
      </c>
      <c r="Y185" s="154">
        <f>'[14]Daily Roster'!$Y185</f>
        <v>0</v>
      </c>
      <c r="Z185" s="154">
        <f>'[14]Daily Roster'!$Z185</f>
        <v>0</v>
      </c>
    </row>
    <row r="186" spans="1:26" x14ac:dyDescent="0.3">
      <c r="A186" s="148">
        <v>43357</v>
      </c>
      <c r="B186" t="s">
        <v>5</v>
      </c>
      <c r="C186" s="153">
        <f>'[14]Daily Roster'!$C186</f>
        <v>0</v>
      </c>
      <c r="D186" s="153">
        <f>'[14]Daily Roster'!$D186</f>
        <v>0</v>
      </c>
      <c r="E186" s="153">
        <f>'[14]Daily Roster'!$E186</f>
        <v>0</v>
      </c>
      <c r="F186" s="153">
        <f>'[14]Daily Roster'!$F186</f>
        <v>0</v>
      </c>
      <c r="G186" s="153" t="str">
        <f>'[14]Daily Roster'!$G186</f>
        <v>qq</v>
      </c>
      <c r="H186" s="153">
        <f>'[14]Daily Roster'!$H186</f>
        <v>0</v>
      </c>
      <c r="I186" s="153">
        <f>'[14]Daily Roster'!$I186</f>
        <v>0</v>
      </c>
      <c r="J186" s="153">
        <f>'[14]Daily Roster'!$J186</f>
        <v>0</v>
      </c>
      <c r="K186" s="153">
        <f>'[14]Daily Roster'!$K186</f>
        <v>0</v>
      </c>
      <c r="L186" s="153" t="str">
        <f>'[14]Daily Roster'!$L186</f>
        <v>qq</v>
      </c>
      <c r="M186" s="154">
        <f>'[14]Daily Roster'!$M186</f>
        <v>0</v>
      </c>
      <c r="N186" s="154">
        <f>'[14]Daily Roster'!$N186</f>
        <v>0</v>
      </c>
      <c r="O186" s="154">
        <f>'[14]Daily Roster'!$O186</f>
        <v>0</v>
      </c>
      <c r="P186" s="154">
        <f>'[14]Daily Roster'!$P186</f>
        <v>0</v>
      </c>
      <c r="Q186" s="154">
        <f>'[14]Daily Roster'!$Q186</f>
        <v>0</v>
      </c>
      <c r="R186" s="154">
        <f>'[14]Daily Roster'!$R186</f>
        <v>0</v>
      </c>
      <c r="S186" s="154">
        <f>'[14]Daily Roster'!$S186</f>
        <v>0</v>
      </c>
      <c r="T186" s="154">
        <f>'[14]Daily Roster'!$T186</f>
        <v>0</v>
      </c>
      <c r="U186" s="154">
        <f>'[14]Daily Roster'!$U186</f>
        <v>0</v>
      </c>
      <c r="V186" s="154">
        <f>'[14]Daily Roster'!$V186</f>
        <v>0</v>
      </c>
      <c r="W186" s="154">
        <f>'[14]Daily Roster'!$W186</f>
        <v>0</v>
      </c>
      <c r="X186" s="154">
        <f>'[14]Daily Roster'!$X186</f>
        <v>0</v>
      </c>
      <c r="Y186" s="154">
        <f>'[14]Daily Roster'!$Y186</f>
        <v>0</v>
      </c>
      <c r="Z186" s="154">
        <f>'[14]Daily Roster'!$Z186</f>
        <v>0</v>
      </c>
    </row>
    <row r="187" spans="1:26" x14ac:dyDescent="0.3">
      <c r="A187" s="148">
        <v>43360</v>
      </c>
      <c r="B187" t="s">
        <v>1</v>
      </c>
      <c r="C187" s="153">
        <f>'[14]Daily Roster'!$C187</f>
        <v>0</v>
      </c>
      <c r="D187" s="153">
        <f>'[14]Daily Roster'!$D187</f>
        <v>0</v>
      </c>
      <c r="E187" s="153">
        <f>'[14]Daily Roster'!$E187</f>
        <v>0</v>
      </c>
      <c r="F187" s="153">
        <f>'[14]Daily Roster'!$F187</f>
        <v>0</v>
      </c>
      <c r="G187" s="153" t="str">
        <f>'[14]Daily Roster'!$G187</f>
        <v>qq</v>
      </c>
      <c r="H187" s="153">
        <f>'[14]Daily Roster'!$H187</f>
        <v>0</v>
      </c>
      <c r="I187" s="153">
        <f>'[14]Daily Roster'!$I187</f>
        <v>0</v>
      </c>
      <c r="J187" s="153">
        <f>'[14]Daily Roster'!$J187</f>
        <v>0</v>
      </c>
      <c r="K187" s="153">
        <f>'[14]Daily Roster'!$K187</f>
        <v>0</v>
      </c>
      <c r="L187" s="153" t="str">
        <f>'[14]Daily Roster'!$L187</f>
        <v>qq</v>
      </c>
      <c r="M187" s="154">
        <f>'[14]Daily Roster'!$M187</f>
        <v>0</v>
      </c>
      <c r="N187" s="154">
        <f>'[14]Daily Roster'!$N187</f>
        <v>0</v>
      </c>
      <c r="O187" s="154">
        <f>'[14]Daily Roster'!$O187</f>
        <v>0</v>
      </c>
      <c r="P187" s="154">
        <f>'[14]Daily Roster'!$P187</f>
        <v>0</v>
      </c>
      <c r="Q187" s="154">
        <f>'[14]Daily Roster'!$Q187</f>
        <v>0</v>
      </c>
      <c r="R187" s="154">
        <f>'[14]Daily Roster'!$R187</f>
        <v>0</v>
      </c>
      <c r="S187" s="154">
        <f>'[14]Daily Roster'!$S187</f>
        <v>0</v>
      </c>
      <c r="T187" s="154">
        <f>'[14]Daily Roster'!$T187</f>
        <v>0</v>
      </c>
      <c r="U187" s="154">
        <f>'[14]Daily Roster'!$U187</f>
        <v>0</v>
      </c>
      <c r="V187" s="154">
        <f>'[14]Daily Roster'!$V187</f>
        <v>0</v>
      </c>
      <c r="W187" s="154">
        <f>'[14]Daily Roster'!$W187</f>
        <v>0</v>
      </c>
      <c r="X187" s="154">
        <f>'[14]Daily Roster'!$X187</f>
        <v>0</v>
      </c>
      <c r="Y187" s="154">
        <f>'[14]Daily Roster'!$Y187</f>
        <v>0</v>
      </c>
      <c r="Z187" s="154">
        <f>'[14]Daily Roster'!$Z187</f>
        <v>0</v>
      </c>
    </row>
    <row r="188" spans="1:26" x14ac:dyDescent="0.3">
      <c r="A188" s="148">
        <v>43361</v>
      </c>
      <c r="B188" t="s">
        <v>2</v>
      </c>
      <c r="C188" s="153">
        <f>'[14]Daily Roster'!$C188</f>
        <v>0</v>
      </c>
      <c r="D188" s="153">
        <f>'[14]Daily Roster'!$D188</f>
        <v>0</v>
      </c>
      <c r="E188" s="153">
        <f>'[14]Daily Roster'!$E188</f>
        <v>0</v>
      </c>
      <c r="F188" s="153">
        <f>'[14]Daily Roster'!$F188</f>
        <v>0</v>
      </c>
      <c r="G188" s="153" t="str">
        <f>'[14]Daily Roster'!$G188</f>
        <v>qq</v>
      </c>
      <c r="H188" s="153">
        <f>'[14]Daily Roster'!$H188</f>
        <v>0</v>
      </c>
      <c r="I188" s="153">
        <f>'[14]Daily Roster'!$I188</f>
        <v>0</v>
      </c>
      <c r="J188" s="153">
        <f>'[14]Daily Roster'!$J188</f>
        <v>0</v>
      </c>
      <c r="K188" s="153">
        <f>'[14]Daily Roster'!$K188</f>
        <v>0</v>
      </c>
      <c r="L188" s="153" t="str">
        <f>'[14]Daily Roster'!$L188</f>
        <v>qq</v>
      </c>
      <c r="M188" s="154">
        <f>'[14]Daily Roster'!$M188</f>
        <v>0</v>
      </c>
      <c r="N188" s="154">
        <f>'[14]Daily Roster'!$N188</f>
        <v>0</v>
      </c>
      <c r="O188" s="154">
        <f>'[14]Daily Roster'!$O188</f>
        <v>0</v>
      </c>
      <c r="P188" s="154">
        <f>'[14]Daily Roster'!$P188</f>
        <v>0</v>
      </c>
      <c r="Q188" s="154">
        <f>'[14]Daily Roster'!$Q188</f>
        <v>0</v>
      </c>
      <c r="R188" s="154">
        <f>'[14]Daily Roster'!$R188</f>
        <v>0</v>
      </c>
      <c r="S188" s="154">
        <f>'[14]Daily Roster'!$S188</f>
        <v>0</v>
      </c>
      <c r="T188" s="154">
        <f>'[14]Daily Roster'!$T188</f>
        <v>0</v>
      </c>
      <c r="U188" s="154">
        <f>'[14]Daily Roster'!$U188</f>
        <v>0</v>
      </c>
      <c r="V188" s="154">
        <f>'[14]Daily Roster'!$V188</f>
        <v>0</v>
      </c>
      <c r="W188" s="154">
        <f>'[14]Daily Roster'!$W188</f>
        <v>0</v>
      </c>
      <c r="X188" s="154">
        <f>'[14]Daily Roster'!$X188</f>
        <v>0</v>
      </c>
      <c r="Y188" s="154">
        <f>'[14]Daily Roster'!$Y188</f>
        <v>0</v>
      </c>
      <c r="Z188" s="154">
        <f>'[14]Daily Roster'!$Z188</f>
        <v>0</v>
      </c>
    </row>
    <row r="189" spans="1:26" x14ac:dyDescent="0.3">
      <c r="A189" s="148">
        <v>43362</v>
      </c>
      <c r="B189" t="s">
        <v>3</v>
      </c>
      <c r="C189" s="153">
        <f>'[14]Daily Roster'!$C189</f>
        <v>0</v>
      </c>
      <c r="D189" s="153">
        <f>'[14]Daily Roster'!$D189</f>
        <v>0</v>
      </c>
      <c r="E189" s="153">
        <f>'[14]Daily Roster'!$E189</f>
        <v>0</v>
      </c>
      <c r="F189" s="153">
        <f>'[14]Daily Roster'!$F189</f>
        <v>0</v>
      </c>
      <c r="G189" s="153" t="str">
        <f>'[14]Daily Roster'!$G189</f>
        <v>qq</v>
      </c>
      <c r="H189" s="153">
        <f>'[14]Daily Roster'!$H189</f>
        <v>0</v>
      </c>
      <c r="I189" s="153">
        <f>'[14]Daily Roster'!$I189</f>
        <v>0</v>
      </c>
      <c r="J189" s="153">
        <f>'[14]Daily Roster'!$J189</f>
        <v>0</v>
      </c>
      <c r="K189" s="153">
        <f>'[14]Daily Roster'!$K189</f>
        <v>0</v>
      </c>
      <c r="L189" s="153" t="str">
        <f>'[14]Daily Roster'!$L189</f>
        <v>qq</v>
      </c>
      <c r="M189" s="154">
        <f>'[14]Daily Roster'!$M189</f>
        <v>0</v>
      </c>
      <c r="N189" s="154">
        <f>'[14]Daily Roster'!$N189</f>
        <v>0</v>
      </c>
      <c r="O189" s="154">
        <f>'[14]Daily Roster'!$O189</f>
        <v>0</v>
      </c>
      <c r="P189" s="154">
        <f>'[14]Daily Roster'!$P189</f>
        <v>0</v>
      </c>
      <c r="Q189" s="154">
        <f>'[14]Daily Roster'!$Q189</f>
        <v>0</v>
      </c>
      <c r="R189" s="154">
        <f>'[14]Daily Roster'!$R189</f>
        <v>0</v>
      </c>
      <c r="S189" s="154">
        <f>'[14]Daily Roster'!$S189</f>
        <v>0</v>
      </c>
      <c r="T189" s="154">
        <f>'[14]Daily Roster'!$T189</f>
        <v>0</v>
      </c>
      <c r="U189" s="154">
        <f>'[14]Daily Roster'!$U189</f>
        <v>0</v>
      </c>
      <c r="V189" s="154">
        <f>'[14]Daily Roster'!$V189</f>
        <v>0</v>
      </c>
      <c r="W189" s="154">
        <f>'[14]Daily Roster'!$W189</f>
        <v>0</v>
      </c>
      <c r="X189" s="154">
        <f>'[14]Daily Roster'!$X189</f>
        <v>0</v>
      </c>
      <c r="Y189" s="154">
        <f>'[14]Daily Roster'!$Y189</f>
        <v>0</v>
      </c>
      <c r="Z189" s="154">
        <f>'[14]Daily Roster'!$Z189</f>
        <v>0</v>
      </c>
    </row>
    <row r="190" spans="1:26" x14ac:dyDescent="0.3">
      <c r="A190" s="148">
        <v>43363</v>
      </c>
      <c r="B190" t="s">
        <v>4</v>
      </c>
      <c r="C190" s="153">
        <f>'[14]Daily Roster'!$C190</f>
        <v>0</v>
      </c>
      <c r="D190" s="153">
        <f>'[14]Daily Roster'!$D190</f>
        <v>0</v>
      </c>
      <c r="E190" s="153">
        <f>'[14]Daily Roster'!$E190</f>
        <v>0</v>
      </c>
      <c r="F190" s="153">
        <f>'[14]Daily Roster'!$F190</f>
        <v>0</v>
      </c>
      <c r="G190" s="153" t="str">
        <f>'[14]Daily Roster'!$G190</f>
        <v>qq</v>
      </c>
      <c r="H190" s="153">
        <f>'[14]Daily Roster'!$H190</f>
        <v>0</v>
      </c>
      <c r="I190" s="153">
        <f>'[14]Daily Roster'!$I190</f>
        <v>0</v>
      </c>
      <c r="J190" s="153">
        <f>'[14]Daily Roster'!$J190</f>
        <v>0</v>
      </c>
      <c r="K190" s="153">
        <f>'[14]Daily Roster'!$K190</f>
        <v>0</v>
      </c>
      <c r="L190" s="153" t="str">
        <f>'[14]Daily Roster'!$L190</f>
        <v>qq</v>
      </c>
      <c r="M190" s="154">
        <f>'[14]Daily Roster'!$M190</f>
        <v>0</v>
      </c>
      <c r="N190" s="154">
        <f>'[14]Daily Roster'!$N190</f>
        <v>0</v>
      </c>
      <c r="O190" s="154">
        <f>'[14]Daily Roster'!$O190</f>
        <v>0</v>
      </c>
      <c r="P190" s="154">
        <f>'[14]Daily Roster'!$P190</f>
        <v>0</v>
      </c>
      <c r="Q190" s="154">
        <f>'[14]Daily Roster'!$Q190</f>
        <v>0</v>
      </c>
      <c r="R190" s="154">
        <f>'[14]Daily Roster'!$R190</f>
        <v>0</v>
      </c>
      <c r="S190" s="154">
        <f>'[14]Daily Roster'!$S190</f>
        <v>0</v>
      </c>
      <c r="T190" s="154">
        <f>'[14]Daily Roster'!$T190</f>
        <v>0</v>
      </c>
      <c r="U190" s="154">
        <f>'[14]Daily Roster'!$U190</f>
        <v>0</v>
      </c>
      <c r="V190" s="154">
        <f>'[14]Daily Roster'!$V190</f>
        <v>0</v>
      </c>
      <c r="W190" s="154">
        <f>'[14]Daily Roster'!$W190</f>
        <v>0</v>
      </c>
      <c r="X190" s="154">
        <f>'[14]Daily Roster'!$X190</f>
        <v>0</v>
      </c>
      <c r="Y190" s="154">
        <f>'[14]Daily Roster'!$Y190</f>
        <v>0</v>
      </c>
      <c r="Z190" s="154">
        <f>'[14]Daily Roster'!$Z190</f>
        <v>0</v>
      </c>
    </row>
    <row r="191" spans="1:26" x14ac:dyDescent="0.3">
      <c r="A191" s="148">
        <v>43364</v>
      </c>
      <c r="B191" t="s">
        <v>5</v>
      </c>
      <c r="C191" s="153">
        <f>'[14]Daily Roster'!$C191</f>
        <v>0</v>
      </c>
      <c r="D191" s="153">
        <f>'[14]Daily Roster'!$D191</f>
        <v>0</v>
      </c>
      <c r="E191" s="153">
        <f>'[14]Daily Roster'!$E191</f>
        <v>0</v>
      </c>
      <c r="F191" s="153">
        <f>'[14]Daily Roster'!$F191</f>
        <v>0</v>
      </c>
      <c r="G191" s="153" t="str">
        <f>'[14]Daily Roster'!$G191</f>
        <v>M.Phung</v>
      </c>
      <c r="H191" s="153">
        <f>'[14]Daily Roster'!$H191</f>
        <v>0</v>
      </c>
      <c r="I191" s="153">
        <f>'[14]Daily Roster'!$I191</f>
        <v>0</v>
      </c>
      <c r="J191" s="153">
        <f>'[14]Daily Roster'!$J191</f>
        <v>0</v>
      </c>
      <c r="K191" s="153">
        <f>'[14]Daily Roster'!$K191</f>
        <v>0</v>
      </c>
      <c r="L191" s="153" t="str">
        <f>'[14]Daily Roster'!$L191</f>
        <v>qq</v>
      </c>
      <c r="M191" s="154">
        <f>'[14]Daily Roster'!$M191</f>
        <v>0</v>
      </c>
      <c r="N191" s="154">
        <f>'[14]Daily Roster'!$N191</f>
        <v>0</v>
      </c>
      <c r="O191" s="154">
        <f>'[14]Daily Roster'!$O191</f>
        <v>0</v>
      </c>
      <c r="P191" s="154">
        <f>'[14]Daily Roster'!$P191</f>
        <v>0</v>
      </c>
      <c r="Q191" s="154">
        <f>'[14]Daily Roster'!$Q191</f>
        <v>0</v>
      </c>
      <c r="R191" s="154">
        <f>'[14]Daily Roster'!$R191</f>
        <v>0</v>
      </c>
      <c r="S191" s="154">
        <f>'[14]Daily Roster'!$S191</f>
        <v>0</v>
      </c>
      <c r="T191" s="154">
        <f>'[14]Daily Roster'!$T191</f>
        <v>0</v>
      </c>
      <c r="U191" s="154">
        <f>'[14]Daily Roster'!$U191</f>
        <v>0</v>
      </c>
      <c r="V191" s="154">
        <f>'[14]Daily Roster'!$V191</f>
        <v>0</v>
      </c>
      <c r="W191" s="154">
        <f>'[14]Daily Roster'!$W191</f>
        <v>0</v>
      </c>
      <c r="X191" s="154">
        <f>'[14]Daily Roster'!$X191</f>
        <v>0</v>
      </c>
      <c r="Y191" s="154">
        <f>'[14]Daily Roster'!$Y191</f>
        <v>0</v>
      </c>
      <c r="Z191" s="154">
        <f>'[14]Daily Roster'!$Z191</f>
        <v>0</v>
      </c>
    </row>
    <row r="192" spans="1:26" x14ac:dyDescent="0.3">
      <c r="A192" s="148">
        <v>43367</v>
      </c>
      <c r="B192" t="s">
        <v>1</v>
      </c>
      <c r="C192" s="153">
        <f>'[14]Daily Roster'!$C192</f>
        <v>0</v>
      </c>
      <c r="D192" s="153">
        <f>'[14]Daily Roster'!$D192</f>
        <v>0</v>
      </c>
      <c r="E192" s="153">
        <f>'[14]Daily Roster'!$E192</f>
        <v>0</v>
      </c>
      <c r="F192" s="153">
        <f>'[14]Daily Roster'!$F192</f>
        <v>0</v>
      </c>
      <c r="G192" s="153" t="str">
        <f>'[14]Daily Roster'!$G192</f>
        <v>qq</v>
      </c>
      <c r="H192" s="153">
        <f>'[14]Daily Roster'!$H192</f>
        <v>0</v>
      </c>
      <c r="I192" s="153">
        <f>'[14]Daily Roster'!$I192</f>
        <v>0</v>
      </c>
      <c r="J192" s="153">
        <f>'[14]Daily Roster'!$J192</f>
        <v>0</v>
      </c>
      <c r="K192" s="153">
        <f>'[14]Daily Roster'!$K192</f>
        <v>0</v>
      </c>
      <c r="L192" s="153" t="str">
        <f>'[14]Daily Roster'!$L192</f>
        <v>qq</v>
      </c>
      <c r="M192" s="154">
        <f>'[14]Daily Roster'!$M192</f>
        <v>0</v>
      </c>
      <c r="N192" s="154">
        <f>'[14]Daily Roster'!$N192</f>
        <v>0</v>
      </c>
      <c r="O192" s="154">
        <f>'[14]Daily Roster'!$O192</f>
        <v>0</v>
      </c>
      <c r="P192" s="154">
        <f>'[14]Daily Roster'!$P192</f>
        <v>0</v>
      </c>
      <c r="Q192" s="154">
        <f>'[14]Daily Roster'!$Q192</f>
        <v>0</v>
      </c>
      <c r="R192" s="154">
        <f>'[14]Daily Roster'!$R192</f>
        <v>0</v>
      </c>
      <c r="S192" s="154">
        <f>'[14]Daily Roster'!$S192</f>
        <v>0</v>
      </c>
      <c r="T192" s="154">
        <f>'[14]Daily Roster'!$T192</f>
        <v>0</v>
      </c>
      <c r="U192" s="154">
        <f>'[14]Daily Roster'!$U192</f>
        <v>0</v>
      </c>
      <c r="V192" s="154">
        <f>'[14]Daily Roster'!$V192</f>
        <v>0</v>
      </c>
      <c r="W192" s="154">
        <f>'[14]Daily Roster'!$W192</f>
        <v>0</v>
      </c>
      <c r="X192" s="154">
        <f>'[14]Daily Roster'!$X192</f>
        <v>0</v>
      </c>
      <c r="Y192" s="154">
        <f>'[14]Daily Roster'!$Y192</f>
        <v>0</v>
      </c>
      <c r="Z192" s="154">
        <f>'[14]Daily Roster'!$Z192</f>
        <v>0</v>
      </c>
    </row>
    <row r="193" spans="1:26" x14ac:dyDescent="0.3">
      <c r="A193" s="148">
        <v>43368</v>
      </c>
      <c r="B193" t="s">
        <v>2</v>
      </c>
      <c r="C193" s="153">
        <f>'[14]Daily Roster'!$C193</f>
        <v>0</v>
      </c>
      <c r="D193" s="153">
        <f>'[14]Daily Roster'!$D193</f>
        <v>0</v>
      </c>
      <c r="E193" s="153">
        <f>'[14]Daily Roster'!$E193</f>
        <v>0</v>
      </c>
      <c r="F193" s="153">
        <f>'[14]Daily Roster'!$F193</f>
        <v>0</v>
      </c>
      <c r="G193" s="153" t="str">
        <f>'[14]Daily Roster'!$G193</f>
        <v>qq</v>
      </c>
      <c r="H193" s="153">
        <f>'[14]Daily Roster'!$H193</f>
        <v>0</v>
      </c>
      <c r="I193" s="153">
        <f>'[14]Daily Roster'!$I193</f>
        <v>0</v>
      </c>
      <c r="J193" s="153">
        <f>'[14]Daily Roster'!$J193</f>
        <v>0</v>
      </c>
      <c r="K193" s="153">
        <f>'[14]Daily Roster'!$K193</f>
        <v>0</v>
      </c>
      <c r="L193" s="153" t="str">
        <f>'[14]Daily Roster'!$L193</f>
        <v>qq</v>
      </c>
      <c r="M193" s="154">
        <f>'[14]Daily Roster'!$M193</f>
        <v>0</v>
      </c>
      <c r="N193" s="154">
        <f>'[14]Daily Roster'!$N193</f>
        <v>0</v>
      </c>
      <c r="O193" s="154">
        <f>'[14]Daily Roster'!$O193</f>
        <v>0</v>
      </c>
      <c r="P193" s="154">
        <f>'[14]Daily Roster'!$P193</f>
        <v>0</v>
      </c>
      <c r="Q193" s="154">
        <f>'[14]Daily Roster'!$Q193</f>
        <v>0</v>
      </c>
      <c r="R193" s="154">
        <f>'[14]Daily Roster'!$R193</f>
        <v>0</v>
      </c>
      <c r="S193" s="154">
        <f>'[14]Daily Roster'!$S193</f>
        <v>0</v>
      </c>
      <c r="T193" s="154">
        <f>'[14]Daily Roster'!$T193</f>
        <v>0</v>
      </c>
      <c r="U193" s="154">
        <f>'[14]Daily Roster'!$U193</f>
        <v>0</v>
      </c>
      <c r="V193" s="154">
        <f>'[14]Daily Roster'!$V193</f>
        <v>0</v>
      </c>
      <c r="W193" s="154">
        <f>'[14]Daily Roster'!$W193</f>
        <v>0</v>
      </c>
      <c r="X193" s="154">
        <f>'[14]Daily Roster'!$X193</f>
        <v>0</v>
      </c>
      <c r="Y193" s="154">
        <f>'[14]Daily Roster'!$Y193</f>
        <v>0</v>
      </c>
      <c r="Z193" s="154">
        <f>'[14]Daily Roster'!$Z193</f>
        <v>0</v>
      </c>
    </row>
    <row r="194" spans="1:26" x14ac:dyDescent="0.3">
      <c r="A194" s="148">
        <v>43369</v>
      </c>
      <c r="B194" t="s">
        <v>3</v>
      </c>
      <c r="C194" s="153">
        <f>'[14]Daily Roster'!$C194</f>
        <v>0</v>
      </c>
      <c r="D194" s="153">
        <f>'[14]Daily Roster'!$D194</f>
        <v>0</v>
      </c>
      <c r="E194" s="153">
        <f>'[14]Daily Roster'!$E194</f>
        <v>0</v>
      </c>
      <c r="F194" s="153">
        <f>'[14]Daily Roster'!$F194</f>
        <v>0</v>
      </c>
      <c r="G194" s="153" t="str">
        <f>'[14]Daily Roster'!$G194</f>
        <v>qq</v>
      </c>
      <c r="H194" s="153">
        <f>'[14]Daily Roster'!$H194</f>
        <v>0</v>
      </c>
      <c r="I194" s="153">
        <f>'[14]Daily Roster'!$I194</f>
        <v>0</v>
      </c>
      <c r="J194" s="153">
        <f>'[14]Daily Roster'!$J194</f>
        <v>0</v>
      </c>
      <c r="K194" s="153">
        <f>'[14]Daily Roster'!$K194</f>
        <v>0</v>
      </c>
      <c r="L194" s="153" t="str">
        <f>'[14]Daily Roster'!$L194</f>
        <v>qq</v>
      </c>
      <c r="M194" s="154">
        <f>'[14]Daily Roster'!$M194</f>
        <v>0</v>
      </c>
      <c r="N194" s="154">
        <f>'[14]Daily Roster'!$N194</f>
        <v>0</v>
      </c>
      <c r="O194" s="154">
        <f>'[14]Daily Roster'!$O194</f>
        <v>0</v>
      </c>
      <c r="P194" s="154">
        <f>'[14]Daily Roster'!$P194</f>
        <v>0</v>
      </c>
      <c r="Q194" s="154">
        <f>'[14]Daily Roster'!$Q194</f>
        <v>0</v>
      </c>
      <c r="R194" s="154">
        <f>'[14]Daily Roster'!$R194</f>
        <v>0</v>
      </c>
      <c r="S194" s="154">
        <f>'[14]Daily Roster'!$S194</f>
        <v>0</v>
      </c>
      <c r="T194" s="154">
        <f>'[14]Daily Roster'!$T194</f>
        <v>0</v>
      </c>
      <c r="U194" s="154">
        <f>'[14]Daily Roster'!$U194</f>
        <v>0</v>
      </c>
      <c r="V194" s="154">
        <f>'[14]Daily Roster'!$V194</f>
        <v>0</v>
      </c>
      <c r="W194" s="154">
        <f>'[14]Daily Roster'!$W194</f>
        <v>0</v>
      </c>
      <c r="X194" s="154">
        <f>'[14]Daily Roster'!$X194</f>
        <v>0</v>
      </c>
      <c r="Y194" s="154">
        <f>'[14]Daily Roster'!$Y194</f>
        <v>0</v>
      </c>
      <c r="Z194" s="154">
        <f>'[14]Daily Roster'!$Z194</f>
        <v>0</v>
      </c>
    </row>
    <row r="195" spans="1:26" x14ac:dyDescent="0.3">
      <c r="A195" s="148">
        <v>43370</v>
      </c>
      <c r="B195" t="s">
        <v>4</v>
      </c>
      <c r="C195" s="153">
        <f>'[14]Daily Roster'!$C195</f>
        <v>0</v>
      </c>
      <c r="D195" s="153">
        <f>'[14]Daily Roster'!$D195</f>
        <v>0</v>
      </c>
      <c r="E195" s="153">
        <f>'[14]Daily Roster'!$E195</f>
        <v>0</v>
      </c>
      <c r="F195" s="153">
        <f>'[14]Daily Roster'!$F195</f>
        <v>0</v>
      </c>
      <c r="G195" s="153" t="str">
        <f>'[14]Daily Roster'!$G195</f>
        <v>qq</v>
      </c>
      <c r="H195" s="153">
        <f>'[14]Daily Roster'!$H195</f>
        <v>0</v>
      </c>
      <c r="I195" s="153">
        <f>'[14]Daily Roster'!$I195</f>
        <v>0</v>
      </c>
      <c r="J195" s="153">
        <f>'[14]Daily Roster'!$J195</f>
        <v>0</v>
      </c>
      <c r="K195" s="153">
        <f>'[14]Daily Roster'!$K195</f>
        <v>0</v>
      </c>
      <c r="L195" s="153" t="str">
        <f>'[14]Daily Roster'!$L195</f>
        <v>qq</v>
      </c>
      <c r="M195" s="154">
        <f>'[14]Daily Roster'!$M195</f>
        <v>0</v>
      </c>
      <c r="N195" s="154">
        <f>'[14]Daily Roster'!$N195</f>
        <v>0</v>
      </c>
      <c r="O195" s="154">
        <f>'[14]Daily Roster'!$O195</f>
        <v>0</v>
      </c>
      <c r="P195" s="154">
        <f>'[14]Daily Roster'!$P195</f>
        <v>0</v>
      </c>
      <c r="Q195" s="154">
        <f>'[14]Daily Roster'!$Q195</f>
        <v>0</v>
      </c>
      <c r="R195" s="154">
        <f>'[14]Daily Roster'!$R195</f>
        <v>0</v>
      </c>
      <c r="S195" s="154">
        <f>'[14]Daily Roster'!$S195</f>
        <v>0</v>
      </c>
      <c r="T195" s="154">
        <f>'[14]Daily Roster'!$T195</f>
        <v>0</v>
      </c>
      <c r="U195" s="154">
        <f>'[14]Daily Roster'!$U195</f>
        <v>0</v>
      </c>
      <c r="V195" s="154">
        <f>'[14]Daily Roster'!$V195</f>
        <v>0</v>
      </c>
      <c r="W195" s="154">
        <f>'[14]Daily Roster'!$W195</f>
        <v>0</v>
      </c>
      <c r="X195" s="154">
        <f>'[14]Daily Roster'!$X195</f>
        <v>0</v>
      </c>
      <c r="Y195" s="154">
        <f>'[14]Daily Roster'!$Y195</f>
        <v>0</v>
      </c>
      <c r="Z195" s="154">
        <f>'[14]Daily Roster'!$Z195</f>
        <v>0</v>
      </c>
    </row>
    <row r="196" spans="1:26" x14ac:dyDescent="0.3">
      <c r="A196" s="148">
        <v>43371</v>
      </c>
      <c r="B196" t="s">
        <v>5</v>
      </c>
      <c r="C196" s="153">
        <f>'[14]Daily Roster'!$C196</f>
        <v>0</v>
      </c>
      <c r="D196" s="153">
        <f>'[14]Daily Roster'!$D196</f>
        <v>0</v>
      </c>
      <c r="E196" s="153">
        <f>'[14]Daily Roster'!$E196</f>
        <v>0</v>
      </c>
      <c r="F196" s="153">
        <f>'[14]Daily Roster'!$F196</f>
        <v>0</v>
      </c>
      <c r="G196" s="153" t="str">
        <f>'[14]Daily Roster'!$G196</f>
        <v>public holiday</v>
      </c>
      <c r="H196" s="153">
        <f>'[14]Daily Roster'!$H196</f>
        <v>0</v>
      </c>
      <c r="I196" s="153">
        <f>'[14]Daily Roster'!$I196</f>
        <v>0</v>
      </c>
      <c r="J196" s="153">
        <f>'[14]Daily Roster'!$J196</f>
        <v>0</v>
      </c>
      <c r="K196" s="153">
        <f>'[14]Daily Roster'!$K196</f>
        <v>0</v>
      </c>
      <c r="L196" s="153" t="str">
        <f>'[14]Daily Roster'!$L196</f>
        <v>qq</v>
      </c>
      <c r="M196" s="154">
        <f>'[14]Daily Roster'!$M196</f>
        <v>0</v>
      </c>
      <c r="N196" s="154">
        <f>'[14]Daily Roster'!$N196</f>
        <v>0</v>
      </c>
      <c r="O196" s="154">
        <f>'[14]Daily Roster'!$O196</f>
        <v>0</v>
      </c>
      <c r="P196" s="154">
        <f>'[14]Daily Roster'!$P196</f>
        <v>0</v>
      </c>
      <c r="Q196" s="154">
        <f>'[14]Daily Roster'!$Q196</f>
        <v>0</v>
      </c>
      <c r="R196" s="154">
        <f>'[14]Daily Roster'!$R196</f>
        <v>0</v>
      </c>
      <c r="S196" s="154">
        <f>'[14]Daily Roster'!$S196</f>
        <v>0</v>
      </c>
      <c r="T196" s="154">
        <f>'[14]Daily Roster'!$T196</f>
        <v>0</v>
      </c>
      <c r="U196" s="154">
        <f>'[14]Daily Roster'!$U196</f>
        <v>0</v>
      </c>
      <c r="V196" s="154">
        <f>'[14]Daily Roster'!$V196</f>
        <v>0</v>
      </c>
      <c r="W196" s="154">
        <f>'[14]Daily Roster'!$W196</f>
        <v>0</v>
      </c>
      <c r="X196" s="154">
        <f>'[14]Daily Roster'!$X196</f>
        <v>0</v>
      </c>
      <c r="Y196" s="154">
        <f>'[14]Daily Roster'!$Y196</f>
        <v>0</v>
      </c>
      <c r="Z196" s="154">
        <f>'[14]Daily Roster'!$Z196</f>
        <v>0</v>
      </c>
    </row>
    <row r="197" spans="1:26" x14ac:dyDescent="0.3">
      <c r="A197" s="148">
        <v>43374</v>
      </c>
      <c r="B197" t="s">
        <v>1</v>
      </c>
      <c r="C197" s="153">
        <f>'[14]Daily Roster'!$C197</f>
        <v>0</v>
      </c>
      <c r="D197" s="153">
        <f>'[14]Daily Roster'!$D197</f>
        <v>0</v>
      </c>
      <c r="E197" s="153">
        <f>'[14]Daily Roster'!$E197</f>
        <v>0</v>
      </c>
      <c r="F197" s="153">
        <f>'[14]Daily Roster'!$F197</f>
        <v>0</v>
      </c>
      <c r="G197" s="153" t="str">
        <f>'[14]Daily Roster'!$G197</f>
        <v>qq</v>
      </c>
      <c r="H197" s="153">
        <f>'[14]Daily Roster'!$H197</f>
        <v>0</v>
      </c>
      <c r="I197" s="153">
        <f>'[14]Daily Roster'!$I197</f>
        <v>0</v>
      </c>
      <c r="J197" s="153">
        <f>'[14]Daily Roster'!$J197</f>
        <v>0</v>
      </c>
      <c r="K197" s="153">
        <f>'[14]Daily Roster'!$K197</f>
        <v>0</v>
      </c>
      <c r="L197" s="153" t="str">
        <f>'[14]Daily Roster'!$L197</f>
        <v>qq</v>
      </c>
      <c r="M197" s="154">
        <f>'[14]Daily Roster'!$M197</f>
        <v>0</v>
      </c>
      <c r="N197" s="154">
        <f>'[14]Daily Roster'!$N197</f>
        <v>0</v>
      </c>
      <c r="O197" s="154">
        <f>'[14]Daily Roster'!$O197</f>
        <v>0</v>
      </c>
      <c r="P197" s="154">
        <f>'[14]Daily Roster'!$P197</f>
        <v>0</v>
      </c>
      <c r="Q197" s="154">
        <f>'[14]Daily Roster'!$Q197</f>
        <v>0</v>
      </c>
      <c r="R197" s="154">
        <f>'[14]Daily Roster'!$R197</f>
        <v>0</v>
      </c>
      <c r="S197" s="154">
        <f>'[14]Daily Roster'!$S197</f>
        <v>0</v>
      </c>
      <c r="T197" s="154">
        <f>'[14]Daily Roster'!$T197</f>
        <v>0</v>
      </c>
      <c r="U197" s="154">
        <f>'[14]Daily Roster'!$U197</f>
        <v>0</v>
      </c>
      <c r="V197" s="154">
        <f>'[14]Daily Roster'!$V197</f>
        <v>0</v>
      </c>
      <c r="W197" s="154">
        <f>'[14]Daily Roster'!$W197</f>
        <v>0</v>
      </c>
      <c r="X197" s="154">
        <f>'[14]Daily Roster'!$X197</f>
        <v>0</v>
      </c>
      <c r="Y197" s="154">
        <f>'[14]Daily Roster'!$Y197</f>
        <v>0</v>
      </c>
      <c r="Z197" s="154">
        <f>'[14]Daily Roster'!$Z197</f>
        <v>0</v>
      </c>
    </row>
    <row r="198" spans="1:26" x14ac:dyDescent="0.3">
      <c r="A198" s="148">
        <v>43375</v>
      </c>
      <c r="B198" t="s">
        <v>2</v>
      </c>
      <c r="C198" s="153">
        <f>'[14]Daily Roster'!$C198</f>
        <v>0</v>
      </c>
      <c r="D198" s="153">
        <f>'[14]Daily Roster'!$D198</f>
        <v>0</v>
      </c>
      <c r="E198" s="153">
        <f>'[14]Daily Roster'!$E198</f>
        <v>0</v>
      </c>
      <c r="F198" s="153">
        <f>'[14]Daily Roster'!$F198</f>
        <v>0</v>
      </c>
      <c r="G198" s="153" t="str">
        <f>'[14]Daily Roster'!$G198</f>
        <v>qq</v>
      </c>
      <c r="H198" s="153">
        <f>'[14]Daily Roster'!$H198</f>
        <v>0</v>
      </c>
      <c r="I198" s="153">
        <f>'[14]Daily Roster'!$I198</f>
        <v>0</v>
      </c>
      <c r="J198" s="153">
        <f>'[14]Daily Roster'!$J198</f>
        <v>0</v>
      </c>
      <c r="K198" s="153">
        <f>'[14]Daily Roster'!$K198</f>
        <v>0</v>
      </c>
      <c r="L198" s="153" t="str">
        <f>'[14]Daily Roster'!$L198</f>
        <v>qq</v>
      </c>
      <c r="M198" s="154">
        <f>'[14]Daily Roster'!$M198</f>
        <v>0</v>
      </c>
      <c r="N198" s="154">
        <f>'[14]Daily Roster'!$N198</f>
        <v>0</v>
      </c>
      <c r="O198" s="154">
        <f>'[14]Daily Roster'!$O198</f>
        <v>0</v>
      </c>
      <c r="P198" s="154">
        <f>'[14]Daily Roster'!$P198</f>
        <v>0</v>
      </c>
      <c r="Q198" s="154">
        <f>'[14]Daily Roster'!$Q198</f>
        <v>0</v>
      </c>
      <c r="R198" s="154">
        <f>'[14]Daily Roster'!$R198</f>
        <v>0</v>
      </c>
      <c r="S198" s="154">
        <f>'[14]Daily Roster'!$S198</f>
        <v>0</v>
      </c>
      <c r="T198" s="154">
        <f>'[14]Daily Roster'!$T198</f>
        <v>0</v>
      </c>
      <c r="U198" s="154">
        <f>'[14]Daily Roster'!$U198</f>
        <v>0</v>
      </c>
      <c r="V198" s="154">
        <f>'[14]Daily Roster'!$V198</f>
        <v>0</v>
      </c>
      <c r="W198" s="154">
        <f>'[14]Daily Roster'!$W198</f>
        <v>0</v>
      </c>
      <c r="X198" s="154">
        <f>'[14]Daily Roster'!$X198</f>
        <v>0</v>
      </c>
      <c r="Y198" s="154">
        <f>'[14]Daily Roster'!$Y198</f>
        <v>0</v>
      </c>
      <c r="Z198" s="154">
        <f>'[14]Daily Roster'!$Z198</f>
        <v>0</v>
      </c>
    </row>
    <row r="199" spans="1:26" x14ac:dyDescent="0.3">
      <c r="A199" s="148">
        <v>43376</v>
      </c>
      <c r="B199" t="s">
        <v>3</v>
      </c>
      <c r="C199" s="153">
        <f>'[14]Daily Roster'!$C199</f>
        <v>0</v>
      </c>
      <c r="D199" s="153">
        <f>'[14]Daily Roster'!$D199</f>
        <v>0</v>
      </c>
      <c r="E199" s="153">
        <f>'[14]Daily Roster'!$E199</f>
        <v>0</v>
      </c>
      <c r="F199" s="153">
        <f>'[14]Daily Roster'!$F199</f>
        <v>0</v>
      </c>
      <c r="G199" s="153" t="str">
        <f>'[14]Daily Roster'!$G199</f>
        <v>qq</v>
      </c>
      <c r="H199" s="153">
        <f>'[14]Daily Roster'!$H199</f>
        <v>0</v>
      </c>
      <c r="I199" s="153">
        <f>'[14]Daily Roster'!$I199</f>
        <v>0</v>
      </c>
      <c r="J199" s="153">
        <f>'[14]Daily Roster'!$J199</f>
        <v>0</v>
      </c>
      <c r="K199" s="153">
        <f>'[14]Daily Roster'!$K199</f>
        <v>0</v>
      </c>
      <c r="L199" s="153" t="str">
        <f>'[14]Daily Roster'!$L199</f>
        <v>qq</v>
      </c>
      <c r="M199" s="154">
        <f>'[14]Daily Roster'!$M199</f>
        <v>0</v>
      </c>
      <c r="N199" s="154">
        <f>'[14]Daily Roster'!$N199</f>
        <v>0</v>
      </c>
      <c r="O199" s="154">
        <f>'[14]Daily Roster'!$O199</f>
        <v>0</v>
      </c>
      <c r="P199" s="154">
        <f>'[14]Daily Roster'!$P199</f>
        <v>0</v>
      </c>
      <c r="Q199" s="154">
        <f>'[14]Daily Roster'!$Q199</f>
        <v>0</v>
      </c>
      <c r="R199" s="154">
        <f>'[14]Daily Roster'!$R199</f>
        <v>0</v>
      </c>
      <c r="S199" s="154">
        <f>'[14]Daily Roster'!$S199</f>
        <v>0</v>
      </c>
      <c r="T199" s="154">
        <f>'[14]Daily Roster'!$T199</f>
        <v>0</v>
      </c>
      <c r="U199" s="154">
        <f>'[14]Daily Roster'!$U199</f>
        <v>0</v>
      </c>
      <c r="V199" s="154">
        <f>'[14]Daily Roster'!$V199</f>
        <v>0</v>
      </c>
      <c r="W199" s="154">
        <f>'[14]Daily Roster'!$W199</f>
        <v>0</v>
      </c>
      <c r="X199" s="154">
        <f>'[14]Daily Roster'!$X199</f>
        <v>0</v>
      </c>
      <c r="Y199" s="154">
        <f>'[14]Daily Roster'!$Y199</f>
        <v>0</v>
      </c>
      <c r="Z199" s="154">
        <f>'[14]Daily Roster'!$Z199</f>
        <v>0</v>
      </c>
    </row>
    <row r="200" spans="1:26" x14ac:dyDescent="0.3">
      <c r="A200" s="148">
        <v>43377</v>
      </c>
      <c r="B200" t="s">
        <v>4</v>
      </c>
      <c r="C200" s="153">
        <f>'[14]Daily Roster'!$C200</f>
        <v>0</v>
      </c>
      <c r="D200" s="153">
        <f>'[14]Daily Roster'!$D200</f>
        <v>0</v>
      </c>
      <c r="E200" s="153">
        <f>'[14]Daily Roster'!$E200</f>
        <v>0</v>
      </c>
      <c r="F200" s="153">
        <f>'[14]Daily Roster'!$F200</f>
        <v>0</v>
      </c>
      <c r="G200" s="153" t="str">
        <f>'[14]Daily Roster'!$G200</f>
        <v>qq</v>
      </c>
      <c r="H200" s="153">
        <f>'[14]Daily Roster'!$H200</f>
        <v>0</v>
      </c>
      <c r="I200" s="153">
        <f>'[14]Daily Roster'!$I200</f>
        <v>0</v>
      </c>
      <c r="J200" s="153">
        <f>'[14]Daily Roster'!$J200</f>
        <v>0</v>
      </c>
      <c r="K200" s="153">
        <f>'[14]Daily Roster'!$K200</f>
        <v>0</v>
      </c>
      <c r="L200" s="153" t="str">
        <f>'[14]Daily Roster'!$L200</f>
        <v>qq</v>
      </c>
      <c r="M200" s="154">
        <f>'[14]Daily Roster'!$M200</f>
        <v>0</v>
      </c>
      <c r="N200" s="154">
        <f>'[14]Daily Roster'!$N200</f>
        <v>0</v>
      </c>
      <c r="O200" s="154">
        <f>'[14]Daily Roster'!$O200</f>
        <v>0</v>
      </c>
      <c r="P200" s="154">
        <f>'[14]Daily Roster'!$P200</f>
        <v>0</v>
      </c>
      <c r="Q200" s="154">
        <f>'[14]Daily Roster'!$Q200</f>
        <v>0</v>
      </c>
      <c r="R200" s="154">
        <f>'[14]Daily Roster'!$R200</f>
        <v>0</v>
      </c>
      <c r="S200" s="154">
        <f>'[14]Daily Roster'!$S200</f>
        <v>0</v>
      </c>
      <c r="T200" s="154">
        <f>'[14]Daily Roster'!$T200</f>
        <v>0</v>
      </c>
      <c r="U200" s="154">
        <f>'[14]Daily Roster'!$U200</f>
        <v>0</v>
      </c>
      <c r="V200" s="154">
        <f>'[14]Daily Roster'!$V200</f>
        <v>0</v>
      </c>
      <c r="W200" s="154">
        <f>'[14]Daily Roster'!$W200</f>
        <v>0</v>
      </c>
      <c r="X200" s="154">
        <f>'[14]Daily Roster'!$X200</f>
        <v>0</v>
      </c>
      <c r="Y200" s="154">
        <f>'[14]Daily Roster'!$Y200</f>
        <v>0</v>
      </c>
      <c r="Z200" s="154">
        <f>'[14]Daily Roster'!$Z200</f>
        <v>0</v>
      </c>
    </row>
    <row r="201" spans="1:26" x14ac:dyDescent="0.3">
      <c r="A201" s="148">
        <v>43378</v>
      </c>
      <c r="B201" t="s">
        <v>5</v>
      </c>
      <c r="C201" s="153">
        <f>'[14]Daily Roster'!$C201</f>
        <v>0</v>
      </c>
      <c r="D201" s="153">
        <f>'[14]Daily Roster'!$D201</f>
        <v>0</v>
      </c>
      <c r="E201" s="153">
        <f>'[14]Daily Roster'!$E201</f>
        <v>0</v>
      </c>
      <c r="F201" s="153">
        <f>'[14]Daily Roster'!$F201</f>
        <v>0</v>
      </c>
      <c r="G201" s="153" t="str">
        <f>'[14]Daily Roster'!$G201</f>
        <v>qq</v>
      </c>
      <c r="H201" s="153">
        <f>'[14]Daily Roster'!$H201</f>
        <v>0</v>
      </c>
      <c r="I201" s="153">
        <f>'[14]Daily Roster'!$I201</f>
        <v>0</v>
      </c>
      <c r="J201" s="153">
        <f>'[14]Daily Roster'!$J201</f>
        <v>0</v>
      </c>
      <c r="K201" s="153">
        <f>'[14]Daily Roster'!$K201</f>
        <v>0</v>
      </c>
      <c r="L201" s="153" t="str">
        <f>'[14]Daily Roster'!$L201</f>
        <v>qq</v>
      </c>
      <c r="M201" s="154">
        <f>'[14]Daily Roster'!$M201</f>
        <v>0</v>
      </c>
      <c r="N201" s="154">
        <f>'[14]Daily Roster'!$N201</f>
        <v>0</v>
      </c>
      <c r="O201" s="154">
        <f>'[14]Daily Roster'!$O201</f>
        <v>0</v>
      </c>
      <c r="P201" s="154">
        <f>'[14]Daily Roster'!$P201</f>
        <v>0</v>
      </c>
      <c r="Q201" s="154">
        <f>'[14]Daily Roster'!$Q201</f>
        <v>0</v>
      </c>
      <c r="R201" s="154">
        <f>'[14]Daily Roster'!$R201</f>
        <v>0</v>
      </c>
      <c r="S201" s="154">
        <f>'[14]Daily Roster'!$S201</f>
        <v>0</v>
      </c>
      <c r="T201" s="154">
        <f>'[14]Daily Roster'!$T201</f>
        <v>0</v>
      </c>
      <c r="U201" s="154">
        <f>'[14]Daily Roster'!$U201</f>
        <v>0</v>
      </c>
      <c r="V201" s="154">
        <f>'[14]Daily Roster'!$V201</f>
        <v>0</v>
      </c>
      <c r="W201" s="154">
        <f>'[14]Daily Roster'!$W201</f>
        <v>0</v>
      </c>
      <c r="X201" s="154">
        <f>'[14]Daily Roster'!$X201</f>
        <v>0</v>
      </c>
      <c r="Y201" s="154">
        <f>'[14]Daily Roster'!$Y201</f>
        <v>0</v>
      </c>
      <c r="Z201" s="154">
        <f>'[14]Daily Roster'!$Z201</f>
        <v>0</v>
      </c>
    </row>
    <row r="202" spans="1:26" x14ac:dyDescent="0.3">
      <c r="A202" s="148">
        <v>43381</v>
      </c>
      <c r="B202" t="s">
        <v>1</v>
      </c>
      <c r="C202" s="153">
        <f>'[14]Daily Roster'!$C202</f>
        <v>0</v>
      </c>
      <c r="D202" s="153">
        <f>'[14]Daily Roster'!$D202</f>
        <v>0</v>
      </c>
      <c r="E202" s="153">
        <f>'[14]Daily Roster'!$E202</f>
        <v>0</v>
      </c>
      <c r="F202" s="153">
        <f>'[14]Daily Roster'!$F202</f>
        <v>0</v>
      </c>
      <c r="G202" s="153" t="str">
        <f>'[14]Daily Roster'!$G202</f>
        <v>qq</v>
      </c>
      <c r="H202" s="153">
        <f>'[14]Daily Roster'!$H202</f>
        <v>0</v>
      </c>
      <c r="I202" s="153">
        <f>'[14]Daily Roster'!$I202</f>
        <v>0</v>
      </c>
      <c r="J202" s="153">
        <f>'[14]Daily Roster'!$J202</f>
        <v>0</v>
      </c>
      <c r="K202" s="153">
        <f>'[14]Daily Roster'!$K202</f>
        <v>0</v>
      </c>
      <c r="L202" s="153" t="str">
        <f>'[14]Daily Roster'!$L202</f>
        <v>qq</v>
      </c>
      <c r="M202" s="154">
        <f>'[14]Daily Roster'!$M202</f>
        <v>0</v>
      </c>
      <c r="N202" s="154">
        <f>'[14]Daily Roster'!$N202</f>
        <v>0</v>
      </c>
      <c r="O202" s="154">
        <f>'[14]Daily Roster'!$O202</f>
        <v>0</v>
      </c>
      <c r="P202" s="154">
        <f>'[14]Daily Roster'!$P202</f>
        <v>0</v>
      </c>
      <c r="Q202" s="154">
        <f>'[14]Daily Roster'!$Q202</f>
        <v>0</v>
      </c>
      <c r="R202" s="154">
        <f>'[14]Daily Roster'!$R202</f>
        <v>0</v>
      </c>
      <c r="S202" s="154">
        <f>'[14]Daily Roster'!$S202</f>
        <v>0</v>
      </c>
      <c r="T202" s="154">
        <f>'[14]Daily Roster'!$T202</f>
        <v>0</v>
      </c>
      <c r="U202" s="154">
        <f>'[14]Daily Roster'!$U202</f>
        <v>0</v>
      </c>
      <c r="V202" s="154">
        <f>'[14]Daily Roster'!$V202</f>
        <v>0</v>
      </c>
      <c r="W202" s="154">
        <f>'[14]Daily Roster'!$W202</f>
        <v>0</v>
      </c>
      <c r="X202" s="154">
        <f>'[14]Daily Roster'!$X202</f>
        <v>0</v>
      </c>
      <c r="Y202" s="154">
        <f>'[14]Daily Roster'!$Y202</f>
        <v>0</v>
      </c>
      <c r="Z202" s="154">
        <f>'[14]Daily Roster'!$Z202</f>
        <v>0</v>
      </c>
    </row>
    <row r="203" spans="1:26" x14ac:dyDescent="0.3">
      <c r="A203" s="148">
        <v>43382</v>
      </c>
      <c r="B203" t="s">
        <v>2</v>
      </c>
      <c r="C203" s="153">
        <f>'[14]Daily Roster'!$C203</f>
        <v>0</v>
      </c>
      <c r="D203" s="153">
        <f>'[14]Daily Roster'!$D203</f>
        <v>0</v>
      </c>
      <c r="E203" s="153">
        <f>'[14]Daily Roster'!$E203</f>
        <v>0</v>
      </c>
      <c r="F203" s="153">
        <f>'[14]Daily Roster'!$F203</f>
        <v>0</v>
      </c>
      <c r="G203" s="153" t="str">
        <f>'[14]Daily Roster'!$G203</f>
        <v>qq</v>
      </c>
      <c r="H203" s="153">
        <f>'[14]Daily Roster'!$H203</f>
        <v>0</v>
      </c>
      <c r="I203" s="153">
        <f>'[14]Daily Roster'!$I203</f>
        <v>0</v>
      </c>
      <c r="J203" s="153">
        <f>'[14]Daily Roster'!$J203</f>
        <v>0</v>
      </c>
      <c r="K203" s="153">
        <f>'[14]Daily Roster'!$K203</f>
        <v>0</v>
      </c>
      <c r="L203" s="153" t="str">
        <f>'[14]Daily Roster'!$L203</f>
        <v>qq</v>
      </c>
      <c r="M203" s="154">
        <f>'[14]Daily Roster'!$M203</f>
        <v>0</v>
      </c>
      <c r="N203" s="154">
        <f>'[14]Daily Roster'!$N203</f>
        <v>0</v>
      </c>
      <c r="O203" s="154">
        <f>'[14]Daily Roster'!$O203</f>
        <v>0</v>
      </c>
      <c r="P203" s="154">
        <f>'[14]Daily Roster'!$P203</f>
        <v>0</v>
      </c>
      <c r="Q203" s="154">
        <f>'[14]Daily Roster'!$Q203</f>
        <v>0</v>
      </c>
      <c r="R203" s="154">
        <f>'[14]Daily Roster'!$R203</f>
        <v>0</v>
      </c>
      <c r="S203" s="154">
        <f>'[14]Daily Roster'!$S203</f>
        <v>0</v>
      </c>
      <c r="T203" s="154">
        <f>'[14]Daily Roster'!$T203</f>
        <v>0</v>
      </c>
      <c r="U203" s="154">
        <f>'[14]Daily Roster'!$U203</f>
        <v>0</v>
      </c>
      <c r="V203" s="154">
        <f>'[14]Daily Roster'!$V203</f>
        <v>0</v>
      </c>
      <c r="W203" s="154">
        <f>'[14]Daily Roster'!$W203</f>
        <v>0</v>
      </c>
      <c r="X203" s="154">
        <f>'[14]Daily Roster'!$X203</f>
        <v>0</v>
      </c>
      <c r="Y203" s="154">
        <f>'[14]Daily Roster'!$Y203</f>
        <v>0</v>
      </c>
      <c r="Z203" s="154">
        <f>'[14]Daily Roster'!$Z203</f>
        <v>0</v>
      </c>
    </row>
    <row r="204" spans="1:26" x14ac:dyDescent="0.3">
      <c r="A204" s="148">
        <v>43383</v>
      </c>
      <c r="B204" t="s">
        <v>3</v>
      </c>
      <c r="C204" s="153">
        <f>'[14]Daily Roster'!$C204</f>
        <v>0</v>
      </c>
      <c r="D204" s="153">
        <f>'[14]Daily Roster'!$D204</f>
        <v>0</v>
      </c>
      <c r="E204" s="153">
        <f>'[14]Daily Roster'!$E204</f>
        <v>0</v>
      </c>
      <c r="F204" s="153">
        <f>'[14]Daily Roster'!$F204</f>
        <v>0</v>
      </c>
      <c r="G204" s="153" t="str">
        <f>'[14]Daily Roster'!$G204</f>
        <v>qq</v>
      </c>
      <c r="H204" s="153">
        <f>'[14]Daily Roster'!$H204</f>
        <v>0</v>
      </c>
      <c r="I204" s="153">
        <f>'[14]Daily Roster'!$I204</f>
        <v>0</v>
      </c>
      <c r="J204" s="153">
        <f>'[14]Daily Roster'!$J204</f>
        <v>0</v>
      </c>
      <c r="K204" s="153">
        <f>'[14]Daily Roster'!$K204</f>
        <v>0</v>
      </c>
      <c r="L204" s="153" t="str">
        <f>'[14]Daily Roster'!$L204</f>
        <v>qq</v>
      </c>
      <c r="M204" s="154">
        <f>'[14]Daily Roster'!$M204</f>
        <v>0</v>
      </c>
      <c r="N204" s="154">
        <f>'[14]Daily Roster'!$N204</f>
        <v>0</v>
      </c>
      <c r="O204" s="154">
        <f>'[14]Daily Roster'!$O204</f>
        <v>0</v>
      </c>
      <c r="P204" s="154">
        <f>'[14]Daily Roster'!$P204</f>
        <v>0</v>
      </c>
      <c r="Q204" s="154">
        <f>'[14]Daily Roster'!$Q204</f>
        <v>0</v>
      </c>
      <c r="R204" s="154">
        <f>'[14]Daily Roster'!$R204</f>
        <v>0</v>
      </c>
      <c r="S204" s="154">
        <f>'[14]Daily Roster'!$S204</f>
        <v>0</v>
      </c>
      <c r="T204" s="154">
        <f>'[14]Daily Roster'!$T204</f>
        <v>0</v>
      </c>
      <c r="U204" s="154">
        <f>'[14]Daily Roster'!$U204</f>
        <v>0</v>
      </c>
      <c r="V204" s="154">
        <f>'[14]Daily Roster'!$V204</f>
        <v>0</v>
      </c>
      <c r="W204" s="154">
        <f>'[14]Daily Roster'!$W204</f>
        <v>0</v>
      </c>
      <c r="X204" s="154">
        <f>'[14]Daily Roster'!$X204</f>
        <v>0</v>
      </c>
      <c r="Y204" s="154">
        <f>'[14]Daily Roster'!$Y204</f>
        <v>0</v>
      </c>
      <c r="Z204" s="154">
        <f>'[14]Daily Roster'!$Z204</f>
        <v>0</v>
      </c>
    </row>
    <row r="205" spans="1:26" x14ac:dyDescent="0.3">
      <c r="A205" s="148">
        <v>43384</v>
      </c>
      <c r="B205" t="s">
        <v>4</v>
      </c>
      <c r="C205" s="153">
        <f>'[14]Daily Roster'!$C205</f>
        <v>0</v>
      </c>
      <c r="D205" s="153">
        <f>'[14]Daily Roster'!$D205</f>
        <v>0</v>
      </c>
      <c r="E205" s="153">
        <f>'[14]Daily Roster'!$E205</f>
        <v>0</v>
      </c>
      <c r="F205" s="153">
        <f>'[14]Daily Roster'!$F205</f>
        <v>0</v>
      </c>
      <c r="G205" s="153" t="str">
        <f>'[14]Daily Roster'!$G205</f>
        <v>qq</v>
      </c>
      <c r="H205" s="153">
        <f>'[14]Daily Roster'!$H205</f>
        <v>0</v>
      </c>
      <c r="I205" s="153">
        <f>'[14]Daily Roster'!$I205</f>
        <v>0</v>
      </c>
      <c r="J205" s="153">
        <f>'[14]Daily Roster'!$J205</f>
        <v>0</v>
      </c>
      <c r="K205" s="153">
        <f>'[14]Daily Roster'!$K205</f>
        <v>0</v>
      </c>
      <c r="L205" s="153" t="str">
        <f>'[14]Daily Roster'!$L205</f>
        <v>qq</v>
      </c>
      <c r="M205" s="154">
        <f>'[14]Daily Roster'!$M205</f>
        <v>0</v>
      </c>
      <c r="N205" s="154">
        <f>'[14]Daily Roster'!$N205</f>
        <v>0</v>
      </c>
      <c r="O205" s="154">
        <f>'[14]Daily Roster'!$O205</f>
        <v>0</v>
      </c>
      <c r="P205" s="154">
        <f>'[14]Daily Roster'!$P205</f>
        <v>0</v>
      </c>
      <c r="Q205" s="154">
        <f>'[14]Daily Roster'!$Q205</f>
        <v>0</v>
      </c>
      <c r="R205" s="154">
        <f>'[14]Daily Roster'!$R205</f>
        <v>0</v>
      </c>
      <c r="S205" s="154">
        <f>'[14]Daily Roster'!$S205</f>
        <v>0</v>
      </c>
      <c r="T205" s="154">
        <f>'[14]Daily Roster'!$T205</f>
        <v>0</v>
      </c>
      <c r="U205" s="154">
        <f>'[14]Daily Roster'!$U205</f>
        <v>0</v>
      </c>
      <c r="V205" s="154">
        <f>'[14]Daily Roster'!$V205</f>
        <v>0</v>
      </c>
      <c r="W205" s="154">
        <f>'[14]Daily Roster'!$W205</f>
        <v>0</v>
      </c>
      <c r="X205" s="154">
        <f>'[14]Daily Roster'!$X205</f>
        <v>0</v>
      </c>
      <c r="Y205" s="154">
        <f>'[14]Daily Roster'!$Y205</f>
        <v>0</v>
      </c>
      <c r="Z205" s="154">
        <f>'[14]Daily Roster'!$Z205</f>
        <v>0</v>
      </c>
    </row>
    <row r="206" spans="1:26" x14ac:dyDescent="0.3">
      <c r="A206" s="148">
        <v>43385</v>
      </c>
      <c r="B206" t="s">
        <v>5</v>
      </c>
      <c r="C206" s="153">
        <f>'[14]Daily Roster'!$C206</f>
        <v>0</v>
      </c>
      <c r="D206" s="153">
        <f>'[14]Daily Roster'!$D206</f>
        <v>0</v>
      </c>
      <c r="E206" s="153">
        <f>'[14]Daily Roster'!$E206</f>
        <v>0</v>
      </c>
      <c r="F206" s="153">
        <f>'[14]Daily Roster'!$F206</f>
        <v>0</v>
      </c>
      <c r="G206" s="153" t="str">
        <f>'[14]Daily Roster'!$G206</f>
        <v>qq</v>
      </c>
      <c r="H206" s="153">
        <f>'[14]Daily Roster'!$H206</f>
        <v>0</v>
      </c>
      <c r="I206" s="153">
        <f>'[14]Daily Roster'!$I206</f>
        <v>0</v>
      </c>
      <c r="J206" s="153">
        <f>'[14]Daily Roster'!$J206</f>
        <v>0</v>
      </c>
      <c r="K206" s="153">
        <f>'[14]Daily Roster'!$K206</f>
        <v>0</v>
      </c>
      <c r="L206" s="153" t="str">
        <f>'[14]Daily Roster'!$L206</f>
        <v>qq</v>
      </c>
      <c r="M206" s="154">
        <f>'[14]Daily Roster'!$M206</f>
        <v>0</v>
      </c>
      <c r="N206" s="154">
        <f>'[14]Daily Roster'!$N206</f>
        <v>0</v>
      </c>
      <c r="O206" s="154">
        <f>'[14]Daily Roster'!$O206</f>
        <v>0</v>
      </c>
      <c r="P206" s="154">
        <f>'[14]Daily Roster'!$P206</f>
        <v>0</v>
      </c>
      <c r="Q206" s="154">
        <f>'[14]Daily Roster'!$Q206</f>
        <v>0</v>
      </c>
      <c r="R206" s="154">
        <f>'[14]Daily Roster'!$R206</f>
        <v>0</v>
      </c>
      <c r="S206" s="154">
        <f>'[14]Daily Roster'!$S206</f>
        <v>0</v>
      </c>
      <c r="T206" s="154">
        <f>'[14]Daily Roster'!$T206</f>
        <v>0</v>
      </c>
      <c r="U206" s="154">
        <f>'[14]Daily Roster'!$U206</f>
        <v>0</v>
      </c>
      <c r="V206" s="154">
        <f>'[14]Daily Roster'!$V206</f>
        <v>0</v>
      </c>
      <c r="W206" s="154">
        <f>'[14]Daily Roster'!$W206</f>
        <v>0</v>
      </c>
      <c r="X206" s="154">
        <f>'[14]Daily Roster'!$X206</f>
        <v>0</v>
      </c>
      <c r="Y206" s="154">
        <f>'[14]Daily Roster'!$Y206</f>
        <v>0</v>
      </c>
      <c r="Z206" s="154">
        <f>'[14]Daily Roster'!$Z206</f>
        <v>0</v>
      </c>
    </row>
    <row r="207" spans="1:26" x14ac:dyDescent="0.3">
      <c r="A207" s="148">
        <v>43388</v>
      </c>
      <c r="B207" t="s">
        <v>1</v>
      </c>
      <c r="C207" s="153">
        <f>'[14]Daily Roster'!$C207</f>
        <v>0</v>
      </c>
      <c r="D207" s="153">
        <f>'[14]Daily Roster'!$D207</f>
        <v>0</v>
      </c>
      <c r="E207" s="153">
        <f>'[14]Daily Roster'!$E207</f>
        <v>0</v>
      </c>
      <c r="F207" s="153">
        <f>'[14]Daily Roster'!$F207</f>
        <v>0</v>
      </c>
      <c r="G207" s="153" t="str">
        <f>'[14]Daily Roster'!$G207</f>
        <v>qq</v>
      </c>
      <c r="H207" s="153">
        <f>'[14]Daily Roster'!$H207</f>
        <v>0</v>
      </c>
      <c r="I207" s="153">
        <f>'[14]Daily Roster'!$I207</f>
        <v>0</v>
      </c>
      <c r="J207" s="153">
        <f>'[14]Daily Roster'!$J207</f>
        <v>0</v>
      </c>
      <c r="K207" s="153">
        <f>'[14]Daily Roster'!$K207</f>
        <v>0</v>
      </c>
      <c r="L207" s="153" t="str">
        <f>'[14]Daily Roster'!$L207</f>
        <v>qq</v>
      </c>
      <c r="M207" s="154">
        <f>'[14]Daily Roster'!$M207</f>
        <v>0</v>
      </c>
      <c r="N207" s="154">
        <f>'[14]Daily Roster'!$N207</f>
        <v>0</v>
      </c>
      <c r="O207" s="154">
        <f>'[14]Daily Roster'!$O207</f>
        <v>0</v>
      </c>
      <c r="P207" s="154">
        <f>'[14]Daily Roster'!$P207</f>
        <v>0</v>
      </c>
      <c r="Q207" s="154">
        <f>'[14]Daily Roster'!$Q207</f>
        <v>0</v>
      </c>
      <c r="R207" s="154">
        <f>'[14]Daily Roster'!$R207</f>
        <v>0</v>
      </c>
      <c r="S207" s="154">
        <f>'[14]Daily Roster'!$S207</f>
        <v>0</v>
      </c>
      <c r="T207" s="154">
        <f>'[14]Daily Roster'!$T207</f>
        <v>0</v>
      </c>
      <c r="U207" s="154">
        <f>'[14]Daily Roster'!$U207</f>
        <v>0</v>
      </c>
      <c r="V207" s="154">
        <f>'[14]Daily Roster'!$V207</f>
        <v>0</v>
      </c>
      <c r="W207" s="154">
        <f>'[14]Daily Roster'!$W207</f>
        <v>0</v>
      </c>
      <c r="X207" s="154">
        <f>'[14]Daily Roster'!$X207</f>
        <v>0</v>
      </c>
      <c r="Y207" s="154">
        <f>'[14]Daily Roster'!$Y207</f>
        <v>0</v>
      </c>
      <c r="Z207" s="154">
        <f>'[14]Daily Roster'!$Z207</f>
        <v>0</v>
      </c>
    </row>
    <row r="208" spans="1:26" x14ac:dyDescent="0.3">
      <c r="A208" s="148">
        <v>43389</v>
      </c>
      <c r="B208" t="s">
        <v>2</v>
      </c>
      <c r="C208" s="153">
        <f>'[14]Daily Roster'!$C208</f>
        <v>0</v>
      </c>
      <c r="D208" s="153">
        <f>'[14]Daily Roster'!$D208</f>
        <v>0</v>
      </c>
      <c r="E208" s="153">
        <f>'[14]Daily Roster'!$E208</f>
        <v>0</v>
      </c>
      <c r="F208" s="153">
        <f>'[14]Daily Roster'!$F208</f>
        <v>0</v>
      </c>
      <c r="G208" s="153" t="str">
        <f>'[14]Daily Roster'!$G208</f>
        <v>qq</v>
      </c>
      <c r="H208" s="153">
        <f>'[14]Daily Roster'!$H208</f>
        <v>0</v>
      </c>
      <c r="I208" s="153">
        <f>'[14]Daily Roster'!$I208</f>
        <v>0</v>
      </c>
      <c r="J208" s="153">
        <f>'[14]Daily Roster'!$J208</f>
        <v>0</v>
      </c>
      <c r="K208" s="153">
        <f>'[14]Daily Roster'!$K208</f>
        <v>0</v>
      </c>
      <c r="L208" s="153" t="str">
        <f>'[14]Daily Roster'!$L208</f>
        <v>qq</v>
      </c>
      <c r="M208" s="154">
        <f>'[14]Daily Roster'!$M208</f>
        <v>0</v>
      </c>
      <c r="N208" s="154">
        <f>'[14]Daily Roster'!$N208</f>
        <v>0</v>
      </c>
      <c r="O208" s="154">
        <f>'[14]Daily Roster'!$O208</f>
        <v>0</v>
      </c>
      <c r="P208" s="154">
        <f>'[14]Daily Roster'!$P208</f>
        <v>0</v>
      </c>
      <c r="Q208" s="154">
        <f>'[14]Daily Roster'!$Q208</f>
        <v>0</v>
      </c>
      <c r="R208" s="154">
        <f>'[14]Daily Roster'!$R208</f>
        <v>0</v>
      </c>
      <c r="S208" s="154">
        <f>'[14]Daily Roster'!$S208</f>
        <v>0</v>
      </c>
      <c r="T208" s="154">
        <f>'[14]Daily Roster'!$T208</f>
        <v>0</v>
      </c>
      <c r="U208" s="154">
        <f>'[14]Daily Roster'!$U208</f>
        <v>0</v>
      </c>
      <c r="V208" s="154">
        <f>'[14]Daily Roster'!$V208</f>
        <v>0</v>
      </c>
      <c r="W208" s="154">
        <f>'[14]Daily Roster'!$W208</f>
        <v>0</v>
      </c>
      <c r="X208" s="154">
        <f>'[14]Daily Roster'!$X208</f>
        <v>0</v>
      </c>
      <c r="Y208" s="154">
        <f>'[14]Daily Roster'!$Y208</f>
        <v>0</v>
      </c>
      <c r="Z208" s="154">
        <f>'[14]Daily Roster'!$Z208</f>
        <v>0</v>
      </c>
    </row>
    <row r="209" spans="1:26" x14ac:dyDescent="0.3">
      <c r="A209" s="148">
        <v>43390</v>
      </c>
      <c r="B209" t="s">
        <v>3</v>
      </c>
      <c r="C209" s="153">
        <f>'[14]Daily Roster'!$C209</f>
        <v>0</v>
      </c>
      <c r="D209" s="153">
        <f>'[14]Daily Roster'!$D209</f>
        <v>0</v>
      </c>
      <c r="E209" s="153">
        <f>'[14]Daily Roster'!$E209</f>
        <v>0</v>
      </c>
      <c r="F209" s="153">
        <f>'[14]Daily Roster'!$F209</f>
        <v>0</v>
      </c>
      <c r="G209" s="153" t="str">
        <f>'[14]Daily Roster'!$G209</f>
        <v>qq</v>
      </c>
      <c r="H209" s="153">
        <f>'[14]Daily Roster'!$H209</f>
        <v>0</v>
      </c>
      <c r="I209" s="153">
        <f>'[14]Daily Roster'!$I209</f>
        <v>0</v>
      </c>
      <c r="J209" s="153">
        <f>'[14]Daily Roster'!$J209</f>
        <v>0</v>
      </c>
      <c r="K209" s="153">
        <f>'[14]Daily Roster'!$K209</f>
        <v>0</v>
      </c>
      <c r="L209" s="153" t="str">
        <f>'[14]Daily Roster'!$L209</f>
        <v>qq</v>
      </c>
      <c r="M209" s="154">
        <f>'[14]Daily Roster'!$M209</f>
        <v>0</v>
      </c>
      <c r="N209" s="154">
        <f>'[14]Daily Roster'!$N209</f>
        <v>0</v>
      </c>
      <c r="O209" s="154">
        <f>'[14]Daily Roster'!$O209</f>
        <v>0</v>
      </c>
      <c r="P209" s="154">
        <f>'[14]Daily Roster'!$P209</f>
        <v>0</v>
      </c>
      <c r="Q209" s="154">
        <f>'[14]Daily Roster'!$Q209</f>
        <v>0</v>
      </c>
      <c r="R209" s="154">
        <f>'[14]Daily Roster'!$R209</f>
        <v>0</v>
      </c>
      <c r="S209" s="154">
        <f>'[14]Daily Roster'!$S209</f>
        <v>0</v>
      </c>
      <c r="T209" s="154">
        <f>'[14]Daily Roster'!$T209</f>
        <v>0</v>
      </c>
      <c r="U209" s="154">
        <f>'[14]Daily Roster'!$U209</f>
        <v>0</v>
      </c>
      <c r="V209" s="154">
        <f>'[14]Daily Roster'!$V209</f>
        <v>0</v>
      </c>
      <c r="W209" s="154">
        <f>'[14]Daily Roster'!$W209</f>
        <v>0</v>
      </c>
      <c r="X209" s="154">
        <f>'[14]Daily Roster'!$X209</f>
        <v>0</v>
      </c>
      <c r="Y209" s="154">
        <f>'[14]Daily Roster'!$Y209</f>
        <v>0</v>
      </c>
      <c r="Z209" s="154">
        <f>'[14]Daily Roster'!$Z209</f>
        <v>0</v>
      </c>
    </row>
    <row r="210" spans="1:26" x14ac:dyDescent="0.3">
      <c r="A210" s="148">
        <v>43391</v>
      </c>
      <c r="B210" t="s">
        <v>4</v>
      </c>
      <c r="C210" s="153">
        <f>'[14]Daily Roster'!$C210</f>
        <v>0</v>
      </c>
      <c r="D210" s="153">
        <f>'[14]Daily Roster'!$D210</f>
        <v>0</v>
      </c>
      <c r="E210" s="153">
        <f>'[14]Daily Roster'!$E210</f>
        <v>0</v>
      </c>
      <c r="F210" s="153">
        <f>'[14]Daily Roster'!$F210</f>
        <v>0</v>
      </c>
      <c r="G210" s="153" t="str">
        <f>'[14]Daily Roster'!$G210</f>
        <v>qq</v>
      </c>
      <c r="H210" s="153">
        <f>'[14]Daily Roster'!$H210</f>
        <v>0</v>
      </c>
      <c r="I210" s="153">
        <f>'[14]Daily Roster'!$I210</f>
        <v>0</v>
      </c>
      <c r="J210" s="153">
        <f>'[14]Daily Roster'!$J210</f>
        <v>0</v>
      </c>
      <c r="K210" s="153">
        <f>'[14]Daily Roster'!$K210</f>
        <v>0</v>
      </c>
      <c r="L210" s="153" t="str">
        <f>'[14]Daily Roster'!$L210</f>
        <v>J.Do</v>
      </c>
      <c r="M210" s="154">
        <f>'[14]Daily Roster'!$M210</f>
        <v>0</v>
      </c>
      <c r="N210" s="154">
        <f>'[14]Daily Roster'!$N210</f>
        <v>0</v>
      </c>
      <c r="O210" s="154">
        <f>'[14]Daily Roster'!$O210</f>
        <v>0</v>
      </c>
      <c r="P210" s="154">
        <f>'[14]Daily Roster'!$P210</f>
        <v>0</v>
      </c>
      <c r="Q210" s="154">
        <f>'[14]Daily Roster'!$Q210</f>
        <v>0</v>
      </c>
      <c r="R210" s="154">
        <f>'[14]Daily Roster'!$R210</f>
        <v>0</v>
      </c>
      <c r="S210" s="154">
        <f>'[14]Daily Roster'!$S210</f>
        <v>0</v>
      </c>
      <c r="T210" s="154">
        <f>'[14]Daily Roster'!$T210</f>
        <v>0</v>
      </c>
      <c r="U210" s="154">
        <f>'[14]Daily Roster'!$U210</f>
        <v>0</v>
      </c>
      <c r="V210" s="154">
        <f>'[14]Daily Roster'!$V210</f>
        <v>0</v>
      </c>
      <c r="W210" s="154">
        <f>'[14]Daily Roster'!$W210</f>
        <v>0</v>
      </c>
      <c r="X210" s="154">
        <f>'[14]Daily Roster'!$X210</f>
        <v>0</v>
      </c>
      <c r="Y210" s="154">
        <f>'[14]Daily Roster'!$Y210</f>
        <v>0</v>
      </c>
      <c r="Z210" s="154">
        <f>'[14]Daily Roster'!$Z210</f>
        <v>0</v>
      </c>
    </row>
    <row r="211" spans="1:26" x14ac:dyDescent="0.3">
      <c r="A211" s="148">
        <v>43392</v>
      </c>
      <c r="B211" t="s">
        <v>5</v>
      </c>
      <c r="C211" s="153">
        <f>'[14]Daily Roster'!$C211</f>
        <v>0</v>
      </c>
      <c r="D211" s="153">
        <f>'[14]Daily Roster'!$D211</f>
        <v>0</v>
      </c>
      <c r="E211" s="153">
        <f>'[14]Daily Roster'!$E211</f>
        <v>0</v>
      </c>
      <c r="F211" s="153">
        <f>'[14]Daily Roster'!$F211</f>
        <v>0</v>
      </c>
      <c r="G211" s="153" t="str">
        <f>'[14]Daily Roster'!$G211</f>
        <v>qq</v>
      </c>
      <c r="H211" s="153">
        <f>'[14]Daily Roster'!$H211</f>
        <v>0</v>
      </c>
      <c r="I211" s="153">
        <f>'[14]Daily Roster'!$I211</f>
        <v>0</v>
      </c>
      <c r="J211" s="153">
        <f>'[14]Daily Roster'!$J211</f>
        <v>0</v>
      </c>
      <c r="K211" s="153">
        <f>'[14]Daily Roster'!$K211</f>
        <v>0</v>
      </c>
      <c r="L211" s="153" t="str">
        <f>'[14]Daily Roster'!$L211</f>
        <v>qq</v>
      </c>
      <c r="M211" s="154">
        <f>'[14]Daily Roster'!$M211</f>
        <v>0</v>
      </c>
      <c r="N211" s="154">
        <f>'[14]Daily Roster'!$N211</f>
        <v>0</v>
      </c>
      <c r="O211" s="154">
        <f>'[14]Daily Roster'!$O211</f>
        <v>0</v>
      </c>
      <c r="P211" s="154">
        <f>'[14]Daily Roster'!$P211</f>
        <v>0</v>
      </c>
      <c r="Q211" s="154">
        <f>'[14]Daily Roster'!$Q211</f>
        <v>0</v>
      </c>
      <c r="R211" s="154">
        <f>'[14]Daily Roster'!$R211</f>
        <v>0</v>
      </c>
      <c r="S211" s="154">
        <f>'[14]Daily Roster'!$S211</f>
        <v>0</v>
      </c>
      <c r="T211" s="154">
        <f>'[14]Daily Roster'!$T211</f>
        <v>0</v>
      </c>
      <c r="U211" s="154">
        <f>'[14]Daily Roster'!$U211</f>
        <v>0</v>
      </c>
      <c r="V211" s="154">
        <f>'[14]Daily Roster'!$V211</f>
        <v>0</v>
      </c>
      <c r="W211" s="154">
        <f>'[14]Daily Roster'!$W211</f>
        <v>0</v>
      </c>
      <c r="X211" s="154">
        <f>'[14]Daily Roster'!$X211</f>
        <v>0</v>
      </c>
      <c r="Y211" s="154">
        <f>'[14]Daily Roster'!$Y211</f>
        <v>0</v>
      </c>
      <c r="Z211" s="154">
        <f>'[14]Daily Roster'!$Z211</f>
        <v>0</v>
      </c>
    </row>
    <row r="212" spans="1:26" x14ac:dyDescent="0.3">
      <c r="A212" s="148">
        <v>43395</v>
      </c>
      <c r="B212" t="s">
        <v>1</v>
      </c>
      <c r="C212" s="153">
        <f>'[14]Daily Roster'!$C212</f>
        <v>0</v>
      </c>
      <c r="D212" s="153">
        <f>'[14]Daily Roster'!$D212</f>
        <v>0</v>
      </c>
      <c r="E212" s="153">
        <f>'[14]Daily Roster'!$E212</f>
        <v>0</v>
      </c>
      <c r="F212" s="153">
        <f>'[14]Daily Roster'!$F212</f>
        <v>0</v>
      </c>
      <c r="G212" s="153" t="str">
        <f>'[14]Daily Roster'!$G212</f>
        <v>qq</v>
      </c>
      <c r="H212" s="153">
        <f>'[14]Daily Roster'!$H212</f>
        <v>0</v>
      </c>
      <c r="I212" s="153">
        <f>'[14]Daily Roster'!$I212</f>
        <v>0</v>
      </c>
      <c r="J212" s="153">
        <f>'[14]Daily Roster'!$J212</f>
        <v>0</v>
      </c>
      <c r="K212" s="153">
        <f>'[14]Daily Roster'!$K212</f>
        <v>0</v>
      </c>
      <c r="L212" s="153" t="str">
        <f>'[14]Daily Roster'!$L212</f>
        <v>qq</v>
      </c>
      <c r="M212" s="154">
        <f>'[14]Daily Roster'!$M212</f>
        <v>0</v>
      </c>
      <c r="N212" s="154">
        <f>'[14]Daily Roster'!$N212</f>
        <v>0</v>
      </c>
      <c r="O212" s="154">
        <f>'[14]Daily Roster'!$O212</f>
        <v>0</v>
      </c>
      <c r="P212" s="154">
        <f>'[14]Daily Roster'!$P212</f>
        <v>0</v>
      </c>
      <c r="Q212" s="154">
        <f>'[14]Daily Roster'!$Q212</f>
        <v>0</v>
      </c>
      <c r="R212" s="154">
        <f>'[14]Daily Roster'!$R212</f>
        <v>0</v>
      </c>
      <c r="S212" s="154">
        <f>'[14]Daily Roster'!$S212</f>
        <v>0</v>
      </c>
      <c r="T212" s="154">
        <f>'[14]Daily Roster'!$T212</f>
        <v>0</v>
      </c>
      <c r="U212" s="154">
        <f>'[14]Daily Roster'!$U212</f>
        <v>0</v>
      </c>
      <c r="V212" s="154">
        <f>'[14]Daily Roster'!$V212</f>
        <v>0</v>
      </c>
      <c r="W212" s="154">
        <f>'[14]Daily Roster'!$W212</f>
        <v>0</v>
      </c>
      <c r="X212" s="154">
        <f>'[14]Daily Roster'!$X212</f>
        <v>0</v>
      </c>
      <c r="Y212" s="154">
        <f>'[14]Daily Roster'!$Y212</f>
        <v>0</v>
      </c>
      <c r="Z212" s="154">
        <f>'[14]Daily Roster'!$Z212</f>
        <v>0</v>
      </c>
    </row>
    <row r="213" spans="1:26" x14ac:dyDescent="0.3">
      <c r="A213" s="148">
        <v>43396</v>
      </c>
      <c r="B213" t="s">
        <v>2</v>
      </c>
      <c r="C213" s="153">
        <f>'[14]Daily Roster'!$C213</f>
        <v>0</v>
      </c>
      <c r="D213" s="153">
        <f>'[14]Daily Roster'!$D213</f>
        <v>0</v>
      </c>
      <c r="E213" s="153">
        <f>'[14]Daily Roster'!$E213</f>
        <v>0</v>
      </c>
      <c r="F213" s="153">
        <f>'[14]Daily Roster'!$F213</f>
        <v>0</v>
      </c>
      <c r="G213" s="153" t="str">
        <f>'[14]Daily Roster'!$G213</f>
        <v>qq</v>
      </c>
      <c r="H213" s="153">
        <f>'[14]Daily Roster'!$H213</f>
        <v>0</v>
      </c>
      <c r="I213" s="153">
        <f>'[14]Daily Roster'!$I213</f>
        <v>0</v>
      </c>
      <c r="J213" s="153">
        <f>'[14]Daily Roster'!$J213</f>
        <v>0</v>
      </c>
      <c r="K213" s="153">
        <f>'[14]Daily Roster'!$K213</f>
        <v>0</v>
      </c>
      <c r="L213" s="153" t="str">
        <f>'[14]Daily Roster'!$L213</f>
        <v>qq</v>
      </c>
      <c r="M213" s="154">
        <f>'[14]Daily Roster'!$M213</f>
        <v>0</v>
      </c>
      <c r="N213" s="154">
        <f>'[14]Daily Roster'!$N213</f>
        <v>0</v>
      </c>
      <c r="O213" s="154">
        <f>'[14]Daily Roster'!$O213</f>
        <v>0</v>
      </c>
      <c r="P213" s="154">
        <f>'[14]Daily Roster'!$P213</f>
        <v>0</v>
      </c>
      <c r="Q213" s="154">
        <f>'[14]Daily Roster'!$Q213</f>
        <v>0</v>
      </c>
      <c r="R213" s="154">
        <f>'[14]Daily Roster'!$R213</f>
        <v>0</v>
      </c>
      <c r="S213" s="154">
        <f>'[14]Daily Roster'!$S213</f>
        <v>0</v>
      </c>
      <c r="T213" s="154">
        <f>'[14]Daily Roster'!$T213</f>
        <v>0</v>
      </c>
      <c r="U213" s="154">
        <f>'[14]Daily Roster'!$U213</f>
        <v>0</v>
      </c>
      <c r="V213" s="154">
        <f>'[14]Daily Roster'!$V213</f>
        <v>0</v>
      </c>
      <c r="W213" s="154">
        <f>'[14]Daily Roster'!$W213</f>
        <v>0</v>
      </c>
      <c r="X213" s="154">
        <f>'[14]Daily Roster'!$X213</f>
        <v>0</v>
      </c>
      <c r="Y213" s="154">
        <f>'[14]Daily Roster'!$Y213</f>
        <v>0</v>
      </c>
      <c r="Z213" s="154">
        <f>'[14]Daily Roster'!$Z213</f>
        <v>0</v>
      </c>
    </row>
    <row r="214" spans="1:26" x14ac:dyDescent="0.3">
      <c r="A214" s="148">
        <v>43397</v>
      </c>
      <c r="B214" t="s">
        <v>3</v>
      </c>
      <c r="C214" s="153">
        <f>'[14]Daily Roster'!$C214</f>
        <v>0</v>
      </c>
      <c r="D214" s="153">
        <f>'[14]Daily Roster'!$D214</f>
        <v>0</v>
      </c>
      <c r="E214" s="153">
        <f>'[14]Daily Roster'!$E214</f>
        <v>0</v>
      </c>
      <c r="F214" s="153">
        <f>'[14]Daily Roster'!$F214</f>
        <v>0</v>
      </c>
      <c r="G214" s="153" t="str">
        <f>'[14]Daily Roster'!$G214</f>
        <v>qq</v>
      </c>
      <c r="H214" s="153">
        <f>'[14]Daily Roster'!$H214</f>
        <v>0</v>
      </c>
      <c r="I214" s="153">
        <f>'[14]Daily Roster'!$I214</f>
        <v>0</v>
      </c>
      <c r="J214" s="153">
        <f>'[14]Daily Roster'!$J214</f>
        <v>0</v>
      </c>
      <c r="K214" s="153">
        <f>'[14]Daily Roster'!$K214</f>
        <v>0</v>
      </c>
      <c r="L214" s="153" t="str">
        <f>'[14]Daily Roster'!$L214</f>
        <v>qq</v>
      </c>
      <c r="M214" s="154">
        <f>'[14]Daily Roster'!$M214</f>
        <v>0</v>
      </c>
      <c r="N214" s="154">
        <f>'[14]Daily Roster'!$N214</f>
        <v>0</v>
      </c>
      <c r="O214" s="154">
        <f>'[14]Daily Roster'!$O214</f>
        <v>0</v>
      </c>
      <c r="P214" s="154">
        <f>'[14]Daily Roster'!$P214</f>
        <v>0</v>
      </c>
      <c r="Q214" s="154">
        <f>'[14]Daily Roster'!$Q214</f>
        <v>0</v>
      </c>
      <c r="R214" s="154">
        <f>'[14]Daily Roster'!$R214</f>
        <v>0</v>
      </c>
      <c r="S214" s="154">
        <f>'[14]Daily Roster'!$S214</f>
        <v>0</v>
      </c>
      <c r="T214" s="154">
        <f>'[14]Daily Roster'!$T214</f>
        <v>0</v>
      </c>
      <c r="U214" s="154">
        <f>'[14]Daily Roster'!$U214</f>
        <v>0</v>
      </c>
      <c r="V214" s="154">
        <f>'[14]Daily Roster'!$V214</f>
        <v>0</v>
      </c>
      <c r="W214" s="154">
        <f>'[14]Daily Roster'!$W214</f>
        <v>0</v>
      </c>
      <c r="X214" s="154">
        <f>'[14]Daily Roster'!$X214</f>
        <v>0</v>
      </c>
      <c r="Y214" s="154">
        <f>'[14]Daily Roster'!$Y214</f>
        <v>0</v>
      </c>
      <c r="Z214" s="154">
        <f>'[14]Daily Roster'!$Z214</f>
        <v>0</v>
      </c>
    </row>
    <row r="215" spans="1:26" x14ac:dyDescent="0.3">
      <c r="A215" s="148">
        <v>43398</v>
      </c>
      <c r="B215" t="s">
        <v>4</v>
      </c>
      <c r="C215" s="153">
        <f>'[14]Daily Roster'!$C215</f>
        <v>0</v>
      </c>
      <c r="D215" s="153">
        <f>'[14]Daily Roster'!$D215</f>
        <v>0</v>
      </c>
      <c r="E215" s="153">
        <f>'[14]Daily Roster'!$E215</f>
        <v>0</v>
      </c>
      <c r="F215" s="153">
        <f>'[14]Daily Roster'!$F215</f>
        <v>0</v>
      </c>
      <c r="G215" s="153" t="str">
        <f>'[14]Daily Roster'!$G215</f>
        <v>qq</v>
      </c>
      <c r="H215" s="153">
        <f>'[14]Daily Roster'!$H215</f>
        <v>0</v>
      </c>
      <c r="I215" s="153">
        <f>'[14]Daily Roster'!$I215</f>
        <v>0</v>
      </c>
      <c r="J215" s="153">
        <f>'[14]Daily Roster'!$J215</f>
        <v>0</v>
      </c>
      <c r="K215" s="153">
        <f>'[14]Daily Roster'!$K215</f>
        <v>0</v>
      </c>
      <c r="L215" s="153" t="str">
        <f>'[14]Daily Roster'!$L215</f>
        <v>qq</v>
      </c>
      <c r="M215" s="154">
        <f>'[14]Daily Roster'!$M215</f>
        <v>0</v>
      </c>
      <c r="N215" s="154">
        <f>'[14]Daily Roster'!$N215</f>
        <v>0</v>
      </c>
      <c r="O215" s="154">
        <f>'[14]Daily Roster'!$O215</f>
        <v>0</v>
      </c>
      <c r="P215" s="154">
        <f>'[14]Daily Roster'!$P215</f>
        <v>0</v>
      </c>
      <c r="Q215" s="154">
        <f>'[14]Daily Roster'!$Q215</f>
        <v>0</v>
      </c>
      <c r="R215" s="154">
        <f>'[14]Daily Roster'!$R215</f>
        <v>0</v>
      </c>
      <c r="S215" s="154">
        <f>'[14]Daily Roster'!$S215</f>
        <v>0</v>
      </c>
      <c r="T215" s="154">
        <f>'[14]Daily Roster'!$T215</f>
        <v>0</v>
      </c>
      <c r="U215" s="154">
        <f>'[14]Daily Roster'!$U215</f>
        <v>0</v>
      </c>
      <c r="V215" s="154">
        <f>'[14]Daily Roster'!$V215</f>
        <v>0</v>
      </c>
      <c r="W215" s="154">
        <f>'[14]Daily Roster'!$W215</f>
        <v>0</v>
      </c>
      <c r="X215" s="154">
        <f>'[14]Daily Roster'!$X215</f>
        <v>0</v>
      </c>
      <c r="Y215" s="154">
        <f>'[14]Daily Roster'!$Y215</f>
        <v>0</v>
      </c>
      <c r="Z215" s="154">
        <f>'[14]Daily Roster'!$Z215</f>
        <v>0</v>
      </c>
    </row>
    <row r="216" spans="1:26" x14ac:dyDescent="0.3">
      <c r="A216" s="148">
        <v>43399</v>
      </c>
      <c r="B216" t="s">
        <v>5</v>
      </c>
      <c r="C216" s="153">
        <f>'[14]Daily Roster'!$C216</f>
        <v>0</v>
      </c>
      <c r="D216" s="153">
        <f>'[14]Daily Roster'!$D216</f>
        <v>0</v>
      </c>
      <c r="E216" s="153">
        <f>'[14]Daily Roster'!$E216</f>
        <v>0</v>
      </c>
      <c r="F216" s="153">
        <f>'[14]Daily Roster'!$F216</f>
        <v>0</v>
      </c>
      <c r="G216" s="153" t="str">
        <f>'[14]Daily Roster'!$G216</f>
        <v>qq</v>
      </c>
      <c r="H216" s="153">
        <f>'[14]Daily Roster'!$H216</f>
        <v>0</v>
      </c>
      <c r="I216" s="153">
        <f>'[14]Daily Roster'!$I216</f>
        <v>0</v>
      </c>
      <c r="J216" s="153">
        <f>'[14]Daily Roster'!$J216</f>
        <v>0</v>
      </c>
      <c r="K216" s="153">
        <f>'[14]Daily Roster'!$K216</f>
        <v>0</v>
      </c>
      <c r="L216" s="153" t="str">
        <f>'[14]Daily Roster'!$L216</f>
        <v>qq</v>
      </c>
      <c r="M216" s="154">
        <f>'[14]Daily Roster'!$M216</f>
        <v>0</v>
      </c>
      <c r="N216" s="154">
        <f>'[14]Daily Roster'!$N216</f>
        <v>0</v>
      </c>
      <c r="O216" s="154">
        <f>'[14]Daily Roster'!$O216</f>
        <v>0</v>
      </c>
      <c r="P216" s="154">
        <f>'[14]Daily Roster'!$P216</f>
        <v>0</v>
      </c>
      <c r="Q216" s="154">
        <f>'[14]Daily Roster'!$Q216</f>
        <v>0</v>
      </c>
      <c r="R216" s="154">
        <f>'[14]Daily Roster'!$R216</f>
        <v>0</v>
      </c>
      <c r="S216" s="154">
        <f>'[14]Daily Roster'!$S216</f>
        <v>0</v>
      </c>
      <c r="T216" s="154">
        <f>'[14]Daily Roster'!$T216</f>
        <v>0</v>
      </c>
      <c r="U216" s="154">
        <f>'[14]Daily Roster'!$U216</f>
        <v>0</v>
      </c>
      <c r="V216" s="154">
        <f>'[14]Daily Roster'!$V216</f>
        <v>0</v>
      </c>
      <c r="W216" s="154">
        <f>'[14]Daily Roster'!$W216</f>
        <v>0</v>
      </c>
      <c r="X216" s="154">
        <f>'[14]Daily Roster'!$X216</f>
        <v>0</v>
      </c>
      <c r="Y216" s="154">
        <f>'[14]Daily Roster'!$Y216</f>
        <v>0</v>
      </c>
      <c r="Z216" s="154">
        <f>'[14]Daily Roster'!$Z216</f>
        <v>0</v>
      </c>
    </row>
    <row r="217" spans="1:26" x14ac:dyDescent="0.3">
      <c r="A217" s="148">
        <v>43402</v>
      </c>
      <c r="B217" t="s">
        <v>1</v>
      </c>
      <c r="C217" s="153">
        <f>'[14]Daily Roster'!$C217</f>
        <v>0</v>
      </c>
      <c r="D217" s="153">
        <f>'[14]Daily Roster'!$D217</f>
        <v>0</v>
      </c>
      <c r="E217" s="153">
        <f>'[14]Daily Roster'!$E217</f>
        <v>0</v>
      </c>
      <c r="F217" s="153">
        <f>'[14]Daily Roster'!$F217</f>
        <v>0</v>
      </c>
      <c r="G217" s="153" t="str">
        <f>'[14]Daily Roster'!$G217</f>
        <v>qq</v>
      </c>
      <c r="H217" s="153">
        <f>'[14]Daily Roster'!$H217</f>
        <v>0</v>
      </c>
      <c r="I217" s="153">
        <f>'[14]Daily Roster'!$I217</f>
        <v>0</v>
      </c>
      <c r="J217" s="153">
        <f>'[14]Daily Roster'!$J217</f>
        <v>0</v>
      </c>
      <c r="K217" s="153">
        <f>'[14]Daily Roster'!$K217</f>
        <v>0</v>
      </c>
      <c r="L217" s="153" t="str">
        <f>'[14]Daily Roster'!$L217</f>
        <v>qq</v>
      </c>
      <c r="M217" s="154">
        <f>'[14]Daily Roster'!$M217</f>
        <v>0</v>
      </c>
      <c r="N217" s="154">
        <f>'[14]Daily Roster'!$N217</f>
        <v>0</v>
      </c>
      <c r="O217" s="154">
        <f>'[14]Daily Roster'!$O217</f>
        <v>0</v>
      </c>
      <c r="P217" s="154">
        <f>'[14]Daily Roster'!$P217</f>
        <v>0</v>
      </c>
      <c r="Q217" s="154">
        <f>'[14]Daily Roster'!$Q217</f>
        <v>0</v>
      </c>
      <c r="R217" s="154">
        <f>'[14]Daily Roster'!$R217</f>
        <v>0</v>
      </c>
      <c r="S217" s="154">
        <f>'[14]Daily Roster'!$S217</f>
        <v>0</v>
      </c>
      <c r="T217" s="154">
        <f>'[14]Daily Roster'!$T217</f>
        <v>0</v>
      </c>
      <c r="U217" s="154">
        <f>'[14]Daily Roster'!$U217</f>
        <v>0</v>
      </c>
      <c r="V217" s="154">
        <f>'[14]Daily Roster'!$V217</f>
        <v>0</v>
      </c>
      <c r="W217" s="154">
        <f>'[14]Daily Roster'!$W217</f>
        <v>0</v>
      </c>
      <c r="X217" s="154">
        <f>'[14]Daily Roster'!$X217</f>
        <v>0</v>
      </c>
      <c r="Y217" s="154">
        <f>'[14]Daily Roster'!$Y217</f>
        <v>0</v>
      </c>
      <c r="Z217" s="154">
        <f>'[14]Daily Roster'!$Z217</f>
        <v>0</v>
      </c>
    </row>
    <row r="218" spans="1:26" x14ac:dyDescent="0.3">
      <c r="A218" s="148">
        <v>43403</v>
      </c>
      <c r="B218" t="s">
        <v>2</v>
      </c>
      <c r="C218" s="153">
        <f>'[14]Daily Roster'!$C218</f>
        <v>0</v>
      </c>
      <c r="D218" s="153">
        <f>'[14]Daily Roster'!$D218</f>
        <v>0</v>
      </c>
      <c r="E218" s="153">
        <f>'[14]Daily Roster'!$E218</f>
        <v>0</v>
      </c>
      <c r="F218" s="153">
        <f>'[14]Daily Roster'!$F218</f>
        <v>0</v>
      </c>
      <c r="G218" s="153" t="str">
        <f>'[14]Daily Roster'!$G218</f>
        <v>qq</v>
      </c>
      <c r="H218" s="153">
        <f>'[14]Daily Roster'!$H218</f>
        <v>0</v>
      </c>
      <c r="I218" s="153">
        <f>'[14]Daily Roster'!$I218</f>
        <v>0</v>
      </c>
      <c r="J218" s="153">
        <f>'[14]Daily Roster'!$J218</f>
        <v>0</v>
      </c>
      <c r="K218" s="153">
        <f>'[14]Daily Roster'!$K218</f>
        <v>0</v>
      </c>
      <c r="L218" s="153" t="str">
        <f>'[14]Daily Roster'!$L218</f>
        <v>qq</v>
      </c>
      <c r="M218" s="154">
        <f>'[14]Daily Roster'!$M218</f>
        <v>0</v>
      </c>
      <c r="N218" s="154">
        <f>'[14]Daily Roster'!$N218</f>
        <v>0</v>
      </c>
      <c r="O218" s="154">
        <f>'[14]Daily Roster'!$O218</f>
        <v>0</v>
      </c>
      <c r="P218" s="154">
        <f>'[14]Daily Roster'!$P218</f>
        <v>0</v>
      </c>
      <c r="Q218" s="154">
        <f>'[14]Daily Roster'!$Q218</f>
        <v>0</v>
      </c>
      <c r="R218" s="154">
        <f>'[14]Daily Roster'!$R218</f>
        <v>0</v>
      </c>
      <c r="S218" s="154">
        <f>'[14]Daily Roster'!$S218</f>
        <v>0</v>
      </c>
      <c r="T218" s="154">
        <f>'[14]Daily Roster'!$T218</f>
        <v>0</v>
      </c>
      <c r="U218" s="154">
        <f>'[14]Daily Roster'!$U218</f>
        <v>0</v>
      </c>
      <c r="V218" s="154">
        <f>'[14]Daily Roster'!$V218</f>
        <v>0</v>
      </c>
      <c r="W218" s="154">
        <f>'[14]Daily Roster'!$W218</f>
        <v>0</v>
      </c>
      <c r="X218" s="154">
        <f>'[14]Daily Roster'!$X218</f>
        <v>0</v>
      </c>
      <c r="Y218" s="154">
        <f>'[14]Daily Roster'!$Y218</f>
        <v>0</v>
      </c>
      <c r="Z218" s="154">
        <f>'[14]Daily Roster'!$Z218</f>
        <v>0</v>
      </c>
    </row>
    <row r="219" spans="1:26" x14ac:dyDescent="0.3">
      <c r="A219" s="148">
        <v>43404</v>
      </c>
      <c r="B219" t="s">
        <v>3</v>
      </c>
      <c r="C219" s="153">
        <f>'[14]Daily Roster'!$C219</f>
        <v>0</v>
      </c>
      <c r="D219" s="153">
        <f>'[14]Daily Roster'!$D219</f>
        <v>0</v>
      </c>
      <c r="E219" s="153">
        <f>'[14]Daily Roster'!$E219</f>
        <v>0</v>
      </c>
      <c r="F219" s="153">
        <f>'[14]Daily Roster'!$F219</f>
        <v>0</v>
      </c>
      <c r="G219" s="153" t="str">
        <f>'[14]Daily Roster'!$G219</f>
        <v>qq</v>
      </c>
      <c r="H219" s="153">
        <f>'[14]Daily Roster'!$H219</f>
        <v>0</v>
      </c>
      <c r="I219" s="153">
        <f>'[14]Daily Roster'!$I219</f>
        <v>0</v>
      </c>
      <c r="J219" s="153">
        <f>'[14]Daily Roster'!$J219</f>
        <v>0</v>
      </c>
      <c r="K219" s="153">
        <f>'[14]Daily Roster'!$K219</f>
        <v>0</v>
      </c>
      <c r="L219" s="153" t="str">
        <f>'[14]Daily Roster'!$L219</f>
        <v>qq</v>
      </c>
      <c r="M219" s="154">
        <f>'[14]Daily Roster'!$M219</f>
        <v>0</v>
      </c>
      <c r="N219" s="154">
        <f>'[14]Daily Roster'!$N219</f>
        <v>0</v>
      </c>
      <c r="O219" s="154">
        <f>'[14]Daily Roster'!$O219</f>
        <v>0</v>
      </c>
      <c r="P219" s="154">
        <f>'[14]Daily Roster'!$P219</f>
        <v>0</v>
      </c>
      <c r="Q219" s="154">
        <f>'[14]Daily Roster'!$Q219</f>
        <v>0</v>
      </c>
      <c r="R219" s="154">
        <f>'[14]Daily Roster'!$R219</f>
        <v>0</v>
      </c>
      <c r="S219" s="154">
        <f>'[14]Daily Roster'!$S219</f>
        <v>0</v>
      </c>
      <c r="T219" s="154">
        <f>'[14]Daily Roster'!$T219</f>
        <v>0</v>
      </c>
      <c r="U219" s="154">
        <f>'[14]Daily Roster'!$U219</f>
        <v>0</v>
      </c>
      <c r="V219" s="154">
        <f>'[14]Daily Roster'!$V219</f>
        <v>0</v>
      </c>
      <c r="W219" s="154">
        <f>'[14]Daily Roster'!$W219</f>
        <v>0</v>
      </c>
      <c r="X219" s="154">
        <f>'[14]Daily Roster'!$X219</f>
        <v>0</v>
      </c>
      <c r="Y219" s="154">
        <f>'[14]Daily Roster'!$Y219</f>
        <v>0</v>
      </c>
      <c r="Z219" s="154">
        <f>'[14]Daily Roster'!$Z219</f>
        <v>0</v>
      </c>
    </row>
    <row r="220" spans="1:26" x14ac:dyDescent="0.3">
      <c r="A220" s="148">
        <v>43405</v>
      </c>
      <c r="B220" t="s">
        <v>4</v>
      </c>
      <c r="C220" s="153">
        <f>'[14]Daily Roster'!$C220</f>
        <v>0</v>
      </c>
      <c r="D220" s="153">
        <f>'[14]Daily Roster'!$D220</f>
        <v>0</v>
      </c>
      <c r="E220" s="153">
        <f>'[14]Daily Roster'!$E220</f>
        <v>0</v>
      </c>
      <c r="F220" s="153">
        <f>'[14]Daily Roster'!$F220</f>
        <v>0</v>
      </c>
      <c r="G220" s="153" t="str">
        <f>'[14]Daily Roster'!$G220</f>
        <v>qq</v>
      </c>
      <c r="H220" s="153">
        <f>'[14]Daily Roster'!$H220</f>
        <v>0</v>
      </c>
      <c r="I220" s="153">
        <f>'[14]Daily Roster'!$I220</f>
        <v>0</v>
      </c>
      <c r="J220" s="153">
        <f>'[14]Daily Roster'!$J220</f>
        <v>0</v>
      </c>
      <c r="K220" s="153">
        <f>'[14]Daily Roster'!$K220</f>
        <v>0</v>
      </c>
      <c r="L220" s="153" t="str">
        <f>'[14]Daily Roster'!$L220</f>
        <v>J.Do</v>
      </c>
      <c r="M220" s="154">
        <f>'[14]Daily Roster'!$M220</f>
        <v>0</v>
      </c>
      <c r="N220" s="154">
        <f>'[14]Daily Roster'!$N220</f>
        <v>0</v>
      </c>
      <c r="O220" s="154">
        <f>'[14]Daily Roster'!$O220</f>
        <v>0</v>
      </c>
      <c r="P220" s="154">
        <f>'[14]Daily Roster'!$P220</f>
        <v>0</v>
      </c>
      <c r="Q220" s="154">
        <f>'[14]Daily Roster'!$Q220</f>
        <v>0</v>
      </c>
      <c r="R220" s="154">
        <f>'[14]Daily Roster'!$R220</f>
        <v>0</v>
      </c>
      <c r="S220" s="154">
        <f>'[14]Daily Roster'!$S220</f>
        <v>0</v>
      </c>
      <c r="T220" s="154">
        <f>'[14]Daily Roster'!$T220</f>
        <v>0</v>
      </c>
      <c r="U220" s="154">
        <f>'[14]Daily Roster'!$U220</f>
        <v>0</v>
      </c>
      <c r="V220" s="154">
        <f>'[14]Daily Roster'!$V220</f>
        <v>0</v>
      </c>
      <c r="W220" s="154">
        <f>'[14]Daily Roster'!$W220</f>
        <v>0</v>
      </c>
      <c r="X220" s="154">
        <f>'[14]Daily Roster'!$X220</f>
        <v>0</v>
      </c>
      <c r="Y220" s="154">
        <f>'[14]Daily Roster'!$Y220</f>
        <v>0</v>
      </c>
      <c r="Z220" s="154">
        <f>'[14]Daily Roster'!$Z220</f>
        <v>0</v>
      </c>
    </row>
    <row r="221" spans="1:26" x14ac:dyDescent="0.3">
      <c r="A221" s="148">
        <v>43406</v>
      </c>
      <c r="B221" t="s">
        <v>5</v>
      </c>
      <c r="C221" s="153">
        <f>'[14]Daily Roster'!$C221</f>
        <v>0</v>
      </c>
      <c r="D221" s="153">
        <f>'[14]Daily Roster'!$D221</f>
        <v>0</v>
      </c>
      <c r="E221" s="153">
        <f>'[14]Daily Roster'!$E221</f>
        <v>0</v>
      </c>
      <c r="F221" s="153">
        <f>'[14]Daily Roster'!$F221</f>
        <v>0</v>
      </c>
      <c r="G221" s="153" t="str">
        <f>'[14]Daily Roster'!$G221</f>
        <v>qq</v>
      </c>
      <c r="H221" s="153">
        <f>'[14]Daily Roster'!$H221</f>
        <v>0</v>
      </c>
      <c r="I221" s="153">
        <f>'[14]Daily Roster'!$I221</f>
        <v>0</v>
      </c>
      <c r="J221" s="153">
        <f>'[14]Daily Roster'!$J221</f>
        <v>0</v>
      </c>
      <c r="K221" s="153">
        <f>'[14]Daily Roster'!$K221</f>
        <v>0</v>
      </c>
      <c r="L221" s="153" t="str">
        <f>'[14]Daily Roster'!$L221</f>
        <v>qq</v>
      </c>
      <c r="M221" s="154">
        <f>'[14]Daily Roster'!$M221</f>
        <v>0</v>
      </c>
      <c r="N221" s="154">
        <f>'[14]Daily Roster'!$N221</f>
        <v>0</v>
      </c>
      <c r="O221" s="154">
        <f>'[14]Daily Roster'!$O221</f>
        <v>0</v>
      </c>
      <c r="P221" s="154">
        <f>'[14]Daily Roster'!$P221</f>
        <v>0</v>
      </c>
      <c r="Q221" s="154">
        <f>'[14]Daily Roster'!$Q221</f>
        <v>0</v>
      </c>
      <c r="R221" s="154">
        <f>'[14]Daily Roster'!$R221</f>
        <v>0</v>
      </c>
      <c r="S221" s="154">
        <f>'[14]Daily Roster'!$S221</f>
        <v>0</v>
      </c>
      <c r="T221" s="154">
        <f>'[14]Daily Roster'!$T221</f>
        <v>0</v>
      </c>
      <c r="U221" s="154">
        <f>'[14]Daily Roster'!$U221</f>
        <v>0</v>
      </c>
      <c r="V221" s="154">
        <f>'[14]Daily Roster'!$V221</f>
        <v>0</v>
      </c>
      <c r="W221" s="154">
        <f>'[14]Daily Roster'!$W221</f>
        <v>0</v>
      </c>
      <c r="X221" s="154">
        <f>'[14]Daily Roster'!$X221</f>
        <v>0</v>
      </c>
      <c r="Y221" s="154">
        <f>'[14]Daily Roster'!$Y221</f>
        <v>0</v>
      </c>
      <c r="Z221" s="154">
        <f>'[14]Daily Roster'!$Z221</f>
        <v>0</v>
      </c>
    </row>
    <row r="222" spans="1:26" x14ac:dyDescent="0.3">
      <c r="A222" s="148">
        <v>43409</v>
      </c>
      <c r="B222" t="s">
        <v>1</v>
      </c>
      <c r="C222" s="153">
        <f>'[14]Daily Roster'!$C222</f>
        <v>0</v>
      </c>
      <c r="D222" s="153">
        <f>'[14]Daily Roster'!$D222</f>
        <v>0</v>
      </c>
      <c r="E222" s="153">
        <f>'[14]Daily Roster'!$E222</f>
        <v>0</v>
      </c>
      <c r="F222" s="153">
        <f>'[14]Daily Roster'!$F222</f>
        <v>0</v>
      </c>
      <c r="G222" s="153" t="str">
        <f>'[14]Daily Roster'!$G222</f>
        <v>qq</v>
      </c>
      <c r="H222" s="153">
        <f>'[14]Daily Roster'!$H222</f>
        <v>0</v>
      </c>
      <c r="I222" s="153">
        <f>'[14]Daily Roster'!$I222</f>
        <v>0</v>
      </c>
      <c r="J222" s="153">
        <f>'[14]Daily Roster'!$J222</f>
        <v>0</v>
      </c>
      <c r="K222" s="153">
        <f>'[14]Daily Roster'!$K222</f>
        <v>0</v>
      </c>
      <c r="L222" s="153" t="str">
        <f>'[14]Daily Roster'!$L222</f>
        <v>qq</v>
      </c>
      <c r="M222" s="154">
        <f>'[14]Daily Roster'!$M222</f>
        <v>0</v>
      </c>
      <c r="N222" s="154">
        <f>'[14]Daily Roster'!$N222</f>
        <v>0</v>
      </c>
      <c r="O222" s="154">
        <f>'[14]Daily Roster'!$O222</f>
        <v>0</v>
      </c>
      <c r="P222" s="154">
        <f>'[14]Daily Roster'!$P222</f>
        <v>0</v>
      </c>
      <c r="Q222" s="154">
        <f>'[14]Daily Roster'!$Q222</f>
        <v>0</v>
      </c>
      <c r="R222" s="154">
        <f>'[14]Daily Roster'!$R222</f>
        <v>0</v>
      </c>
      <c r="S222" s="154">
        <f>'[14]Daily Roster'!$S222</f>
        <v>0</v>
      </c>
      <c r="T222" s="154">
        <f>'[14]Daily Roster'!$T222</f>
        <v>0</v>
      </c>
      <c r="U222" s="154">
        <f>'[14]Daily Roster'!$U222</f>
        <v>0</v>
      </c>
      <c r="V222" s="154">
        <f>'[14]Daily Roster'!$V222</f>
        <v>0</v>
      </c>
      <c r="W222" s="154">
        <f>'[14]Daily Roster'!$W222</f>
        <v>0</v>
      </c>
      <c r="X222" s="154">
        <f>'[14]Daily Roster'!$X222</f>
        <v>0</v>
      </c>
      <c r="Y222" s="154">
        <f>'[14]Daily Roster'!$Y222</f>
        <v>0</v>
      </c>
      <c r="Z222" s="154">
        <f>'[14]Daily Roster'!$Z222</f>
        <v>0</v>
      </c>
    </row>
    <row r="223" spans="1:26" x14ac:dyDescent="0.3">
      <c r="A223" s="148">
        <v>43410</v>
      </c>
      <c r="B223" t="s">
        <v>2</v>
      </c>
      <c r="C223" s="153">
        <f>'[14]Daily Roster'!$C223</f>
        <v>0</v>
      </c>
      <c r="D223" s="153">
        <f>'[14]Daily Roster'!$D223</f>
        <v>0</v>
      </c>
      <c r="E223" s="153">
        <f>'[14]Daily Roster'!$E223</f>
        <v>0</v>
      </c>
      <c r="F223" s="153">
        <f>'[14]Daily Roster'!$F223</f>
        <v>0</v>
      </c>
      <c r="G223" s="153" t="str">
        <f>'[14]Daily Roster'!$G223</f>
        <v>public holiday</v>
      </c>
      <c r="H223" s="153">
        <f>'[14]Daily Roster'!$H223</f>
        <v>0</v>
      </c>
      <c r="I223" s="153">
        <f>'[14]Daily Roster'!$I223</f>
        <v>0</v>
      </c>
      <c r="J223" s="153">
        <f>'[14]Daily Roster'!$J223</f>
        <v>0</v>
      </c>
      <c r="K223" s="153">
        <f>'[14]Daily Roster'!$K223</f>
        <v>0</v>
      </c>
      <c r="L223" s="153" t="str">
        <f>'[14]Daily Roster'!$L223</f>
        <v>qq</v>
      </c>
      <c r="M223" s="154">
        <f>'[14]Daily Roster'!$M223</f>
        <v>0</v>
      </c>
      <c r="N223" s="154">
        <f>'[14]Daily Roster'!$N223</f>
        <v>0</v>
      </c>
      <c r="O223" s="154">
        <f>'[14]Daily Roster'!$O223</f>
        <v>0</v>
      </c>
      <c r="P223" s="154">
        <f>'[14]Daily Roster'!$P223</f>
        <v>0</v>
      </c>
      <c r="Q223" s="154">
        <f>'[14]Daily Roster'!$Q223</f>
        <v>0</v>
      </c>
      <c r="R223" s="154">
        <f>'[14]Daily Roster'!$R223</f>
        <v>0</v>
      </c>
      <c r="S223" s="154">
        <f>'[14]Daily Roster'!$S223</f>
        <v>0</v>
      </c>
      <c r="T223" s="154">
        <f>'[14]Daily Roster'!$T223</f>
        <v>0</v>
      </c>
      <c r="U223" s="154">
        <f>'[14]Daily Roster'!$U223</f>
        <v>0</v>
      </c>
      <c r="V223" s="154">
        <f>'[14]Daily Roster'!$V223</f>
        <v>0</v>
      </c>
      <c r="W223" s="154">
        <f>'[14]Daily Roster'!$W223</f>
        <v>0</v>
      </c>
      <c r="X223" s="154">
        <f>'[14]Daily Roster'!$X223</f>
        <v>0</v>
      </c>
      <c r="Y223" s="154">
        <f>'[14]Daily Roster'!$Y223</f>
        <v>0</v>
      </c>
      <c r="Z223" s="154">
        <f>'[14]Daily Roster'!$Z223</f>
        <v>0</v>
      </c>
    </row>
    <row r="224" spans="1:26" x14ac:dyDescent="0.3">
      <c r="A224" s="148">
        <v>43411</v>
      </c>
      <c r="B224" t="s">
        <v>3</v>
      </c>
      <c r="C224" s="153">
        <f>'[14]Daily Roster'!$C224</f>
        <v>0</v>
      </c>
      <c r="D224" s="153">
        <f>'[14]Daily Roster'!$D224</f>
        <v>0</v>
      </c>
      <c r="E224" s="153">
        <f>'[14]Daily Roster'!$E224</f>
        <v>0</v>
      </c>
      <c r="F224" s="153">
        <f>'[14]Daily Roster'!$F224</f>
        <v>0</v>
      </c>
      <c r="G224" s="153" t="str">
        <f>'[14]Daily Roster'!$G224</f>
        <v>qq</v>
      </c>
      <c r="H224" s="153">
        <f>'[14]Daily Roster'!$H224</f>
        <v>0</v>
      </c>
      <c r="I224" s="153">
        <f>'[14]Daily Roster'!$I224</f>
        <v>0</v>
      </c>
      <c r="J224" s="153">
        <f>'[14]Daily Roster'!$J224</f>
        <v>0</v>
      </c>
      <c r="K224" s="153">
        <f>'[14]Daily Roster'!$K224</f>
        <v>0</v>
      </c>
      <c r="L224" s="153" t="str">
        <f>'[14]Daily Roster'!$L224</f>
        <v>qq</v>
      </c>
      <c r="M224" s="154">
        <f>'[14]Daily Roster'!$M224</f>
        <v>0</v>
      </c>
      <c r="N224" s="154">
        <f>'[14]Daily Roster'!$N224</f>
        <v>0</v>
      </c>
      <c r="O224" s="154">
        <f>'[14]Daily Roster'!$O224</f>
        <v>0</v>
      </c>
      <c r="P224" s="154">
        <f>'[14]Daily Roster'!$P224</f>
        <v>0</v>
      </c>
      <c r="Q224" s="154">
        <f>'[14]Daily Roster'!$Q224</f>
        <v>0</v>
      </c>
      <c r="R224" s="154">
        <f>'[14]Daily Roster'!$R224</f>
        <v>0</v>
      </c>
      <c r="S224" s="154">
        <f>'[14]Daily Roster'!$S224</f>
        <v>0</v>
      </c>
      <c r="T224" s="154">
        <f>'[14]Daily Roster'!$T224</f>
        <v>0</v>
      </c>
      <c r="U224" s="154">
        <f>'[14]Daily Roster'!$U224</f>
        <v>0</v>
      </c>
      <c r="V224" s="154">
        <f>'[14]Daily Roster'!$V224</f>
        <v>0</v>
      </c>
      <c r="W224" s="154">
        <f>'[14]Daily Roster'!$W224</f>
        <v>0</v>
      </c>
      <c r="X224" s="154">
        <f>'[14]Daily Roster'!$X224</f>
        <v>0</v>
      </c>
      <c r="Y224" s="154">
        <f>'[14]Daily Roster'!$Y224</f>
        <v>0</v>
      </c>
      <c r="Z224" s="154">
        <f>'[14]Daily Roster'!$Z224</f>
        <v>0</v>
      </c>
    </row>
    <row r="225" spans="1:26" x14ac:dyDescent="0.3">
      <c r="A225" s="148">
        <v>43412</v>
      </c>
      <c r="B225" t="s">
        <v>4</v>
      </c>
      <c r="C225" s="153">
        <f>'[14]Daily Roster'!$C225</f>
        <v>0</v>
      </c>
      <c r="D225" s="153">
        <f>'[14]Daily Roster'!$D225</f>
        <v>0</v>
      </c>
      <c r="E225" s="153">
        <f>'[14]Daily Roster'!$E225</f>
        <v>0</v>
      </c>
      <c r="F225" s="153">
        <f>'[14]Daily Roster'!$F225</f>
        <v>0</v>
      </c>
      <c r="G225" s="153" t="str">
        <f>'[14]Daily Roster'!$G225</f>
        <v>qq</v>
      </c>
      <c r="H225" s="153">
        <f>'[14]Daily Roster'!$H225</f>
        <v>0</v>
      </c>
      <c r="I225" s="153">
        <f>'[14]Daily Roster'!$I225</f>
        <v>0</v>
      </c>
      <c r="J225" s="153">
        <f>'[14]Daily Roster'!$J225</f>
        <v>0</v>
      </c>
      <c r="K225" s="153">
        <f>'[14]Daily Roster'!$K225</f>
        <v>0</v>
      </c>
      <c r="L225" s="153" t="str">
        <f>'[14]Daily Roster'!$L225</f>
        <v>qq</v>
      </c>
      <c r="M225" s="154">
        <f>'[14]Daily Roster'!$M225</f>
        <v>0</v>
      </c>
      <c r="N225" s="154">
        <f>'[14]Daily Roster'!$N225</f>
        <v>0</v>
      </c>
      <c r="O225" s="154">
        <f>'[14]Daily Roster'!$O225</f>
        <v>0</v>
      </c>
      <c r="P225" s="154">
        <f>'[14]Daily Roster'!$P225</f>
        <v>0</v>
      </c>
      <c r="Q225" s="154">
        <f>'[14]Daily Roster'!$Q225</f>
        <v>0</v>
      </c>
      <c r="R225" s="154">
        <f>'[14]Daily Roster'!$R225</f>
        <v>0</v>
      </c>
      <c r="S225" s="154">
        <f>'[14]Daily Roster'!$S225</f>
        <v>0</v>
      </c>
      <c r="T225" s="154">
        <f>'[14]Daily Roster'!$T225</f>
        <v>0</v>
      </c>
      <c r="U225" s="154">
        <f>'[14]Daily Roster'!$U225</f>
        <v>0</v>
      </c>
      <c r="V225" s="154">
        <f>'[14]Daily Roster'!$V225</f>
        <v>0</v>
      </c>
      <c r="W225" s="154">
        <f>'[14]Daily Roster'!$W225</f>
        <v>0</v>
      </c>
      <c r="X225" s="154">
        <f>'[14]Daily Roster'!$X225</f>
        <v>0</v>
      </c>
      <c r="Y225" s="154">
        <f>'[14]Daily Roster'!$Y225</f>
        <v>0</v>
      </c>
      <c r="Z225" s="154">
        <f>'[14]Daily Roster'!$Z225</f>
        <v>0</v>
      </c>
    </row>
    <row r="226" spans="1:26" x14ac:dyDescent="0.3">
      <c r="A226" s="148">
        <v>43413</v>
      </c>
      <c r="B226" t="s">
        <v>5</v>
      </c>
      <c r="C226" s="153">
        <f>'[14]Daily Roster'!$C226</f>
        <v>0</v>
      </c>
      <c r="D226" s="153">
        <f>'[14]Daily Roster'!$D226</f>
        <v>0</v>
      </c>
      <c r="E226" s="153">
        <f>'[14]Daily Roster'!$E226</f>
        <v>0</v>
      </c>
      <c r="F226" s="153">
        <f>'[14]Daily Roster'!$F226</f>
        <v>0</v>
      </c>
      <c r="G226" s="153" t="str">
        <f>'[14]Daily Roster'!$G226</f>
        <v>qq</v>
      </c>
      <c r="H226" s="153">
        <f>'[14]Daily Roster'!$H226</f>
        <v>0</v>
      </c>
      <c r="I226" s="153">
        <f>'[14]Daily Roster'!$I226</f>
        <v>0</v>
      </c>
      <c r="J226" s="153">
        <f>'[14]Daily Roster'!$J226</f>
        <v>0</v>
      </c>
      <c r="K226" s="153">
        <f>'[14]Daily Roster'!$K226</f>
        <v>0</v>
      </c>
      <c r="L226" s="153" t="str">
        <f>'[14]Daily Roster'!$L226</f>
        <v>qq</v>
      </c>
      <c r="M226" s="154">
        <f>'[14]Daily Roster'!$M226</f>
        <v>0</v>
      </c>
      <c r="N226" s="154">
        <f>'[14]Daily Roster'!$N226</f>
        <v>0</v>
      </c>
      <c r="O226" s="154">
        <f>'[14]Daily Roster'!$O226</f>
        <v>0</v>
      </c>
      <c r="P226" s="154">
        <f>'[14]Daily Roster'!$P226</f>
        <v>0</v>
      </c>
      <c r="Q226" s="154">
        <f>'[14]Daily Roster'!$Q226</f>
        <v>0</v>
      </c>
      <c r="R226" s="154">
        <f>'[14]Daily Roster'!$R226</f>
        <v>0</v>
      </c>
      <c r="S226" s="154">
        <f>'[14]Daily Roster'!$S226</f>
        <v>0</v>
      </c>
      <c r="T226" s="154">
        <f>'[14]Daily Roster'!$T226</f>
        <v>0</v>
      </c>
      <c r="U226" s="154">
        <f>'[14]Daily Roster'!$U226</f>
        <v>0</v>
      </c>
      <c r="V226" s="154">
        <f>'[14]Daily Roster'!$V226</f>
        <v>0</v>
      </c>
      <c r="W226" s="154">
        <f>'[14]Daily Roster'!$W226</f>
        <v>0</v>
      </c>
      <c r="X226" s="154">
        <f>'[14]Daily Roster'!$X226</f>
        <v>0</v>
      </c>
      <c r="Y226" s="154">
        <f>'[14]Daily Roster'!$Y226</f>
        <v>0</v>
      </c>
      <c r="Z226" s="154">
        <f>'[14]Daily Roster'!$Z226</f>
        <v>0</v>
      </c>
    </row>
    <row r="227" spans="1:26" x14ac:dyDescent="0.3">
      <c r="A227" s="148">
        <v>43416</v>
      </c>
      <c r="B227" t="s">
        <v>1</v>
      </c>
      <c r="C227" s="153">
        <f>'[14]Daily Roster'!$C227</f>
        <v>0</v>
      </c>
      <c r="D227" s="153">
        <f>'[14]Daily Roster'!$D227</f>
        <v>0</v>
      </c>
      <c r="E227" s="153">
        <f>'[14]Daily Roster'!$E227</f>
        <v>0</v>
      </c>
      <c r="F227" s="153">
        <f>'[14]Daily Roster'!$F227</f>
        <v>0</v>
      </c>
      <c r="G227" s="153" t="str">
        <f>'[14]Daily Roster'!$G227</f>
        <v>qq</v>
      </c>
      <c r="H227" s="153">
        <f>'[14]Daily Roster'!$H227</f>
        <v>0</v>
      </c>
      <c r="I227" s="153">
        <f>'[14]Daily Roster'!$I227</f>
        <v>0</v>
      </c>
      <c r="J227" s="153">
        <f>'[14]Daily Roster'!$J227</f>
        <v>0</v>
      </c>
      <c r="K227" s="153">
        <f>'[14]Daily Roster'!$K227</f>
        <v>0</v>
      </c>
      <c r="L227" s="153" t="str">
        <f>'[14]Daily Roster'!$L227</f>
        <v>qq</v>
      </c>
      <c r="M227" s="154">
        <f>'[14]Daily Roster'!$M227</f>
        <v>0</v>
      </c>
      <c r="N227" s="154">
        <f>'[14]Daily Roster'!$N227</f>
        <v>0</v>
      </c>
      <c r="O227" s="154">
        <f>'[14]Daily Roster'!$O227</f>
        <v>0</v>
      </c>
      <c r="P227" s="154">
        <f>'[14]Daily Roster'!$P227</f>
        <v>0</v>
      </c>
      <c r="Q227" s="154">
        <f>'[14]Daily Roster'!$Q227</f>
        <v>0</v>
      </c>
      <c r="R227" s="154">
        <f>'[14]Daily Roster'!$R227</f>
        <v>0</v>
      </c>
      <c r="S227" s="154">
        <f>'[14]Daily Roster'!$S227</f>
        <v>0</v>
      </c>
      <c r="T227" s="154">
        <f>'[14]Daily Roster'!$T227</f>
        <v>0</v>
      </c>
      <c r="U227" s="154">
        <f>'[14]Daily Roster'!$U227</f>
        <v>0</v>
      </c>
      <c r="V227" s="154">
        <f>'[14]Daily Roster'!$V227</f>
        <v>0</v>
      </c>
      <c r="W227" s="154">
        <f>'[14]Daily Roster'!$W227</f>
        <v>0</v>
      </c>
      <c r="X227" s="154">
        <f>'[14]Daily Roster'!$X227</f>
        <v>0</v>
      </c>
      <c r="Y227" s="154">
        <f>'[14]Daily Roster'!$Y227</f>
        <v>0</v>
      </c>
      <c r="Z227" s="154">
        <f>'[14]Daily Roster'!$Z227</f>
        <v>0</v>
      </c>
    </row>
    <row r="228" spans="1:26" x14ac:dyDescent="0.3">
      <c r="A228" s="148">
        <v>43417</v>
      </c>
      <c r="B228" t="s">
        <v>2</v>
      </c>
      <c r="C228" s="153">
        <f>'[14]Daily Roster'!$C228</f>
        <v>0</v>
      </c>
      <c r="D228" s="153">
        <f>'[14]Daily Roster'!$D228</f>
        <v>0</v>
      </c>
      <c r="E228" s="153">
        <f>'[14]Daily Roster'!$E228</f>
        <v>0</v>
      </c>
      <c r="F228" s="153">
        <f>'[14]Daily Roster'!$F228</f>
        <v>0</v>
      </c>
      <c r="G228" s="153" t="str">
        <f>'[14]Daily Roster'!$G228</f>
        <v>qq</v>
      </c>
      <c r="H228" s="153">
        <f>'[14]Daily Roster'!$H228</f>
        <v>0</v>
      </c>
      <c r="I228" s="153">
        <f>'[14]Daily Roster'!$I228</f>
        <v>0</v>
      </c>
      <c r="J228" s="153">
        <f>'[14]Daily Roster'!$J228</f>
        <v>0</v>
      </c>
      <c r="K228" s="153">
        <f>'[14]Daily Roster'!$K228</f>
        <v>0</v>
      </c>
      <c r="L228" s="153" t="str">
        <f>'[14]Daily Roster'!$L228</f>
        <v>qq</v>
      </c>
      <c r="M228" s="154">
        <f>'[14]Daily Roster'!$M228</f>
        <v>0</v>
      </c>
      <c r="N228" s="154">
        <f>'[14]Daily Roster'!$N228</f>
        <v>0</v>
      </c>
      <c r="O228" s="154">
        <f>'[14]Daily Roster'!$O228</f>
        <v>0</v>
      </c>
      <c r="P228" s="154">
        <f>'[14]Daily Roster'!$P228</f>
        <v>0</v>
      </c>
      <c r="Q228" s="154">
        <f>'[14]Daily Roster'!$Q228</f>
        <v>0</v>
      </c>
      <c r="R228" s="154">
        <f>'[14]Daily Roster'!$R228</f>
        <v>0</v>
      </c>
      <c r="S228" s="154">
        <f>'[14]Daily Roster'!$S228</f>
        <v>0</v>
      </c>
      <c r="T228" s="154">
        <f>'[14]Daily Roster'!$T228</f>
        <v>0</v>
      </c>
      <c r="U228" s="154">
        <f>'[14]Daily Roster'!$U228</f>
        <v>0</v>
      </c>
      <c r="V228" s="154">
        <f>'[14]Daily Roster'!$V228</f>
        <v>0</v>
      </c>
      <c r="W228" s="154">
        <f>'[14]Daily Roster'!$W228</f>
        <v>0</v>
      </c>
      <c r="X228" s="154">
        <f>'[14]Daily Roster'!$X228</f>
        <v>0</v>
      </c>
      <c r="Y228" s="154">
        <f>'[14]Daily Roster'!$Y228</f>
        <v>0</v>
      </c>
      <c r="Z228" s="154">
        <f>'[14]Daily Roster'!$Z228</f>
        <v>0</v>
      </c>
    </row>
    <row r="229" spans="1:26" x14ac:dyDescent="0.3">
      <c r="A229" s="148">
        <v>43418</v>
      </c>
      <c r="B229" t="s">
        <v>3</v>
      </c>
      <c r="C229" s="153">
        <f>'[14]Daily Roster'!$C229</f>
        <v>0</v>
      </c>
      <c r="D229" s="153">
        <f>'[14]Daily Roster'!$D229</f>
        <v>0</v>
      </c>
      <c r="E229" s="153">
        <f>'[14]Daily Roster'!$E229</f>
        <v>0</v>
      </c>
      <c r="F229" s="153">
        <f>'[14]Daily Roster'!$F229</f>
        <v>0</v>
      </c>
      <c r="G229" s="153" t="str">
        <f>'[14]Daily Roster'!$G229</f>
        <v>qq</v>
      </c>
      <c r="H229" s="153">
        <f>'[14]Daily Roster'!$H229</f>
        <v>0</v>
      </c>
      <c r="I229" s="153">
        <f>'[14]Daily Roster'!$I229</f>
        <v>0</v>
      </c>
      <c r="J229" s="153">
        <f>'[14]Daily Roster'!$J229</f>
        <v>0</v>
      </c>
      <c r="K229" s="153">
        <f>'[14]Daily Roster'!$K229</f>
        <v>0</v>
      </c>
      <c r="L229" s="153" t="str">
        <f>'[14]Daily Roster'!$L229</f>
        <v>qq</v>
      </c>
      <c r="M229" s="154">
        <f>'[14]Daily Roster'!$M229</f>
        <v>0</v>
      </c>
      <c r="N229" s="154">
        <f>'[14]Daily Roster'!$N229</f>
        <v>0</v>
      </c>
      <c r="O229" s="154">
        <f>'[14]Daily Roster'!$O229</f>
        <v>0</v>
      </c>
      <c r="P229" s="154">
        <f>'[14]Daily Roster'!$P229</f>
        <v>0</v>
      </c>
      <c r="Q229" s="154">
        <f>'[14]Daily Roster'!$Q229</f>
        <v>0</v>
      </c>
      <c r="R229" s="154">
        <f>'[14]Daily Roster'!$R229</f>
        <v>0</v>
      </c>
      <c r="S229" s="154">
        <f>'[14]Daily Roster'!$S229</f>
        <v>0</v>
      </c>
      <c r="T229" s="154">
        <f>'[14]Daily Roster'!$T229</f>
        <v>0</v>
      </c>
      <c r="U229" s="154">
        <f>'[14]Daily Roster'!$U229</f>
        <v>0</v>
      </c>
      <c r="V229" s="154">
        <f>'[14]Daily Roster'!$V229</f>
        <v>0</v>
      </c>
      <c r="W229" s="154">
        <f>'[14]Daily Roster'!$W229</f>
        <v>0</v>
      </c>
      <c r="X229" s="154">
        <f>'[14]Daily Roster'!$X229</f>
        <v>0</v>
      </c>
      <c r="Y229" s="154">
        <f>'[14]Daily Roster'!$Y229</f>
        <v>0</v>
      </c>
      <c r="Z229" s="154">
        <f>'[14]Daily Roster'!$Z229</f>
        <v>0</v>
      </c>
    </row>
    <row r="230" spans="1:26" x14ac:dyDescent="0.3">
      <c r="A230" s="148">
        <v>43419</v>
      </c>
      <c r="B230" t="s">
        <v>4</v>
      </c>
      <c r="C230" s="153">
        <f>'[14]Daily Roster'!$C230</f>
        <v>0</v>
      </c>
      <c r="D230" s="153">
        <f>'[14]Daily Roster'!$D230</f>
        <v>0</v>
      </c>
      <c r="E230" s="153">
        <f>'[14]Daily Roster'!$E230</f>
        <v>0</v>
      </c>
      <c r="F230" s="153">
        <f>'[14]Daily Roster'!$F230</f>
        <v>0</v>
      </c>
      <c r="G230" s="153" t="str">
        <f>'[14]Daily Roster'!$G230</f>
        <v>qq</v>
      </c>
      <c r="H230" s="153">
        <f>'[14]Daily Roster'!$H230</f>
        <v>0</v>
      </c>
      <c r="I230" s="153">
        <f>'[14]Daily Roster'!$I230</f>
        <v>0</v>
      </c>
      <c r="J230" s="153">
        <f>'[14]Daily Roster'!$J230</f>
        <v>0</v>
      </c>
      <c r="K230" s="153">
        <f>'[14]Daily Roster'!$K230</f>
        <v>0</v>
      </c>
      <c r="L230" s="153" t="str">
        <f>'[14]Daily Roster'!$L230</f>
        <v>qq</v>
      </c>
      <c r="M230" s="154">
        <f>'[14]Daily Roster'!$M230</f>
        <v>0</v>
      </c>
      <c r="N230" s="154">
        <f>'[14]Daily Roster'!$N230</f>
        <v>0</v>
      </c>
      <c r="O230" s="154">
        <f>'[14]Daily Roster'!$O230</f>
        <v>0</v>
      </c>
      <c r="P230" s="154">
        <f>'[14]Daily Roster'!$P230</f>
        <v>0</v>
      </c>
      <c r="Q230" s="154">
        <f>'[14]Daily Roster'!$Q230</f>
        <v>0</v>
      </c>
      <c r="R230" s="154">
        <f>'[14]Daily Roster'!$R230</f>
        <v>0</v>
      </c>
      <c r="S230" s="154">
        <f>'[14]Daily Roster'!$S230</f>
        <v>0</v>
      </c>
      <c r="T230" s="154">
        <f>'[14]Daily Roster'!$T230</f>
        <v>0</v>
      </c>
      <c r="U230" s="154">
        <f>'[14]Daily Roster'!$U230</f>
        <v>0</v>
      </c>
      <c r="V230" s="154">
        <f>'[14]Daily Roster'!$V230</f>
        <v>0</v>
      </c>
      <c r="W230" s="154">
        <f>'[14]Daily Roster'!$W230</f>
        <v>0</v>
      </c>
      <c r="X230" s="154">
        <f>'[14]Daily Roster'!$X230</f>
        <v>0</v>
      </c>
      <c r="Y230" s="154">
        <f>'[14]Daily Roster'!$Y230</f>
        <v>0</v>
      </c>
      <c r="Z230" s="154">
        <f>'[14]Daily Roster'!$Z230</f>
        <v>0</v>
      </c>
    </row>
    <row r="231" spans="1:26" x14ac:dyDescent="0.3">
      <c r="A231" s="148">
        <v>43420</v>
      </c>
      <c r="B231" t="s">
        <v>5</v>
      </c>
      <c r="C231" s="153">
        <f>'[14]Daily Roster'!$C231</f>
        <v>0</v>
      </c>
      <c r="D231" s="153">
        <f>'[14]Daily Roster'!$D231</f>
        <v>0</v>
      </c>
      <c r="E231" s="153">
        <f>'[14]Daily Roster'!$E231</f>
        <v>0</v>
      </c>
      <c r="F231" s="153">
        <f>'[14]Daily Roster'!$F231</f>
        <v>0</v>
      </c>
      <c r="G231" s="153" t="str">
        <f>'[14]Daily Roster'!$G231</f>
        <v>qq</v>
      </c>
      <c r="H231" s="153">
        <f>'[14]Daily Roster'!$H231</f>
        <v>0</v>
      </c>
      <c r="I231" s="153">
        <f>'[14]Daily Roster'!$I231</f>
        <v>0</v>
      </c>
      <c r="J231" s="153">
        <f>'[14]Daily Roster'!$J231</f>
        <v>0</v>
      </c>
      <c r="K231" s="153">
        <f>'[14]Daily Roster'!$K231</f>
        <v>0</v>
      </c>
      <c r="L231" s="153" t="str">
        <f>'[14]Daily Roster'!$L231</f>
        <v>qq</v>
      </c>
      <c r="M231" s="154">
        <f>'[14]Daily Roster'!$M231</f>
        <v>0</v>
      </c>
      <c r="N231" s="154">
        <f>'[14]Daily Roster'!$N231</f>
        <v>0</v>
      </c>
      <c r="O231" s="154">
        <f>'[14]Daily Roster'!$O231</f>
        <v>0</v>
      </c>
      <c r="P231" s="154">
        <f>'[14]Daily Roster'!$P231</f>
        <v>0</v>
      </c>
      <c r="Q231" s="154">
        <f>'[14]Daily Roster'!$Q231</f>
        <v>0</v>
      </c>
      <c r="R231" s="154">
        <f>'[14]Daily Roster'!$R231</f>
        <v>0</v>
      </c>
      <c r="S231" s="154">
        <f>'[14]Daily Roster'!$S231</f>
        <v>0</v>
      </c>
      <c r="T231" s="154">
        <f>'[14]Daily Roster'!$T231</f>
        <v>0</v>
      </c>
      <c r="U231" s="154">
        <f>'[14]Daily Roster'!$U231</f>
        <v>0</v>
      </c>
      <c r="V231" s="154">
        <f>'[14]Daily Roster'!$V231</f>
        <v>0</v>
      </c>
      <c r="W231" s="154">
        <f>'[14]Daily Roster'!$W231</f>
        <v>0</v>
      </c>
      <c r="X231" s="154">
        <f>'[14]Daily Roster'!$X231</f>
        <v>0</v>
      </c>
      <c r="Y231" s="154">
        <f>'[14]Daily Roster'!$Y231</f>
        <v>0</v>
      </c>
      <c r="Z231" s="154">
        <f>'[14]Daily Roster'!$Z231</f>
        <v>0</v>
      </c>
    </row>
    <row r="232" spans="1:26" x14ac:dyDescent="0.3">
      <c r="A232" s="148">
        <v>43423</v>
      </c>
      <c r="B232" t="s">
        <v>1</v>
      </c>
      <c r="C232" s="153">
        <f>'[14]Daily Roster'!$C232</f>
        <v>0</v>
      </c>
      <c r="D232" s="153">
        <f>'[14]Daily Roster'!$D232</f>
        <v>0</v>
      </c>
      <c r="E232" s="153">
        <f>'[14]Daily Roster'!$E232</f>
        <v>0</v>
      </c>
      <c r="F232" s="153">
        <f>'[14]Daily Roster'!$F232</f>
        <v>0</v>
      </c>
      <c r="G232" s="153" t="str">
        <f>'[14]Daily Roster'!$G232</f>
        <v>qq</v>
      </c>
      <c r="H232" s="153">
        <f>'[14]Daily Roster'!$H232</f>
        <v>0</v>
      </c>
      <c r="I232" s="153">
        <f>'[14]Daily Roster'!$I232</f>
        <v>0</v>
      </c>
      <c r="J232" s="153">
        <f>'[14]Daily Roster'!$J232</f>
        <v>0</v>
      </c>
      <c r="K232" s="153">
        <f>'[14]Daily Roster'!$K232</f>
        <v>0</v>
      </c>
      <c r="L232" s="153" t="str">
        <f>'[14]Daily Roster'!$L232</f>
        <v>qq</v>
      </c>
      <c r="M232" s="154">
        <f>'[14]Daily Roster'!$M232</f>
        <v>0</v>
      </c>
      <c r="N232" s="154">
        <f>'[14]Daily Roster'!$N232</f>
        <v>0</v>
      </c>
      <c r="O232" s="154">
        <f>'[14]Daily Roster'!$O232</f>
        <v>0</v>
      </c>
      <c r="P232" s="154">
        <f>'[14]Daily Roster'!$P232</f>
        <v>0</v>
      </c>
      <c r="Q232" s="154">
        <f>'[14]Daily Roster'!$Q232</f>
        <v>0</v>
      </c>
      <c r="R232" s="154">
        <f>'[14]Daily Roster'!$R232</f>
        <v>0</v>
      </c>
      <c r="S232" s="154">
        <f>'[14]Daily Roster'!$S232</f>
        <v>0</v>
      </c>
      <c r="T232" s="154">
        <f>'[14]Daily Roster'!$T232</f>
        <v>0</v>
      </c>
      <c r="U232" s="154">
        <f>'[14]Daily Roster'!$U232</f>
        <v>0</v>
      </c>
      <c r="V232" s="154">
        <f>'[14]Daily Roster'!$V232</f>
        <v>0</v>
      </c>
      <c r="W232" s="154">
        <f>'[14]Daily Roster'!$W232</f>
        <v>0</v>
      </c>
      <c r="X232" s="154">
        <f>'[14]Daily Roster'!$X232</f>
        <v>0</v>
      </c>
      <c r="Y232" s="154">
        <f>'[14]Daily Roster'!$Y232</f>
        <v>0</v>
      </c>
      <c r="Z232" s="154">
        <f>'[14]Daily Roster'!$Z232</f>
        <v>0</v>
      </c>
    </row>
    <row r="233" spans="1:26" x14ac:dyDescent="0.3">
      <c r="A233" s="148">
        <v>43424</v>
      </c>
      <c r="B233" t="s">
        <v>2</v>
      </c>
      <c r="C233" s="153">
        <f>'[14]Daily Roster'!$C233</f>
        <v>0</v>
      </c>
      <c r="D233" s="153">
        <f>'[14]Daily Roster'!$D233</f>
        <v>0</v>
      </c>
      <c r="E233" s="153">
        <f>'[14]Daily Roster'!$E233</f>
        <v>0</v>
      </c>
      <c r="F233" s="153">
        <f>'[14]Daily Roster'!$F233</f>
        <v>0</v>
      </c>
      <c r="G233" s="153" t="str">
        <f>'[14]Daily Roster'!$G233</f>
        <v>qq</v>
      </c>
      <c r="H233" s="153">
        <f>'[14]Daily Roster'!$H233</f>
        <v>0</v>
      </c>
      <c r="I233" s="153">
        <f>'[14]Daily Roster'!$I233</f>
        <v>0</v>
      </c>
      <c r="J233" s="153">
        <f>'[14]Daily Roster'!$J233</f>
        <v>0</v>
      </c>
      <c r="K233" s="153">
        <f>'[14]Daily Roster'!$K233</f>
        <v>0</v>
      </c>
      <c r="L233" s="153" t="str">
        <f>'[14]Daily Roster'!$L233</f>
        <v>qq</v>
      </c>
      <c r="M233" s="154">
        <f>'[14]Daily Roster'!$M233</f>
        <v>0</v>
      </c>
      <c r="N233" s="154">
        <f>'[14]Daily Roster'!$N233</f>
        <v>0</v>
      </c>
      <c r="O233" s="154">
        <f>'[14]Daily Roster'!$O233</f>
        <v>0</v>
      </c>
      <c r="P233" s="154">
        <f>'[14]Daily Roster'!$P233</f>
        <v>0</v>
      </c>
      <c r="Q233" s="154">
        <f>'[14]Daily Roster'!$Q233</f>
        <v>0</v>
      </c>
      <c r="R233" s="154">
        <f>'[14]Daily Roster'!$R233</f>
        <v>0</v>
      </c>
      <c r="S233" s="154">
        <f>'[14]Daily Roster'!$S233</f>
        <v>0</v>
      </c>
      <c r="T233" s="154">
        <f>'[14]Daily Roster'!$T233</f>
        <v>0</v>
      </c>
      <c r="U233" s="154">
        <f>'[14]Daily Roster'!$U233</f>
        <v>0</v>
      </c>
      <c r="V233" s="154">
        <f>'[14]Daily Roster'!$V233</f>
        <v>0</v>
      </c>
      <c r="W233" s="154">
        <f>'[14]Daily Roster'!$W233</f>
        <v>0</v>
      </c>
      <c r="X233" s="154">
        <f>'[14]Daily Roster'!$X233</f>
        <v>0</v>
      </c>
      <c r="Y233" s="154">
        <f>'[14]Daily Roster'!$Y233</f>
        <v>0</v>
      </c>
      <c r="Z233" s="154">
        <f>'[14]Daily Roster'!$Z233</f>
        <v>0</v>
      </c>
    </row>
    <row r="234" spans="1:26" x14ac:dyDescent="0.3">
      <c r="A234" s="148">
        <v>43425</v>
      </c>
      <c r="B234" t="s">
        <v>3</v>
      </c>
      <c r="C234" s="153">
        <f>'[14]Daily Roster'!$C234</f>
        <v>0</v>
      </c>
      <c r="D234" s="153">
        <f>'[14]Daily Roster'!$D234</f>
        <v>0</v>
      </c>
      <c r="E234" s="153">
        <f>'[14]Daily Roster'!$E234</f>
        <v>0</v>
      </c>
      <c r="F234" s="153">
        <f>'[14]Daily Roster'!$F234</f>
        <v>0</v>
      </c>
      <c r="G234" s="153" t="str">
        <f>'[14]Daily Roster'!$G234</f>
        <v>qq</v>
      </c>
      <c r="H234" s="153">
        <f>'[14]Daily Roster'!$H234</f>
        <v>0</v>
      </c>
      <c r="I234" s="153">
        <f>'[14]Daily Roster'!$I234</f>
        <v>0</v>
      </c>
      <c r="J234" s="153">
        <f>'[14]Daily Roster'!$J234</f>
        <v>0</v>
      </c>
      <c r="K234" s="153">
        <f>'[14]Daily Roster'!$K234</f>
        <v>0</v>
      </c>
      <c r="L234" s="153" t="str">
        <f>'[14]Daily Roster'!$L234</f>
        <v>qq</v>
      </c>
      <c r="M234" s="154">
        <f>'[14]Daily Roster'!$M234</f>
        <v>0</v>
      </c>
      <c r="N234" s="154">
        <f>'[14]Daily Roster'!$N234</f>
        <v>0</v>
      </c>
      <c r="O234" s="154">
        <f>'[14]Daily Roster'!$O234</f>
        <v>0</v>
      </c>
      <c r="P234" s="154">
        <f>'[14]Daily Roster'!$P234</f>
        <v>0</v>
      </c>
      <c r="Q234" s="154">
        <f>'[14]Daily Roster'!$Q234</f>
        <v>0</v>
      </c>
      <c r="R234" s="154">
        <f>'[14]Daily Roster'!$R234</f>
        <v>0</v>
      </c>
      <c r="S234" s="154">
        <f>'[14]Daily Roster'!$S234</f>
        <v>0</v>
      </c>
      <c r="T234" s="154">
        <f>'[14]Daily Roster'!$T234</f>
        <v>0</v>
      </c>
      <c r="U234" s="154">
        <f>'[14]Daily Roster'!$U234</f>
        <v>0</v>
      </c>
      <c r="V234" s="154">
        <f>'[14]Daily Roster'!$V234</f>
        <v>0</v>
      </c>
      <c r="W234" s="154">
        <f>'[14]Daily Roster'!$W234</f>
        <v>0</v>
      </c>
      <c r="X234" s="154">
        <f>'[14]Daily Roster'!$X234</f>
        <v>0</v>
      </c>
      <c r="Y234" s="154">
        <f>'[14]Daily Roster'!$Y234</f>
        <v>0</v>
      </c>
      <c r="Z234" s="154">
        <f>'[14]Daily Roster'!$Z234</f>
        <v>0</v>
      </c>
    </row>
    <row r="235" spans="1:26" x14ac:dyDescent="0.3">
      <c r="A235" s="148">
        <v>43426</v>
      </c>
      <c r="B235" t="s">
        <v>4</v>
      </c>
      <c r="C235" s="153">
        <f>'[14]Daily Roster'!$C235</f>
        <v>0</v>
      </c>
      <c r="D235" s="153">
        <f>'[14]Daily Roster'!$D235</f>
        <v>0</v>
      </c>
      <c r="E235" s="153">
        <f>'[14]Daily Roster'!$E235</f>
        <v>0</v>
      </c>
      <c r="F235" s="153">
        <f>'[14]Daily Roster'!$F235</f>
        <v>0</v>
      </c>
      <c r="G235" s="153" t="str">
        <f>'[14]Daily Roster'!$G235</f>
        <v>qq</v>
      </c>
      <c r="H235" s="153">
        <f>'[14]Daily Roster'!$H235</f>
        <v>0</v>
      </c>
      <c r="I235" s="153">
        <f>'[14]Daily Roster'!$I235</f>
        <v>0</v>
      </c>
      <c r="J235" s="153">
        <f>'[14]Daily Roster'!$J235</f>
        <v>0</v>
      </c>
      <c r="K235" s="153">
        <f>'[14]Daily Roster'!$K235</f>
        <v>0</v>
      </c>
      <c r="L235" s="153" t="str">
        <f>'[14]Daily Roster'!$L235</f>
        <v>qq</v>
      </c>
      <c r="M235" s="154">
        <f>'[14]Daily Roster'!$M235</f>
        <v>0</v>
      </c>
      <c r="N235" s="154">
        <f>'[14]Daily Roster'!$N235</f>
        <v>0</v>
      </c>
      <c r="O235" s="154">
        <f>'[14]Daily Roster'!$O235</f>
        <v>0</v>
      </c>
      <c r="P235" s="154">
        <f>'[14]Daily Roster'!$P235</f>
        <v>0</v>
      </c>
      <c r="Q235" s="154">
        <f>'[14]Daily Roster'!$Q235</f>
        <v>0</v>
      </c>
      <c r="R235" s="154">
        <f>'[14]Daily Roster'!$R235</f>
        <v>0</v>
      </c>
      <c r="S235" s="154">
        <f>'[14]Daily Roster'!$S235</f>
        <v>0</v>
      </c>
      <c r="T235" s="154">
        <f>'[14]Daily Roster'!$T235</f>
        <v>0</v>
      </c>
      <c r="U235" s="154">
        <f>'[14]Daily Roster'!$U235</f>
        <v>0</v>
      </c>
      <c r="V235" s="154">
        <f>'[14]Daily Roster'!$V235</f>
        <v>0</v>
      </c>
      <c r="W235" s="154">
        <f>'[14]Daily Roster'!$W235</f>
        <v>0</v>
      </c>
      <c r="X235" s="154">
        <f>'[14]Daily Roster'!$X235</f>
        <v>0</v>
      </c>
      <c r="Y235" s="154">
        <f>'[14]Daily Roster'!$Y235</f>
        <v>0</v>
      </c>
      <c r="Z235" s="154">
        <f>'[14]Daily Roster'!$Z235</f>
        <v>0</v>
      </c>
    </row>
    <row r="236" spans="1:26" x14ac:dyDescent="0.3">
      <c r="A236" s="148">
        <v>43427</v>
      </c>
      <c r="B236" t="s">
        <v>5</v>
      </c>
      <c r="C236" s="153">
        <f>'[14]Daily Roster'!$C236</f>
        <v>0</v>
      </c>
      <c r="D236" s="153">
        <f>'[14]Daily Roster'!$D236</f>
        <v>0</v>
      </c>
      <c r="E236" s="153">
        <f>'[14]Daily Roster'!$E236</f>
        <v>0</v>
      </c>
      <c r="F236" s="153">
        <f>'[14]Daily Roster'!$F236</f>
        <v>0</v>
      </c>
      <c r="G236" s="153" t="str">
        <f>'[14]Daily Roster'!$G236</f>
        <v>qq</v>
      </c>
      <c r="H236" s="153">
        <f>'[14]Daily Roster'!$H236</f>
        <v>0</v>
      </c>
      <c r="I236" s="153">
        <f>'[14]Daily Roster'!$I236</f>
        <v>0</v>
      </c>
      <c r="J236" s="153">
        <f>'[14]Daily Roster'!$J236</f>
        <v>0</v>
      </c>
      <c r="K236" s="153">
        <f>'[14]Daily Roster'!$K236</f>
        <v>0</v>
      </c>
      <c r="L236" s="153" t="str">
        <f>'[14]Daily Roster'!$L236</f>
        <v>qq</v>
      </c>
      <c r="M236" s="154">
        <f>'[14]Daily Roster'!$M236</f>
        <v>0</v>
      </c>
      <c r="N236" s="154">
        <f>'[14]Daily Roster'!$N236</f>
        <v>0</v>
      </c>
      <c r="O236" s="154">
        <f>'[14]Daily Roster'!$O236</f>
        <v>0</v>
      </c>
      <c r="P236" s="154">
        <f>'[14]Daily Roster'!$P236</f>
        <v>0</v>
      </c>
      <c r="Q236" s="154">
        <f>'[14]Daily Roster'!$Q236</f>
        <v>0</v>
      </c>
      <c r="R236" s="154">
        <f>'[14]Daily Roster'!$R236</f>
        <v>0</v>
      </c>
      <c r="S236" s="154">
        <f>'[14]Daily Roster'!$S236</f>
        <v>0</v>
      </c>
      <c r="T236" s="154">
        <f>'[14]Daily Roster'!$T236</f>
        <v>0</v>
      </c>
      <c r="U236" s="154">
        <f>'[14]Daily Roster'!$U236</f>
        <v>0</v>
      </c>
      <c r="V236" s="154">
        <f>'[14]Daily Roster'!$V236</f>
        <v>0</v>
      </c>
      <c r="W236" s="154">
        <f>'[14]Daily Roster'!$W236</f>
        <v>0</v>
      </c>
      <c r="X236" s="154">
        <f>'[14]Daily Roster'!$X236</f>
        <v>0</v>
      </c>
      <c r="Y236" s="154">
        <f>'[14]Daily Roster'!$Y236</f>
        <v>0</v>
      </c>
      <c r="Z236" s="154">
        <f>'[14]Daily Roster'!$Z236</f>
        <v>0</v>
      </c>
    </row>
    <row r="237" spans="1:26" x14ac:dyDescent="0.3">
      <c r="A237" s="148">
        <v>43430</v>
      </c>
      <c r="B237" t="s">
        <v>1</v>
      </c>
      <c r="C237" s="153">
        <f>'[14]Daily Roster'!$C237</f>
        <v>0</v>
      </c>
      <c r="D237" s="153">
        <f>'[14]Daily Roster'!$D237</f>
        <v>0</v>
      </c>
      <c r="E237" s="153">
        <f>'[14]Daily Roster'!$E237</f>
        <v>0</v>
      </c>
      <c r="F237" s="153">
        <f>'[14]Daily Roster'!$F237</f>
        <v>0</v>
      </c>
      <c r="G237" s="153" t="str">
        <f>'[14]Daily Roster'!$G237</f>
        <v>qq</v>
      </c>
      <c r="H237" s="153">
        <f>'[14]Daily Roster'!$H237</f>
        <v>0</v>
      </c>
      <c r="I237" s="153">
        <f>'[14]Daily Roster'!$I237</f>
        <v>0</v>
      </c>
      <c r="J237" s="153">
        <f>'[14]Daily Roster'!$J237</f>
        <v>0</v>
      </c>
      <c r="K237" s="153">
        <f>'[14]Daily Roster'!$K237</f>
        <v>0</v>
      </c>
      <c r="L237" s="153" t="str">
        <f>'[14]Daily Roster'!$L237</f>
        <v>qq</v>
      </c>
      <c r="M237" s="154">
        <f>'[14]Daily Roster'!$M237</f>
        <v>0</v>
      </c>
      <c r="N237" s="154">
        <f>'[14]Daily Roster'!$N237</f>
        <v>0</v>
      </c>
      <c r="O237" s="154">
        <f>'[14]Daily Roster'!$O237</f>
        <v>0</v>
      </c>
      <c r="P237" s="154">
        <f>'[14]Daily Roster'!$P237</f>
        <v>0</v>
      </c>
      <c r="Q237" s="154">
        <f>'[14]Daily Roster'!$Q237</f>
        <v>0</v>
      </c>
      <c r="R237" s="154">
        <f>'[14]Daily Roster'!$R237</f>
        <v>0</v>
      </c>
      <c r="S237" s="154">
        <f>'[14]Daily Roster'!$S237</f>
        <v>0</v>
      </c>
      <c r="T237" s="154">
        <f>'[14]Daily Roster'!$T237</f>
        <v>0</v>
      </c>
      <c r="U237" s="154">
        <f>'[14]Daily Roster'!$U237</f>
        <v>0</v>
      </c>
      <c r="V237" s="154">
        <f>'[14]Daily Roster'!$V237</f>
        <v>0</v>
      </c>
      <c r="W237" s="154">
        <f>'[14]Daily Roster'!$W237</f>
        <v>0</v>
      </c>
      <c r="X237" s="154">
        <f>'[14]Daily Roster'!$X237</f>
        <v>0</v>
      </c>
      <c r="Y237" s="154">
        <f>'[14]Daily Roster'!$Y237</f>
        <v>0</v>
      </c>
      <c r="Z237" s="154">
        <f>'[14]Daily Roster'!$Z237</f>
        <v>0</v>
      </c>
    </row>
    <row r="238" spans="1:26" x14ac:dyDescent="0.3">
      <c r="A238" s="148">
        <v>43431</v>
      </c>
      <c r="B238" t="s">
        <v>2</v>
      </c>
      <c r="C238" s="153">
        <f>'[14]Daily Roster'!$C238</f>
        <v>0</v>
      </c>
      <c r="D238" s="153">
        <f>'[14]Daily Roster'!$D238</f>
        <v>0</v>
      </c>
      <c r="E238" s="153">
        <f>'[14]Daily Roster'!$E238</f>
        <v>0</v>
      </c>
      <c r="F238" s="153">
        <f>'[14]Daily Roster'!$F238</f>
        <v>0</v>
      </c>
      <c r="G238" s="153" t="str">
        <f>'[14]Daily Roster'!$G238</f>
        <v>qq</v>
      </c>
      <c r="H238" s="153">
        <f>'[14]Daily Roster'!$H238</f>
        <v>0</v>
      </c>
      <c r="I238" s="153">
        <f>'[14]Daily Roster'!$I238</f>
        <v>0</v>
      </c>
      <c r="J238" s="153">
        <f>'[14]Daily Roster'!$J238</f>
        <v>0</v>
      </c>
      <c r="K238" s="153">
        <f>'[14]Daily Roster'!$K238</f>
        <v>0</v>
      </c>
      <c r="L238" s="153" t="str">
        <f>'[14]Daily Roster'!$L238</f>
        <v>qq</v>
      </c>
      <c r="M238" s="154">
        <f>'[14]Daily Roster'!$M238</f>
        <v>0</v>
      </c>
      <c r="N238" s="154">
        <f>'[14]Daily Roster'!$N238</f>
        <v>0</v>
      </c>
      <c r="O238" s="154">
        <f>'[14]Daily Roster'!$O238</f>
        <v>0</v>
      </c>
      <c r="P238" s="154">
        <f>'[14]Daily Roster'!$P238</f>
        <v>0</v>
      </c>
      <c r="Q238" s="154">
        <f>'[14]Daily Roster'!$Q238</f>
        <v>0</v>
      </c>
      <c r="R238" s="154">
        <f>'[14]Daily Roster'!$R238</f>
        <v>0</v>
      </c>
      <c r="S238" s="154">
        <f>'[14]Daily Roster'!$S238</f>
        <v>0</v>
      </c>
      <c r="T238" s="154">
        <f>'[14]Daily Roster'!$T238</f>
        <v>0</v>
      </c>
      <c r="U238" s="154">
        <f>'[14]Daily Roster'!$U238</f>
        <v>0</v>
      </c>
      <c r="V238" s="154">
        <f>'[14]Daily Roster'!$V238</f>
        <v>0</v>
      </c>
      <c r="W238" s="154">
        <f>'[14]Daily Roster'!$W238</f>
        <v>0</v>
      </c>
      <c r="X238" s="154">
        <f>'[14]Daily Roster'!$X238</f>
        <v>0</v>
      </c>
      <c r="Y238" s="154">
        <f>'[14]Daily Roster'!$Y238</f>
        <v>0</v>
      </c>
      <c r="Z238" s="154">
        <f>'[14]Daily Roster'!$Z238</f>
        <v>0</v>
      </c>
    </row>
    <row r="239" spans="1:26" x14ac:dyDescent="0.3">
      <c r="A239" s="148">
        <v>43432</v>
      </c>
      <c r="B239" t="s">
        <v>3</v>
      </c>
      <c r="C239" s="153">
        <f>'[14]Daily Roster'!$C239</f>
        <v>0</v>
      </c>
      <c r="D239" s="153">
        <f>'[14]Daily Roster'!$D239</f>
        <v>0</v>
      </c>
      <c r="E239" s="153">
        <f>'[14]Daily Roster'!$E239</f>
        <v>0</v>
      </c>
      <c r="F239" s="153">
        <f>'[14]Daily Roster'!$F239</f>
        <v>0</v>
      </c>
      <c r="G239" s="153" t="str">
        <f>'[14]Daily Roster'!$G239</f>
        <v>qq</v>
      </c>
      <c r="H239" s="153">
        <f>'[14]Daily Roster'!$H239</f>
        <v>0</v>
      </c>
      <c r="I239" s="153">
        <f>'[14]Daily Roster'!$I239</f>
        <v>0</v>
      </c>
      <c r="J239" s="153">
        <f>'[14]Daily Roster'!$J239</f>
        <v>0</v>
      </c>
      <c r="K239" s="153">
        <f>'[14]Daily Roster'!$K239</f>
        <v>0</v>
      </c>
      <c r="L239" s="153" t="str">
        <f>'[14]Daily Roster'!$L239</f>
        <v>qq</v>
      </c>
      <c r="M239" s="154">
        <f>'[14]Daily Roster'!$M239</f>
        <v>0</v>
      </c>
      <c r="N239" s="154">
        <f>'[14]Daily Roster'!$N239</f>
        <v>0</v>
      </c>
      <c r="O239" s="154">
        <f>'[14]Daily Roster'!$O239</f>
        <v>0</v>
      </c>
      <c r="P239" s="154">
        <f>'[14]Daily Roster'!$P239</f>
        <v>0</v>
      </c>
      <c r="Q239" s="154">
        <f>'[14]Daily Roster'!$Q239</f>
        <v>0</v>
      </c>
      <c r="R239" s="154">
        <f>'[14]Daily Roster'!$R239</f>
        <v>0</v>
      </c>
      <c r="S239" s="154">
        <f>'[14]Daily Roster'!$S239</f>
        <v>0</v>
      </c>
      <c r="T239" s="154">
        <f>'[14]Daily Roster'!$T239</f>
        <v>0</v>
      </c>
      <c r="U239" s="154">
        <f>'[14]Daily Roster'!$U239</f>
        <v>0</v>
      </c>
      <c r="V239" s="154">
        <f>'[14]Daily Roster'!$V239</f>
        <v>0</v>
      </c>
      <c r="W239" s="154">
        <f>'[14]Daily Roster'!$W239</f>
        <v>0</v>
      </c>
      <c r="X239" s="154">
        <f>'[14]Daily Roster'!$X239</f>
        <v>0</v>
      </c>
      <c r="Y239" s="154">
        <f>'[14]Daily Roster'!$Y239</f>
        <v>0</v>
      </c>
      <c r="Z239" s="154">
        <f>'[14]Daily Roster'!$Z239</f>
        <v>0</v>
      </c>
    </row>
    <row r="240" spans="1:26" x14ac:dyDescent="0.3">
      <c r="A240" s="148">
        <v>43433</v>
      </c>
      <c r="B240" t="s">
        <v>4</v>
      </c>
      <c r="C240" s="153">
        <f>'[14]Daily Roster'!$C240</f>
        <v>0</v>
      </c>
      <c r="D240" s="153">
        <f>'[14]Daily Roster'!$D240</f>
        <v>0</v>
      </c>
      <c r="E240" s="153">
        <f>'[14]Daily Roster'!$E240</f>
        <v>0</v>
      </c>
      <c r="F240" s="153">
        <f>'[14]Daily Roster'!$F240</f>
        <v>0</v>
      </c>
      <c r="G240" s="153" t="str">
        <f>'[14]Daily Roster'!$G240</f>
        <v>qq</v>
      </c>
      <c r="H240" s="153">
        <f>'[14]Daily Roster'!$H240</f>
        <v>0</v>
      </c>
      <c r="I240" s="153">
        <f>'[14]Daily Roster'!$I240</f>
        <v>0</v>
      </c>
      <c r="J240" s="153">
        <f>'[14]Daily Roster'!$J240</f>
        <v>0</v>
      </c>
      <c r="K240" s="153">
        <f>'[14]Daily Roster'!$K240</f>
        <v>0</v>
      </c>
      <c r="L240" s="153" t="str">
        <f>'[14]Daily Roster'!$L240</f>
        <v>qq</v>
      </c>
      <c r="M240" s="154">
        <f>'[14]Daily Roster'!$M240</f>
        <v>0</v>
      </c>
      <c r="N240" s="154">
        <f>'[14]Daily Roster'!$N240</f>
        <v>0</v>
      </c>
      <c r="O240" s="154">
        <f>'[14]Daily Roster'!$O240</f>
        <v>0</v>
      </c>
      <c r="P240" s="154">
        <f>'[14]Daily Roster'!$P240</f>
        <v>0</v>
      </c>
      <c r="Q240" s="154">
        <f>'[14]Daily Roster'!$Q240</f>
        <v>0</v>
      </c>
      <c r="R240" s="154">
        <f>'[14]Daily Roster'!$R240</f>
        <v>0</v>
      </c>
      <c r="S240" s="154">
        <f>'[14]Daily Roster'!$S240</f>
        <v>0</v>
      </c>
      <c r="T240" s="154">
        <f>'[14]Daily Roster'!$T240</f>
        <v>0</v>
      </c>
      <c r="U240" s="154">
        <f>'[14]Daily Roster'!$U240</f>
        <v>0</v>
      </c>
      <c r="V240" s="154">
        <f>'[14]Daily Roster'!$V240</f>
        <v>0</v>
      </c>
      <c r="W240" s="154">
        <f>'[14]Daily Roster'!$W240</f>
        <v>0</v>
      </c>
      <c r="X240" s="154">
        <f>'[14]Daily Roster'!$X240</f>
        <v>0</v>
      </c>
      <c r="Y240" s="154">
        <f>'[14]Daily Roster'!$Y240</f>
        <v>0</v>
      </c>
      <c r="Z240" s="154">
        <f>'[14]Daily Roster'!$Z240</f>
        <v>0</v>
      </c>
    </row>
    <row r="241" spans="1:26" x14ac:dyDescent="0.3">
      <c r="A241" s="148">
        <v>43434</v>
      </c>
      <c r="B241" t="s">
        <v>5</v>
      </c>
      <c r="C241" s="153">
        <f>'[14]Daily Roster'!$C241</f>
        <v>0</v>
      </c>
      <c r="D241" s="153">
        <f>'[14]Daily Roster'!$D241</f>
        <v>0</v>
      </c>
      <c r="E241" s="153">
        <f>'[14]Daily Roster'!$E241</f>
        <v>0</v>
      </c>
      <c r="F241" s="153">
        <f>'[14]Daily Roster'!$F241</f>
        <v>0</v>
      </c>
      <c r="G241" s="153" t="str">
        <f>'[14]Daily Roster'!$G241</f>
        <v>qq</v>
      </c>
      <c r="H241" s="153">
        <f>'[14]Daily Roster'!$H241</f>
        <v>0</v>
      </c>
      <c r="I241" s="153">
        <f>'[14]Daily Roster'!$I241</f>
        <v>0</v>
      </c>
      <c r="J241" s="153">
        <f>'[14]Daily Roster'!$J241</f>
        <v>0</v>
      </c>
      <c r="K241" s="153">
        <f>'[14]Daily Roster'!$K241</f>
        <v>0</v>
      </c>
      <c r="L241" s="153" t="str">
        <f>'[14]Daily Roster'!$L241</f>
        <v>qq</v>
      </c>
      <c r="M241" s="154">
        <f>'[14]Daily Roster'!$M241</f>
        <v>0</v>
      </c>
      <c r="N241" s="154">
        <f>'[14]Daily Roster'!$N241</f>
        <v>0</v>
      </c>
      <c r="O241" s="154">
        <f>'[14]Daily Roster'!$O241</f>
        <v>0</v>
      </c>
      <c r="P241" s="154">
        <f>'[14]Daily Roster'!$P241</f>
        <v>0</v>
      </c>
      <c r="Q241" s="154">
        <f>'[14]Daily Roster'!$Q241</f>
        <v>0</v>
      </c>
      <c r="R241" s="154">
        <f>'[14]Daily Roster'!$R241</f>
        <v>0</v>
      </c>
      <c r="S241" s="154">
        <f>'[14]Daily Roster'!$S241</f>
        <v>0</v>
      </c>
      <c r="T241" s="154">
        <f>'[14]Daily Roster'!$T241</f>
        <v>0</v>
      </c>
      <c r="U241" s="154">
        <f>'[14]Daily Roster'!$U241</f>
        <v>0</v>
      </c>
      <c r="V241" s="154">
        <f>'[14]Daily Roster'!$V241</f>
        <v>0</v>
      </c>
      <c r="W241" s="154">
        <f>'[14]Daily Roster'!$W241</f>
        <v>0</v>
      </c>
      <c r="X241" s="154">
        <f>'[14]Daily Roster'!$X241</f>
        <v>0</v>
      </c>
      <c r="Y241" s="154">
        <f>'[14]Daily Roster'!$Y241</f>
        <v>0</v>
      </c>
      <c r="Z241" s="154">
        <f>'[14]Daily Roster'!$Z241</f>
        <v>0</v>
      </c>
    </row>
    <row r="242" spans="1:26" x14ac:dyDescent="0.3">
      <c r="A242" s="148">
        <v>43437</v>
      </c>
      <c r="B242" t="s">
        <v>1</v>
      </c>
      <c r="C242" s="153">
        <f>'[14]Daily Roster'!$C242</f>
        <v>0</v>
      </c>
      <c r="D242" s="153">
        <f>'[14]Daily Roster'!$D242</f>
        <v>0</v>
      </c>
      <c r="E242" s="153">
        <f>'[14]Daily Roster'!$E242</f>
        <v>0</v>
      </c>
      <c r="F242" s="153">
        <f>'[14]Daily Roster'!$F242</f>
        <v>0</v>
      </c>
      <c r="G242" s="153" t="str">
        <f>'[14]Daily Roster'!$G242</f>
        <v>qq</v>
      </c>
      <c r="H242" s="153">
        <f>'[14]Daily Roster'!$H242</f>
        <v>0</v>
      </c>
      <c r="I242" s="153">
        <f>'[14]Daily Roster'!$I242</f>
        <v>0</v>
      </c>
      <c r="J242" s="153">
        <f>'[14]Daily Roster'!$J242</f>
        <v>0</v>
      </c>
      <c r="K242" s="153">
        <f>'[14]Daily Roster'!$K242</f>
        <v>0</v>
      </c>
      <c r="L242" s="153" t="str">
        <f>'[14]Daily Roster'!$L242</f>
        <v>qq</v>
      </c>
      <c r="M242" s="154">
        <f>'[14]Daily Roster'!$M242</f>
        <v>0</v>
      </c>
      <c r="N242" s="154">
        <f>'[14]Daily Roster'!$N242</f>
        <v>0</v>
      </c>
      <c r="O242" s="154">
        <f>'[14]Daily Roster'!$O242</f>
        <v>0</v>
      </c>
      <c r="P242" s="154">
        <f>'[14]Daily Roster'!$P242</f>
        <v>0</v>
      </c>
      <c r="Q242" s="154">
        <f>'[14]Daily Roster'!$Q242</f>
        <v>0</v>
      </c>
      <c r="R242" s="154">
        <f>'[14]Daily Roster'!$R242</f>
        <v>0</v>
      </c>
      <c r="S242" s="154">
        <f>'[14]Daily Roster'!$S242</f>
        <v>0</v>
      </c>
      <c r="T242" s="154">
        <f>'[14]Daily Roster'!$T242</f>
        <v>0</v>
      </c>
      <c r="U242" s="154">
        <f>'[14]Daily Roster'!$U242</f>
        <v>0</v>
      </c>
      <c r="V242" s="154">
        <f>'[14]Daily Roster'!$V242</f>
        <v>0</v>
      </c>
      <c r="W242" s="154">
        <f>'[14]Daily Roster'!$W242</f>
        <v>0</v>
      </c>
      <c r="X242" s="154">
        <f>'[14]Daily Roster'!$X242</f>
        <v>0</v>
      </c>
      <c r="Y242" s="154">
        <f>'[14]Daily Roster'!$Y242</f>
        <v>0</v>
      </c>
      <c r="Z242" s="154">
        <f>'[14]Daily Roster'!$Z242</f>
        <v>0</v>
      </c>
    </row>
    <row r="243" spans="1:26" x14ac:dyDescent="0.3">
      <c r="A243" s="148">
        <v>43438</v>
      </c>
      <c r="B243" t="s">
        <v>2</v>
      </c>
      <c r="C243" s="153">
        <f>'[14]Daily Roster'!$C243</f>
        <v>0</v>
      </c>
      <c r="D243" s="153">
        <f>'[14]Daily Roster'!$D243</f>
        <v>0</v>
      </c>
      <c r="E243" s="153">
        <f>'[14]Daily Roster'!$E243</f>
        <v>0</v>
      </c>
      <c r="F243" s="153">
        <f>'[14]Daily Roster'!$F243</f>
        <v>0</v>
      </c>
      <c r="G243" s="153" t="str">
        <f>'[14]Daily Roster'!$G243</f>
        <v>qq</v>
      </c>
      <c r="H243" s="153">
        <f>'[14]Daily Roster'!$H243</f>
        <v>0</v>
      </c>
      <c r="I243" s="153">
        <f>'[14]Daily Roster'!$I243</f>
        <v>0</v>
      </c>
      <c r="J243" s="153">
        <f>'[14]Daily Roster'!$J243</f>
        <v>0</v>
      </c>
      <c r="K243" s="153">
        <f>'[14]Daily Roster'!$K243</f>
        <v>0</v>
      </c>
      <c r="L243" s="153" t="str">
        <f>'[14]Daily Roster'!$L243</f>
        <v>qq</v>
      </c>
      <c r="M243" s="154">
        <f>'[14]Daily Roster'!$M243</f>
        <v>0</v>
      </c>
      <c r="N243" s="154">
        <f>'[14]Daily Roster'!$N243</f>
        <v>0</v>
      </c>
      <c r="O243" s="154">
        <f>'[14]Daily Roster'!$O243</f>
        <v>0</v>
      </c>
      <c r="P243" s="154">
        <f>'[14]Daily Roster'!$P243</f>
        <v>0</v>
      </c>
      <c r="Q243" s="154">
        <f>'[14]Daily Roster'!$Q243</f>
        <v>0</v>
      </c>
      <c r="R243" s="154">
        <f>'[14]Daily Roster'!$R243</f>
        <v>0</v>
      </c>
      <c r="S243" s="154">
        <f>'[14]Daily Roster'!$S243</f>
        <v>0</v>
      </c>
      <c r="T243" s="154">
        <f>'[14]Daily Roster'!$T243</f>
        <v>0</v>
      </c>
      <c r="U243" s="154">
        <f>'[14]Daily Roster'!$U243</f>
        <v>0</v>
      </c>
      <c r="V243" s="154">
        <f>'[14]Daily Roster'!$V243</f>
        <v>0</v>
      </c>
      <c r="W243" s="154">
        <f>'[14]Daily Roster'!$W243</f>
        <v>0</v>
      </c>
      <c r="X243" s="154">
        <f>'[14]Daily Roster'!$X243</f>
        <v>0</v>
      </c>
      <c r="Y243" s="154">
        <f>'[14]Daily Roster'!$Y243</f>
        <v>0</v>
      </c>
      <c r="Z243" s="154">
        <f>'[14]Daily Roster'!$Z243</f>
        <v>0</v>
      </c>
    </row>
    <row r="244" spans="1:26" x14ac:dyDescent="0.3">
      <c r="A244" s="148">
        <v>43439</v>
      </c>
      <c r="B244" t="s">
        <v>3</v>
      </c>
      <c r="C244" s="153">
        <f>'[14]Daily Roster'!$C244</f>
        <v>0</v>
      </c>
      <c r="D244" s="153">
        <f>'[14]Daily Roster'!$D244</f>
        <v>0</v>
      </c>
      <c r="E244" s="153">
        <f>'[14]Daily Roster'!$E244</f>
        <v>0</v>
      </c>
      <c r="F244" s="153">
        <f>'[14]Daily Roster'!$F244</f>
        <v>0</v>
      </c>
      <c r="G244" s="153" t="str">
        <f>'[14]Daily Roster'!$G244</f>
        <v>qq</v>
      </c>
      <c r="H244" s="153">
        <f>'[14]Daily Roster'!$H244</f>
        <v>0</v>
      </c>
      <c r="I244" s="153">
        <f>'[14]Daily Roster'!$I244</f>
        <v>0</v>
      </c>
      <c r="J244" s="153">
        <f>'[14]Daily Roster'!$J244</f>
        <v>0</v>
      </c>
      <c r="K244" s="153">
        <f>'[14]Daily Roster'!$K244</f>
        <v>0</v>
      </c>
      <c r="L244" s="153" t="str">
        <f>'[14]Daily Roster'!$L244</f>
        <v>qq</v>
      </c>
      <c r="M244" s="154">
        <f>'[14]Daily Roster'!$M244</f>
        <v>0</v>
      </c>
      <c r="N244" s="154">
        <f>'[14]Daily Roster'!$N244</f>
        <v>0</v>
      </c>
      <c r="O244" s="154">
        <f>'[14]Daily Roster'!$O244</f>
        <v>0</v>
      </c>
      <c r="P244" s="154">
        <f>'[14]Daily Roster'!$P244</f>
        <v>0</v>
      </c>
      <c r="Q244" s="154">
        <f>'[14]Daily Roster'!$Q244</f>
        <v>0</v>
      </c>
      <c r="R244" s="154">
        <f>'[14]Daily Roster'!$R244</f>
        <v>0</v>
      </c>
      <c r="S244" s="154">
        <f>'[14]Daily Roster'!$S244</f>
        <v>0</v>
      </c>
      <c r="T244" s="154">
        <f>'[14]Daily Roster'!$T244</f>
        <v>0</v>
      </c>
      <c r="U244" s="154">
        <f>'[14]Daily Roster'!$U244</f>
        <v>0</v>
      </c>
      <c r="V244" s="154">
        <f>'[14]Daily Roster'!$V244</f>
        <v>0</v>
      </c>
      <c r="W244" s="154">
        <f>'[14]Daily Roster'!$W244</f>
        <v>0</v>
      </c>
      <c r="X244" s="154">
        <f>'[14]Daily Roster'!$X244</f>
        <v>0</v>
      </c>
      <c r="Y244" s="154">
        <f>'[14]Daily Roster'!$Y244</f>
        <v>0</v>
      </c>
      <c r="Z244" s="154">
        <f>'[14]Daily Roster'!$Z244</f>
        <v>0</v>
      </c>
    </row>
    <row r="245" spans="1:26" x14ac:dyDescent="0.3">
      <c r="A245" s="148">
        <v>43440</v>
      </c>
      <c r="B245" t="s">
        <v>4</v>
      </c>
      <c r="C245" s="153">
        <f>'[14]Daily Roster'!$C245</f>
        <v>0</v>
      </c>
      <c r="D245" s="153">
        <f>'[14]Daily Roster'!$D245</f>
        <v>0</v>
      </c>
      <c r="E245" s="153">
        <f>'[14]Daily Roster'!$E245</f>
        <v>0</v>
      </c>
      <c r="F245" s="153">
        <f>'[14]Daily Roster'!$F245</f>
        <v>0</v>
      </c>
      <c r="G245" s="153" t="str">
        <f>'[14]Daily Roster'!$G245</f>
        <v>qq</v>
      </c>
      <c r="H245" s="153">
        <f>'[14]Daily Roster'!$H245</f>
        <v>0</v>
      </c>
      <c r="I245" s="153">
        <f>'[14]Daily Roster'!$I245</f>
        <v>0</v>
      </c>
      <c r="J245" s="153">
        <f>'[14]Daily Roster'!$J245</f>
        <v>0</v>
      </c>
      <c r="K245" s="153">
        <f>'[14]Daily Roster'!$K245</f>
        <v>0</v>
      </c>
      <c r="L245" s="153" t="str">
        <f>'[14]Daily Roster'!$L245</f>
        <v>qq</v>
      </c>
      <c r="M245" s="154">
        <f>'[14]Daily Roster'!$M245</f>
        <v>0</v>
      </c>
      <c r="N245" s="154">
        <f>'[14]Daily Roster'!$N245</f>
        <v>0</v>
      </c>
      <c r="O245" s="154">
        <f>'[14]Daily Roster'!$O245</f>
        <v>0</v>
      </c>
      <c r="P245" s="154">
        <f>'[14]Daily Roster'!$P245</f>
        <v>0</v>
      </c>
      <c r="Q245" s="154">
        <f>'[14]Daily Roster'!$Q245</f>
        <v>0</v>
      </c>
      <c r="R245" s="154">
        <f>'[14]Daily Roster'!$R245</f>
        <v>0</v>
      </c>
      <c r="S245" s="154">
        <f>'[14]Daily Roster'!$S245</f>
        <v>0</v>
      </c>
      <c r="T245" s="154">
        <f>'[14]Daily Roster'!$T245</f>
        <v>0</v>
      </c>
      <c r="U245" s="154">
        <f>'[14]Daily Roster'!$U245</f>
        <v>0</v>
      </c>
      <c r="V245" s="154">
        <f>'[14]Daily Roster'!$V245</f>
        <v>0</v>
      </c>
      <c r="W245" s="154">
        <f>'[14]Daily Roster'!$W245</f>
        <v>0</v>
      </c>
      <c r="X245" s="154">
        <f>'[14]Daily Roster'!$X245</f>
        <v>0</v>
      </c>
      <c r="Y245" s="154">
        <f>'[14]Daily Roster'!$Y245</f>
        <v>0</v>
      </c>
      <c r="Z245" s="154">
        <f>'[14]Daily Roster'!$Z245</f>
        <v>0</v>
      </c>
    </row>
    <row r="246" spans="1:26" x14ac:dyDescent="0.3">
      <c r="A246" s="148">
        <v>43441</v>
      </c>
      <c r="B246" t="s">
        <v>5</v>
      </c>
      <c r="C246" s="153">
        <f>'[14]Daily Roster'!$C246</f>
        <v>0</v>
      </c>
      <c r="D246" s="153">
        <f>'[14]Daily Roster'!$D246</f>
        <v>0</v>
      </c>
      <c r="E246" s="153">
        <f>'[14]Daily Roster'!$E246</f>
        <v>0</v>
      </c>
      <c r="F246" s="153">
        <f>'[14]Daily Roster'!$F246</f>
        <v>0</v>
      </c>
      <c r="G246" s="153" t="str">
        <f>'[14]Daily Roster'!$G246</f>
        <v>qq</v>
      </c>
      <c r="H246" s="153">
        <f>'[14]Daily Roster'!$H246</f>
        <v>0</v>
      </c>
      <c r="I246" s="153">
        <f>'[14]Daily Roster'!$I246</f>
        <v>0</v>
      </c>
      <c r="J246" s="153">
        <f>'[14]Daily Roster'!$J246</f>
        <v>0</v>
      </c>
      <c r="K246" s="153">
        <f>'[14]Daily Roster'!$K246</f>
        <v>0</v>
      </c>
      <c r="L246" s="153" t="str">
        <f>'[14]Daily Roster'!$L246</f>
        <v>qq</v>
      </c>
      <c r="M246" s="154">
        <f>'[14]Daily Roster'!$M246</f>
        <v>0</v>
      </c>
      <c r="N246" s="154">
        <f>'[14]Daily Roster'!$N246</f>
        <v>0</v>
      </c>
      <c r="O246" s="154">
        <f>'[14]Daily Roster'!$O246</f>
        <v>0</v>
      </c>
      <c r="P246" s="154">
        <f>'[14]Daily Roster'!$P246</f>
        <v>0</v>
      </c>
      <c r="Q246" s="154">
        <f>'[14]Daily Roster'!$Q246</f>
        <v>0</v>
      </c>
      <c r="R246" s="154">
        <f>'[14]Daily Roster'!$R246</f>
        <v>0</v>
      </c>
      <c r="S246" s="154">
        <f>'[14]Daily Roster'!$S246</f>
        <v>0</v>
      </c>
      <c r="T246" s="154">
        <f>'[14]Daily Roster'!$T246</f>
        <v>0</v>
      </c>
      <c r="U246" s="154">
        <f>'[14]Daily Roster'!$U246</f>
        <v>0</v>
      </c>
      <c r="V246" s="154">
        <f>'[14]Daily Roster'!$V246</f>
        <v>0</v>
      </c>
      <c r="W246" s="154">
        <f>'[14]Daily Roster'!$W246</f>
        <v>0</v>
      </c>
      <c r="X246" s="154">
        <f>'[14]Daily Roster'!$X246</f>
        <v>0</v>
      </c>
      <c r="Y246" s="154">
        <f>'[14]Daily Roster'!$Y246</f>
        <v>0</v>
      </c>
      <c r="Z246" s="154">
        <f>'[14]Daily Roster'!$Z246</f>
        <v>0</v>
      </c>
    </row>
    <row r="247" spans="1:26" x14ac:dyDescent="0.3">
      <c r="A247" s="148">
        <v>43444</v>
      </c>
      <c r="B247" t="s">
        <v>1</v>
      </c>
      <c r="C247" s="153">
        <f>'[14]Daily Roster'!$C247</f>
        <v>0</v>
      </c>
      <c r="D247" s="153">
        <f>'[14]Daily Roster'!$D247</f>
        <v>0</v>
      </c>
      <c r="E247" s="153">
        <f>'[14]Daily Roster'!$E247</f>
        <v>0</v>
      </c>
      <c r="F247" s="153">
        <f>'[14]Daily Roster'!$F247</f>
        <v>0</v>
      </c>
      <c r="G247" s="153" t="str">
        <f>'[14]Daily Roster'!$G247</f>
        <v>qq</v>
      </c>
      <c r="H247" s="153">
        <f>'[14]Daily Roster'!$H247</f>
        <v>0</v>
      </c>
      <c r="I247" s="153">
        <f>'[14]Daily Roster'!$I247</f>
        <v>0</v>
      </c>
      <c r="J247" s="153">
        <f>'[14]Daily Roster'!$J247</f>
        <v>0</v>
      </c>
      <c r="K247" s="153" t="str">
        <f>'[14]Daily Roster'!$K247</f>
        <v>qq</v>
      </c>
      <c r="L247" s="153" t="str">
        <f>'[14]Daily Roster'!$L247</f>
        <v>qq</v>
      </c>
      <c r="M247" s="154">
        <f>'[14]Daily Roster'!$M247</f>
        <v>0</v>
      </c>
      <c r="N247" s="154">
        <f>'[14]Daily Roster'!$N247</f>
        <v>0</v>
      </c>
      <c r="O247" s="154">
        <f>'[14]Daily Roster'!$O247</f>
        <v>0</v>
      </c>
      <c r="P247" s="154">
        <f>'[14]Daily Roster'!$P247</f>
        <v>0</v>
      </c>
      <c r="Q247" s="154">
        <f>'[14]Daily Roster'!$Q247</f>
        <v>0</v>
      </c>
      <c r="R247" s="154">
        <f>'[14]Daily Roster'!$R247</f>
        <v>0</v>
      </c>
      <c r="S247" s="154">
        <f>'[14]Daily Roster'!$S247</f>
        <v>0</v>
      </c>
      <c r="T247" s="154">
        <f>'[14]Daily Roster'!$T247</f>
        <v>0</v>
      </c>
      <c r="U247" s="154">
        <f>'[14]Daily Roster'!$U247</f>
        <v>0</v>
      </c>
      <c r="V247" s="154">
        <f>'[14]Daily Roster'!$V247</f>
        <v>0</v>
      </c>
      <c r="W247" s="154">
        <f>'[14]Daily Roster'!$W247</f>
        <v>0</v>
      </c>
      <c r="X247" s="154">
        <f>'[14]Daily Roster'!$X247</f>
        <v>0</v>
      </c>
      <c r="Y247" s="154">
        <f>'[14]Daily Roster'!$Y247</f>
        <v>0</v>
      </c>
      <c r="Z247" s="154">
        <f>'[14]Daily Roster'!$Z247</f>
        <v>0</v>
      </c>
    </row>
    <row r="248" spans="1:26" x14ac:dyDescent="0.3">
      <c r="A248" s="148">
        <v>43445</v>
      </c>
      <c r="B248" t="s">
        <v>2</v>
      </c>
      <c r="C248" s="153" t="str">
        <f>'[14]Daily Roster'!$C248</f>
        <v>QQ</v>
      </c>
      <c r="D248" s="153">
        <f>'[14]Daily Roster'!$D248</f>
        <v>0</v>
      </c>
      <c r="E248" s="153">
        <f>'[14]Daily Roster'!$E248</f>
        <v>0</v>
      </c>
      <c r="F248" s="153">
        <f>'[14]Daily Roster'!$F248</f>
        <v>0</v>
      </c>
      <c r="G248" s="153" t="str">
        <f>'[14]Daily Roster'!$G248</f>
        <v>qq</v>
      </c>
      <c r="H248" s="153">
        <f>'[14]Daily Roster'!$H248</f>
        <v>0</v>
      </c>
      <c r="I248" s="153">
        <f>'[14]Daily Roster'!$I248</f>
        <v>0</v>
      </c>
      <c r="J248" s="153">
        <f>'[14]Daily Roster'!$J248</f>
        <v>0</v>
      </c>
      <c r="K248" s="153" t="str">
        <f>'[14]Daily Roster'!$K248</f>
        <v>qq</v>
      </c>
      <c r="L248" s="153" t="str">
        <f>'[14]Daily Roster'!$L248</f>
        <v>qq</v>
      </c>
      <c r="M248" s="154">
        <f>'[14]Daily Roster'!$M248</f>
        <v>0</v>
      </c>
      <c r="N248" s="154">
        <f>'[14]Daily Roster'!$N248</f>
        <v>0</v>
      </c>
      <c r="O248" s="154">
        <f>'[14]Daily Roster'!$O248</f>
        <v>0</v>
      </c>
      <c r="P248" s="154">
        <f>'[14]Daily Roster'!$P248</f>
        <v>0</v>
      </c>
      <c r="Q248" s="154">
        <f>'[14]Daily Roster'!$Q248</f>
        <v>0</v>
      </c>
      <c r="R248" s="154">
        <f>'[14]Daily Roster'!$R248</f>
        <v>0</v>
      </c>
      <c r="S248" s="154">
        <f>'[14]Daily Roster'!$S248</f>
        <v>0</v>
      </c>
      <c r="T248" s="154">
        <f>'[14]Daily Roster'!$T248</f>
        <v>0</v>
      </c>
      <c r="U248" s="154">
        <f>'[14]Daily Roster'!$U248</f>
        <v>0</v>
      </c>
      <c r="V248" s="154">
        <f>'[14]Daily Roster'!$V248</f>
        <v>0</v>
      </c>
      <c r="W248" s="154">
        <f>'[14]Daily Roster'!$W248</f>
        <v>0</v>
      </c>
      <c r="X248" s="154">
        <f>'[14]Daily Roster'!$X248</f>
        <v>0</v>
      </c>
      <c r="Y248" s="154">
        <f>'[14]Daily Roster'!$Y248</f>
        <v>0</v>
      </c>
      <c r="Z248" s="154">
        <f>'[14]Daily Roster'!$Z248</f>
        <v>0</v>
      </c>
    </row>
    <row r="249" spans="1:26" x14ac:dyDescent="0.3">
      <c r="A249" s="148">
        <v>43446</v>
      </c>
      <c r="B249" t="s">
        <v>3</v>
      </c>
      <c r="C249" s="153" t="str">
        <f>'[14]Daily Roster'!$C249</f>
        <v>QQ</v>
      </c>
      <c r="D249" s="153">
        <f>'[14]Daily Roster'!$D249</f>
        <v>0</v>
      </c>
      <c r="E249" s="153">
        <f>'[14]Daily Roster'!$E249</f>
        <v>0</v>
      </c>
      <c r="F249" s="153">
        <f>'[14]Daily Roster'!$F249</f>
        <v>0</v>
      </c>
      <c r="G249" s="153" t="str">
        <f>'[14]Daily Roster'!$G249</f>
        <v>qq</v>
      </c>
      <c r="H249" s="153">
        <f>'[14]Daily Roster'!$H249</f>
        <v>0</v>
      </c>
      <c r="I249" s="153">
        <f>'[14]Daily Roster'!$I249</f>
        <v>0</v>
      </c>
      <c r="J249" s="153">
        <f>'[14]Daily Roster'!$J249</f>
        <v>0</v>
      </c>
      <c r="K249" s="153" t="str">
        <f>'[14]Daily Roster'!$K249</f>
        <v>qq</v>
      </c>
      <c r="L249" s="153" t="str">
        <f>'[14]Daily Roster'!$L249</f>
        <v>qq</v>
      </c>
      <c r="M249" s="154">
        <f>'[14]Daily Roster'!$M249</f>
        <v>0</v>
      </c>
      <c r="N249" s="154">
        <f>'[14]Daily Roster'!$N249</f>
        <v>0</v>
      </c>
      <c r="O249" s="154">
        <f>'[14]Daily Roster'!$O249</f>
        <v>0</v>
      </c>
      <c r="P249" s="154">
        <f>'[14]Daily Roster'!$P249</f>
        <v>0</v>
      </c>
      <c r="Q249" s="154">
        <f>'[14]Daily Roster'!$Q249</f>
        <v>0</v>
      </c>
      <c r="R249" s="154">
        <f>'[14]Daily Roster'!$R249</f>
        <v>0</v>
      </c>
      <c r="S249" s="154">
        <f>'[14]Daily Roster'!$S249</f>
        <v>0</v>
      </c>
      <c r="T249" s="154">
        <f>'[14]Daily Roster'!$T249</f>
        <v>0</v>
      </c>
      <c r="U249" s="154">
        <f>'[14]Daily Roster'!$U249</f>
        <v>0</v>
      </c>
      <c r="V249" s="154">
        <f>'[14]Daily Roster'!$V249</f>
        <v>0</v>
      </c>
      <c r="W249" s="154">
        <f>'[14]Daily Roster'!$W249</f>
        <v>0</v>
      </c>
      <c r="X249" s="154">
        <f>'[14]Daily Roster'!$X249</f>
        <v>0</v>
      </c>
      <c r="Y249" s="154">
        <f>'[14]Daily Roster'!$Y249</f>
        <v>0</v>
      </c>
      <c r="Z249" s="154">
        <f>'[14]Daily Roster'!$Z249</f>
        <v>0</v>
      </c>
    </row>
    <row r="250" spans="1:26" x14ac:dyDescent="0.3">
      <c r="A250" s="148">
        <v>43447</v>
      </c>
      <c r="B250" t="s">
        <v>4</v>
      </c>
      <c r="C250" s="153" t="str">
        <f>'[14]Daily Roster'!$C250</f>
        <v>QQ</v>
      </c>
      <c r="D250" s="153">
        <f>'[14]Daily Roster'!$D250</f>
        <v>0</v>
      </c>
      <c r="E250" s="153">
        <f>'[14]Daily Roster'!$E250</f>
        <v>0</v>
      </c>
      <c r="F250" s="153">
        <f>'[14]Daily Roster'!$F250</f>
        <v>0</v>
      </c>
      <c r="G250" s="153" t="str">
        <f>'[14]Daily Roster'!$G250</f>
        <v>qq</v>
      </c>
      <c r="H250" s="153">
        <f>'[14]Daily Roster'!$H250</f>
        <v>0</v>
      </c>
      <c r="I250" s="153">
        <f>'[14]Daily Roster'!$I250</f>
        <v>0</v>
      </c>
      <c r="J250" s="153">
        <f>'[14]Daily Roster'!$J250</f>
        <v>0</v>
      </c>
      <c r="K250" s="153" t="str">
        <f>'[14]Daily Roster'!$K250</f>
        <v>qq</v>
      </c>
      <c r="L250" s="153" t="str">
        <f>'[14]Daily Roster'!$L250</f>
        <v>qq</v>
      </c>
      <c r="M250" s="154">
        <f>'[14]Daily Roster'!$M250</f>
        <v>0</v>
      </c>
      <c r="N250" s="154">
        <f>'[14]Daily Roster'!$N250</f>
        <v>0</v>
      </c>
      <c r="O250" s="154">
        <f>'[14]Daily Roster'!$O250</f>
        <v>0</v>
      </c>
      <c r="P250" s="154">
        <f>'[14]Daily Roster'!$P250</f>
        <v>0</v>
      </c>
      <c r="Q250" s="154">
        <f>'[14]Daily Roster'!$Q250</f>
        <v>0</v>
      </c>
      <c r="R250" s="154">
        <f>'[14]Daily Roster'!$R250</f>
        <v>0</v>
      </c>
      <c r="S250" s="154">
        <f>'[14]Daily Roster'!$S250</f>
        <v>0</v>
      </c>
      <c r="T250" s="154">
        <f>'[14]Daily Roster'!$T250</f>
        <v>0</v>
      </c>
      <c r="U250" s="154">
        <f>'[14]Daily Roster'!$U250</f>
        <v>0</v>
      </c>
      <c r="V250" s="154">
        <f>'[14]Daily Roster'!$V250</f>
        <v>0</v>
      </c>
      <c r="W250" s="154">
        <f>'[14]Daily Roster'!$W250</f>
        <v>0</v>
      </c>
      <c r="X250" s="154">
        <f>'[14]Daily Roster'!$X250</f>
        <v>0</v>
      </c>
      <c r="Y250" s="154">
        <f>'[14]Daily Roster'!$Y250</f>
        <v>0</v>
      </c>
      <c r="Z250" s="154">
        <f>'[14]Daily Roster'!$Z250</f>
        <v>0</v>
      </c>
    </row>
    <row r="251" spans="1:26" x14ac:dyDescent="0.3">
      <c r="A251" s="148">
        <v>43448</v>
      </c>
      <c r="B251" t="s">
        <v>5</v>
      </c>
      <c r="C251" s="153" t="str">
        <f>'[14]Daily Roster'!$C251</f>
        <v>QQ</v>
      </c>
      <c r="D251" s="153">
        <f>'[14]Daily Roster'!$D251</f>
        <v>0</v>
      </c>
      <c r="E251" s="153">
        <f>'[14]Daily Roster'!$E251</f>
        <v>0</v>
      </c>
      <c r="F251" s="153">
        <f>'[14]Daily Roster'!$F251</f>
        <v>0</v>
      </c>
      <c r="G251" s="153" t="str">
        <f>'[14]Daily Roster'!$G251</f>
        <v>qq</v>
      </c>
      <c r="H251" s="153">
        <f>'[14]Daily Roster'!$H251</f>
        <v>0</v>
      </c>
      <c r="I251" s="153">
        <f>'[14]Daily Roster'!$I251</f>
        <v>0</v>
      </c>
      <c r="J251" s="153">
        <f>'[14]Daily Roster'!$J251</f>
        <v>0</v>
      </c>
      <c r="K251" s="153" t="str">
        <f>'[14]Daily Roster'!$K251</f>
        <v>qq</v>
      </c>
      <c r="L251" s="153" t="str">
        <f>'[14]Daily Roster'!$L251</f>
        <v>qq</v>
      </c>
      <c r="M251" s="154">
        <f>'[14]Daily Roster'!$M251</f>
        <v>0</v>
      </c>
      <c r="N251" s="154">
        <f>'[14]Daily Roster'!$N251</f>
        <v>0</v>
      </c>
      <c r="O251" s="154">
        <f>'[14]Daily Roster'!$O251</f>
        <v>0</v>
      </c>
      <c r="P251" s="154">
        <f>'[14]Daily Roster'!$P251</f>
        <v>0</v>
      </c>
      <c r="Q251" s="154">
        <f>'[14]Daily Roster'!$Q251</f>
        <v>0</v>
      </c>
      <c r="R251" s="154">
        <f>'[14]Daily Roster'!$R251</f>
        <v>0</v>
      </c>
      <c r="S251" s="154">
        <f>'[14]Daily Roster'!$S251</f>
        <v>0</v>
      </c>
      <c r="T251" s="154">
        <f>'[14]Daily Roster'!$T251</f>
        <v>0</v>
      </c>
      <c r="U251" s="154">
        <f>'[14]Daily Roster'!$U251</f>
        <v>0</v>
      </c>
      <c r="V251" s="154">
        <f>'[14]Daily Roster'!$V251</f>
        <v>0</v>
      </c>
      <c r="W251" s="154">
        <f>'[14]Daily Roster'!$W251</f>
        <v>0</v>
      </c>
      <c r="X251" s="154">
        <f>'[14]Daily Roster'!$X251</f>
        <v>0</v>
      </c>
      <c r="Y251" s="154">
        <f>'[14]Daily Roster'!$Y251</f>
        <v>0</v>
      </c>
      <c r="Z251" s="154">
        <f>'[14]Daily Roster'!$Z251</f>
        <v>0</v>
      </c>
    </row>
    <row r="252" spans="1:26" x14ac:dyDescent="0.3">
      <c r="A252" s="148">
        <v>43451</v>
      </c>
      <c r="B252" t="s">
        <v>1</v>
      </c>
      <c r="C252" s="153" t="str">
        <f>'[14]Daily Roster'!$C252</f>
        <v>qq</v>
      </c>
      <c r="D252" s="153">
        <f>'[14]Daily Roster'!$D252</f>
        <v>0</v>
      </c>
      <c r="E252" s="153">
        <f>'[14]Daily Roster'!$E252</f>
        <v>0</v>
      </c>
      <c r="F252" s="153">
        <f>'[14]Daily Roster'!$F252</f>
        <v>0</v>
      </c>
      <c r="G252" s="153" t="str">
        <f>'[14]Daily Roster'!$G252</f>
        <v>qq</v>
      </c>
      <c r="H252" s="153">
        <f>'[14]Daily Roster'!$H252</f>
        <v>0</v>
      </c>
      <c r="I252" s="153">
        <f>'[14]Daily Roster'!$I252</f>
        <v>0</v>
      </c>
      <c r="J252" s="153">
        <f>'[14]Daily Roster'!$J252</f>
        <v>0</v>
      </c>
      <c r="K252" s="153" t="str">
        <f>'[14]Daily Roster'!$K252</f>
        <v>qq</v>
      </c>
      <c r="L252" s="153" t="str">
        <f>'[14]Daily Roster'!$L252</f>
        <v>qq</v>
      </c>
      <c r="M252" s="154" t="str">
        <f>'[14]Daily Roster'!$M252</f>
        <v>qq</v>
      </c>
      <c r="N252" s="154" t="str">
        <f>'[14]Daily Roster'!$N252</f>
        <v>qq</v>
      </c>
      <c r="O252" s="154" t="str">
        <f>'[14]Daily Roster'!$O252</f>
        <v>Sneha&gt;12</v>
      </c>
      <c r="P252" s="154" t="str">
        <f>'[14]Daily Roster'!$P252</f>
        <v>qq</v>
      </c>
      <c r="Q252" s="154" t="str">
        <f>'[14]Daily Roster'!$Q252</f>
        <v>qq</v>
      </c>
      <c r="R252" s="154" t="str">
        <f>'[14]Daily Roster'!$R252</f>
        <v>qq</v>
      </c>
      <c r="S252" s="154" t="str">
        <f>'[14]Daily Roster'!$S252</f>
        <v>qq</v>
      </c>
      <c r="T252" s="154" t="str">
        <f>'[14]Daily Roster'!$T252</f>
        <v>qq</v>
      </c>
      <c r="U252" s="154">
        <f>'[14]Daily Roster'!$U252</f>
        <v>0</v>
      </c>
      <c r="V252" s="154" t="str">
        <f>'[14]Daily Roster'!$V252</f>
        <v>qq</v>
      </c>
      <c r="W252" s="154" t="str">
        <f>'[14]Daily Roster'!$W252</f>
        <v>qq</v>
      </c>
      <c r="X252" s="154" t="str">
        <f>'[14]Daily Roster'!$X252</f>
        <v>qq</v>
      </c>
      <c r="Y252" s="154" t="str">
        <f>'[14]Daily Roster'!$Y252</f>
        <v>qq</v>
      </c>
      <c r="Z252" s="154" t="str">
        <f>'[14]Daily Roster'!$Z252</f>
        <v>qq</v>
      </c>
    </row>
    <row r="253" spans="1:26" x14ac:dyDescent="0.3">
      <c r="A253" s="148">
        <v>43452</v>
      </c>
      <c r="B253" t="s">
        <v>2</v>
      </c>
      <c r="C253" s="153" t="str">
        <f>'[14]Daily Roster'!$C253</f>
        <v>qq</v>
      </c>
      <c r="D253" s="153">
        <f>'[14]Daily Roster'!$D253</f>
        <v>0</v>
      </c>
      <c r="E253" s="153">
        <f>'[14]Daily Roster'!$E253</f>
        <v>0</v>
      </c>
      <c r="F253" s="153">
        <f>'[14]Daily Roster'!$F253</f>
        <v>0</v>
      </c>
      <c r="G253" s="153" t="str">
        <f>'[14]Daily Roster'!$G253</f>
        <v>qq</v>
      </c>
      <c r="H253" s="153">
        <f>'[14]Daily Roster'!$H253</f>
        <v>0</v>
      </c>
      <c r="I253" s="153">
        <f>'[14]Daily Roster'!$I253</f>
        <v>0</v>
      </c>
      <c r="J253" s="153">
        <f>'[14]Daily Roster'!$J253</f>
        <v>0</v>
      </c>
      <c r="K253" s="153" t="str">
        <f>'[14]Daily Roster'!$K253</f>
        <v>qq</v>
      </c>
      <c r="L253" s="153" t="str">
        <f>'[14]Daily Roster'!$L253</f>
        <v>qq</v>
      </c>
      <c r="M253" s="154" t="str">
        <f>'[14]Daily Roster'!$M253</f>
        <v>qq</v>
      </c>
      <c r="N253" s="154">
        <f>'[14]Daily Roster'!$N253</f>
        <v>0</v>
      </c>
      <c r="O253" s="154" t="str">
        <f>'[14]Daily Roster'!$O253</f>
        <v>qq</v>
      </c>
      <c r="P253" s="154" t="str">
        <f>'[14]Daily Roster'!$P253</f>
        <v>qq</v>
      </c>
      <c r="Q253" s="154" t="str">
        <f>'[14]Daily Roster'!$Q253</f>
        <v>qq</v>
      </c>
      <c r="R253" s="154" t="str">
        <f>'[14]Daily Roster'!$R253</f>
        <v>qq</v>
      </c>
      <c r="S253" s="154" t="str">
        <f>'[14]Daily Roster'!$S253</f>
        <v>qq</v>
      </c>
      <c r="T253" s="154" t="str">
        <f>'[14]Daily Roster'!$T253</f>
        <v>qq</v>
      </c>
      <c r="U253" s="154">
        <f>'[14]Daily Roster'!$U253</f>
        <v>0</v>
      </c>
      <c r="V253" s="154" t="str">
        <f>'[14]Daily Roster'!$V253</f>
        <v>qq</v>
      </c>
      <c r="W253" s="154" t="str">
        <f>'[14]Daily Roster'!$W253</f>
        <v>qq</v>
      </c>
      <c r="X253" s="154" t="str">
        <f>'[14]Daily Roster'!$X253</f>
        <v>qq</v>
      </c>
      <c r="Y253" s="154" t="str">
        <f>'[14]Daily Roster'!$Y253</f>
        <v>qq</v>
      </c>
      <c r="Z253" s="154" t="str">
        <f>'[14]Daily Roster'!$Z253</f>
        <v>qq</v>
      </c>
    </row>
    <row r="254" spans="1:26" x14ac:dyDescent="0.3">
      <c r="A254" s="148">
        <v>43453</v>
      </c>
      <c r="B254" t="s">
        <v>3</v>
      </c>
      <c r="C254" s="153" t="str">
        <f>'[14]Daily Roster'!$C254</f>
        <v>qq</v>
      </c>
      <c r="D254" s="153">
        <f>'[14]Daily Roster'!$D254</f>
        <v>0</v>
      </c>
      <c r="E254" s="153">
        <f>'[14]Daily Roster'!$E254</f>
        <v>0</v>
      </c>
      <c r="F254" s="153">
        <f>'[14]Daily Roster'!$F254</f>
        <v>0</v>
      </c>
      <c r="G254" s="153" t="str">
        <f>'[14]Daily Roster'!$G254</f>
        <v>qq</v>
      </c>
      <c r="H254" s="153">
        <f>'[14]Daily Roster'!$H254</f>
        <v>0</v>
      </c>
      <c r="I254" s="153">
        <f>'[14]Daily Roster'!$I254</f>
        <v>0</v>
      </c>
      <c r="J254" s="153">
        <f>'[14]Daily Roster'!$J254</f>
        <v>0</v>
      </c>
      <c r="K254" s="153" t="str">
        <f>'[14]Daily Roster'!$K254</f>
        <v>qq</v>
      </c>
      <c r="L254" s="153" t="str">
        <f>'[14]Daily Roster'!$L254</f>
        <v>qq</v>
      </c>
      <c r="M254" s="154" t="str">
        <f>'[14]Daily Roster'!$M254</f>
        <v>qq</v>
      </c>
      <c r="N254" s="154" t="str">
        <f>'[14]Daily Roster'!$N254</f>
        <v>qq</v>
      </c>
      <c r="O254" s="154" t="str">
        <f>'[14]Daily Roster'!$O254</f>
        <v>qq</v>
      </c>
      <c r="P254" s="154" t="str">
        <f>'[14]Daily Roster'!$P254</f>
        <v>qq</v>
      </c>
      <c r="Q254" s="154" t="str">
        <f>'[14]Daily Roster'!$Q254</f>
        <v>qq</v>
      </c>
      <c r="R254" s="154" t="str">
        <f>'[14]Daily Roster'!$R254</f>
        <v>qq</v>
      </c>
      <c r="S254" s="154" t="str">
        <f>'[14]Daily Roster'!$S254</f>
        <v>qq</v>
      </c>
      <c r="T254" s="154" t="str">
        <f>'[14]Daily Roster'!$T254</f>
        <v>Nadi</v>
      </c>
      <c r="U254" s="154">
        <f>'[14]Daily Roster'!$U254</f>
        <v>0</v>
      </c>
      <c r="V254" s="154" t="str">
        <f>'[14]Daily Roster'!$V254</f>
        <v>qq</v>
      </c>
      <c r="W254" s="154" t="str">
        <f>'[14]Daily Roster'!$W254</f>
        <v>qq</v>
      </c>
      <c r="X254" s="154" t="str">
        <f>'[14]Daily Roster'!$X254</f>
        <v>qq</v>
      </c>
      <c r="Y254" s="154" t="str">
        <f>'[14]Daily Roster'!$Y254</f>
        <v>qq</v>
      </c>
      <c r="Z254" s="154" t="str">
        <f>'[14]Daily Roster'!$Z254</f>
        <v>qq</v>
      </c>
    </row>
    <row r="255" spans="1:26" x14ac:dyDescent="0.3">
      <c r="A255" s="148">
        <v>43454</v>
      </c>
      <c r="B255" t="s">
        <v>4</v>
      </c>
      <c r="C255" s="153" t="str">
        <f>'[14]Daily Roster'!$C255</f>
        <v>A.Alex</v>
      </c>
      <c r="D255" s="153">
        <f>'[14]Daily Roster'!$D255</f>
        <v>0</v>
      </c>
      <c r="E255" s="153">
        <f>'[14]Daily Roster'!$E255</f>
        <v>0</v>
      </c>
      <c r="F255" s="153">
        <f>'[14]Daily Roster'!$F255</f>
        <v>0</v>
      </c>
      <c r="G255" s="153" t="str">
        <f>'[14]Daily Roster'!$G255</f>
        <v>qq</v>
      </c>
      <c r="H255" s="153">
        <f>'[14]Daily Roster'!$H255</f>
        <v>0</v>
      </c>
      <c r="I255" s="153">
        <f>'[14]Daily Roster'!$I255</f>
        <v>0</v>
      </c>
      <c r="J255" s="153">
        <f>'[14]Daily Roster'!$J255</f>
        <v>0</v>
      </c>
      <c r="K255" s="153" t="str">
        <f>'[14]Daily Roster'!$K255</f>
        <v>qq</v>
      </c>
      <c r="L255" s="153" t="str">
        <f>'[14]Daily Roster'!$L255</f>
        <v>qq</v>
      </c>
      <c r="M255" s="154" t="str">
        <f>'[14]Daily Roster'!$M255</f>
        <v>qq</v>
      </c>
      <c r="N255" s="154" t="str">
        <f>'[14]Daily Roster'!$N255</f>
        <v>qq</v>
      </c>
      <c r="O255" s="154" t="str">
        <f>'[14]Daily Roster'!$O255</f>
        <v>Tatyana</v>
      </c>
      <c r="P255" s="154" t="str">
        <f>'[14]Daily Roster'!$P255</f>
        <v>qq</v>
      </c>
      <c r="Q255" s="154" t="str">
        <f>'[14]Daily Roster'!$Q255</f>
        <v>qq</v>
      </c>
      <c r="R255" s="154" t="str">
        <f>'[14]Daily Roster'!$R255</f>
        <v>qq</v>
      </c>
      <c r="S255" s="154" t="str">
        <f>'[14]Daily Roster'!$S255</f>
        <v>qq</v>
      </c>
      <c r="T255" s="154" t="str">
        <f>'[14]Daily Roster'!$T255</f>
        <v>qq</v>
      </c>
      <c r="U255" s="154">
        <f>'[14]Daily Roster'!$U255</f>
        <v>0</v>
      </c>
      <c r="V255" s="154" t="str">
        <f>'[14]Daily Roster'!$V255</f>
        <v>qq</v>
      </c>
      <c r="W255" s="154" t="str">
        <f>'[14]Daily Roster'!$W255</f>
        <v>qq</v>
      </c>
      <c r="X255" s="154" t="str">
        <f>'[14]Daily Roster'!$X255</f>
        <v>qq</v>
      </c>
      <c r="Y255" s="154" t="str">
        <f>'[14]Daily Roster'!$Y255</f>
        <v>qq</v>
      </c>
      <c r="Z255" s="154" t="str">
        <f>'[14]Daily Roster'!$Z255</f>
        <v>qq</v>
      </c>
    </row>
    <row r="256" spans="1:26" x14ac:dyDescent="0.3">
      <c r="A256" s="148">
        <v>43455</v>
      </c>
      <c r="B256" t="s">
        <v>5</v>
      </c>
      <c r="C256" s="153" t="str">
        <f>'[14]Daily Roster'!$C256</f>
        <v>qq</v>
      </c>
      <c r="D256" s="153">
        <f>'[14]Daily Roster'!$D256</f>
        <v>0</v>
      </c>
      <c r="E256" s="153">
        <f>'[14]Daily Roster'!$E256</f>
        <v>0</v>
      </c>
      <c r="F256" s="153">
        <f>'[14]Daily Roster'!$F256</f>
        <v>0</v>
      </c>
      <c r="G256" s="153" t="str">
        <f>'[14]Daily Roster'!$G256</f>
        <v>qq</v>
      </c>
      <c r="H256" s="153">
        <f>'[14]Daily Roster'!$H256</f>
        <v>0</v>
      </c>
      <c r="I256" s="153">
        <f>'[14]Daily Roster'!$I256</f>
        <v>0</v>
      </c>
      <c r="J256" s="153">
        <f>'[14]Daily Roster'!$J256</f>
        <v>0</v>
      </c>
      <c r="K256" s="153" t="str">
        <f>'[14]Daily Roster'!$K256</f>
        <v>qq</v>
      </c>
      <c r="L256" s="153" t="str">
        <f>'[14]Daily Roster'!$L256</f>
        <v>qq</v>
      </c>
      <c r="M256" s="154" t="str">
        <f>'[14]Daily Roster'!$M256</f>
        <v>qq</v>
      </c>
      <c r="N256" s="154" t="str">
        <f>'[14]Daily Roster'!$N256</f>
        <v>qq</v>
      </c>
      <c r="O256" s="154" t="str">
        <f>'[14]Daily Roster'!$O256</f>
        <v>qq</v>
      </c>
      <c r="P256" s="154" t="str">
        <f>'[14]Daily Roster'!$P256</f>
        <v>qq</v>
      </c>
      <c r="Q256" s="154" t="str">
        <f>'[14]Daily Roster'!$Q256</f>
        <v>qq</v>
      </c>
      <c r="R256" s="154" t="str">
        <f>'[14]Daily Roster'!$R256</f>
        <v>qq</v>
      </c>
      <c r="S256" s="154" t="str">
        <f>'[14]Daily Roster'!$S256</f>
        <v>qq</v>
      </c>
      <c r="T256" s="154" t="str">
        <f>'[14]Daily Roster'!$T256</f>
        <v>qq</v>
      </c>
      <c r="U256" s="154">
        <f>'[14]Daily Roster'!$U256</f>
        <v>0</v>
      </c>
      <c r="V256" s="154" t="str">
        <f>'[14]Daily Roster'!$V256</f>
        <v>qq</v>
      </c>
      <c r="W256" s="154" t="str">
        <f>'[14]Daily Roster'!$W256</f>
        <v>qq</v>
      </c>
      <c r="X256" s="154" t="str">
        <f>'[14]Daily Roster'!$X256</f>
        <v>qq</v>
      </c>
      <c r="Y256" s="154" t="str">
        <f>'[14]Daily Roster'!$Y256</f>
        <v>qq</v>
      </c>
      <c r="Z256" s="154" t="str">
        <f>'[14]Daily Roster'!$Z256</f>
        <v>qq</v>
      </c>
    </row>
    <row r="257" spans="1:2" x14ac:dyDescent="0.3">
      <c r="A257" s="148">
        <v>43458</v>
      </c>
    </row>
    <row r="258" spans="1:2" x14ac:dyDescent="0.3">
      <c r="A258" s="148">
        <v>43459</v>
      </c>
    </row>
    <row r="259" spans="1:2" x14ac:dyDescent="0.3">
      <c r="A259" s="148">
        <v>43460</v>
      </c>
    </row>
    <row r="260" spans="1:2" x14ac:dyDescent="0.3">
      <c r="A260" s="148">
        <v>43461</v>
      </c>
      <c r="B260" t="s">
        <v>74</v>
      </c>
    </row>
    <row r="261" spans="1:2" x14ac:dyDescent="0.3">
      <c r="A261" s="148">
        <v>43462</v>
      </c>
      <c r="B261" t="s">
        <v>75</v>
      </c>
    </row>
    <row r="262" spans="1:2" x14ac:dyDescent="0.3">
      <c r="B262" t="s">
        <v>76</v>
      </c>
    </row>
    <row r="263" spans="1:2" x14ac:dyDescent="0.3">
      <c r="B263" t="s">
        <v>77</v>
      </c>
    </row>
    <row r="264" spans="1:2" x14ac:dyDescent="0.3">
      <c r="B264" t="s">
        <v>78</v>
      </c>
    </row>
    <row r="265" spans="1:2" x14ac:dyDescent="0.3">
      <c r="B265" t="s">
        <v>79</v>
      </c>
    </row>
    <row r="266" spans="1:2" x14ac:dyDescent="0.3">
      <c r="B266" t="s">
        <v>80</v>
      </c>
    </row>
    <row r="267" spans="1:2" x14ac:dyDescent="0.3">
      <c r="B267" t="s">
        <v>81</v>
      </c>
    </row>
    <row r="268" spans="1:2" x14ac:dyDescent="0.3">
      <c r="B268" t="s">
        <v>82</v>
      </c>
    </row>
    <row r="269" spans="1:2" x14ac:dyDescent="0.3">
      <c r="B269" t="s">
        <v>83</v>
      </c>
    </row>
    <row r="270" spans="1:2" x14ac:dyDescent="0.3">
      <c r="B270" t="s">
        <v>84</v>
      </c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3"/>
  <sheetViews>
    <sheetView topLeftCell="A238" zoomScale="82" zoomScaleNormal="82" workbookViewId="0">
      <pane xSplit="1" topLeftCell="E1" activePane="topRight" state="frozen"/>
      <selection pane="topRight" activeCell="T245" sqref="T245"/>
    </sheetView>
  </sheetViews>
  <sheetFormatPr defaultRowHeight="16.5" x14ac:dyDescent="0.3"/>
  <cols>
    <col min="1" max="1" width="9.875" style="8" customWidth="1"/>
    <col min="2" max="2" width="12.375" customWidth="1"/>
    <col min="3" max="3" width="15.625" bestFit="1" customWidth="1"/>
    <col min="4" max="4" width="18.375" bestFit="1" customWidth="1"/>
    <col min="5" max="5" width="15.25" bestFit="1" customWidth="1"/>
    <col min="6" max="9" width="12.875" bestFit="1" customWidth="1"/>
    <col min="10" max="10" width="13.875" bestFit="1" customWidth="1"/>
    <col min="11" max="11" width="15.625" bestFit="1" customWidth="1"/>
    <col min="12" max="12" width="18.875" bestFit="1" customWidth="1"/>
    <col min="13" max="16" width="12.875" bestFit="1" customWidth="1"/>
    <col min="17" max="17" width="18.625" bestFit="1" customWidth="1"/>
    <col min="18" max="18" width="12.875" bestFit="1" customWidth="1"/>
    <col min="19" max="19" width="15.25" bestFit="1" customWidth="1"/>
    <col min="20" max="25" width="12.875" bestFit="1" customWidth="1"/>
    <col min="26" max="27" width="17.625" bestFit="1" customWidth="1"/>
    <col min="28" max="30" width="25.25" bestFit="1" customWidth="1"/>
    <col min="31" max="31" width="26.5" bestFit="1" customWidth="1"/>
    <col min="32" max="32" width="14.625" bestFit="1" customWidth="1"/>
    <col min="33" max="33" width="16.875" bestFit="1" customWidth="1"/>
    <col min="34" max="34" width="27.125" bestFit="1" customWidth="1"/>
    <col min="35" max="35" width="20.75" bestFit="1" customWidth="1"/>
    <col min="36" max="36" width="22.125" bestFit="1" customWidth="1"/>
    <col min="37" max="37" width="30.75" bestFit="1" customWidth="1"/>
    <col min="38" max="38" width="28.625" bestFit="1" customWidth="1"/>
    <col min="39" max="39" width="9" style="5"/>
    <col min="40" max="40" width="9" style="25"/>
    <col min="41" max="41" width="62.625" customWidth="1"/>
  </cols>
  <sheetData>
    <row r="1" spans="1:40" s="114" customFormat="1" x14ac:dyDescent="0.3">
      <c r="A1" s="158"/>
      <c r="B1" s="159"/>
      <c r="C1" s="160" t="str">
        <f>'[6]Daily Roster'!$C1</f>
        <v>ADO</v>
      </c>
      <c r="D1" s="160" t="str">
        <f>'[6]Daily Roster'!$D1</f>
        <v>ADO</v>
      </c>
      <c r="E1" s="160" t="str">
        <f>'[6]Daily Roster'!$E1</f>
        <v>ADO</v>
      </c>
      <c r="F1" s="160" t="str">
        <f>'[6]Daily Roster'!$F1</f>
        <v>ADO</v>
      </c>
      <c r="G1" s="160" t="str">
        <f>'[6]Daily Roster'!$G1</f>
        <v>ADO</v>
      </c>
      <c r="H1" s="160" t="str">
        <f>'[6]Daily Roster'!$H1</f>
        <v>ADO</v>
      </c>
      <c r="I1" s="160" t="str">
        <f>'[6]Daily Roster'!$I1</f>
        <v>ADO</v>
      </c>
      <c r="J1" s="160" t="str">
        <f>'[6]Daily Roster'!$J1</f>
        <v>ADO</v>
      </c>
      <c r="K1" s="160" t="str">
        <f>'[6]Daily Roster'!$K1</f>
        <v>TIME IN LIEU</v>
      </c>
      <c r="L1" s="160" t="str">
        <f>'[6]Daily Roster'!$L1</f>
        <v>TIME IN LIEU</v>
      </c>
      <c r="M1" s="160" t="str">
        <f>'[6]Daily Roster'!$M1</f>
        <v>ANNUAL LEAVE</v>
      </c>
      <c r="N1" s="160" t="str">
        <f>'[6]Daily Roster'!$N1</f>
        <v>ANNUAL LEAVE</v>
      </c>
      <c r="O1" s="160" t="str">
        <f>'[6]Daily Roster'!$O1</f>
        <v>ANNUAL LEAVE</v>
      </c>
      <c r="P1" s="160" t="str">
        <f>'[6]Daily Roster'!$P1</f>
        <v>ANNUAL LEAVE</v>
      </c>
      <c r="Q1" s="160" t="str">
        <f>'[6]Daily Roster'!$Q1</f>
        <v>ANNUAL LEAVE</v>
      </c>
      <c r="R1" s="160" t="str">
        <f>'[6]Daily Roster'!$R1</f>
        <v>ANNUAL LEAVE</v>
      </c>
      <c r="S1" s="160" t="str">
        <f>'[6]Daily Roster'!$S1</f>
        <v>ANNUAL LEAVE</v>
      </c>
      <c r="T1" s="160" t="str">
        <f>'[6]Daily Roster'!$T1</f>
        <v>ANNUAL LEAVE</v>
      </c>
      <c r="U1" s="160" t="str">
        <f>'[6]Daily Roster'!$U1</f>
        <v>ANNUAL LEAVE</v>
      </c>
      <c r="V1" s="160" t="str">
        <f>'[6]Daily Roster'!$V1</f>
        <v>ANNUAL LEAVE</v>
      </c>
      <c r="W1" s="160" t="str">
        <f>'[6]Daily Roster'!$W1</f>
        <v>ANNUAL LEAVE</v>
      </c>
      <c r="X1" s="160" t="str">
        <f>'[6]Daily Roster'!$X1</f>
        <v>ANNUAL LEAVE</v>
      </c>
      <c r="Y1" s="160" t="str">
        <f>'[6]Daily Roster'!$Y1</f>
        <v>ANNUAL LEAVE</v>
      </c>
      <c r="Z1" s="160" t="str">
        <f>'[6]Daily Roster'!$Z1</f>
        <v>LONG SERVICE LEAVE</v>
      </c>
      <c r="AA1" s="160" t="str">
        <f>'[6]Daily Roster'!$AA1</f>
        <v>LONG SERVICE LEAVE</v>
      </c>
      <c r="AB1" s="160" t="str">
        <f>'[6]Daily Roster'!$AB1</f>
        <v>PROFESSIONAL DEVELOPMENT</v>
      </c>
      <c r="AC1" s="160" t="str">
        <f>'[6]Daily Roster'!$AC1</f>
        <v>PROFESSIONAL DEVELOPMENT</v>
      </c>
      <c r="AD1" s="160" t="str">
        <f>'[6]Daily Roster'!$AD1</f>
        <v>ROSTERED SICK / CARERS LEAVE</v>
      </c>
      <c r="AE1" s="160" t="str">
        <f>'[6]Daily Roster'!$AE1</f>
        <v>ROSTERED SICK / CARERS LEAVE</v>
      </c>
      <c r="AF1" s="160" t="str">
        <f>'[6]Daily Roster'!$AF1</f>
        <v>KINGSTON</v>
      </c>
      <c r="AG1" s="160" t="str">
        <f>'[6]Daily Roster'!$AG1</f>
        <v>KINGSTON</v>
      </c>
      <c r="AH1" s="160" t="str">
        <f>'[6]Daily Roster'!$AH1</f>
        <v>CONFERENCE</v>
      </c>
      <c r="AI1" s="160" t="str">
        <f>'[6]Daily Roster'!$AI1</f>
        <v>CONFERENCE</v>
      </c>
      <c r="AJ1" s="190" t="str">
        <f>'[6]Daily Roster'!$AJ1</f>
        <v>CONFERENCE</v>
      </c>
      <c r="AK1" s="190" t="str">
        <f>'[6]Daily Roster'!$AK1</f>
        <v>CONFERENCE</v>
      </c>
      <c r="AL1" s="190" t="str">
        <f>'[6]Daily Roster'!$AL1</f>
        <v>ORIENTATION</v>
      </c>
      <c r="AM1" s="161"/>
      <c r="AN1" s="129"/>
    </row>
    <row r="2" spans="1:40" x14ac:dyDescent="0.3">
      <c r="A2" s="139">
        <v>43101</v>
      </c>
      <c r="B2" s="140" t="s">
        <v>1</v>
      </c>
      <c r="C2" s="142" t="str">
        <f>'[6]Daily Roster'!$C2</f>
        <v>Public holiday</v>
      </c>
      <c r="D2" s="142" t="str">
        <f>'[6]Daily Roster'!$D2</f>
        <v>Public holiday</v>
      </c>
      <c r="E2" s="142" t="str">
        <f>'[6]Daily Roster'!$E2</f>
        <v>Public holiday</v>
      </c>
      <c r="F2" s="142" t="str">
        <f>'[6]Daily Roster'!$F2</f>
        <v>Public holiday</v>
      </c>
      <c r="G2" s="142" t="str">
        <f>'[6]Daily Roster'!$G2</f>
        <v>Public holiday</v>
      </c>
      <c r="H2" s="142" t="str">
        <f>'[6]Daily Roster'!$H2</f>
        <v>Public holiday</v>
      </c>
      <c r="I2" s="142" t="str">
        <f>'[6]Daily Roster'!$I2</f>
        <v>Public holiday</v>
      </c>
      <c r="J2" s="142" t="str">
        <f>'[6]Daily Roster'!$J2</f>
        <v>Public holiday</v>
      </c>
      <c r="K2" s="142" t="str">
        <f>'[6]Daily Roster'!$K2</f>
        <v>Public holiday</v>
      </c>
      <c r="L2" s="142" t="str">
        <f>'[6]Daily Roster'!$L2</f>
        <v>Public holiday</v>
      </c>
      <c r="M2" s="142" t="str">
        <f>'[6]Daily Roster'!$M2</f>
        <v>Public holiday</v>
      </c>
      <c r="N2" s="142" t="str">
        <f>'[6]Daily Roster'!$N2</f>
        <v>Public holiday</v>
      </c>
      <c r="O2" s="142" t="str">
        <f>'[6]Daily Roster'!$O2</f>
        <v>Public holiday</v>
      </c>
      <c r="P2" s="142" t="str">
        <f>'[6]Daily Roster'!$P2</f>
        <v>Public holiday</v>
      </c>
      <c r="Q2" s="142" t="str">
        <f>'[6]Daily Roster'!$Q2</f>
        <v>Public holiday</v>
      </c>
      <c r="R2" s="142" t="str">
        <f>'[6]Daily Roster'!$R2</f>
        <v>Public holiday</v>
      </c>
      <c r="S2" s="142" t="str">
        <f>'[6]Daily Roster'!$S2</f>
        <v>Public holiday</v>
      </c>
      <c r="T2" s="142" t="str">
        <f>'[6]Daily Roster'!$T2</f>
        <v>Public holiday</v>
      </c>
      <c r="U2" s="142" t="str">
        <f>'[6]Daily Roster'!$U2</f>
        <v>Public holiday</v>
      </c>
      <c r="V2" s="142" t="str">
        <f>'[6]Daily Roster'!$V2</f>
        <v>Public holiday</v>
      </c>
      <c r="W2" s="142" t="str">
        <f>'[6]Daily Roster'!$W2</f>
        <v>Public holiday</v>
      </c>
      <c r="X2" s="142" t="str">
        <f>'[6]Daily Roster'!$X2</f>
        <v>Public holiday</v>
      </c>
      <c r="Y2" s="142" t="str">
        <f>'[6]Daily Roster'!$Y2</f>
        <v>Public holiday</v>
      </c>
      <c r="Z2" s="142" t="str">
        <f>'[6]Daily Roster'!$Z2</f>
        <v>Public holiday</v>
      </c>
      <c r="AA2" s="142" t="str">
        <f>'[6]Daily Roster'!$AA2</f>
        <v>Public holiday</v>
      </c>
      <c r="AB2" s="142" t="str">
        <f>'[6]Daily Roster'!$AB2</f>
        <v>Public holiday</v>
      </c>
      <c r="AC2" s="142" t="str">
        <f>'[6]Daily Roster'!$AC2</f>
        <v>Public holiday</v>
      </c>
      <c r="AD2" s="142" t="str">
        <f>'[6]Daily Roster'!$AD2</f>
        <v>Public holiday</v>
      </c>
      <c r="AE2" s="142" t="str">
        <f>'[6]Daily Roster'!$AE2</f>
        <v>Public holiday</v>
      </c>
      <c r="AF2" s="142" t="str">
        <f>'[6]Daily Roster'!$AF2</f>
        <v>Public holiday</v>
      </c>
      <c r="AG2" s="142" t="str">
        <f>'[6]Daily Roster'!$AG2</f>
        <v>Public holiday</v>
      </c>
      <c r="AH2" s="142" t="str">
        <f>'[6]Daily Roster'!$AH2</f>
        <v>Public holiday</v>
      </c>
      <c r="AI2" s="142" t="str">
        <f>'[6]Daily Roster'!$AI2</f>
        <v>Public holiday</v>
      </c>
      <c r="AJ2" s="191" t="str">
        <f>'[6]Daily Roster'!$AJ2</f>
        <v>Public holiday</v>
      </c>
      <c r="AK2" s="191" t="str">
        <f>'[6]Daily Roster'!$AK2</f>
        <v>Public holiday</v>
      </c>
      <c r="AL2" s="191" t="str">
        <f>'[6]Daily Roster'!$AL2</f>
        <v>Public holiday</v>
      </c>
      <c r="AM2" s="141"/>
    </row>
    <row r="3" spans="1:40" x14ac:dyDescent="0.3">
      <c r="A3" s="139">
        <v>43102</v>
      </c>
      <c r="B3" s="140" t="s">
        <v>2</v>
      </c>
      <c r="C3" s="142" t="str">
        <f>'[6]Daily Roster'!$C3</f>
        <v>A.Chen</v>
      </c>
      <c r="D3" s="142" t="str">
        <f>'[6]Daily Roster'!$D3</f>
        <v>Huda</v>
      </c>
      <c r="E3" s="142" t="str">
        <f>'[6]Daily Roster'!$E3</f>
        <v>V.Koo</v>
      </c>
      <c r="F3" s="142" t="str">
        <f>'[6]Daily Roster'!$F3</f>
        <v>Ashleigh</v>
      </c>
      <c r="G3" s="142" t="str">
        <f>'[6]Daily Roster'!$G3</f>
        <v>G.Lau</v>
      </c>
      <c r="H3" s="142">
        <f>'[6]Daily Roster'!$H3</f>
        <v>0</v>
      </c>
      <c r="I3" s="142" t="str">
        <f>'[6]Daily Roster'!$I3</f>
        <v>Dalia</v>
      </c>
      <c r="J3" s="142" t="str">
        <f>'[6]Daily Roster'!$J3</f>
        <v>Khoa</v>
      </c>
      <c r="K3" s="142" t="str">
        <f>'[6]Daily Roster'!$K3</f>
        <v>qq</v>
      </c>
      <c r="L3" s="142">
        <f>'[6]Daily Roster'!$L3</f>
        <v>0</v>
      </c>
      <c r="M3" s="142">
        <f>'[6]Daily Roster'!$M3</f>
        <v>0</v>
      </c>
      <c r="N3" s="142">
        <f>'[6]Daily Roster'!$N3</f>
        <v>0</v>
      </c>
      <c r="O3" s="142">
        <f>'[6]Daily Roster'!$O3</f>
        <v>0</v>
      </c>
      <c r="P3" s="142">
        <f>'[6]Daily Roster'!$P3</f>
        <v>0</v>
      </c>
      <c r="Q3" s="142">
        <f>'[6]Daily Roster'!$Q3</f>
        <v>0</v>
      </c>
      <c r="R3" s="142">
        <f>'[6]Daily Roster'!$R3</f>
        <v>0</v>
      </c>
      <c r="S3" s="142">
        <f>'[6]Daily Roster'!$S3</f>
        <v>0</v>
      </c>
      <c r="T3" s="142">
        <f>'[6]Daily Roster'!$T3</f>
        <v>0</v>
      </c>
      <c r="U3" s="142">
        <f>'[6]Daily Roster'!$U3</f>
        <v>0</v>
      </c>
      <c r="V3" s="142">
        <f>'[6]Daily Roster'!$V3</f>
        <v>0</v>
      </c>
      <c r="W3" s="142">
        <f>'[6]Daily Roster'!$W3</f>
        <v>0</v>
      </c>
      <c r="X3" s="142">
        <f>'[6]Daily Roster'!$X3</f>
        <v>0</v>
      </c>
      <c r="Y3" s="142">
        <f>'[6]Daily Roster'!$Y3</f>
        <v>0</v>
      </c>
      <c r="Z3" s="142">
        <f>'[6]Daily Roster'!$Z3</f>
        <v>0</v>
      </c>
      <c r="AA3" s="142">
        <f>'[6]Daily Roster'!$AA3</f>
        <v>0</v>
      </c>
      <c r="AB3" s="142">
        <f>'[6]Daily Roster'!$AB3</f>
        <v>0</v>
      </c>
      <c r="AC3" s="142">
        <f>'[6]Daily Roster'!$AC3</f>
        <v>0</v>
      </c>
      <c r="AD3" s="142" t="str">
        <f>'[6]Daily Roster'!$AD3</f>
        <v>A.Ho</v>
      </c>
      <c r="AE3" s="142">
        <f>'[6]Daily Roster'!$AE3</f>
        <v>0</v>
      </c>
      <c r="AF3" s="142">
        <f>'[6]Daily Roster'!$AF3</f>
        <v>0</v>
      </c>
      <c r="AG3" s="142">
        <f>'[6]Daily Roster'!$AG3</f>
        <v>0</v>
      </c>
      <c r="AH3" s="142">
        <f>'[6]Daily Roster'!$AH3</f>
        <v>0</v>
      </c>
      <c r="AI3" s="142">
        <f>'[6]Daily Roster'!$AI3</f>
        <v>0</v>
      </c>
      <c r="AJ3" s="191">
        <f>'[6]Daily Roster'!$AJ3</f>
        <v>0</v>
      </c>
      <c r="AK3" s="191">
        <f>'[6]Daily Roster'!$AK3</f>
        <v>0</v>
      </c>
      <c r="AL3" s="191">
        <f>'[6]Daily Roster'!$AL3</f>
        <v>0</v>
      </c>
      <c r="AM3" s="141"/>
    </row>
    <row r="4" spans="1:40" x14ac:dyDescent="0.3">
      <c r="A4" s="139">
        <v>43103</v>
      </c>
      <c r="B4" s="140" t="s">
        <v>3</v>
      </c>
      <c r="C4" s="142" t="str">
        <f>'[6]Daily Roster'!$C4</f>
        <v>V.Mai</v>
      </c>
      <c r="D4" s="142" t="str">
        <f>'[6]Daily Roster'!$D4</f>
        <v>J.Drummond</v>
      </c>
      <c r="E4" s="142" t="str">
        <f>'[6]Daily Roster'!$E4</f>
        <v>qq</v>
      </c>
      <c r="F4" s="142" t="str">
        <f>'[6]Daily Roster'!$F4</f>
        <v>qq</v>
      </c>
      <c r="G4" s="142" t="str">
        <f>'[6]Daily Roster'!$G4</f>
        <v>qq</v>
      </c>
      <c r="H4" s="142">
        <f>'[6]Daily Roster'!$H4</f>
        <v>0</v>
      </c>
      <c r="I4" s="142" t="str">
        <f>'[6]Daily Roster'!$I4</f>
        <v>qq</v>
      </c>
      <c r="J4" s="142" t="str">
        <f>'[6]Daily Roster'!$J4</f>
        <v>qq</v>
      </c>
      <c r="K4" s="142" t="str">
        <f>'[6]Daily Roster'!$K4</f>
        <v>Stuart</v>
      </c>
      <c r="L4" s="142">
        <f>'[6]Daily Roster'!$L4</f>
        <v>0</v>
      </c>
      <c r="M4" s="142">
        <f>'[6]Daily Roster'!$M4</f>
        <v>0</v>
      </c>
      <c r="N4" s="142">
        <f>'[6]Daily Roster'!$N4</f>
        <v>0</v>
      </c>
      <c r="O4" s="142">
        <f>'[6]Daily Roster'!$O4</f>
        <v>0</v>
      </c>
      <c r="P4" s="142">
        <f>'[6]Daily Roster'!$P4</f>
        <v>0</v>
      </c>
      <c r="Q4" s="142">
        <f>'[6]Daily Roster'!$Q4</f>
        <v>0</v>
      </c>
      <c r="R4" s="142">
        <f>'[6]Daily Roster'!$R4</f>
        <v>0</v>
      </c>
      <c r="S4" s="142">
        <f>'[6]Daily Roster'!$S4</f>
        <v>0</v>
      </c>
      <c r="T4" s="142">
        <f>'[6]Daily Roster'!$T4</f>
        <v>0</v>
      </c>
      <c r="U4" s="142">
        <f>'[6]Daily Roster'!$U4</f>
        <v>0</v>
      </c>
      <c r="V4" s="142">
        <f>'[6]Daily Roster'!$V4</f>
        <v>0</v>
      </c>
      <c r="W4" s="142">
        <f>'[6]Daily Roster'!$W4</f>
        <v>0</v>
      </c>
      <c r="X4" s="142">
        <f>'[6]Daily Roster'!$X4</f>
        <v>0</v>
      </c>
      <c r="Y4" s="142">
        <f>'[6]Daily Roster'!$Y4</f>
        <v>0</v>
      </c>
      <c r="Z4" s="142">
        <f>'[6]Daily Roster'!$Z4</f>
        <v>0</v>
      </c>
      <c r="AA4" s="142">
        <f>'[6]Daily Roster'!$AA4</f>
        <v>0</v>
      </c>
      <c r="AB4" s="142">
        <f>'[6]Daily Roster'!$AB4</f>
        <v>0</v>
      </c>
      <c r="AC4" s="142">
        <f>'[6]Daily Roster'!$AC4</f>
        <v>0</v>
      </c>
      <c r="AD4" s="142" t="str">
        <f>'[6]Daily Roster'!$AD4</f>
        <v>A.Ho</v>
      </c>
      <c r="AE4" s="142">
        <f>'[6]Daily Roster'!$AE4</f>
        <v>0</v>
      </c>
      <c r="AF4" s="142">
        <f>'[6]Daily Roster'!$AF4</f>
        <v>0</v>
      </c>
      <c r="AG4" s="142">
        <f>'[6]Daily Roster'!$AG4</f>
        <v>0</v>
      </c>
      <c r="AH4" s="142">
        <f>'[6]Daily Roster'!$AH4</f>
        <v>0</v>
      </c>
      <c r="AI4" s="142">
        <f>'[6]Daily Roster'!$AI4</f>
        <v>0</v>
      </c>
      <c r="AJ4" s="191">
        <f>'[6]Daily Roster'!$AJ4</f>
        <v>0</v>
      </c>
      <c r="AK4" s="191">
        <f>'[6]Daily Roster'!$AK4</f>
        <v>0</v>
      </c>
      <c r="AL4" s="191">
        <f>'[6]Daily Roster'!$AL4</f>
        <v>0</v>
      </c>
      <c r="AM4" s="141"/>
    </row>
    <row r="5" spans="1:40" x14ac:dyDescent="0.3">
      <c r="A5" s="139">
        <v>43104</v>
      </c>
      <c r="B5" s="140" t="s">
        <v>4</v>
      </c>
      <c r="C5" s="142" t="str">
        <f>'[6]Daily Roster'!$C5</f>
        <v>Sophia</v>
      </c>
      <c r="D5" s="142" t="str">
        <f>'[6]Daily Roster'!$D5</f>
        <v>Nicholas</v>
      </c>
      <c r="E5" s="142" t="str">
        <f>'[6]Daily Roster'!$E5</f>
        <v>Amelia</v>
      </c>
      <c r="F5" s="142" t="str">
        <f>'[6]Daily Roster'!$F5</f>
        <v>K.Tiong</v>
      </c>
      <c r="G5" s="142" t="str">
        <f>'[6]Daily Roster'!$G5</f>
        <v>qq</v>
      </c>
      <c r="H5" s="142">
        <f>'[6]Daily Roster'!$H5</f>
        <v>0</v>
      </c>
      <c r="I5" s="142" t="str">
        <f>'[6]Daily Roster'!$I5</f>
        <v>qq</v>
      </c>
      <c r="J5" s="142" t="str">
        <f>'[6]Daily Roster'!$J5</f>
        <v>qq</v>
      </c>
      <c r="K5" s="142" t="str">
        <f>'[6]Daily Roster'!$K5</f>
        <v>Stuart</v>
      </c>
      <c r="L5" s="142">
        <f>'[6]Daily Roster'!$L5</f>
        <v>0</v>
      </c>
      <c r="M5" s="142">
        <f>'[6]Daily Roster'!$M5</f>
        <v>0</v>
      </c>
      <c r="N5" s="142">
        <f>'[6]Daily Roster'!$N5</f>
        <v>0</v>
      </c>
      <c r="O5" s="142">
        <f>'[6]Daily Roster'!$O5</f>
        <v>0</v>
      </c>
      <c r="P5" s="142">
        <f>'[6]Daily Roster'!$P5</f>
        <v>0</v>
      </c>
      <c r="Q5" s="142">
        <f>'[6]Daily Roster'!$Q5</f>
        <v>0</v>
      </c>
      <c r="R5" s="142">
        <f>'[6]Daily Roster'!$R5</f>
        <v>0</v>
      </c>
      <c r="S5" s="142">
        <f>'[6]Daily Roster'!$S5</f>
        <v>0</v>
      </c>
      <c r="T5" s="142">
        <f>'[6]Daily Roster'!$T5</f>
        <v>0</v>
      </c>
      <c r="U5" s="142">
        <f>'[6]Daily Roster'!$U5</f>
        <v>0</v>
      </c>
      <c r="V5" s="142">
        <f>'[6]Daily Roster'!$V5</f>
        <v>0</v>
      </c>
      <c r="W5" s="142">
        <f>'[6]Daily Roster'!$W5</f>
        <v>0</v>
      </c>
      <c r="X5" s="142">
        <f>'[6]Daily Roster'!$X5</f>
        <v>0</v>
      </c>
      <c r="Y5" s="142">
        <f>'[6]Daily Roster'!$Y5</f>
        <v>0</v>
      </c>
      <c r="Z5" s="142">
        <f>'[6]Daily Roster'!$Z5</f>
        <v>0</v>
      </c>
      <c r="AA5" s="142">
        <f>'[6]Daily Roster'!$AA5</f>
        <v>0</v>
      </c>
      <c r="AB5" s="142">
        <f>'[6]Daily Roster'!$AB5</f>
        <v>0</v>
      </c>
      <c r="AC5" s="142">
        <f>'[6]Daily Roster'!$AC5</f>
        <v>0</v>
      </c>
      <c r="AD5" s="142" t="str">
        <f>'[6]Daily Roster'!$AD5</f>
        <v>A.Ho</v>
      </c>
      <c r="AE5" s="142">
        <f>'[6]Daily Roster'!$AE5</f>
        <v>0</v>
      </c>
      <c r="AF5" s="142">
        <f>'[6]Daily Roster'!$AF5</f>
        <v>0</v>
      </c>
      <c r="AG5" s="142">
        <f>'[6]Daily Roster'!$AG5</f>
        <v>0</v>
      </c>
      <c r="AH5" s="142">
        <f>'[6]Daily Roster'!$AH5</f>
        <v>0</v>
      </c>
      <c r="AI5" s="142">
        <f>'[6]Daily Roster'!$AI5</f>
        <v>0</v>
      </c>
      <c r="AJ5" s="191">
        <f>'[6]Daily Roster'!$AJ5</f>
        <v>0</v>
      </c>
      <c r="AK5" s="191">
        <f>'[6]Daily Roster'!$AK5</f>
        <v>0</v>
      </c>
      <c r="AL5" s="191">
        <f>'[6]Daily Roster'!$AL5</f>
        <v>0</v>
      </c>
      <c r="AM5" s="141"/>
    </row>
    <row r="6" spans="1:40" x14ac:dyDescent="0.3">
      <c r="A6" s="139">
        <v>43105</v>
      </c>
      <c r="B6" s="140" t="s">
        <v>5</v>
      </c>
      <c r="C6" s="142">
        <f>'[6]Daily Roster'!$C6</f>
        <v>0</v>
      </c>
      <c r="D6" s="142">
        <f>'[6]Daily Roster'!$D6</f>
        <v>0</v>
      </c>
      <c r="E6" s="142">
        <f>'[6]Daily Roster'!$E6</f>
        <v>0</v>
      </c>
      <c r="F6" s="142">
        <f>'[6]Daily Roster'!$F6</f>
        <v>0</v>
      </c>
      <c r="G6" s="142">
        <f>'[6]Daily Roster'!$G6</f>
        <v>0</v>
      </c>
      <c r="H6" s="142">
        <f>'[6]Daily Roster'!$H6</f>
        <v>0</v>
      </c>
      <c r="I6" s="142">
        <f>'[6]Daily Roster'!$I6</f>
        <v>0</v>
      </c>
      <c r="J6" s="142">
        <f>'[6]Daily Roster'!$J6</f>
        <v>0</v>
      </c>
      <c r="K6" s="142">
        <f>'[6]Daily Roster'!$K6</f>
        <v>0</v>
      </c>
      <c r="L6" s="142">
        <f>'[6]Daily Roster'!$L6</f>
        <v>0</v>
      </c>
      <c r="M6" s="142">
        <f>'[6]Daily Roster'!$M6</f>
        <v>0</v>
      </c>
      <c r="N6" s="142">
        <f>'[6]Daily Roster'!$N6</f>
        <v>0</v>
      </c>
      <c r="O6" s="142">
        <f>'[6]Daily Roster'!$O6</f>
        <v>0</v>
      </c>
      <c r="P6" s="142">
        <f>'[6]Daily Roster'!$P6</f>
        <v>0</v>
      </c>
      <c r="Q6" s="142">
        <f>'[6]Daily Roster'!$Q6</f>
        <v>0</v>
      </c>
      <c r="R6" s="142">
        <f>'[6]Daily Roster'!$R6</f>
        <v>0</v>
      </c>
      <c r="S6" s="142">
        <f>'[6]Daily Roster'!$S6</f>
        <v>0</v>
      </c>
      <c r="T6" s="142">
        <f>'[6]Daily Roster'!$T6</f>
        <v>0</v>
      </c>
      <c r="U6" s="142">
        <f>'[6]Daily Roster'!$U6</f>
        <v>0</v>
      </c>
      <c r="V6" s="142">
        <f>'[6]Daily Roster'!$V6</f>
        <v>0</v>
      </c>
      <c r="W6" s="142">
        <f>'[6]Daily Roster'!$W6</f>
        <v>0</v>
      </c>
      <c r="X6" s="142">
        <f>'[6]Daily Roster'!$X6</f>
        <v>0</v>
      </c>
      <c r="Y6" s="142">
        <f>'[6]Daily Roster'!$Y6</f>
        <v>0</v>
      </c>
      <c r="Z6" s="142">
        <f>'[6]Daily Roster'!$Z6</f>
        <v>0</v>
      </c>
      <c r="AA6" s="142">
        <f>'[6]Daily Roster'!$AA6</f>
        <v>0</v>
      </c>
      <c r="AB6" s="142">
        <f>'[6]Daily Roster'!$AB6</f>
        <v>0</v>
      </c>
      <c r="AC6" s="142">
        <f>'[6]Daily Roster'!$AC6</f>
        <v>0</v>
      </c>
      <c r="AD6" s="142">
        <f>'[6]Daily Roster'!$AD6</f>
        <v>0</v>
      </c>
      <c r="AE6" s="142">
        <f>'[6]Daily Roster'!$AE6</f>
        <v>0</v>
      </c>
      <c r="AF6" s="142">
        <f>'[6]Daily Roster'!$AF6</f>
        <v>0</v>
      </c>
      <c r="AG6" s="142">
        <f>'[6]Daily Roster'!$AG6</f>
        <v>0</v>
      </c>
      <c r="AH6" s="142">
        <f>'[6]Daily Roster'!$AH6</f>
        <v>0</v>
      </c>
      <c r="AI6" s="142">
        <f>'[6]Daily Roster'!$AI6</f>
        <v>0</v>
      </c>
      <c r="AJ6" s="191">
        <f>'[6]Daily Roster'!$AJ6</f>
        <v>0</v>
      </c>
      <c r="AK6" s="191">
        <f>'[6]Daily Roster'!$AK6</f>
        <v>0</v>
      </c>
      <c r="AL6" s="191">
        <f>'[6]Daily Roster'!$AL6</f>
        <v>0</v>
      </c>
      <c r="AM6" s="141"/>
    </row>
    <row r="7" spans="1:40" x14ac:dyDescent="0.3">
      <c r="A7" s="139">
        <v>43108</v>
      </c>
      <c r="B7" s="140" t="s">
        <v>1</v>
      </c>
      <c r="C7" s="142">
        <f>'[6]Daily Roster'!$C7</f>
        <v>0</v>
      </c>
      <c r="D7" s="142">
        <f>'[6]Daily Roster'!$D7</f>
        <v>0</v>
      </c>
      <c r="E7" s="142">
        <f>'[6]Daily Roster'!$E7</f>
        <v>0</v>
      </c>
      <c r="F7" s="142">
        <f>'[6]Daily Roster'!$F7</f>
        <v>0</v>
      </c>
      <c r="G7" s="142">
        <f>'[6]Daily Roster'!$G7</f>
        <v>0</v>
      </c>
      <c r="H7" s="142">
        <f>'[6]Daily Roster'!$H7</f>
        <v>0</v>
      </c>
      <c r="I7" s="142">
        <f>'[6]Daily Roster'!$I7</f>
        <v>0</v>
      </c>
      <c r="J7" s="142">
        <f>'[6]Daily Roster'!$J7</f>
        <v>0</v>
      </c>
      <c r="K7" s="142">
        <f>'[6]Daily Roster'!$K7</f>
        <v>0</v>
      </c>
      <c r="L7" s="142">
        <f>'[6]Daily Roster'!$L7</f>
        <v>0</v>
      </c>
      <c r="M7" s="142">
        <f>'[6]Daily Roster'!$M7</f>
        <v>0</v>
      </c>
      <c r="N7" s="142">
        <f>'[6]Daily Roster'!$N7</f>
        <v>0</v>
      </c>
      <c r="O7" s="142">
        <f>'[6]Daily Roster'!$O7</f>
        <v>0</v>
      </c>
      <c r="P7" s="142">
        <f>'[6]Daily Roster'!$P7</f>
        <v>0</v>
      </c>
      <c r="Q7" s="142">
        <f>'[6]Daily Roster'!$Q7</f>
        <v>0</v>
      </c>
      <c r="R7" s="142">
        <f>'[6]Daily Roster'!$R7</f>
        <v>0</v>
      </c>
      <c r="S7" s="142">
        <f>'[6]Daily Roster'!$S7</f>
        <v>0</v>
      </c>
      <c r="T7" s="142">
        <f>'[6]Daily Roster'!$T7</f>
        <v>0</v>
      </c>
      <c r="U7" s="142">
        <f>'[6]Daily Roster'!$U7</f>
        <v>0</v>
      </c>
      <c r="V7" s="142">
        <f>'[6]Daily Roster'!$V7</f>
        <v>0</v>
      </c>
      <c r="W7" s="142">
        <f>'[6]Daily Roster'!$W7</f>
        <v>0</v>
      </c>
      <c r="X7" s="142">
        <f>'[6]Daily Roster'!$X7</f>
        <v>0</v>
      </c>
      <c r="Y7" s="142">
        <f>'[6]Daily Roster'!$Y7</f>
        <v>0</v>
      </c>
      <c r="Z7" s="142">
        <f>'[6]Daily Roster'!$Z7</f>
        <v>0</v>
      </c>
      <c r="AA7" s="142">
        <f>'[6]Daily Roster'!$AA7</f>
        <v>0</v>
      </c>
      <c r="AB7" s="142">
        <f>'[6]Daily Roster'!$AB7</f>
        <v>0</v>
      </c>
      <c r="AC7" s="142">
        <f>'[6]Daily Roster'!$AC7</f>
        <v>0</v>
      </c>
      <c r="AD7" s="142">
        <f>'[6]Daily Roster'!$AD7</f>
        <v>0</v>
      </c>
      <c r="AE7" s="142">
        <f>'[6]Daily Roster'!$AE7</f>
        <v>0</v>
      </c>
      <c r="AF7" s="142">
        <f>'[6]Daily Roster'!$AF7</f>
        <v>0</v>
      </c>
      <c r="AG7" s="142">
        <f>'[6]Daily Roster'!$AG7</f>
        <v>0</v>
      </c>
      <c r="AH7" s="142">
        <f>'[6]Daily Roster'!$AH7</f>
        <v>0</v>
      </c>
      <c r="AI7" s="142">
        <f>'[6]Daily Roster'!$AI7</f>
        <v>0</v>
      </c>
      <c r="AJ7" s="191">
        <f>'[6]Daily Roster'!$AJ7</f>
        <v>0</v>
      </c>
      <c r="AK7" s="191">
        <f>'[6]Daily Roster'!$AK7</f>
        <v>0</v>
      </c>
      <c r="AL7" s="191">
        <f>'[6]Daily Roster'!$AL7</f>
        <v>0</v>
      </c>
      <c r="AM7" s="141"/>
    </row>
    <row r="8" spans="1:40" x14ac:dyDescent="0.3">
      <c r="A8" s="139">
        <v>43109</v>
      </c>
      <c r="B8" s="140" t="s">
        <v>2</v>
      </c>
      <c r="C8" s="142">
        <f>'[6]Daily Roster'!$C8</f>
        <v>0</v>
      </c>
      <c r="D8" s="142">
        <f>'[6]Daily Roster'!$D8</f>
        <v>0</v>
      </c>
      <c r="E8" s="142">
        <f>'[6]Daily Roster'!$E8</f>
        <v>0</v>
      </c>
      <c r="F8" s="142">
        <f>'[6]Daily Roster'!$F8</f>
        <v>0</v>
      </c>
      <c r="G8" s="142">
        <f>'[6]Daily Roster'!$G8</f>
        <v>0</v>
      </c>
      <c r="H8" s="142">
        <f>'[6]Daily Roster'!$H8</f>
        <v>0</v>
      </c>
      <c r="I8" s="142">
        <f>'[6]Daily Roster'!$I8</f>
        <v>0</v>
      </c>
      <c r="J8" s="142">
        <f>'[6]Daily Roster'!$J8</f>
        <v>0</v>
      </c>
      <c r="K8" s="142">
        <f>'[6]Daily Roster'!$K8</f>
        <v>0</v>
      </c>
      <c r="L8" s="142">
        <f>'[6]Daily Roster'!$L8</f>
        <v>0</v>
      </c>
      <c r="M8" s="142">
        <f>'[6]Daily Roster'!$M8</f>
        <v>0</v>
      </c>
      <c r="N8" s="142">
        <f>'[6]Daily Roster'!$N8</f>
        <v>0</v>
      </c>
      <c r="O8" s="142">
        <f>'[6]Daily Roster'!$O8</f>
        <v>0</v>
      </c>
      <c r="P8" s="142">
        <f>'[6]Daily Roster'!$P8</f>
        <v>0</v>
      </c>
      <c r="Q8" s="142">
        <f>'[6]Daily Roster'!$Q8</f>
        <v>0</v>
      </c>
      <c r="R8" s="142">
        <f>'[6]Daily Roster'!$R8</f>
        <v>0</v>
      </c>
      <c r="S8" s="142">
        <f>'[6]Daily Roster'!$S8</f>
        <v>0</v>
      </c>
      <c r="T8" s="142">
        <f>'[6]Daily Roster'!$T8</f>
        <v>0</v>
      </c>
      <c r="U8" s="142">
        <f>'[6]Daily Roster'!$U8</f>
        <v>0</v>
      </c>
      <c r="V8" s="142">
        <f>'[6]Daily Roster'!$V8</f>
        <v>0</v>
      </c>
      <c r="W8" s="142">
        <f>'[6]Daily Roster'!$W8</f>
        <v>0</v>
      </c>
      <c r="X8" s="142">
        <f>'[6]Daily Roster'!$X8</f>
        <v>0</v>
      </c>
      <c r="Y8" s="142">
        <f>'[6]Daily Roster'!$Y8</f>
        <v>0</v>
      </c>
      <c r="Z8" s="142">
        <f>'[6]Daily Roster'!$Z8</f>
        <v>0</v>
      </c>
      <c r="AA8" s="142">
        <f>'[6]Daily Roster'!$AA8</f>
        <v>0</v>
      </c>
      <c r="AB8" s="142">
        <f>'[6]Daily Roster'!$AB8</f>
        <v>0</v>
      </c>
      <c r="AC8" s="142">
        <f>'[6]Daily Roster'!$AC8</f>
        <v>0</v>
      </c>
      <c r="AD8" s="142">
        <f>'[6]Daily Roster'!$AD8</f>
        <v>0</v>
      </c>
      <c r="AE8" s="142">
        <f>'[6]Daily Roster'!$AE8</f>
        <v>0</v>
      </c>
      <c r="AF8" s="142">
        <f>'[6]Daily Roster'!$AF8</f>
        <v>0</v>
      </c>
      <c r="AG8" s="142">
        <f>'[6]Daily Roster'!$AG8</f>
        <v>0</v>
      </c>
      <c r="AH8" s="142">
        <f>'[6]Daily Roster'!$AH8</f>
        <v>0</v>
      </c>
      <c r="AI8" s="142">
        <f>'[6]Daily Roster'!$AI8</f>
        <v>0</v>
      </c>
      <c r="AJ8" s="191">
        <f>'[6]Daily Roster'!$AJ8</f>
        <v>0</v>
      </c>
      <c r="AK8" s="191">
        <f>'[6]Daily Roster'!$AK8</f>
        <v>0</v>
      </c>
      <c r="AL8" s="191">
        <f>'[6]Daily Roster'!$AL8</f>
        <v>0</v>
      </c>
      <c r="AM8" s="141"/>
    </row>
    <row r="9" spans="1:40" x14ac:dyDescent="0.3">
      <c r="A9" s="139">
        <v>43110</v>
      </c>
      <c r="B9" s="140" t="s">
        <v>3</v>
      </c>
      <c r="C9" s="142">
        <f>'[6]Daily Roster'!$C9</f>
        <v>0</v>
      </c>
      <c r="D9" s="142">
        <f>'[6]Daily Roster'!$D9</f>
        <v>0</v>
      </c>
      <c r="E9" s="142">
        <f>'[6]Daily Roster'!$E9</f>
        <v>0</v>
      </c>
      <c r="F9" s="142">
        <f>'[6]Daily Roster'!$F9</f>
        <v>0</v>
      </c>
      <c r="G9" s="142">
        <f>'[6]Daily Roster'!$G9</f>
        <v>0</v>
      </c>
      <c r="H9" s="142">
        <f>'[6]Daily Roster'!$H9</f>
        <v>0</v>
      </c>
      <c r="I9" s="142">
        <f>'[6]Daily Roster'!$I9</f>
        <v>0</v>
      </c>
      <c r="J9" s="142">
        <f>'[6]Daily Roster'!$J9</f>
        <v>0</v>
      </c>
      <c r="K9" s="142">
        <f>'[6]Daily Roster'!$K9</f>
        <v>0</v>
      </c>
      <c r="L9" s="142">
        <f>'[6]Daily Roster'!$L9</f>
        <v>0</v>
      </c>
      <c r="M9" s="142">
        <f>'[6]Daily Roster'!$M9</f>
        <v>0</v>
      </c>
      <c r="N9" s="142">
        <f>'[6]Daily Roster'!$N9</f>
        <v>0</v>
      </c>
      <c r="O9" s="142">
        <f>'[6]Daily Roster'!$O9</f>
        <v>0</v>
      </c>
      <c r="P9" s="142">
        <f>'[6]Daily Roster'!$P9</f>
        <v>0</v>
      </c>
      <c r="Q9" s="142">
        <f>'[6]Daily Roster'!$Q9</f>
        <v>0</v>
      </c>
      <c r="R9" s="142">
        <f>'[6]Daily Roster'!$R9</f>
        <v>0</v>
      </c>
      <c r="S9" s="142">
        <f>'[6]Daily Roster'!$S9</f>
        <v>0</v>
      </c>
      <c r="T9" s="142">
        <f>'[6]Daily Roster'!$T9</f>
        <v>0</v>
      </c>
      <c r="U9" s="142">
        <f>'[6]Daily Roster'!$U9</f>
        <v>0</v>
      </c>
      <c r="V9" s="142">
        <f>'[6]Daily Roster'!$V9</f>
        <v>0</v>
      </c>
      <c r="W9" s="142">
        <f>'[6]Daily Roster'!$W9</f>
        <v>0</v>
      </c>
      <c r="X9" s="142">
        <f>'[6]Daily Roster'!$X9</f>
        <v>0</v>
      </c>
      <c r="Y9" s="142">
        <f>'[6]Daily Roster'!$Y9</f>
        <v>0</v>
      </c>
      <c r="Z9" s="142">
        <f>'[6]Daily Roster'!$Z9</f>
        <v>0</v>
      </c>
      <c r="AA9" s="142">
        <f>'[6]Daily Roster'!$AA9</f>
        <v>0</v>
      </c>
      <c r="AB9" s="142">
        <f>'[6]Daily Roster'!$AB9</f>
        <v>0</v>
      </c>
      <c r="AC9" s="142">
        <f>'[6]Daily Roster'!$AC9</f>
        <v>0</v>
      </c>
      <c r="AD9" s="142">
        <f>'[6]Daily Roster'!$AD9</f>
        <v>0</v>
      </c>
      <c r="AE9" s="142">
        <f>'[6]Daily Roster'!$AE9</f>
        <v>0</v>
      </c>
      <c r="AF9" s="142">
        <f>'[6]Daily Roster'!$AF9</f>
        <v>0</v>
      </c>
      <c r="AG9" s="142">
        <f>'[6]Daily Roster'!$AG9</f>
        <v>0</v>
      </c>
      <c r="AH9" s="142">
        <f>'[6]Daily Roster'!$AH9</f>
        <v>0</v>
      </c>
      <c r="AI9" s="142">
        <f>'[6]Daily Roster'!$AI9</f>
        <v>0</v>
      </c>
      <c r="AJ9" s="191">
        <f>'[6]Daily Roster'!$AJ9</f>
        <v>0</v>
      </c>
      <c r="AK9" s="191">
        <f>'[6]Daily Roster'!$AK9</f>
        <v>0</v>
      </c>
      <c r="AL9" s="191">
        <f>'[6]Daily Roster'!$AL9</f>
        <v>0</v>
      </c>
      <c r="AM9" s="141"/>
    </row>
    <row r="10" spans="1:40" s="25" customFormat="1" ht="15" x14ac:dyDescent="0.25">
      <c r="A10" s="139">
        <v>43111</v>
      </c>
      <c r="B10" s="140" t="s">
        <v>4</v>
      </c>
      <c r="C10" s="142">
        <f>'[6]Daily Roster'!$C10</f>
        <v>0</v>
      </c>
      <c r="D10" s="142">
        <f>'[6]Daily Roster'!$D10</f>
        <v>0</v>
      </c>
      <c r="E10" s="142">
        <f>'[6]Daily Roster'!$E10</f>
        <v>0</v>
      </c>
      <c r="F10" s="142">
        <f>'[6]Daily Roster'!$F10</f>
        <v>0</v>
      </c>
      <c r="G10" s="142">
        <f>'[6]Daily Roster'!$G10</f>
        <v>0</v>
      </c>
      <c r="H10" s="142">
        <f>'[6]Daily Roster'!$H10</f>
        <v>0</v>
      </c>
      <c r="I10" s="142">
        <f>'[6]Daily Roster'!$I10</f>
        <v>0</v>
      </c>
      <c r="J10" s="142">
        <f>'[6]Daily Roster'!$J10</f>
        <v>0</v>
      </c>
      <c r="K10" s="142">
        <f>'[6]Daily Roster'!$K10</f>
        <v>0</v>
      </c>
      <c r="L10" s="142">
        <f>'[6]Daily Roster'!$L10</f>
        <v>0</v>
      </c>
      <c r="M10" s="142">
        <f>'[6]Daily Roster'!$M10</f>
        <v>0</v>
      </c>
      <c r="N10" s="142">
        <f>'[6]Daily Roster'!$N10</f>
        <v>0</v>
      </c>
      <c r="O10" s="142">
        <f>'[6]Daily Roster'!$O10</f>
        <v>0</v>
      </c>
      <c r="P10" s="142">
        <f>'[6]Daily Roster'!$P10</f>
        <v>0</v>
      </c>
      <c r="Q10" s="142">
        <f>'[6]Daily Roster'!$Q10</f>
        <v>0</v>
      </c>
      <c r="R10" s="142">
        <f>'[6]Daily Roster'!$R10</f>
        <v>0</v>
      </c>
      <c r="S10" s="142">
        <f>'[6]Daily Roster'!$S10</f>
        <v>0</v>
      </c>
      <c r="T10" s="142">
        <f>'[6]Daily Roster'!$T10</f>
        <v>0</v>
      </c>
      <c r="U10" s="142">
        <f>'[6]Daily Roster'!$U10</f>
        <v>0</v>
      </c>
      <c r="V10" s="142">
        <f>'[6]Daily Roster'!$V10</f>
        <v>0</v>
      </c>
      <c r="W10" s="142">
        <f>'[6]Daily Roster'!$W10</f>
        <v>0</v>
      </c>
      <c r="X10" s="142">
        <f>'[6]Daily Roster'!$X10</f>
        <v>0</v>
      </c>
      <c r="Y10" s="142">
        <f>'[6]Daily Roster'!$Y10</f>
        <v>0</v>
      </c>
      <c r="Z10" s="142">
        <f>'[6]Daily Roster'!$Z10</f>
        <v>0</v>
      </c>
      <c r="AA10" s="142">
        <f>'[6]Daily Roster'!$AA10</f>
        <v>0</v>
      </c>
      <c r="AB10" s="142">
        <f>'[6]Daily Roster'!$AB10</f>
        <v>0</v>
      </c>
      <c r="AC10" s="142">
        <f>'[6]Daily Roster'!$AC10</f>
        <v>0</v>
      </c>
      <c r="AD10" s="142">
        <f>'[6]Daily Roster'!$AD10</f>
        <v>0</v>
      </c>
      <c r="AE10" s="142">
        <f>'[6]Daily Roster'!$AE10</f>
        <v>0</v>
      </c>
      <c r="AF10" s="142">
        <f>'[6]Daily Roster'!$AF10</f>
        <v>0</v>
      </c>
      <c r="AG10" s="142">
        <f>'[6]Daily Roster'!$AG10</f>
        <v>0</v>
      </c>
      <c r="AH10" s="142">
        <f>'[6]Daily Roster'!$AH10</f>
        <v>0</v>
      </c>
      <c r="AI10" s="142">
        <f>'[6]Daily Roster'!$AI10</f>
        <v>0</v>
      </c>
      <c r="AJ10" s="191">
        <f>'[6]Daily Roster'!$AJ10</f>
        <v>0</v>
      </c>
      <c r="AK10" s="191">
        <f>'[6]Daily Roster'!$AK10</f>
        <v>0</v>
      </c>
      <c r="AL10" s="191">
        <f>'[6]Daily Roster'!$AL10</f>
        <v>0</v>
      </c>
      <c r="AM10" s="141"/>
    </row>
    <row r="11" spans="1:40" s="25" customFormat="1" ht="15" x14ac:dyDescent="0.25">
      <c r="A11" s="139">
        <v>43112</v>
      </c>
      <c r="B11" s="140" t="s">
        <v>5</v>
      </c>
      <c r="C11" s="142">
        <f>'[6]Daily Roster'!$C11</f>
        <v>0</v>
      </c>
      <c r="D11" s="142">
        <f>'[6]Daily Roster'!$D11</f>
        <v>0</v>
      </c>
      <c r="E11" s="142">
        <f>'[6]Daily Roster'!$E11</f>
        <v>0</v>
      </c>
      <c r="F11" s="142">
        <f>'[6]Daily Roster'!$F11</f>
        <v>0</v>
      </c>
      <c r="G11" s="142">
        <f>'[6]Daily Roster'!$G11</f>
        <v>0</v>
      </c>
      <c r="H11" s="142">
        <f>'[6]Daily Roster'!$H11</f>
        <v>0</v>
      </c>
      <c r="I11" s="142">
        <f>'[6]Daily Roster'!$I11</f>
        <v>0</v>
      </c>
      <c r="J11" s="142">
        <f>'[6]Daily Roster'!$J11</f>
        <v>0</v>
      </c>
      <c r="K11" s="142">
        <f>'[6]Daily Roster'!$K11</f>
        <v>0</v>
      </c>
      <c r="L11" s="142">
        <f>'[6]Daily Roster'!$L11</f>
        <v>0</v>
      </c>
      <c r="M11" s="142">
        <f>'[6]Daily Roster'!$M11</f>
        <v>0</v>
      </c>
      <c r="N11" s="142">
        <f>'[6]Daily Roster'!$N11</f>
        <v>0</v>
      </c>
      <c r="O11" s="142">
        <f>'[6]Daily Roster'!$O11</f>
        <v>0</v>
      </c>
      <c r="P11" s="142">
        <f>'[6]Daily Roster'!$P11</f>
        <v>0</v>
      </c>
      <c r="Q11" s="142">
        <f>'[6]Daily Roster'!$Q11</f>
        <v>0</v>
      </c>
      <c r="R11" s="142">
        <f>'[6]Daily Roster'!$R11</f>
        <v>0</v>
      </c>
      <c r="S11" s="142">
        <f>'[6]Daily Roster'!$S11</f>
        <v>0</v>
      </c>
      <c r="T11" s="142">
        <f>'[6]Daily Roster'!$T11</f>
        <v>0</v>
      </c>
      <c r="U11" s="142">
        <f>'[6]Daily Roster'!$U11</f>
        <v>0</v>
      </c>
      <c r="V11" s="142">
        <f>'[6]Daily Roster'!$V11</f>
        <v>0</v>
      </c>
      <c r="W11" s="142">
        <f>'[6]Daily Roster'!$W11</f>
        <v>0</v>
      </c>
      <c r="X11" s="142">
        <f>'[6]Daily Roster'!$X11</f>
        <v>0</v>
      </c>
      <c r="Y11" s="142">
        <f>'[6]Daily Roster'!$Y11</f>
        <v>0</v>
      </c>
      <c r="Z11" s="142">
        <f>'[6]Daily Roster'!$Z11</f>
        <v>0</v>
      </c>
      <c r="AA11" s="142">
        <f>'[6]Daily Roster'!$AA11</f>
        <v>0</v>
      </c>
      <c r="AB11" s="142">
        <f>'[6]Daily Roster'!$AB11</f>
        <v>0</v>
      </c>
      <c r="AC11" s="142">
        <f>'[6]Daily Roster'!$AC11</f>
        <v>0</v>
      </c>
      <c r="AD11" s="142">
        <f>'[6]Daily Roster'!$AD11</f>
        <v>0</v>
      </c>
      <c r="AE11" s="142">
        <f>'[6]Daily Roster'!$AE11</f>
        <v>0</v>
      </c>
      <c r="AF11" s="142">
        <f>'[6]Daily Roster'!$AF11</f>
        <v>0</v>
      </c>
      <c r="AG11" s="142">
        <f>'[6]Daily Roster'!$AG11</f>
        <v>0</v>
      </c>
      <c r="AH11" s="142">
        <f>'[6]Daily Roster'!$AH11</f>
        <v>0</v>
      </c>
      <c r="AI11" s="142">
        <f>'[6]Daily Roster'!$AI11</f>
        <v>0</v>
      </c>
      <c r="AJ11" s="191">
        <f>'[6]Daily Roster'!$AJ11</f>
        <v>0</v>
      </c>
      <c r="AK11" s="191">
        <f>'[6]Daily Roster'!$AK11</f>
        <v>0</v>
      </c>
      <c r="AL11" s="191">
        <f>'[6]Daily Roster'!$AL11</f>
        <v>0</v>
      </c>
      <c r="AM11" s="141"/>
    </row>
    <row r="12" spans="1:40" s="25" customFormat="1" ht="15" x14ac:dyDescent="0.25">
      <c r="A12" s="139">
        <v>43115</v>
      </c>
      <c r="B12" s="140" t="s">
        <v>1</v>
      </c>
      <c r="C12" s="142">
        <f>'[6]Daily Roster'!$C12</f>
        <v>0</v>
      </c>
      <c r="D12" s="142">
        <f>'[6]Daily Roster'!$D12</f>
        <v>0</v>
      </c>
      <c r="E12" s="142">
        <f>'[6]Daily Roster'!$E12</f>
        <v>0</v>
      </c>
      <c r="F12" s="142">
        <f>'[6]Daily Roster'!$F12</f>
        <v>0</v>
      </c>
      <c r="G12" s="142">
        <f>'[6]Daily Roster'!$G12</f>
        <v>0</v>
      </c>
      <c r="H12" s="142">
        <f>'[6]Daily Roster'!$H12</f>
        <v>0</v>
      </c>
      <c r="I12" s="142">
        <f>'[6]Daily Roster'!$I12</f>
        <v>0</v>
      </c>
      <c r="J12" s="142">
        <f>'[6]Daily Roster'!$J12</f>
        <v>0</v>
      </c>
      <c r="K12" s="142">
        <f>'[6]Daily Roster'!$K12</f>
        <v>0</v>
      </c>
      <c r="L12" s="142">
        <f>'[6]Daily Roster'!$L12</f>
        <v>0</v>
      </c>
      <c r="M12" s="142">
        <f>'[6]Daily Roster'!$M12</f>
        <v>0</v>
      </c>
      <c r="N12" s="142">
        <f>'[6]Daily Roster'!$N12</f>
        <v>0</v>
      </c>
      <c r="O12" s="142">
        <f>'[6]Daily Roster'!$O12</f>
        <v>0</v>
      </c>
      <c r="P12" s="142">
        <f>'[6]Daily Roster'!$P12</f>
        <v>0</v>
      </c>
      <c r="Q12" s="142">
        <f>'[6]Daily Roster'!$Q12</f>
        <v>0</v>
      </c>
      <c r="R12" s="142">
        <f>'[6]Daily Roster'!$R12</f>
        <v>0</v>
      </c>
      <c r="S12" s="142">
        <f>'[6]Daily Roster'!$S12</f>
        <v>0</v>
      </c>
      <c r="T12" s="142">
        <f>'[6]Daily Roster'!$T12</f>
        <v>0</v>
      </c>
      <c r="U12" s="142">
        <f>'[6]Daily Roster'!$U12</f>
        <v>0</v>
      </c>
      <c r="V12" s="142">
        <f>'[6]Daily Roster'!$V12</f>
        <v>0</v>
      </c>
      <c r="W12" s="142">
        <f>'[6]Daily Roster'!$W12</f>
        <v>0</v>
      </c>
      <c r="X12" s="142">
        <f>'[6]Daily Roster'!$X12</f>
        <v>0</v>
      </c>
      <c r="Y12" s="142">
        <f>'[6]Daily Roster'!$Y12</f>
        <v>0</v>
      </c>
      <c r="Z12" s="142">
        <f>'[6]Daily Roster'!$Z12</f>
        <v>0</v>
      </c>
      <c r="AA12" s="142">
        <f>'[6]Daily Roster'!$AA12</f>
        <v>0</v>
      </c>
      <c r="AB12" s="142">
        <f>'[6]Daily Roster'!$AB12</f>
        <v>0</v>
      </c>
      <c r="AC12" s="142">
        <f>'[6]Daily Roster'!$AC12</f>
        <v>0</v>
      </c>
      <c r="AD12" s="142">
        <f>'[6]Daily Roster'!$AD12</f>
        <v>0</v>
      </c>
      <c r="AE12" s="142">
        <f>'[6]Daily Roster'!$AE12</f>
        <v>0</v>
      </c>
      <c r="AF12" s="142">
        <f>'[6]Daily Roster'!$AF12</f>
        <v>0</v>
      </c>
      <c r="AG12" s="142">
        <f>'[6]Daily Roster'!$AG12</f>
        <v>0</v>
      </c>
      <c r="AH12" s="142">
        <f>'[6]Daily Roster'!$AH12</f>
        <v>0</v>
      </c>
      <c r="AI12" s="142">
        <f>'[6]Daily Roster'!$AI12</f>
        <v>0</v>
      </c>
      <c r="AJ12" s="191">
        <f>'[6]Daily Roster'!$AJ12</f>
        <v>0</v>
      </c>
      <c r="AK12" s="191">
        <f>'[6]Daily Roster'!$AK12</f>
        <v>0</v>
      </c>
      <c r="AL12" s="191">
        <f>'[6]Daily Roster'!$AL12</f>
        <v>0</v>
      </c>
      <c r="AM12" s="141"/>
    </row>
    <row r="13" spans="1:40" s="25" customFormat="1" ht="15" x14ac:dyDescent="0.25">
      <c r="A13" s="139">
        <v>43116</v>
      </c>
      <c r="B13" s="140" t="s">
        <v>2</v>
      </c>
      <c r="C13" s="142">
        <f>'[6]Daily Roster'!$C13</f>
        <v>0</v>
      </c>
      <c r="D13" s="142">
        <f>'[6]Daily Roster'!$D13</f>
        <v>0</v>
      </c>
      <c r="E13" s="142">
        <f>'[6]Daily Roster'!$E13</f>
        <v>0</v>
      </c>
      <c r="F13" s="142">
        <f>'[6]Daily Roster'!$F13</f>
        <v>0</v>
      </c>
      <c r="G13" s="142">
        <f>'[6]Daily Roster'!$G13</f>
        <v>0</v>
      </c>
      <c r="H13" s="142">
        <f>'[6]Daily Roster'!$H13</f>
        <v>0</v>
      </c>
      <c r="I13" s="142">
        <f>'[6]Daily Roster'!$I13</f>
        <v>0</v>
      </c>
      <c r="J13" s="142">
        <f>'[6]Daily Roster'!$J13</f>
        <v>0</v>
      </c>
      <c r="K13" s="142">
        <f>'[6]Daily Roster'!$K13</f>
        <v>0</v>
      </c>
      <c r="L13" s="142">
        <f>'[6]Daily Roster'!$L13</f>
        <v>0</v>
      </c>
      <c r="M13" s="142">
        <f>'[6]Daily Roster'!$M13</f>
        <v>0</v>
      </c>
      <c r="N13" s="142">
        <f>'[6]Daily Roster'!$N13</f>
        <v>0</v>
      </c>
      <c r="O13" s="142">
        <f>'[6]Daily Roster'!$O13</f>
        <v>0</v>
      </c>
      <c r="P13" s="142">
        <f>'[6]Daily Roster'!$P13</f>
        <v>0</v>
      </c>
      <c r="Q13" s="142">
        <f>'[6]Daily Roster'!$Q13</f>
        <v>0</v>
      </c>
      <c r="R13" s="142">
        <f>'[6]Daily Roster'!$R13</f>
        <v>0</v>
      </c>
      <c r="S13" s="142">
        <f>'[6]Daily Roster'!$S13</f>
        <v>0</v>
      </c>
      <c r="T13" s="142">
        <f>'[6]Daily Roster'!$T13</f>
        <v>0</v>
      </c>
      <c r="U13" s="142">
        <f>'[6]Daily Roster'!$U13</f>
        <v>0</v>
      </c>
      <c r="V13" s="142">
        <f>'[6]Daily Roster'!$V13</f>
        <v>0</v>
      </c>
      <c r="W13" s="142">
        <f>'[6]Daily Roster'!$W13</f>
        <v>0</v>
      </c>
      <c r="X13" s="142">
        <f>'[6]Daily Roster'!$X13</f>
        <v>0</v>
      </c>
      <c r="Y13" s="142">
        <f>'[6]Daily Roster'!$Y13</f>
        <v>0</v>
      </c>
      <c r="Z13" s="142">
        <f>'[6]Daily Roster'!$Z13</f>
        <v>0</v>
      </c>
      <c r="AA13" s="142">
        <f>'[6]Daily Roster'!$AA13</f>
        <v>0</v>
      </c>
      <c r="AB13" s="142">
        <f>'[6]Daily Roster'!$AB13</f>
        <v>0</v>
      </c>
      <c r="AC13" s="142">
        <f>'[6]Daily Roster'!$AC13</f>
        <v>0</v>
      </c>
      <c r="AD13" s="142">
        <f>'[6]Daily Roster'!$AD13</f>
        <v>0</v>
      </c>
      <c r="AE13" s="142">
        <f>'[6]Daily Roster'!$AE13</f>
        <v>0</v>
      </c>
      <c r="AF13" s="142">
        <f>'[6]Daily Roster'!$AF13</f>
        <v>0</v>
      </c>
      <c r="AG13" s="142">
        <f>'[6]Daily Roster'!$AG13</f>
        <v>0</v>
      </c>
      <c r="AH13" s="142">
        <f>'[6]Daily Roster'!$AH13</f>
        <v>0</v>
      </c>
      <c r="AI13" s="142">
        <f>'[6]Daily Roster'!$AI13</f>
        <v>0</v>
      </c>
      <c r="AJ13" s="191">
        <f>'[6]Daily Roster'!$AJ13</f>
        <v>0</v>
      </c>
      <c r="AK13" s="191">
        <f>'[6]Daily Roster'!$AK13</f>
        <v>0</v>
      </c>
      <c r="AL13" s="191">
        <f>'[6]Daily Roster'!$AL13</f>
        <v>0</v>
      </c>
      <c r="AM13" s="141"/>
    </row>
    <row r="14" spans="1:40" s="25" customFormat="1" ht="15" x14ac:dyDescent="0.25">
      <c r="A14" s="139">
        <v>43117</v>
      </c>
      <c r="B14" s="140" t="s">
        <v>3</v>
      </c>
      <c r="C14" s="142">
        <f>'[6]Daily Roster'!$C14</f>
        <v>0</v>
      </c>
      <c r="D14" s="142">
        <f>'[6]Daily Roster'!$D14</f>
        <v>0</v>
      </c>
      <c r="E14" s="142">
        <f>'[6]Daily Roster'!$E14</f>
        <v>0</v>
      </c>
      <c r="F14" s="142">
        <f>'[6]Daily Roster'!$F14</f>
        <v>0</v>
      </c>
      <c r="G14" s="142">
        <f>'[6]Daily Roster'!$G14</f>
        <v>0</v>
      </c>
      <c r="H14" s="142">
        <f>'[6]Daily Roster'!$H14</f>
        <v>0</v>
      </c>
      <c r="I14" s="142">
        <f>'[6]Daily Roster'!$I14</f>
        <v>0</v>
      </c>
      <c r="J14" s="142">
        <f>'[6]Daily Roster'!$J14</f>
        <v>0</v>
      </c>
      <c r="K14" s="142">
        <f>'[6]Daily Roster'!$K14</f>
        <v>0</v>
      </c>
      <c r="L14" s="142">
        <f>'[6]Daily Roster'!$L14</f>
        <v>0</v>
      </c>
      <c r="M14" s="142">
        <f>'[6]Daily Roster'!$M14</f>
        <v>0</v>
      </c>
      <c r="N14" s="142">
        <f>'[6]Daily Roster'!$N14</f>
        <v>0</v>
      </c>
      <c r="O14" s="142">
        <f>'[6]Daily Roster'!$O14</f>
        <v>0</v>
      </c>
      <c r="P14" s="142">
        <f>'[6]Daily Roster'!$P14</f>
        <v>0</v>
      </c>
      <c r="Q14" s="142">
        <f>'[6]Daily Roster'!$Q14</f>
        <v>0</v>
      </c>
      <c r="R14" s="142">
        <f>'[6]Daily Roster'!$R14</f>
        <v>0</v>
      </c>
      <c r="S14" s="142">
        <f>'[6]Daily Roster'!$S14</f>
        <v>0</v>
      </c>
      <c r="T14" s="142">
        <f>'[6]Daily Roster'!$T14</f>
        <v>0</v>
      </c>
      <c r="U14" s="142">
        <f>'[6]Daily Roster'!$U14</f>
        <v>0</v>
      </c>
      <c r="V14" s="142">
        <f>'[6]Daily Roster'!$V14</f>
        <v>0</v>
      </c>
      <c r="W14" s="142">
        <f>'[6]Daily Roster'!$W14</f>
        <v>0</v>
      </c>
      <c r="X14" s="142">
        <f>'[6]Daily Roster'!$X14</f>
        <v>0</v>
      </c>
      <c r="Y14" s="142">
        <f>'[6]Daily Roster'!$Y14</f>
        <v>0</v>
      </c>
      <c r="Z14" s="142">
        <f>'[6]Daily Roster'!$Z14</f>
        <v>0</v>
      </c>
      <c r="AA14" s="142">
        <f>'[6]Daily Roster'!$AA14</f>
        <v>0</v>
      </c>
      <c r="AB14" s="142">
        <f>'[6]Daily Roster'!$AB14</f>
        <v>0</v>
      </c>
      <c r="AC14" s="142">
        <f>'[6]Daily Roster'!$AC14</f>
        <v>0</v>
      </c>
      <c r="AD14" s="142">
        <f>'[6]Daily Roster'!$AD14</f>
        <v>0</v>
      </c>
      <c r="AE14" s="142">
        <f>'[6]Daily Roster'!$AE14</f>
        <v>0</v>
      </c>
      <c r="AF14" s="142">
        <f>'[6]Daily Roster'!$AF14</f>
        <v>0</v>
      </c>
      <c r="AG14" s="142">
        <f>'[6]Daily Roster'!$AG14</f>
        <v>0</v>
      </c>
      <c r="AH14" s="142">
        <f>'[6]Daily Roster'!$AH14</f>
        <v>0</v>
      </c>
      <c r="AI14" s="142">
        <f>'[6]Daily Roster'!$AI14</f>
        <v>0</v>
      </c>
      <c r="AJ14" s="191">
        <f>'[6]Daily Roster'!$AJ14</f>
        <v>0</v>
      </c>
      <c r="AK14" s="191">
        <f>'[6]Daily Roster'!$AK14</f>
        <v>0</v>
      </c>
      <c r="AL14" s="191">
        <f>'[6]Daily Roster'!$AL14</f>
        <v>0</v>
      </c>
      <c r="AM14" s="141"/>
    </row>
    <row r="15" spans="1:40" s="25" customFormat="1" ht="15" x14ac:dyDescent="0.25">
      <c r="A15" s="139">
        <v>43118</v>
      </c>
      <c r="B15" s="140" t="s">
        <v>4</v>
      </c>
      <c r="C15" s="142">
        <f>'[6]Daily Roster'!$C15</f>
        <v>0</v>
      </c>
      <c r="D15" s="142">
        <f>'[6]Daily Roster'!$D15</f>
        <v>0</v>
      </c>
      <c r="E15" s="142">
        <f>'[6]Daily Roster'!$E15</f>
        <v>0</v>
      </c>
      <c r="F15" s="142">
        <f>'[6]Daily Roster'!$F15</f>
        <v>0</v>
      </c>
      <c r="G15" s="142">
        <f>'[6]Daily Roster'!$G15</f>
        <v>0</v>
      </c>
      <c r="H15" s="142">
        <f>'[6]Daily Roster'!$H15</f>
        <v>0</v>
      </c>
      <c r="I15" s="142">
        <f>'[6]Daily Roster'!$I15</f>
        <v>0</v>
      </c>
      <c r="J15" s="142">
        <f>'[6]Daily Roster'!$J15</f>
        <v>0</v>
      </c>
      <c r="K15" s="142">
        <f>'[6]Daily Roster'!$K15</f>
        <v>0</v>
      </c>
      <c r="L15" s="142">
        <f>'[6]Daily Roster'!$L15</f>
        <v>0</v>
      </c>
      <c r="M15" s="142">
        <f>'[6]Daily Roster'!$M15</f>
        <v>0</v>
      </c>
      <c r="N15" s="142">
        <f>'[6]Daily Roster'!$N15</f>
        <v>0</v>
      </c>
      <c r="O15" s="142">
        <f>'[6]Daily Roster'!$O15</f>
        <v>0</v>
      </c>
      <c r="P15" s="142">
        <f>'[6]Daily Roster'!$P15</f>
        <v>0</v>
      </c>
      <c r="Q15" s="142">
        <f>'[6]Daily Roster'!$Q15</f>
        <v>0</v>
      </c>
      <c r="R15" s="142">
        <f>'[6]Daily Roster'!$R15</f>
        <v>0</v>
      </c>
      <c r="S15" s="142">
        <f>'[6]Daily Roster'!$S15</f>
        <v>0</v>
      </c>
      <c r="T15" s="142">
        <f>'[6]Daily Roster'!$T15</f>
        <v>0</v>
      </c>
      <c r="U15" s="142">
        <f>'[6]Daily Roster'!$U15</f>
        <v>0</v>
      </c>
      <c r="V15" s="142">
        <f>'[6]Daily Roster'!$V15</f>
        <v>0</v>
      </c>
      <c r="W15" s="142">
        <f>'[6]Daily Roster'!$W15</f>
        <v>0</v>
      </c>
      <c r="X15" s="142">
        <f>'[6]Daily Roster'!$X15</f>
        <v>0</v>
      </c>
      <c r="Y15" s="142">
        <f>'[6]Daily Roster'!$Y15</f>
        <v>0</v>
      </c>
      <c r="Z15" s="142">
        <f>'[6]Daily Roster'!$Z15</f>
        <v>0</v>
      </c>
      <c r="AA15" s="142">
        <f>'[6]Daily Roster'!$AA15</f>
        <v>0</v>
      </c>
      <c r="AB15" s="142">
        <f>'[6]Daily Roster'!$AB15</f>
        <v>0</v>
      </c>
      <c r="AC15" s="142">
        <f>'[6]Daily Roster'!$AC15</f>
        <v>0</v>
      </c>
      <c r="AD15" s="142">
        <f>'[6]Daily Roster'!$AD15</f>
        <v>0</v>
      </c>
      <c r="AE15" s="142">
        <f>'[6]Daily Roster'!$AE15</f>
        <v>0</v>
      </c>
      <c r="AF15" s="142">
        <f>'[6]Daily Roster'!$AF15</f>
        <v>0</v>
      </c>
      <c r="AG15" s="142">
        <f>'[6]Daily Roster'!$AG15</f>
        <v>0</v>
      </c>
      <c r="AH15" s="142">
        <f>'[6]Daily Roster'!$AH15</f>
        <v>0</v>
      </c>
      <c r="AI15" s="142">
        <f>'[6]Daily Roster'!$AI15</f>
        <v>0</v>
      </c>
      <c r="AJ15" s="191">
        <f>'[6]Daily Roster'!$AJ15</f>
        <v>0</v>
      </c>
      <c r="AK15" s="191">
        <f>'[6]Daily Roster'!$AK15</f>
        <v>0</v>
      </c>
      <c r="AL15" s="191">
        <f>'[6]Daily Roster'!$AL15</f>
        <v>0</v>
      </c>
      <c r="AM15" s="141"/>
    </row>
    <row r="16" spans="1:40" s="25" customFormat="1" ht="15" x14ac:dyDescent="0.25">
      <c r="A16" s="139">
        <v>43119</v>
      </c>
      <c r="B16" s="140" t="s">
        <v>5</v>
      </c>
      <c r="C16" s="142">
        <f>'[6]Daily Roster'!$C16</f>
        <v>0</v>
      </c>
      <c r="D16" s="142">
        <f>'[6]Daily Roster'!$D16</f>
        <v>0</v>
      </c>
      <c r="E16" s="142">
        <f>'[6]Daily Roster'!$E16</f>
        <v>0</v>
      </c>
      <c r="F16" s="142">
        <f>'[6]Daily Roster'!$F16</f>
        <v>0</v>
      </c>
      <c r="G16" s="142">
        <f>'[6]Daily Roster'!$G16</f>
        <v>0</v>
      </c>
      <c r="H16" s="142">
        <f>'[6]Daily Roster'!$H16</f>
        <v>0</v>
      </c>
      <c r="I16" s="142">
        <f>'[6]Daily Roster'!$I16</f>
        <v>0</v>
      </c>
      <c r="J16" s="142">
        <f>'[6]Daily Roster'!$J16</f>
        <v>0</v>
      </c>
      <c r="K16" s="142">
        <f>'[6]Daily Roster'!$K16</f>
        <v>0</v>
      </c>
      <c r="L16" s="142">
        <f>'[6]Daily Roster'!$L16</f>
        <v>0</v>
      </c>
      <c r="M16" s="142">
        <f>'[6]Daily Roster'!$M16</f>
        <v>0</v>
      </c>
      <c r="N16" s="142">
        <f>'[6]Daily Roster'!$N16</f>
        <v>0</v>
      </c>
      <c r="O16" s="142">
        <f>'[6]Daily Roster'!$O16</f>
        <v>0</v>
      </c>
      <c r="P16" s="142">
        <f>'[6]Daily Roster'!$P16</f>
        <v>0</v>
      </c>
      <c r="Q16" s="142">
        <f>'[6]Daily Roster'!$Q16</f>
        <v>0</v>
      </c>
      <c r="R16" s="142">
        <f>'[6]Daily Roster'!$R16</f>
        <v>0</v>
      </c>
      <c r="S16" s="142">
        <f>'[6]Daily Roster'!$S16</f>
        <v>0</v>
      </c>
      <c r="T16" s="142">
        <f>'[6]Daily Roster'!$T16</f>
        <v>0</v>
      </c>
      <c r="U16" s="142">
        <f>'[6]Daily Roster'!$U16</f>
        <v>0</v>
      </c>
      <c r="V16" s="142">
        <f>'[6]Daily Roster'!$V16</f>
        <v>0</v>
      </c>
      <c r="W16" s="142">
        <f>'[6]Daily Roster'!$W16</f>
        <v>0</v>
      </c>
      <c r="X16" s="142">
        <f>'[6]Daily Roster'!$X16</f>
        <v>0</v>
      </c>
      <c r="Y16" s="142">
        <f>'[6]Daily Roster'!$Y16</f>
        <v>0</v>
      </c>
      <c r="Z16" s="142">
        <f>'[6]Daily Roster'!$Z16</f>
        <v>0</v>
      </c>
      <c r="AA16" s="142">
        <f>'[6]Daily Roster'!$AA16</f>
        <v>0</v>
      </c>
      <c r="AB16" s="142">
        <f>'[6]Daily Roster'!$AB16</f>
        <v>0</v>
      </c>
      <c r="AC16" s="142">
        <f>'[6]Daily Roster'!$AC16</f>
        <v>0</v>
      </c>
      <c r="AD16" s="142">
        <f>'[6]Daily Roster'!$AD16</f>
        <v>0</v>
      </c>
      <c r="AE16" s="142">
        <f>'[6]Daily Roster'!$AE16</f>
        <v>0</v>
      </c>
      <c r="AF16" s="142">
        <f>'[6]Daily Roster'!$AF16</f>
        <v>0</v>
      </c>
      <c r="AG16" s="142">
        <f>'[6]Daily Roster'!$AG16</f>
        <v>0</v>
      </c>
      <c r="AH16" s="142">
        <f>'[6]Daily Roster'!$AH16</f>
        <v>0</v>
      </c>
      <c r="AI16" s="142">
        <f>'[6]Daily Roster'!$AI16</f>
        <v>0</v>
      </c>
      <c r="AJ16" s="191">
        <f>'[6]Daily Roster'!$AJ16</f>
        <v>0</v>
      </c>
      <c r="AK16" s="191">
        <f>'[6]Daily Roster'!$AK16</f>
        <v>0</v>
      </c>
      <c r="AL16" s="191">
        <f>'[6]Daily Roster'!$AL16</f>
        <v>0</v>
      </c>
      <c r="AM16" s="141"/>
    </row>
    <row r="17" spans="1:39" s="25" customFormat="1" ht="15" x14ac:dyDescent="0.25">
      <c r="A17" s="139">
        <v>43122</v>
      </c>
      <c r="B17" s="140" t="s">
        <v>1</v>
      </c>
      <c r="C17" s="142">
        <f>'[6]Daily Roster'!$C17</f>
        <v>0</v>
      </c>
      <c r="D17" s="142">
        <f>'[6]Daily Roster'!$D17</f>
        <v>0</v>
      </c>
      <c r="E17" s="142">
        <f>'[6]Daily Roster'!$E17</f>
        <v>0</v>
      </c>
      <c r="F17" s="142">
        <f>'[6]Daily Roster'!$F17</f>
        <v>0</v>
      </c>
      <c r="G17" s="142">
        <f>'[6]Daily Roster'!$G17</f>
        <v>0</v>
      </c>
      <c r="H17" s="142">
        <f>'[6]Daily Roster'!$H17</f>
        <v>0</v>
      </c>
      <c r="I17" s="142">
        <f>'[6]Daily Roster'!$I17</f>
        <v>0</v>
      </c>
      <c r="J17" s="142">
        <f>'[6]Daily Roster'!$J17</f>
        <v>0</v>
      </c>
      <c r="K17" s="142">
        <f>'[6]Daily Roster'!$K17</f>
        <v>0</v>
      </c>
      <c r="L17" s="142">
        <f>'[6]Daily Roster'!$L17</f>
        <v>0</v>
      </c>
      <c r="M17" s="142">
        <f>'[6]Daily Roster'!$M17</f>
        <v>0</v>
      </c>
      <c r="N17" s="142">
        <f>'[6]Daily Roster'!$N17</f>
        <v>0</v>
      </c>
      <c r="O17" s="142">
        <f>'[6]Daily Roster'!$O17</f>
        <v>0</v>
      </c>
      <c r="P17" s="142">
        <f>'[6]Daily Roster'!$P17</f>
        <v>0</v>
      </c>
      <c r="Q17" s="142">
        <f>'[6]Daily Roster'!$Q17</f>
        <v>0</v>
      </c>
      <c r="R17" s="142">
        <f>'[6]Daily Roster'!$R17</f>
        <v>0</v>
      </c>
      <c r="S17" s="142">
        <f>'[6]Daily Roster'!$S17</f>
        <v>0</v>
      </c>
      <c r="T17" s="142">
        <f>'[6]Daily Roster'!$T17</f>
        <v>0</v>
      </c>
      <c r="U17" s="142">
        <f>'[6]Daily Roster'!$U17</f>
        <v>0</v>
      </c>
      <c r="V17" s="142">
        <f>'[6]Daily Roster'!$V17</f>
        <v>0</v>
      </c>
      <c r="W17" s="142">
        <f>'[6]Daily Roster'!$W17</f>
        <v>0</v>
      </c>
      <c r="X17" s="142">
        <f>'[6]Daily Roster'!$X17</f>
        <v>0</v>
      </c>
      <c r="Y17" s="142">
        <f>'[6]Daily Roster'!$Y17</f>
        <v>0</v>
      </c>
      <c r="Z17" s="142">
        <f>'[6]Daily Roster'!$Z17</f>
        <v>0</v>
      </c>
      <c r="AA17" s="142">
        <f>'[6]Daily Roster'!$AA17</f>
        <v>0</v>
      </c>
      <c r="AB17" s="142">
        <f>'[6]Daily Roster'!$AB17</f>
        <v>0</v>
      </c>
      <c r="AC17" s="142">
        <f>'[6]Daily Roster'!$AC17</f>
        <v>0</v>
      </c>
      <c r="AD17" s="142">
        <f>'[6]Daily Roster'!$AD17</f>
        <v>0</v>
      </c>
      <c r="AE17" s="142">
        <f>'[6]Daily Roster'!$AE17</f>
        <v>0</v>
      </c>
      <c r="AF17" s="142">
        <f>'[6]Daily Roster'!$AF17</f>
        <v>0</v>
      </c>
      <c r="AG17" s="142">
        <f>'[6]Daily Roster'!$AG17</f>
        <v>0</v>
      </c>
      <c r="AH17" s="142">
        <f>'[6]Daily Roster'!$AH17</f>
        <v>0</v>
      </c>
      <c r="AI17" s="142">
        <f>'[6]Daily Roster'!$AI17</f>
        <v>0</v>
      </c>
      <c r="AJ17" s="191">
        <f>'[6]Daily Roster'!$AJ17</f>
        <v>0</v>
      </c>
      <c r="AK17" s="191">
        <f>'[6]Daily Roster'!$AK17</f>
        <v>0</v>
      </c>
      <c r="AL17" s="191">
        <f>'[6]Daily Roster'!$AL17</f>
        <v>0</v>
      </c>
      <c r="AM17" s="141"/>
    </row>
    <row r="18" spans="1:39" s="25" customFormat="1" ht="15" x14ac:dyDescent="0.25">
      <c r="A18" s="139">
        <v>43123</v>
      </c>
      <c r="B18" s="140" t="s">
        <v>2</v>
      </c>
      <c r="C18" s="142">
        <f>'[6]Daily Roster'!$C18</f>
        <v>0</v>
      </c>
      <c r="D18" s="142">
        <f>'[6]Daily Roster'!$D18</f>
        <v>0</v>
      </c>
      <c r="E18" s="142">
        <f>'[6]Daily Roster'!$E18</f>
        <v>0</v>
      </c>
      <c r="F18" s="142">
        <f>'[6]Daily Roster'!$F18</f>
        <v>0</v>
      </c>
      <c r="G18" s="142">
        <f>'[6]Daily Roster'!$G18</f>
        <v>0</v>
      </c>
      <c r="H18" s="142">
        <f>'[6]Daily Roster'!$H18</f>
        <v>0</v>
      </c>
      <c r="I18" s="142">
        <f>'[6]Daily Roster'!$I18</f>
        <v>0</v>
      </c>
      <c r="J18" s="142">
        <f>'[6]Daily Roster'!$J18</f>
        <v>0</v>
      </c>
      <c r="K18" s="142">
        <f>'[6]Daily Roster'!$K18</f>
        <v>0</v>
      </c>
      <c r="L18" s="142">
        <f>'[6]Daily Roster'!$L18</f>
        <v>0</v>
      </c>
      <c r="M18" s="142">
        <f>'[6]Daily Roster'!$M18</f>
        <v>0</v>
      </c>
      <c r="N18" s="142">
        <f>'[6]Daily Roster'!$N18</f>
        <v>0</v>
      </c>
      <c r="O18" s="142">
        <f>'[6]Daily Roster'!$O18</f>
        <v>0</v>
      </c>
      <c r="P18" s="142">
        <f>'[6]Daily Roster'!$P18</f>
        <v>0</v>
      </c>
      <c r="Q18" s="142">
        <f>'[6]Daily Roster'!$Q18</f>
        <v>0</v>
      </c>
      <c r="R18" s="142">
        <f>'[6]Daily Roster'!$R18</f>
        <v>0</v>
      </c>
      <c r="S18" s="142">
        <f>'[6]Daily Roster'!$S18</f>
        <v>0</v>
      </c>
      <c r="T18" s="142">
        <f>'[6]Daily Roster'!$T18</f>
        <v>0</v>
      </c>
      <c r="U18" s="142">
        <f>'[6]Daily Roster'!$U18</f>
        <v>0</v>
      </c>
      <c r="V18" s="142">
        <f>'[6]Daily Roster'!$V18</f>
        <v>0</v>
      </c>
      <c r="W18" s="142">
        <f>'[6]Daily Roster'!$W18</f>
        <v>0</v>
      </c>
      <c r="X18" s="142">
        <f>'[6]Daily Roster'!$X18</f>
        <v>0</v>
      </c>
      <c r="Y18" s="142">
        <f>'[6]Daily Roster'!$Y18</f>
        <v>0</v>
      </c>
      <c r="Z18" s="142">
        <f>'[6]Daily Roster'!$Z18</f>
        <v>0</v>
      </c>
      <c r="AA18" s="142">
        <f>'[6]Daily Roster'!$AA18</f>
        <v>0</v>
      </c>
      <c r="AB18" s="142">
        <f>'[6]Daily Roster'!$AB18</f>
        <v>0</v>
      </c>
      <c r="AC18" s="142">
        <f>'[6]Daily Roster'!$AC18</f>
        <v>0</v>
      </c>
      <c r="AD18" s="142">
        <f>'[6]Daily Roster'!$AD18</f>
        <v>0</v>
      </c>
      <c r="AE18" s="142">
        <f>'[6]Daily Roster'!$AE18</f>
        <v>0</v>
      </c>
      <c r="AF18" s="142">
        <f>'[6]Daily Roster'!$AF18</f>
        <v>0</v>
      </c>
      <c r="AG18" s="142">
        <f>'[6]Daily Roster'!$AG18</f>
        <v>0</v>
      </c>
      <c r="AH18" s="142">
        <f>'[6]Daily Roster'!$AH18</f>
        <v>0</v>
      </c>
      <c r="AI18" s="142">
        <f>'[6]Daily Roster'!$AI18</f>
        <v>0</v>
      </c>
      <c r="AJ18" s="191">
        <f>'[6]Daily Roster'!$AJ18</f>
        <v>0</v>
      </c>
      <c r="AK18" s="191">
        <f>'[6]Daily Roster'!$AK18</f>
        <v>0</v>
      </c>
      <c r="AL18" s="191">
        <f>'[6]Daily Roster'!$AL18</f>
        <v>0</v>
      </c>
      <c r="AM18" s="141"/>
    </row>
    <row r="19" spans="1:39" s="25" customFormat="1" ht="15" x14ac:dyDescent="0.25">
      <c r="A19" s="139">
        <v>43124</v>
      </c>
      <c r="B19" s="140" t="s">
        <v>3</v>
      </c>
      <c r="C19" s="142">
        <f>'[6]Daily Roster'!$C19</f>
        <v>0</v>
      </c>
      <c r="D19" s="142">
        <f>'[6]Daily Roster'!$D19</f>
        <v>0</v>
      </c>
      <c r="E19" s="142">
        <f>'[6]Daily Roster'!$E19</f>
        <v>0</v>
      </c>
      <c r="F19" s="142">
        <f>'[6]Daily Roster'!$F19</f>
        <v>0</v>
      </c>
      <c r="G19" s="142">
        <f>'[6]Daily Roster'!$G19</f>
        <v>0</v>
      </c>
      <c r="H19" s="142">
        <f>'[6]Daily Roster'!$H19</f>
        <v>0</v>
      </c>
      <c r="I19" s="142">
        <f>'[6]Daily Roster'!$I19</f>
        <v>0</v>
      </c>
      <c r="J19" s="142">
        <f>'[6]Daily Roster'!$J19</f>
        <v>0</v>
      </c>
      <c r="K19" s="142">
        <f>'[6]Daily Roster'!$K19</f>
        <v>0</v>
      </c>
      <c r="L19" s="142">
        <f>'[6]Daily Roster'!$L19</f>
        <v>0</v>
      </c>
      <c r="M19" s="142">
        <f>'[6]Daily Roster'!$M19</f>
        <v>0</v>
      </c>
      <c r="N19" s="142">
        <f>'[6]Daily Roster'!$N19</f>
        <v>0</v>
      </c>
      <c r="O19" s="142">
        <f>'[6]Daily Roster'!$O19</f>
        <v>0</v>
      </c>
      <c r="P19" s="142">
        <f>'[6]Daily Roster'!$P19</f>
        <v>0</v>
      </c>
      <c r="Q19" s="142">
        <f>'[6]Daily Roster'!$Q19</f>
        <v>0</v>
      </c>
      <c r="R19" s="142">
        <f>'[6]Daily Roster'!$R19</f>
        <v>0</v>
      </c>
      <c r="S19" s="142">
        <f>'[6]Daily Roster'!$S19</f>
        <v>0</v>
      </c>
      <c r="T19" s="142">
        <f>'[6]Daily Roster'!$T19</f>
        <v>0</v>
      </c>
      <c r="U19" s="142">
        <f>'[6]Daily Roster'!$U19</f>
        <v>0</v>
      </c>
      <c r="V19" s="142">
        <f>'[6]Daily Roster'!$V19</f>
        <v>0</v>
      </c>
      <c r="W19" s="142">
        <f>'[6]Daily Roster'!$W19</f>
        <v>0</v>
      </c>
      <c r="X19" s="142">
        <f>'[6]Daily Roster'!$X19</f>
        <v>0</v>
      </c>
      <c r="Y19" s="142">
        <f>'[6]Daily Roster'!$Y19</f>
        <v>0</v>
      </c>
      <c r="Z19" s="142">
        <f>'[6]Daily Roster'!$Z19</f>
        <v>0</v>
      </c>
      <c r="AA19" s="142">
        <f>'[6]Daily Roster'!$AA19</f>
        <v>0</v>
      </c>
      <c r="AB19" s="142">
        <f>'[6]Daily Roster'!$AB19</f>
        <v>0</v>
      </c>
      <c r="AC19" s="142">
        <f>'[6]Daily Roster'!$AC19</f>
        <v>0</v>
      </c>
      <c r="AD19" s="142">
        <f>'[6]Daily Roster'!$AD19</f>
        <v>0</v>
      </c>
      <c r="AE19" s="142">
        <f>'[6]Daily Roster'!$AE19</f>
        <v>0</v>
      </c>
      <c r="AF19" s="142">
        <f>'[6]Daily Roster'!$AF19</f>
        <v>0</v>
      </c>
      <c r="AG19" s="142">
        <f>'[6]Daily Roster'!$AG19</f>
        <v>0</v>
      </c>
      <c r="AH19" s="142">
        <f>'[6]Daily Roster'!$AH19</f>
        <v>0</v>
      </c>
      <c r="AI19" s="142">
        <f>'[6]Daily Roster'!$AI19</f>
        <v>0</v>
      </c>
      <c r="AJ19" s="191">
        <f>'[6]Daily Roster'!$AJ19</f>
        <v>0</v>
      </c>
      <c r="AK19" s="191">
        <f>'[6]Daily Roster'!$AK19</f>
        <v>0</v>
      </c>
      <c r="AL19" s="191">
        <f>'[6]Daily Roster'!$AL19</f>
        <v>0</v>
      </c>
      <c r="AM19" s="141"/>
    </row>
    <row r="20" spans="1:39" s="25" customFormat="1" ht="15" x14ac:dyDescent="0.25">
      <c r="A20" s="139">
        <v>43125</v>
      </c>
      <c r="B20" s="140" t="s">
        <v>4</v>
      </c>
      <c r="C20" s="142">
        <f>'[6]Daily Roster'!$C20</f>
        <v>0</v>
      </c>
      <c r="D20" s="142">
        <f>'[6]Daily Roster'!$D20</f>
        <v>0</v>
      </c>
      <c r="E20" s="142">
        <f>'[6]Daily Roster'!$E20</f>
        <v>0</v>
      </c>
      <c r="F20" s="142">
        <f>'[6]Daily Roster'!$F20</f>
        <v>0</v>
      </c>
      <c r="G20" s="142">
        <f>'[6]Daily Roster'!$G20</f>
        <v>0</v>
      </c>
      <c r="H20" s="142">
        <f>'[6]Daily Roster'!$H20</f>
        <v>0</v>
      </c>
      <c r="I20" s="142">
        <f>'[6]Daily Roster'!$I20</f>
        <v>0</v>
      </c>
      <c r="J20" s="142">
        <f>'[6]Daily Roster'!$J20</f>
        <v>0</v>
      </c>
      <c r="K20" s="142">
        <f>'[6]Daily Roster'!$K20</f>
        <v>0</v>
      </c>
      <c r="L20" s="142">
        <f>'[6]Daily Roster'!$L20</f>
        <v>0</v>
      </c>
      <c r="M20" s="142">
        <f>'[6]Daily Roster'!$M20</f>
        <v>0</v>
      </c>
      <c r="N20" s="142">
        <f>'[6]Daily Roster'!$N20</f>
        <v>0</v>
      </c>
      <c r="O20" s="142">
        <f>'[6]Daily Roster'!$O20</f>
        <v>0</v>
      </c>
      <c r="P20" s="142">
        <f>'[6]Daily Roster'!$P20</f>
        <v>0</v>
      </c>
      <c r="Q20" s="142">
        <f>'[6]Daily Roster'!$Q20</f>
        <v>0</v>
      </c>
      <c r="R20" s="142">
        <f>'[6]Daily Roster'!$R20</f>
        <v>0</v>
      </c>
      <c r="S20" s="142">
        <f>'[6]Daily Roster'!$S20</f>
        <v>0</v>
      </c>
      <c r="T20" s="142">
        <f>'[6]Daily Roster'!$T20</f>
        <v>0</v>
      </c>
      <c r="U20" s="142">
        <f>'[6]Daily Roster'!$U20</f>
        <v>0</v>
      </c>
      <c r="V20" s="142">
        <f>'[6]Daily Roster'!$V20</f>
        <v>0</v>
      </c>
      <c r="W20" s="142">
        <f>'[6]Daily Roster'!$W20</f>
        <v>0</v>
      </c>
      <c r="X20" s="142">
        <f>'[6]Daily Roster'!$X20</f>
        <v>0</v>
      </c>
      <c r="Y20" s="142">
        <f>'[6]Daily Roster'!$Y20</f>
        <v>0</v>
      </c>
      <c r="Z20" s="142">
        <f>'[6]Daily Roster'!$Z20</f>
        <v>0</v>
      </c>
      <c r="AA20" s="142">
        <f>'[6]Daily Roster'!$AA20</f>
        <v>0</v>
      </c>
      <c r="AB20" s="142">
        <f>'[6]Daily Roster'!$AB20</f>
        <v>0</v>
      </c>
      <c r="AC20" s="142">
        <f>'[6]Daily Roster'!$AC20</f>
        <v>0</v>
      </c>
      <c r="AD20" s="142">
        <f>'[6]Daily Roster'!$AD20</f>
        <v>0</v>
      </c>
      <c r="AE20" s="142">
        <f>'[6]Daily Roster'!$AE20</f>
        <v>0</v>
      </c>
      <c r="AF20" s="142">
        <f>'[6]Daily Roster'!$AF20</f>
        <v>0</v>
      </c>
      <c r="AG20" s="142">
        <f>'[6]Daily Roster'!$AG20</f>
        <v>0</v>
      </c>
      <c r="AH20" s="142">
        <f>'[6]Daily Roster'!$AH20</f>
        <v>0</v>
      </c>
      <c r="AI20" s="142">
        <f>'[6]Daily Roster'!$AI20</f>
        <v>0</v>
      </c>
      <c r="AJ20" s="191">
        <f>'[6]Daily Roster'!$AJ20</f>
        <v>0</v>
      </c>
      <c r="AK20" s="191">
        <f>'[6]Daily Roster'!$AK20</f>
        <v>0</v>
      </c>
      <c r="AL20" s="191">
        <f>'[6]Daily Roster'!$AL20</f>
        <v>0</v>
      </c>
      <c r="AM20" s="141"/>
    </row>
    <row r="21" spans="1:39" s="25" customFormat="1" ht="15" x14ac:dyDescent="0.25">
      <c r="A21" s="139">
        <v>43126</v>
      </c>
      <c r="B21" s="140" t="s">
        <v>5</v>
      </c>
      <c r="C21" s="142">
        <f>'[6]Daily Roster'!$C21</f>
        <v>0</v>
      </c>
      <c r="D21" s="142">
        <f>'[6]Daily Roster'!$D21</f>
        <v>0</v>
      </c>
      <c r="E21" s="142">
        <f>'[6]Daily Roster'!$E21</f>
        <v>0</v>
      </c>
      <c r="F21" s="142">
        <f>'[6]Daily Roster'!$F21</f>
        <v>0</v>
      </c>
      <c r="G21" s="142">
        <f>'[6]Daily Roster'!$G21</f>
        <v>0</v>
      </c>
      <c r="H21" s="142">
        <f>'[6]Daily Roster'!$H21</f>
        <v>0</v>
      </c>
      <c r="I21" s="142">
        <f>'[6]Daily Roster'!$I21</f>
        <v>0</v>
      </c>
      <c r="J21" s="142">
        <f>'[6]Daily Roster'!$J21</f>
        <v>0</v>
      </c>
      <c r="K21" s="142">
        <f>'[6]Daily Roster'!$K21</f>
        <v>0</v>
      </c>
      <c r="L21" s="142">
        <f>'[6]Daily Roster'!$L21</f>
        <v>0</v>
      </c>
      <c r="M21" s="142">
        <f>'[6]Daily Roster'!$M21</f>
        <v>0</v>
      </c>
      <c r="N21" s="142">
        <f>'[6]Daily Roster'!$N21</f>
        <v>0</v>
      </c>
      <c r="O21" s="142">
        <f>'[6]Daily Roster'!$O21</f>
        <v>0</v>
      </c>
      <c r="P21" s="142">
        <f>'[6]Daily Roster'!$P21</f>
        <v>0</v>
      </c>
      <c r="Q21" s="142">
        <f>'[6]Daily Roster'!$Q21</f>
        <v>0</v>
      </c>
      <c r="R21" s="142">
        <f>'[6]Daily Roster'!$R21</f>
        <v>0</v>
      </c>
      <c r="S21" s="142">
        <f>'[6]Daily Roster'!$S21</f>
        <v>0</v>
      </c>
      <c r="T21" s="142">
        <f>'[6]Daily Roster'!$T21</f>
        <v>0</v>
      </c>
      <c r="U21" s="142">
        <f>'[6]Daily Roster'!$U21</f>
        <v>0</v>
      </c>
      <c r="V21" s="142">
        <f>'[6]Daily Roster'!$V21</f>
        <v>0</v>
      </c>
      <c r="W21" s="142">
        <f>'[6]Daily Roster'!$W21</f>
        <v>0</v>
      </c>
      <c r="X21" s="142">
        <f>'[6]Daily Roster'!$X21</f>
        <v>0</v>
      </c>
      <c r="Y21" s="142">
        <f>'[6]Daily Roster'!$Y21</f>
        <v>0</v>
      </c>
      <c r="Z21" s="142">
        <f>'[6]Daily Roster'!$Z21</f>
        <v>0</v>
      </c>
      <c r="AA21" s="142">
        <f>'[6]Daily Roster'!$AA21</f>
        <v>0</v>
      </c>
      <c r="AB21" s="142">
        <f>'[6]Daily Roster'!$AB21</f>
        <v>0</v>
      </c>
      <c r="AC21" s="142">
        <f>'[6]Daily Roster'!$AC21</f>
        <v>0</v>
      </c>
      <c r="AD21" s="142">
        <f>'[6]Daily Roster'!$AD21</f>
        <v>0</v>
      </c>
      <c r="AE21" s="142">
        <f>'[6]Daily Roster'!$AE21</f>
        <v>0</v>
      </c>
      <c r="AF21" s="142">
        <f>'[6]Daily Roster'!$AF21</f>
        <v>0</v>
      </c>
      <c r="AG21" s="142">
        <f>'[6]Daily Roster'!$AG21</f>
        <v>0</v>
      </c>
      <c r="AH21" s="142">
        <f>'[6]Daily Roster'!$AH21</f>
        <v>0</v>
      </c>
      <c r="AI21" s="142">
        <f>'[6]Daily Roster'!$AI21</f>
        <v>0</v>
      </c>
      <c r="AJ21" s="191">
        <f>'[6]Daily Roster'!$AJ21</f>
        <v>0</v>
      </c>
      <c r="AK21" s="191">
        <f>'[6]Daily Roster'!$AK21</f>
        <v>0</v>
      </c>
      <c r="AL21" s="191">
        <f>'[6]Daily Roster'!$AL21</f>
        <v>0</v>
      </c>
      <c r="AM21" s="141"/>
    </row>
    <row r="22" spans="1:39" s="25" customFormat="1" ht="15" x14ac:dyDescent="0.25">
      <c r="A22" s="139">
        <v>43129</v>
      </c>
      <c r="B22" s="140" t="s">
        <v>1</v>
      </c>
      <c r="C22" s="142">
        <f>'[6]Daily Roster'!$C22</f>
        <v>0</v>
      </c>
      <c r="D22" s="142">
        <f>'[6]Daily Roster'!$D22</f>
        <v>0</v>
      </c>
      <c r="E22" s="142">
        <f>'[6]Daily Roster'!$E22</f>
        <v>0</v>
      </c>
      <c r="F22" s="142">
        <f>'[6]Daily Roster'!$F22</f>
        <v>0</v>
      </c>
      <c r="G22" s="142">
        <f>'[6]Daily Roster'!$G22</f>
        <v>0</v>
      </c>
      <c r="H22" s="142">
        <f>'[6]Daily Roster'!$H22</f>
        <v>0</v>
      </c>
      <c r="I22" s="142">
        <f>'[6]Daily Roster'!$I22</f>
        <v>0</v>
      </c>
      <c r="J22" s="142">
        <f>'[6]Daily Roster'!$J22</f>
        <v>0</v>
      </c>
      <c r="K22" s="142">
        <f>'[6]Daily Roster'!$K22</f>
        <v>0</v>
      </c>
      <c r="L22" s="142">
        <f>'[6]Daily Roster'!$L22</f>
        <v>0</v>
      </c>
      <c r="M22" s="142">
        <f>'[6]Daily Roster'!$M22</f>
        <v>0</v>
      </c>
      <c r="N22" s="142">
        <f>'[6]Daily Roster'!$N22</f>
        <v>0</v>
      </c>
      <c r="O22" s="142">
        <f>'[6]Daily Roster'!$O22</f>
        <v>0</v>
      </c>
      <c r="P22" s="142">
        <f>'[6]Daily Roster'!$P22</f>
        <v>0</v>
      </c>
      <c r="Q22" s="142">
        <f>'[6]Daily Roster'!$Q22</f>
        <v>0</v>
      </c>
      <c r="R22" s="142">
        <f>'[6]Daily Roster'!$R22</f>
        <v>0</v>
      </c>
      <c r="S22" s="142">
        <f>'[6]Daily Roster'!$S22</f>
        <v>0</v>
      </c>
      <c r="T22" s="142">
        <f>'[6]Daily Roster'!$T22</f>
        <v>0</v>
      </c>
      <c r="U22" s="142">
        <f>'[6]Daily Roster'!$U22</f>
        <v>0</v>
      </c>
      <c r="V22" s="142">
        <f>'[6]Daily Roster'!$V22</f>
        <v>0</v>
      </c>
      <c r="W22" s="142">
        <f>'[6]Daily Roster'!$W22</f>
        <v>0</v>
      </c>
      <c r="X22" s="142">
        <f>'[6]Daily Roster'!$X22</f>
        <v>0</v>
      </c>
      <c r="Y22" s="142">
        <f>'[6]Daily Roster'!$Y22</f>
        <v>0</v>
      </c>
      <c r="Z22" s="142">
        <f>'[6]Daily Roster'!$Z22</f>
        <v>0</v>
      </c>
      <c r="AA22" s="142">
        <f>'[6]Daily Roster'!$AA22</f>
        <v>0</v>
      </c>
      <c r="AB22" s="142">
        <f>'[6]Daily Roster'!$AB22</f>
        <v>0</v>
      </c>
      <c r="AC22" s="142">
        <f>'[6]Daily Roster'!$AC22</f>
        <v>0</v>
      </c>
      <c r="AD22" s="142">
        <f>'[6]Daily Roster'!$AD22</f>
        <v>0</v>
      </c>
      <c r="AE22" s="142">
        <f>'[6]Daily Roster'!$AE22</f>
        <v>0</v>
      </c>
      <c r="AF22" s="142">
        <f>'[6]Daily Roster'!$AF22</f>
        <v>0</v>
      </c>
      <c r="AG22" s="142">
        <f>'[6]Daily Roster'!$AG22</f>
        <v>0</v>
      </c>
      <c r="AH22" s="142">
        <f>'[6]Daily Roster'!$AH22</f>
        <v>0</v>
      </c>
      <c r="AI22" s="142">
        <f>'[6]Daily Roster'!$AI22</f>
        <v>0</v>
      </c>
      <c r="AJ22" s="191">
        <f>'[6]Daily Roster'!$AJ22</f>
        <v>0</v>
      </c>
      <c r="AK22" s="191">
        <f>'[6]Daily Roster'!$AK22</f>
        <v>0</v>
      </c>
      <c r="AL22" s="191">
        <f>'[6]Daily Roster'!$AL22</f>
        <v>0</v>
      </c>
      <c r="AM22" s="141"/>
    </row>
    <row r="23" spans="1:39" s="25" customFormat="1" ht="15" x14ac:dyDescent="0.25">
      <c r="A23" s="139">
        <v>43130</v>
      </c>
      <c r="B23" s="140" t="s">
        <v>2</v>
      </c>
      <c r="C23" s="142">
        <f>'[6]Daily Roster'!$C23</f>
        <v>0</v>
      </c>
      <c r="D23" s="142">
        <f>'[6]Daily Roster'!$D23</f>
        <v>0</v>
      </c>
      <c r="E23" s="142">
        <f>'[6]Daily Roster'!$E23</f>
        <v>0</v>
      </c>
      <c r="F23" s="142">
        <f>'[6]Daily Roster'!$F23</f>
        <v>0</v>
      </c>
      <c r="G23" s="142">
        <f>'[6]Daily Roster'!$G23</f>
        <v>0</v>
      </c>
      <c r="H23" s="142">
        <f>'[6]Daily Roster'!$H23</f>
        <v>0</v>
      </c>
      <c r="I23" s="142">
        <f>'[6]Daily Roster'!$I23</f>
        <v>0</v>
      </c>
      <c r="J23" s="142">
        <f>'[6]Daily Roster'!$J23</f>
        <v>0</v>
      </c>
      <c r="K23" s="142">
        <f>'[6]Daily Roster'!$K23</f>
        <v>0</v>
      </c>
      <c r="L23" s="142">
        <f>'[6]Daily Roster'!$L23</f>
        <v>0</v>
      </c>
      <c r="M23" s="142">
        <f>'[6]Daily Roster'!$M23</f>
        <v>0</v>
      </c>
      <c r="N23" s="142">
        <f>'[6]Daily Roster'!$N23</f>
        <v>0</v>
      </c>
      <c r="O23" s="142">
        <f>'[6]Daily Roster'!$O23</f>
        <v>0</v>
      </c>
      <c r="P23" s="142">
        <f>'[6]Daily Roster'!$P23</f>
        <v>0</v>
      </c>
      <c r="Q23" s="142">
        <f>'[6]Daily Roster'!$Q23</f>
        <v>0</v>
      </c>
      <c r="R23" s="142">
        <f>'[6]Daily Roster'!$R23</f>
        <v>0</v>
      </c>
      <c r="S23" s="142">
        <f>'[6]Daily Roster'!$S23</f>
        <v>0</v>
      </c>
      <c r="T23" s="142">
        <f>'[6]Daily Roster'!$T23</f>
        <v>0</v>
      </c>
      <c r="U23" s="142">
        <f>'[6]Daily Roster'!$U23</f>
        <v>0</v>
      </c>
      <c r="V23" s="142">
        <f>'[6]Daily Roster'!$V23</f>
        <v>0</v>
      </c>
      <c r="W23" s="142">
        <f>'[6]Daily Roster'!$W23</f>
        <v>0</v>
      </c>
      <c r="X23" s="142">
        <f>'[6]Daily Roster'!$X23</f>
        <v>0</v>
      </c>
      <c r="Y23" s="142">
        <f>'[6]Daily Roster'!$Y23</f>
        <v>0</v>
      </c>
      <c r="Z23" s="142">
        <f>'[6]Daily Roster'!$Z23</f>
        <v>0</v>
      </c>
      <c r="AA23" s="142">
        <f>'[6]Daily Roster'!$AA23</f>
        <v>0</v>
      </c>
      <c r="AB23" s="142">
        <f>'[6]Daily Roster'!$AB23</f>
        <v>0</v>
      </c>
      <c r="AC23" s="142">
        <f>'[6]Daily Roster'!$AC23</f>
        <v>0</v>
      </c>
      <c r="AD23" s="142">
        <f>'[6]Daily Roster'!$AD23</f>
        <v>0</v>
      </c>
      <c r="AE23" s="142">
        <f>'[6]Daily Roster'!$AE23</f>
        <v>0</v>
      </c>
      <c r="AF23" s="142">
        <f>'[6]Daily Roster'!$AF23</f>
        <v>0</v>
      </c>
      <c r="AG23" s="142">
        <f>'[6]Daily Roster'!$AG23</f>
        <v>0</v>
      </c>
      <c r="AH23" s="142">
        <f>'[6]Daily Roster'!$AH23</f>
        <v>0</v>
      </c>
      <c r="AI23" s="142">
        <f>'[6]Daily Roster'!$AI23</f>
        <v>0</v>
      </c>
      <c r="AJ23" s="191">
        <f>'[6]Daily Roster'!$AJ23</f>
        <v>0</v>
      </c>
      <c r="AK23" s="191">
        <f>'[6]Daily Roster'!$AK23</f>
        <v>0</v>
      </c>
      <c r="AL23" s="191">
        <f>'[6]Daily Roster'!$AL23</f>
        <v>0</v>
      </c>
      <c r="AM23" s="141"/>
    </row>
    <row r="24" spans="1:39" s="25" customFormat="1" ht="15" x14ac:dyDescent="0.25">
      <c r="A24" s="139">
        <v>43131</v>
      </c>
      <c r="B24" s="140" t="s">
        <v>3</v>
      </c>
      <c r="C24" s="142">
        <f>'[6]Daily Roster'!$C24</f>
        <v>0</v>
      </c>
      <c r="D24" s="142">
        <f>'[6]Daily Roster'!$D24</f>
        <v>0</v>
      </c>
      <c r="E24" s="142">
        <f>'[6]Daily Roster'!$E24</f>
        <v>0</v>
      </c>
      <c r="F24" s="142">
        <f>'[6]Daily Roster'!$F24</f>
        <v>0</v>
      </c>
      <c r="G24" s="142">
        <f>'[6]Daily Roster'!$G24</f>
        <v>0</v>
      </c>
      <c r="H24" s="142">
        <f>'[6]Daily Roster'!$H24</f>
        <v>0</v>
      </c>
      <c r="I24" s="142">
        <f>'[6]Daily Roster'!$I24</f>
        <v>0</v>
      </c>
      <c r="J24" s="142">
        <f>'[6]Daily Roster'!$J24</f>
        <v>0</v>
      </c>
      <c r="K24" s="142">
        <f>'[6]Daily Roster'!$K24</f>
        <v>0</v>
      </c>
      <c r="L24" s="142">
        <f>'[6]Daily Roster'!$L24</f>
        <v>0</v>
      </c>
      <c r="M24" s="142">
        <f>'[6]Daily Roster'!$M24</f>
        <v>0</v>
      </c>
      <c r="N24" s="142">
        <f>'[6]Daily Roster'!$N24</f>
        <v>0</v>
      </c>
      <c r="O24" s="142">
        <f>'[6]Daily Roster'!$O24</f>
        <v>0</v>
      </c>
      <c r="P24" s="142">
        <f>'[6]Daily Roster'!$P24</f>
        <v>0</v>
      </c>
      <c r="Q24" s="142">
        <f>'[6]Daily Roster'!$Q24</f>
        <v>0</v>
      </c>
      <c r="R24" s="142">
        <f>'[6]Daily Roster'!$R24</f>
        <v>0</v>
      </c>
      <c r="S24" s="142">
        <f>'[6]Daily Roster'!$S24</f>
        <v>0</v>
      </c>
      <c r="T24" s="142">
        <f>'[6]Daily Roster'!$T24</f>
        <v>0</v>
      </c>
      <c r="U24" s="142">
        <f>'[6]Daily Roster'!$U24</f>
        <v>0</v>
      </c>
      <c r="V24" s="142">
        <f>'[6]Daily Roster'!$V24</f>
        <v>0</v>
      </c>
      <c r="W24" s="142">
        <f>'[6]Daily Roster'!$W24</f>
        <v>0</v>
      </c>
      <c r="X24" s="142">
        <f>'[6]Daily Roster'!$X24</f>
        <v>0</v>
      </c>
      <c r="Y24" s="142">
        <f>'[6]Daily Roster'!$Y24</f>
        <v>0</v>
      </c>
      <c r="Z24" s="142">
        <f>'[6]Daily Roster'!$Z24</f>
        <v>0</v>
      </c>
      <c r="AA24" s="142">
        <f>'[6]Daily Roster'!$AA24</f>
        <v>0</v>
      </c>
      <c r="AB24" s="142">
        <f>'[6]Daily Roster'!$AB24</f>
        <v>0</v>
      </c>
      <c r="AC24" s="142">
        <f>'[6]Daily Roster'!$AC24</f>
        <v>0</v>
      </c>
      <c r="AD24" s="142">
        <f>'[6]Daily Roster'!$AD24</f>
        <v>0</v>
      </c>
      <c r="AE24" s="142">
        <f>'[6]Daily Roster'!$AE24</f>
        <v>0</v>
      </c>
      <c r="AF24" s="142">
        <f>'[6]Daily Roster'!$AF24</f>
        <v>0</v>
      </c>
      <c r="AG24" s="142">
        <f>'[6]Daily Roster'!$AG24</f>
        <v>0</v>
      </c>
      <c r="AH24" s="142">
        <f>'[6]Daily Roster'!$AH24</f>
        <v>0</v>
      </c>
      <c r="AI24" s="142">
        <f>'[6]Daily Roster'!$AI24</f>
        <v>0</v>
      </c>
      <c r="AJ24" s="191">
        <f>'[6]Daily Roster'!$AJ24</f>
        <v>0</v>
      </c>
      <c r="AK24" s="191">
        <f>'[6]Daily Roster'!$AK24</f>
        <v>0</v>
      </c>
      <c r="AL24" s="191">
        <f>'[6]Daily Roster'!$AL24</f>
        <v>0</v>
      </c>
      <c r="AM24" s="141"/>
    </row>
    <row r="25" spans="1:39" s="25" customFormat="1" ht="15" x14ac:dyDescent="0.25">
      <c r="A25" s="139">
        <v>43132</v>
      </c>
      <c r="B25" s="140" t="s">
        <v>4</v>
      </c>
      <c r="C25" s="142">
        <f>'[6]Daily Roster'!$C25</f>
        <v>0</v>
      </c>
      <c r="D25" s="142">
        <f>'[6]Daily Roster'!$D25</f>
        <v>0</v>
      </c>
      <c r="E25" s="142">
        <f>'[6]Daily Roster'!$E25</f>
        <v>0</v>
      </c>
      <c r="F25" s="142">
        <f>'[6]Daily Roster'!$F25</f>
        <v>0</v>
      </c>
      <c r="G25" s="142">
        <f>'[6]Daily Roster'!$G25</f>
        <v>0</v>
      </c>
      <c r="H25" s="142">
        <f>'[6]Daily Roster'!$H25</f>
        <v>0</v>
      </c>
      <c r="I25" s="142">
        <f>'[6]Daily Roster'!$I25</f>
        <v>0</v>
      </c>
      <c r="J25" s="142">
        <f>'[6]Daily Roster'!$J25</f>
        <v>0</v>
      </c>
      <c r="K25" s="142">
        <f>'[6]Daily Roster'!$K25</f>
        <v>0</v>
      </c>
      <c r="L25" s="142">
        <f>'[6]Daily Roster'!$L25</f>
        <v>0</v>
      </c>
      <c r="M25" s="142">
        <f>'[6]Daily Roster'!$M25</f>
        <v>0</v>
      </c>
      <c r="N25" s="142">
        <f>'[6]Daily Roster'!$N25</f>
        <v>0</v>
      </c>
      <c r="O25" s="142">
        <f>'[6]Daily Roster'!$O25</f>
        <v>0</v>
      </c>
      <c r="P25" s="142">
        <f>'[6]Daily Roster'!$P25</f>
        <v>0</v>
      </c>
      <c r="Q25" s="142">
        <f>'[6]Daily Roster'!$Q25</f>
        <v>0</v>
      </c>
      <c r="R25" s="142">
        <f>'[6]Daily Roster'!$R25</f>
        <v>0</v>
      </c>
      <c r="S25" s="142">
        <f>'[6]Daily Roster'!$S25</f>
        <v>0</v>
      </c>
      <c r="T25" s="142">
        <f>'[6]Daily Roster'!$T25</f>
        <v>0</v>
      </c>
      <c r="U25" s="142">
        <f>'[6]Daily Roster'!$U25</f>
        <v>0</v>
      </c>
      <c r="V25" s="142">
        <f>'[6]Daily Roster'!$V25</f>
        <v>0</v>
      </c>
      <c r="W25" s="142">
        <f>'[6]Daily Roster'!$W25</f>
        <v>0</v>
      </c>
      <c r="X25" s="142">
        <f>'[6]Daily Roster'!$X25</f>
        <v>0</v>
      </c>
      <c r="Y25" s="142">
        <f>'[6]Daily Roster'!$Y25</f>
        <v>0</v>
      </c>
      <c r="Z25" s="142">
        <f>'[6]Daily Roster'!$Z25</f>
        <v>0</v>
      </c>
      <c r="AA25" s="142">
        <f>'[6]Daily Roster'!$AA25</f>
        <v>0</v>
      </c>
      <c r="AB25" s="142">
        <f>'[6]Daily Roster'!$AB25</f>
        <v>0</v>
      </c>
      <c r="AC25" s="142">
        <f>'[6]Daily Roster'!$AC25</f>
        <v>0</v>
      </c>
      <c r="AD25" s="142">
        <f>'[6]Daily Roster'!$AD25</f>
        <v>0</v>
      </c>
      <c r="AE25" s="142">
        <f>'[6]Daily Roster'!$AE25</f>
        <v>0</v>
      </c>
      <c r="AF25" s="142">
        <f>'[6]Daily Roster'!$AF25</f>
        <v>0</v>
      </c>
      <c r="AG25" s="142">
        <f>'[6]Daily Roster'!$AG25</f>
        <v>0</v>
      </c>
      <c r="AH25" s="142">
        <f>'[6]Daily Roster'!$AH25</f>
        <v>0</v>
      </c>
      <c r="AI25" s="142">
        <f>'[6]Daily Roster'!$AI25</f>
        <v>0</v>
      </c>
      <c r="AJ25" s="191">
        <f>'[6]Daily Roster'!$AJ25</f>
        <v>0</v>
      </c>
      <c r="AK25" s="191">
        <f>'[6]Daily Roster'!$AK25</f>
        <v>0</v>
      </c>
      <c r="AL25" s="191">
        <f>'[6]Daily Roster'!$AL25</f>
        <v>0</v>
      </c>
      <c r="AM25" s="141"/>
    </row>
    <row r="26" spans="1:39" s="25" customFormat="1" ht="15" x14ac:dyDescent="0.25">
      <c r="A26" s="139">
        <v>43133</v>
      </c>
      <c r="B26" s="140" t="s">
        <v>5</v>
      </c>
      <c r="C26" s="142">
        <f>'[6]Daily Roster'!$C26</f>
        <v>0</v>
      </c>
      <c r="D26" s="142">
        <f>'[6]Daily Roster'!$D26</f>
        <v>0</v>
      </c>
      <c r="E26" s="142">
        <f>'[6]Daily Roster'!$E26</f>
        <v>0</v>
      </c>
      <c r="F26" s="142">
        <f>'[6]Daily Roster'!$F26</f>
        <v>0</v>
      </c>
      <c r="G26" s="142">
        <f>'[6]Daily Roster'!$G26</f>
        <v>0</v>
      </c>
      <c r="H26" s="142">
        <f>'[6]Daily Roster'!$H26</f>
        <v>0</v>
      </c>
      <c r="I26" s="142">
        <f>'[6]Daily Roster'!$I26</f>
        <v>0</v>
      </c>
      <c r="J26" s="142">
        <f>'[6]Daily Roster'!$J26</f>
        <v>0</v>
      </c>
      <c r="K26" s="142">
        <f>'[6]Daily Roster'!$K26</f>
        <v>0</v>
      </c>
      <c r="L26" s="142">
        <f>'[6]Daily Roster'!$L26</f>
        <v>0</v>
      </c>
      <c r="M26" s="142">
        <f>'[6]Daily Roster'!$M26</f>
        <v>0</v>
      </c>
      <c r="N26" s="142">
        <f>'[6]Daily Roster'!$N26</f>
        <v>0</v>
      </c>
      <c r="O26" s="142">
        <f>'[6]Daily Roster'!$O26</f>
        <v>0</v>
      </c>
      <c r="P26" s="142">
        <f>'[6]Daily Roster'!$P26</f>
        <v>0</v>
      </c>
      <c r="Q26" s="142">
        <f>'[6]Daily Roster'!$Q26</f>
        <v>0</v>
      </c>
      <c r="R26" s="142">
        <f>'[6]Daily Roster'!$R26</f>
        <v>0</v>
      </c>
      <c r="S26" s="142">
        <f>'[6]Daily Roster'!$S26</f>
        <v>0</v>
      </c>
      <c r="T26" s="142">
        <f>'[6]Daily Roster'!$T26</f>
        <v>0</v>
      </c>
      <c r="U26" s="142">
        <f>'[6]Daily Roster'!$U26</f>
        <v>0</v>
      </c>
      <c r="V26" s="142">
        <f>'[6]Daily Roster'!$V26</f>
        <v>0</v>
      </c>
      <c r="W26" s="142">
        <f>'[6]Daily Roster'!$W26</f>
        <v>0</v>
      </c>
      <c r="X26" s="142">
        <f>'[6]Daily Roster'!$X26</f>
        <v>0</v>
      </c>
      <c r="Y26" s="142">
        <f>'[6]Daily Roster'!$Y26</f>
        <v>0</v>
      </c>
      <c r="Z26" s="142">
        <f>'[6]Daily Roster'!$Z26</f>
        <v>0</v>
      </c>
      <c r="AA26" s="142">
        <f>'[6]Daily Roster'!$AA26</f>
        <v>0</v>
      </c>
      <c r="AB26" s="142">
        <f>'[6]Daily Roster'!$AB26</f>
        <v>0</v>
      </c>
      <c r="AC26" s="142">
        <f>'[6]Daily Roster'!$AC26</f>
        <v>0</v>
      </c>
      <c r="AD26" s="142">
        <f>'[6]Daily Roster'!$AD26</f>
        <v>0</v>
      </c>
      <c r="AE26" s="142">
        <f>'[6]Daily Roster'!$AE26</f>
        <v>0</v>
      </c>
      <c r="AF26" s="142">
        <f>'[6]Daily Roster'!$AF26</f>
        <v>0</v>
      </c>
      <c r="AG26" s="142">
        <f>'[6]Daily Roster'!$AG26</f>
        <v>0</v>
      </c>
      <c r="AH26" s="142">
        <f>'[6]Daily Roster'!$AH26</f>
        <v>0</v>
      </c>
      <c r="AI26" s="142">
        <f>'[6]Daily Roster'!$AI26</f>
        <v>0</v>
      </c>
      <c r="AJ26" s="191">
        <f>'[6]Daily Roster'!$AJ26</f>
        <v>0</v>
      </c>
      <c r="AK26" s="191">
        <f>'[6]Daily Roster'!$AK26</f>
        <v>0</v>
      </c>
      <c r="AL26" s="191">
        <f>'[6]Daily Roster'!$AL26</f>
        <v>0</v>
      </c>
      <c r="AM26" s="141"/>
    </row>
    <row r="27" spans="1:39" s="25" customFormat="1" ht="15" x14ac:dyDescent="0.25">
      <c r="A27" s="139">
        <v>43136</v>
      </c>
      <c r="B27" s="140" t="s">
        <v>1</v>
      </c>
      <c r="C27" s="142">
        <f>'[6]Daily Roster'!$C27</f>
        <v>0</v>
      </c>
      <c r="D27" s="142">
        <f>'[6]Daily Roster'!$D27</f>
        <v>0</v>
      </c>
      <c r="E27" s="142">
        <f>'[6]Daily Roster'!$E27</f>
        <v>0</v>
      </c>
      <c r="F27" s="142">
        <f>'[6]Daily Roster'!$F27</f>
        <v>0</v>
      </c>
      <c r="G27" s="142">
        <f>'[6]Daily Roster'!$G27</f>
        <v>0</v>
      </c>
      <c r="H27" s="142">
        <f>'[6]Daily Roster'!$H27</f>
        <v>0</v>
      </c>
      <c r="I27" s="142">
        <f>'[6]Daily Roster'!$I27</f>
        <v>0</v>
      </c>
      <c r="J27" s="142">
        <f>'[6]Daily Roster'!$J27</f>
        <v>0</v>
      </c>
      <c r="K27" s="142">
        <f>'[6]Daily Roster'!$K27</f>
        <v>0</v>
      </c>
      <c r="L27" s="142">
        <f>'[6]Daily Roster'!$L27</f>
        <v>0</v>
      </c>
      <c r="M27" s="142">
        <f>'[6]Daily Roster'!$M27</f>
        <v>0</v>
      </c>
      <c r="N27" s="142">
        <f>'[6]Daily Roster'!$N27</f>
        <v>0</v>
      </c>
      <c r="O27" s="142">
        <f>'[6]Daily Roster'!$O27</f>
        <v>0</v>
      </c>
      <c r="P27" s="142">
        <f>'[6]Daily Roster'!$P27</f>
        <v>0</v>
      </c>
      <c r="Q27" s="142">
        <f>'[6]Daily Roster'!$Q27</f>
        <v>0</v>
      </c>
      <c r="R27" s="142">
        <f>'[6]Daily Roster'!$R27</f>
        <v>0</v>
      </c>
      <c r="S27" s="142">
        <f>'[6]Daily Roster'!$S27</f>
        <v>0</v>
      </c>
      <c r="T27" s="142">
        <f>'[6]Daily Roster'!$T27</f>
        <v>0</v>
      </c>
      <c r="U27" s="142">
        <f>'[6]Daily Roster'!$U27</f>
        <v>0</v>
      </c>
      <c r="V27" s="142">
        <f>'[6]Daily Roster'!$V27</f>
        <v>0</v>
      </c>
      <c r="W27" s="142">
        <f>'[6]Daily Roster'!$W27</f>
        <v>0</v>
      </c>
      <c r="X27" s="142">
        <f>'[6]Daily Roster'!$X27</f>
        <v>0</v>
      </c>
      <c r="Y27" s="142">
        <f>'[6]Daily Roster'!$Y27</f>
        <v>0</v>
      </c>
      <c r="Z27" s="142">
        <f>'[6]Daily Roster'!$Z27</f>
        <v>0</v>
      </c>
      <c r="AA27" s="142">
        <f>'[6]Daily Roster'!$AA27</f>
        <v>0</v>
      </c>
      <c r="AB27" s="142">
        <f>'[6]Daily Roster'!$AB27</f>
        <v>0</v>
      </c>
      <c r="AC27" s="142">
        <f>'[6]Daily Roster'!$AC27</f>
        <v>0</v>
      </c>
      <c r="AD27" s="142">
        <f>'[6]Daily Roster'!$AD27</f>
        <v>0</v>
      </c>
      <c r="AE27" s="142">
        <f>'[6]Daily Roster'!$AE27</f>
        <v>0</v>
      </c>
      <c r="AF27" s="142">
        <f>'[6]Daily Roster'!$AF27</f>
        <v>0</v>
      </c>
      <c r="AG27" s="142">
        <f>'[6]Daily Roster'!$AG27</f>
        <v>0</v>
      </c>
      <c r="AH27" s="142">
        <f>'[6]Daily Roster'!$AH27</f>
        <v>0</v>
      </c>
      <c r="AI27" s="142">
        <f>'[6]Daily Roster'!$AI27</f>
        <v>0</v>
      </c>
      <c r="AJ27" s="191">
        <f>'[6]Daily Roster'!$AJ27</f>
        <v>0</v>
      </c>
      <c r="AK27" s="191">
        <f>'[6]Daily Roster'!$AK27</f>
        <v>0</v>
      </c>
      <c r="AL27" s="191">
        <f>'[6]Daily Roster'!$AL27</f>
        <v>0</v>
      </c>
      <c r="AM27" s="141"/>
    </row>
    <row r="28" spans="1:39" s="25" customFormat="1" ht="15" x14ac:dyDescent="0.25">
      <c r="A28" s="139">
        <v>43137</v>
      </c>
      <c r="B28" s="140" t="s">
        <v>2</v>
      </c>
      <c r="C28" s="142">
        <f>'[6]Daily Roster'!$C28</f>
        <v>0</v>
      </c>
      <c r="D28" s="142">
        <f>'[6]Daily Roster'!$D28</f>
        <v>0</v>
      </c>
      <c r="E28" s="142">
        <f>'[6]Daily Roster'!$E28</f>
        <v>0</v>
      </c>
      <c r="F28" s="142">
        <f>'[6]Daily Roster'!$F28</f>
        <v>0</v>
      </c>
      <c r="G28" s="142">
        <f>'[6]Daily Roster'!$G28</f>
        <v>0</v>
      </c>
      <c r="H28" s="142">
        <f>'[6]Daily Roster'!$H28</f>
        <v>0</v>
      </c>
      <c r="I28" s="142">
        <f>'[6]Daily Roster'!$I28</f>
        <v>0</v>
      </c>
      <c r="J28" s="142">
        <f>'[6]Daily Roster'!$J28</f>
        <v>0</v>
      </c>
      <c r="K28" s="142">
        <f>'[6]Daily Roster'!$K28</f>
        <v>0</v>
      </c>
      <c r="L28" s="142">
        <f>'[6]Daily Roster'!$L28</f>
        <v>0</v>
      </c>
      <c r="M28" s="142">
        <f>'[6]Daily Roster'!$M28</f>
        <v>0</v>
      </c>
      <c r="N28" s="142">
        <f>'[6]Daily Roster'!$N28</f>
        <v>0</v>
      </c>
      <c r="O28" s="142">
        <f>'[6]Daily Roster'!$O28</f>
        <v>0</v>
      </c>
      <c r="P28" s="142">
        <f>'[6]Daily Roster'!$P28</f>
        <v>0</v>
      </c>
      <c r="Q28" s="142">
        <f>'[6]Daily Roster'!$Q28</f>
        <v>0</v>
      </c>
      <c r="R28" s="142">
        <f>'[6]Daily Roster'!$R28</f>
        <v>0</v>
      </c>
      <c r="S28" s="142">
        <f>'[6]Daily Roster'!$S28</f>
        <v>0</v>
      </c>
      <c r="T28" s="142">
        <f>'[6]Daily Roster'!$T28</f>
        <v>0</v>
      </c>
      <c r="U28" s="142">
        <f>'[6]Daily Roster'!$U28</f>
        <v>0</v>
      </c>
      <c r="V28" s="142">
        <f>'[6]Daily Roster'!$V28</f>
        <v>0</v>
      </c>
      <c r="W28" s="142">
        <f>'[6]Daily Roster'!$W28</f>
        <v>0</v>
      </c>
      <c r="X28" s="142">
        <f>'[6]Daily Roster'!$X28</f>
        <v>0</v>
      </c>
      <c r="Y28" s="142">
        <f>'[6]Daily Roster'!$Y28</f>
        <v>0</v>
      </c>
      <c r="Z28" s="142">
        <f>'[6]Daily Roster'!$Z28</f>
        <v>0</v>
      </c>
      <c r="AA28" s="142">
        <f>'[6]Daily Roster'!$AA28</f>
        <v>0</v>
      </c>
      <c r="AB28" s="142">
        <f>'[6]Daily Roster'!$AB28</f>
        <v>0</v>
      </c>
      <c r="AC28" s="142">
        <f>'[6]Daily Roster'!$AC28</f>
        <v>0</v>
      </c>
      <c r="AD28" s="142">
        <f>'[6]Daily Roster'!$AD28</f>
        <v>0</v>
      </c>
      <c r="AE28" s="142">
        <f>'[6]Daily Roster'!$AE28</f>
        <v>0</v>
      </c>
      <c r="AF28" s="142">
        <f>'[6]Daily Roster'!$AF28</f>
        <v>0</v>
      </c>
      <c r="AG28" s="142">
        <f>'[6]Daily Roster'!$AG28</f>
        <v>0</v>
      </c>
      <c r="AH28" s="142">
        <f>'[6]Daily Roster'!$AH28</f>
        <v>0</v>
      </c>
      <c r="AI28" s="142">
        <f>'[6]Daily Roster'!$AI28</f>
        <v>0</v>
      </c>
      <c r="AJ28" s="191">
        <f>'[6]Daily Roster'!$AJ28</f>
        <v>0</v>
      </c>
      <c r="AK28" s="191">
        <f>'[6]Daily Roster'!$AK28</f>
        <v>0</v>
      </c>
      <c r="AL28" s="191">
        <f>'[6]Daily Roster'!$AL28</f>
        <v>0</v>
      </c>
      <c r="AM28" s="141"/>
    </row>
    <row r="29" spans="1:39" s="25" customFormat="1" ht="15" x14ac:dyDescent="0.25">
      <c r="A29" s="139">
        <v>43138</v>
      </c>
      <c r="B29" s="140" t="s">
        <v>3</v>
      </c>
      <c r="C29" s="142">
        <f>'[6]Daily Roster'!$C29</f>
        <v>0</v>
      </c>
      <c r="D29" s="142">
        <f>'[6]Daily Roster'!$D29</f>
        <v>0</v>
      </c>
      <c r="E29" s="142">
        <f>'[6]Daily Roster'!$E29</f>
        <v>0</v>
      </c>
      <c r="F29" s="142">
        <f>'[6]Daily Roster'!$F29</f>
        <v>0</v>
      </c>
      <c r="G29" s="142">
        <f>'[6]Daily Roster'!$G29</f>
        <v>0</v>
      </c>
      <c r="H29" s="142">
        <f>'[6]Daily Roster'!$H29</f>
        <v>0</v>
      </c>
      <c r="I29" s="142">
        <f>'[6]Daily Roster'!$I29</f>
        <v>0</v>
      </c>
      <c r="J29" s="142">
        <f>'[6]Daily Roster'!$J29</f>
        <v>0</v>
      </c>
      <c r="K29" s="142">
        <f>'[6]Daily Roster'!$K29</f>
        <v>0</v>
      </c>
      <c r="L29" s="142">
        <f>'[6]Daily Roster'!$L29</f>
        <v>0</v>
      </c>
      <c r="M29" s="142">
        <f>'[6]Daily Roster'!$M29</f>
        <v>0</v>
      </c>
      <c r="N29" s="142">
        <f>'[6]Daily Roster'!$N29</f>
        <v>0</v>
      </c>
      <c r="O29" s="142">
        <f>'[6]Daily Roster'!$O29</f>
        <v>0</v>
      </c>
      <c r="P29" s="142">
        <f>'[6]Daily Roster'!$P29</f>
        <v>0</v>
      </c>
      <c r="Q29" s="142">
        <f>'[6]Daily Roster'!$Q29</f>
        <v>0</v>
      </c>
      <c r="R29" s="142">
        <f>'[6]Daily Roster'!$R29</f>
        <v>0</v>
      </c>
      <c r="S29" s="142">
        <f>'[6]Daily Roster'!$S29</f>
        <v>0</v>
      </c>
      <c r="T29" s="142">
        <f>'[6]Daily Roster'!$T29</f>
        <v>0</v>
      </c>
      <c r="U29" s="142">
        <f>'[6]Daily Roster'!$U29</f>
        <v>0</v>
      </c>
      <c r="V29" s="142">
        <f>'[6]Daily Roster'!$V29</f>
        <v>0</v>
      </c>
      <c r="W29" s="142">
        <f>'[6]Daily Roster'!$W29</f>
        <v>0</v>
      </c>
      <c r="X29" s="142">
        <f>'[6]Daily Roster'!$X29</f>
        <v>0</v>
      </c>
      <c r="Y29" s="142">
        <f>'[6]Daily Roster'!$Y29</f>
        <v>0</v>
      </c>
      <c r="Z29" s="142">
        <f>'[6]Daily Roster'!$Z29</f>
        <v>0</v>
      </c>
      <c r="AA29" s="142">
        <f>'[6]Daily Roster'!$AA29</f>
        <v>0</v>
      </c>
      <c r="AB29" s="142">
        <f>'[6]Daily Roster'!$AB29</f>
        <v>0</v>
      </c>
      <c r="AC29" s="142">
        <f>'[6]Daily Roster'!$AC29</f>
        <v>0</v>
      </c>
      <c r="AD29" s="142">
        <f>'[6]Daily Roster'!$AD29</f>
        <v>0</v>
      </c>
      <c r="AE29" s="142">
        <f>'[6]Daily Roster'!$AE29</f>
        <v>0</v>
      </c>
      <c r="AF29" s="142">
        <f>'[6]Daily Roster'!$AF29</f>
        <v>0</v>
      </c>
      <c r="AG29" s="142">
        <f>'[6]Daily Roster'!$AG29</f>
        <v>0</v>
      </c>
      <c r="AH29" s="142">
        <f>'[6]Daily Roster'!$AH29</f>
        <v>0</v>
      </c>
      <c r="AI29" s="142">
        <f>'[6]Daily Roster'!$AI29</f>
        <v>0</v>
      </c>
      <c r="AJ29" s="191">
        <f>'[6]Daily Roster'!$AJ29</f>
        <v>0</v>
      </c>
      <c r="AK29" s="191">
        <f>'[6]Daily Roster'!$AK29</f>
        <v>0</v>
      </c>
      <c r="AL29" s="191">
        <f>'[6]Daily Roster'!$AL29</f>
        <v>0</v>
      </c>
      <c r="AM29" s="141"/>
    </row>
    <row r="30" spans="1:39" s="25" customFormat="1" ht="15" x14ac:dyDescent="0.25">
      <c r="A30" s="139">
        <v>43139</v>
      </c>
      <c r="B30" s="140" t="s">
        <v>4</v>
      </c>
      <c r="C30" s="142">
        <f>'[6]Daily Roster'!$C30</f>
        <v>0</v>
      </c>
      <c r="D30" s="142">
        <f>'[6]Daily Roster'!$D30</f>
        <v>0</v>
      </c>
      <c r="E30" s="142">
        <f>'[6]Daily Roster'!$E30</f>
        <v>0</v>
      </c>
      <c r="F30" s="142">
        <f>'[6]Daily Roster'!$F30</f>
        <v>0</v>
      </c>
      <c r="G30" s="142">
        <f>'[6]Daily Roster'!$G30</f>
        <v>0</v>
      </c>
      <c r="H30" s="142">
        <f>'[6]Daily Roster'!$H30</f>
        <v>0</v>
      </c>
      <c r="I30" s="142">
        <f>'[6]Daily Roster'!$I30</f>
        <v>0</v>
      </c>
      <c r="J30" s="142">
        <f>'[6]Daily Roster'!$J30</f>
        <v>0</v>
      </c>
      <c r="K30" s="142">
        <f>'[6]Daily Roster'!$K30</f>
        <v>0</v>
      </c>
      <c r="L30" s="142">
        <f>'[6]Daily Roster'!$L30</f>
        <v>0</v>
      </c>
      <c r="M30" s="142">
        <f>'[6]Daily Roster'!$M30</f>
        <v>0</v>
      </c>
      <c r="N30" s="142">
        <f>'[6]Daily Roster'!$N30</f>
        <v>0</v>
      </c>
      <c r="O30" s="142">
        <f>'[6]Daily Roster'!$O30</f>
        <v>0</v>
      </c>
      <c r="P30" s="142">
        <f>'[6]Daily Roster'!$P30</f>
        <v>0</v>
      </c>
      <c r="Q30" s="142">
        <f>'[6]Daily Roster'!$Q30</f>
        <v>0</v>
      </c>
      <c r="R30" s="142">
        <f>'[6]Daily Roster'!$R30</f>
        <v>0</v>
      </c>
      <c r="S30" s="142">
        <f>'[6]Daily Roster'!$S30</f>
        <v>0</v>
      </c>
      <c r="T30" s="142">
        <f>'[6]Daily Roster'!$T30</f>
        <v>0</v>
      </c>
      <c r="U30" s="142">
        <f>'[6]Daily Roster'!$U30</f>
        <v>0</v>
      </c>
      <c r="V30" s="142">
        <f>'[6]Daily Roster'!$V30</f>
        <v>0</v>
      </c>
      <c r="W30" s="142">
        <f>'[6]Daily Roster'!$W30</f>
        <v>0</v>
      </c>
      <c r="X30" s="142">
        <f>'[6]Daily Roster'!$X30</f>
        <v>0</v>
      </c>
      <c r="Y30" s="142">
        <f>'[6]Daily Roster'!$Y30</f>
        <v>0</v>
      </c>
      <c r="Z30" s="142">
        <f>'[6]Daily Roster'!$Z30</f>
        <v>0</v>
      </c>
      <c r="AA30" s="142">
        <f>'[6]Daily Roster'!$AA30</f>
        <v>0</v>
      </c>
      <c r="AB30" s="142">
        <f>'[6]Daily Roster'!$AB30</f>
        <v>0</v>
      </c>
      <c r="AC30" s="142">
        <f>'[6]Daily Roster'!$AC30</f>
        <v>0</v>
      </c>
      <c r="AD30" s="142">
        <f>'[6]Daily Roster'!$AD30</f>
        <v>0</v>
      </c>
      <c r="AE30" s="142">
        <f>'[6]Daily Roster'!$AE30</f>
        <v>0</v>
      </c>
      <c r="AF30" s="142">
        <f>'[6]Daily Roster'!$AF30</f>
        <v>0</v>
      </c>
      <c r="AG30" s="142">
        <f>'[6]Daily Roster'!$AG30</f>
        <v>0</v>
      </c>
      <c r="AH30" s="142">
        <f>'[6]Daily Roster'!$AH30</f>
        <v>0</v>
      </c>
      <c r="AI30" s="142">
        <f>'[6]Daily Roster'!$AI30</f>
        <v>0</v>
      </c>
      <c r="AJ30" s="191">
        <f>'[6]Daily Roster'!$AJ30</f>
        <v>0</v>
      </c>
      <c r="AK30" s="191">
        <f>'[6]Daily Roster'!$AK30</f>
        <v>0</v>
      </c>
      <c r="AL30" s="191">
        <f>'[6]Daily Roster'!$AL30</f>
        <v>0</v>
      </c>
      <c r="AM30" s="141"/>
    </row>
    <row r="31" spans="1:39" s="25" customFormat="1" ht="15" x14ac:dyDescent="0.25">
      <c r="A31" s="139">
        <v>43140</v>
      </c>
      <c r="B31" s="140" t="s">
        <v>5</v>
      </c>
      <c r="C31" s="142">
        <f>'[6]Daily Roster'!$C31</f>
        <v>0</v>
      </c>
      <c r="D31" s="142">
        <f>'[6]Daily Roster'!$D31</f>
        <v>0</v>
      </c>
      <c r="E31" s="142">
        <f>'[6]Daily Roster'!$E31</f>
        <v>0</v>
      </c>
      <c r="F31" s="142">
        <f>'[6]Daily Roster'!$F31</f>
        <v>0</v>
      </c>
      <c r="G31" s="142">
        <f>'[6]Daily Roster'!$G31</f>
        <v>0</v>
      </c>
      <c r="H31" s="142">
        <f>'[6]Daily Roster'!$H31</f>
        <v>0</v>
      </c>
      <c r="I31" s="142">
        <f>'[6]Daily Roster'!$I31</f>
        <v>0</v>
      </c>
      <c r="J31" s="142">
        <f>'[6]Daily Roster'!$J31</f>
        <v>0</v>
      </c>
      <c r="K31" s="142">
        <f>'[6]Daily Roster'!$K31</f>
        <v>0</v>
      </c>
      <c r="L31" s="142">
        <f>'[6]Daily Roster'!$L31</f>
        <v>0</v>
      </c>
      <c r="M31" s="142">
        <f>'[6]Daily Roster'!$M31</f>
        <v>0</v>
      </c>
      <c r="N31" s="142">
        <f>'[6]Daily Roster'!$N31</f>
        <v>0</v>
      </c>
      <c r="O31" s="142">
        <f>'[6]Daily Roster'!$O31</f>
        <v>0</v>
      </c>
      <c r="P31" s="142">
        <f>'[6]Daily Roster'!$P31</f>
        <v>0</v>
      </c>
      <c r="Q31" s="142">
        <f>'[6]Daily Roster'!$Q31</f>
        <v>0</v>
      </c>
      <c r="R31" s="142">
        <f>'[6]Daily Roster'!$R31</f>
        <v>0</v>
      </c>
      <c r="S31" s="142">
        <f>'[6]Daily Roster'!$S31</f>
        <v>0</v>
      </c>
      <c r="T31" s="142">
        <f>'[6]Daily Roster'!$T31</f>
        <v>0</v>
      </c>
      <c r="U31" s="142">
        <f>'[6]Daily Roster'!$U31</f>
        <v>0</v>
      </c>
      <c r="V31" s="142">
        <f>'[6]Daily Roster'!$V31</f>
        <v>0</v>
      </c>
      <c r="W31" s="142">
        <f>'[6]Daily Roster'!$W31</f>
        <v>0</v>
      </c>
      <c r="X31" s="142">
        <f>'[6]Daily Roster'!$X31</f>
        <v>0</v>
      </c>
      <c r="Y31" s="142">
        <f>'[6]Daily Roster'!$Y31</f>
        <v>0</v>
      </c>
      <c r="Z31" s="142">
        <f>'[6]Daily Roster'!$Z31</f>
        <v>0</v>
      </c>
      <c r="AA31" s="142">
        <f>'[6]Daily Roster'!$AA31</f>
        <v>0</v>
      </c>
      <c r="AB31" s="142">
        <f>'[6]Daily Roster'!$AB31</f>
        <v>0</v>
      </c>
      <c r="AC31" s="142">
        <f>'[6]Daily Roster'!$AC31</f>
        <v>0</v>
      </c>
      <c r="AD31" s="142">
        <f>'[6]Daily Roster'!$AD31</f>
        <v>0</v>
      </c>
      <c r="AE31" s="142">
        <f>'[6]Daily Roster'!$AE31</f>
        <v>0</v>
      </c>
      <c r="AF31" s="142">
        <f>'[6]Daily Roster'!$AF31</f>
        <v>0</v>
      </c>
      <c r="AG31" s="142">
        <f>'[6]Daily Roster'!$AG31</f>
        <v>0</v>
      </c>
      <c r="AH31" s="142">
        <f>'[6]Daily Roster'!$AH31</f>
        <v>0</v>
      </c>
      <c r="AI31" s="142">
        <f>'[6]Daily Roster'!$AI31</f>
        <v>0</v>
      </c>
      <c r="AJ31" s="191">
        <f>'[6]Daily Roster'!$AJ31</f>
        <v>0</v>
      </c>
      <c r="AK31" s="191">
        <f>'[6]Daily Roster'!$AK31</f>
        <v>0</v>
      </c>
      <c r="AL31" s="191">
        <f>'[6]Daily Roster'!$AL31</f>
        <v>0</v>
      </c>
      <c r="AM31" s="141"/>
    </row>
    <row r="32" spans="1:39" s="25" customFormat="1" ht="15" x14ac:dyDescent="0.25">
      <c r="A32" s="139">
        <v>43143</v>
      </c>
      <c r="B32" s="140" t="s">
        <v>1</v>
      </c>
      <c r="C32" s="142">
        <f>'[6]Daily Roster'!$C32</f>
        <v>0</v>
      </c>
      <c r="D32" s="142">
        <f>'[6]Daily Roster'!$D32</f>
        <v>0</v>
      </c>
      <c r="E32" s="142">
        <f>'[6]Daily Roster'!$E32</f>
        <v>0</v>
      </c>
      <c r="F32" s="142">
        <f>'[6]Daily Roster'!$F32</f>
        <v>0</v>
      </c>
      <c r="G32" s="142">
        <f>'[6]Daily Roster'!$G32</f>
        <v>0</v>
      </c>
      <c r="H32" s="142">
        <f>'[6]Daily Roster'!$H32</f>
        <v>0</v>
      </c>
      <c r="I32" s="142">
        <f>'[6]Daily Roster'!$I32</f>
        <v>0</v>
      </c>
      <c r="J32" s="142">
        <f>'[6]Daily Roster'!$J32</f>
        <v>0</v>
      </c>
      <c r="K32" s="142">
        <f>'[6]Daily Roster'!$K32</f>
        <v>0</v>
      </c>
      <c r="L32" s="142">
        <f>'[6]Daily Roster'!$L32</f>
        <v>0</v>
      </c>
      <c r="M32" s="142">
        <f>'[6]Daily Roster'!$M32</f>
        <v>0</v>
      </c>
      <c r="N32" s="142">
        <f>'[6]Daily Roster'!$N32</f>
        <v>0</v>
      </c>
      <c r="O32" s="142">
        <f>'[6]Daily Roster'!$O32</f>
        <v>0</v>
      </c>
      <c r="P32" s="142">
        <f>'[6]Daily Roster'!$P32</f>
        <v>0</v>
      </c>
      <c r="Q32" s="142">
        <f>'[6]Daily Roster'!$Q32</f>
        <v>0</v>
      </c>
      <c r="R32" s="142">
        <f>'[6]Daily Roster'!$R32</f>
        <v>0</v>
      </c>
      <c r="S32" s="142">
        <f>'[6]Daily Roster'!$S32</f>
        <v>0</v>
      </c>
      <c r="T32" s="142">
        <f>'[6]Daily Roster'!$T32</f>
        <v>0</v>
      </c>
      <c r="U32" s="142">
        <f>'[6]Daily Roster'!$U32</f>
        <v>0</v>
      </c>
      <c r="V32" s="142">
        <f>'[6]Daily Roster'!$V32</f>
        <v>0</v>
      </c>
      <c r="W32" s="142">
        <f>'[6]Daily Roster'!$W32</f>
        <v>0</v>
      </c>
      <c r="X32" s="142">
        <f>'[6]Daily Roster'!$X32</f>
        <v>0</v>
      </c>
      <c r="Y32" s="142">
        <f>'[6]Daily Roster'!$Y32</f>
        <v>0</v>
      </c>
      <c r="Z32" s="142">
        <f>'[6]Daily Roster'!$Z32</f>
        <v>0</v>
      </c>
      <c r="AA32" s="142">
        <f>'[6]Daily Roster'!$AA32</f>
        <v>0</v>
      </c>
      <c r="AB32" s="142">
        <f>'[6]Daily Roster'!$AB32</f>
        <v>0</v>
      </c>
      <c r="AC32" s="142">
        <f>'[6]Daily Roster'!$AC32</f>
        <v>0</v>
      </c>
      <c r="AD32" s="142">
        <f>'[6]Daily Roster'!$AD32</f>
        <v>0</v>
      </c>
      <c r="AE32" s="142">
        <f>'[6]Daily Roster'!$AE32</f>
        <v>0</v>
      </c>
      <c r="AF32" s="142">
        <f>'[6]Daily Roster'!$AF32</f>
        <v>0</v>
      </c>
      <c r="AG32" s="142">
        <f>'[6]Daily Roster'!$AG32</f>
        <v>0</v>
      </c>
      <c r="AH32" s="142">
        <f>'[6]Daily Roster'!$AH32</f>
        <v>0</v>
      </c>
      <c r="AI32" s="142">
        <f>'[6]Daily Roster'!$AI32</f>
        <v>0</v>
      </c>
      <c r="AJ32" s="191">
        <f>'[6]Daily Roster'!$AJ32</f>
        <v>0</v>
      </c>
      <c r="AK32" s="191">
        <f>'[6]Daily Roster'!$AK32</f>
        <v>0</v>
      </c>
      <c r="AL32" s="191">
        <f>'[6]Daily Roster'!$AL32</f>
        <v>0</v>
      </c>
      <c r="AM32" s="141"/>
    </row>
    <row r="33" spans="1:39" s="25" customFormat="1" ht="15" x14ac:dyDescent="0.25">
      <c r="A33" s="139">
        <v>43144</v>
      </c>
      <c r="B33" s="140" t="s">
        <v>2</v>
      </c>
      <c r="C33" s="142">
        <f>'[6]Daily Roster'!$C33</f>
        <v>0</v>
      </c>
      <c r="D33" s="142">
        <f>'[6]Daily Roster'!$D33</f>
        <v>0</v>
      </c>
      <c r="E33" s="142">
        <f>'[6]Daily Roster'!$E33</f>
        <v>0</v>
      </c>
      <c r="F33" s="142">
        <f>'[6]Daily Roster'!$F33</f>
        <v>0</v>
      </c>
      <c r="G33" s="142">
        <f>'[6]Daily Roster'!$G33</f>
        <v>0</v>
      </c>
      <c r="H33" s="142">
        <f>'[6]Daily Roster'!$H33</f>
        <v>0</v>
      </c>
      <c r="I33" s="142">
        <f>'[6]Daily Roster'!$I33</f>
        <v>0</v>
      </c>
      <c r="J33" s="142">
        <f>'[6]Daily Roster'!$J33</f>
        <v>0</v>
      </c>
      <c r="K33" s="142">
        <f>'[6]Daily Roster'!$K33</f>
        <v>0</v>
      </c>
      <c r="L33" s="142">
        <f>'[6]Daily Roster'!$L33</f>
        <v>0</v>
      </c>
      <c r="M33" s="142">
        <f>'[6]Daily Roster'!$M33</f>
        <v>0</v>
      </c>
      <c r="N33" s="142">
        <f>'[6]Daily Roster'!$N33</f>
        <v>0</v>
      </c>
      <c r="O33" s="142">
        <f>'[6]Daily Roster'!$O33</f>
        <v>0</v>
      </c>
      <c r="P33" s="142">
        <f>'[6]Daily Roster'!$P33</f>
        <v>0</v>
      </c>
      <c r="Q33" s="142">
        <f>'[6]Daily Roster'!$Q33</f>
        <v>0</v>
      </c>
      <c r="R33" s="142">
        <f>'[6]Daily Roster'!$R33</f>
        <v>0</v>
      </c>
      <c r="S33" s="142">
        <f>'[6]Daily Roster'!$S33</f>
        <v>0</v>
      </c>
      <c r="T33" s="142">
        <f>'[6]Daily Roster'!$T33</f>
        <v>0</v>
      </c>
      <c r="U33" s="142">
        <f>'[6]Daily Roster'!$U33</f>
        <v>0</v>
      </c>
      <c r="V33" s="142">
        <f>'[6]Daily Roster'!$V33</f>
        <v>0</v>
      </c>
      <c r="W33" s="142">
        <f>'[6]Daily Roster'!$W33</f>
        <v>0</v>
      </c>
      <c r="X33" s="142">
        <f>'[6]Daily Roster'!$X33</f>
        <v>0</v>
      </c>
      <c r="Y33" s="142">
        <f>'[6]Daily Roster'!$Y33</f>
        <v>0</v>
      </c>
      <c r="Z33" s="142">
        <f>'[6]Daily Roster'!$Z33</f>
        <v>0</v>
      </c>
      <c r="AA33" s="142">
        <f>'[6]Daily Roster'!$AA33</f>
        <v>0</v>
      </c>
      <c r="AB33" s="142">
        <f>'[6]Daily Roster'!$AB33</f>
        <v>0</v>
      </c>
      <c r="AC33" s="142">
        <f>'[6]Daily Roster'!$AC33</f>
        <v>0</v>
      </c>
      <c r="AD33" s="142">
        <f>'[6]Daily Roster'!$AD33</f>
        <v>0</v>
      </c>
      <c r="AE33" s="142">
        <f>'[6]Daily Roster'!$AE33</f>
        <v>0</v>
      </c>
      <c r="AF33" s="142">
        <f>'[6]Daily Roster'!$AF33</f>
        <v>0</v>
      </c>
      <c r="AG33" s="142">
        <f>'[6]Daily Roster'!$AG33</f>
        <v>0</v>
      </c>
      <c r="AH33" s="142">
        <f>'[6]Daily Roster'!$AH33</f>
        <v>0</v>
      </c>
      <c r="AI33" s="142">
        <f>'[6]Daily Roster'!$AI33</f>
        <v>0</v>
      </c>
      <c r="AJ33" s="191">
        <f>'[6]Daily Roster'!$AJ33</f>
        <v>0</v>
      </c>
      <c r="AK33" s="191">
        <f>'[6]Daily Roster'!$AK33</f>
        <v>0</v>
      </c>
      <c r="AL33" s="191">
        <f>'[6]Daily Roster'!$AL33</f>
        <v>0</v>
      </c>
      <c r="AM33" s="141"/>
    </row>
    <row r="34" spans="1:39" s="25" customFormat="1" ht="15" x14ac:dyDescent="0.25">
      <c r="A34" s="139">
        <v>43145</v>
      </c>
      <c r="B34" s="140" t="s">
        <v>3</v>
      </c>
      <c r="C34" s="142">
        <f>'[6]Daily Roster'!$C34</f>
        <v>0</v>
      </c>
      <c r="D34" s="142">
        <f>'[6]Daily Roster'!$D34</f>
        <v>0</v>
      </c>
      <c r="E34" s="142">
        <f>'[6]Daily Roster'!$E34</f>
        <v>0</v>
      </c>
      <c r="F34" s="142">
        <f>'[6]Daily Roster'!$F34</f>
        <v>0</v>
      </c>
      <c r="G34" s="142">
        <f>'[6]Daily Roster'!$G34</f>
        <v>0</v>
      </c>
      <c r="H34" s="142">
        <f>'[6]Daily Roster'!$H34</f>
        <v>0</v>
      </c>
      <c r="I34" s="142">
        <f>'[6]Daily Roster'!$I34</f>
        <v>0</v>
      </c>
      <c r="J34" s="142">
        <f>'[6]Daily Roster'!$J34</f>
        <v>0</v>
      </c>
      <c r="K34" s="142">
        <f>'[6]Daily Roster'!$K34</f>
        <v>0</v>
      </c>
      <c r="L34" s="142">
        <f>'[6]Daily Roster'!$L34</f>
        <v>0</v>
      </c>
      <c r="M34" s="142">
        <f>'[6]Daily Roster'!$M34</f>
        <v>0</v>
      </c>
      <c r="N34" s="142">
        <f>'[6]Daily Roster'!$N34</f>
        <v>0</v>
      </c>
      <c r="O34" s="142">
        <f>'[6]Daily Roster'!$O34</f>
        <v>0</v>
      </c>
      <c r="P34" s="142">
        <f>'[6]Daily Roster'!$P34</f>
        <v>0</v>
      </c>
      <c r="Q34" s="142">
        <f>'[6]Daily Roster'!$Q34</f>
        <v>0</v>
      </c>
      <c r="R34" s="142">
        <f>'[6]Daily Roster'!$R34</f>
        <v>0</v>
      </c>
      <c r="S34" s="142">
        <f>'[6]Daily Roster'!$S34</f>
        <v>0</v>
      </c>
      <c r="T34" s="142">
        <f>'[6]Daily Roster'!$T34</f>
        <v>0</v>
      </c>
      <c r="U34" s="142">
        <f>'[6]Daily Roster'!$U34</f>
        <v>0</v>
      </c>
      <c r="V34" s="142">
        <f>'[6]Daily Roster'!$V34</f>
        <v>0</v>
      </c>
      <c r="W34" s="142">
        <f>'[6]Daily Roster'!$W34</f>
        <v>0</v>
      </c>
      <c r="X34" s="142">
        <f>'[6]Daily Roster'!$X34</f>
        <v>0</v>
      </c>
      <c r="Y34" s="142">
        <f>'[6]Daily Roster'!$Y34</f>
        <v>0</v>
      </c>
      <c r="Z34" s="142">
        <f>'[6]Daily Roster'!$Z34</f>
        <v>0</v>
      </c>
      <c r="AA34" s="142">
        <f>'[6]Daily Roster'!$AA34</f>
        <v>0</v>
      </c>
      <c r="AB34" s="142">
        <f>'[6]Daily Roster'!$AB34</f>
        <v>0</v>
      </c>
      <c r="AC34" s="142">
        <f>'[6]Daily Roster'!$AC34</f>
        <v>0</v>
      </c>
      <c r="AD34" s="142">
        <f>'[6]Daily Roster'!$AD34</f>
        <v>0</v>
      </c>
      <c r="AE34" s="142">
        <f>'[6]Daily Roster'!$AE34</f>
        <v>0</v>
      </c>
      <c r="AF34" s="142">
        <f>'[6]Daily Roster'!$AF34</f>
        <v>0</v>
      </c>
      <c r="AG34" s="142">
        <f>'[6]Daily Roster'!$AG34</f>
        <v>0</v>
      </c>
      <c r="AH34" s="142">
        <f>'[6]Daily Roster'!$AH34</f>
        <v>0</v>
      </c>
      <c r="AI34" s="142">
        <f>'[6]Daily Roster'!$AI34</f>
        <v>0</v>
      </c>
      <c r="AJ34" s="191">
        <f>'[6]Daily Roster'!$AJ34</f>
        <v>0</v>
      </c>
      <c r="AK34" s="191">
        <f>'[6]Daily Roster'!$AK34</f>
        <v>0</v>
      </c>
      <c r="AL34" s="191">
        <f>'[6]Daily Roster'!$AL34</f>
        <v>0</v>
      </c>
      <c r="AM34" s="141"/>
    </row>
    <row r="35" spans="1:39" s="25" customFormat="1" ht="15" x14ac:dyDescent="0.25">
      <c r="A35" s="139">
        <v>43146</v>
      </c>
      <c r="B35" s="140" t="s">
        <v>4</v>
      </c>
      <c r="C35" s="142">
        <f>'[6]Daily Roster'!$C35</f>
        <v>0</v>
      </c>
      <c r="D35" s="142">
        <f>'[6]Daily Roster'!$D35</f>
        <v>0</v>
      </c>
      <c r="E35" s="142">
        <f>'[6]Daily Roster'!$E35</f>
        <v>0</v>
      </c>
      <c r="F35" s="142">
        <f>'[6]Daily Roster'!$F35</f>
        <v>0</v>
      </c>
      <c r="G35" s="142">
        <f>'[6]Daily Roster'!$G35</f>
        <v>0</v>
      </c>
      <c r="H35" s="142">
        <f>'[6]Daily Roster'!$H35</f>
        <v>0</v>
      </c>
      <c r="I35" s="142">
        <f>'[6]Daily Roster'!$I35</f>
        <v>0</v>
      </c>
      <c r="J35" s="142">
        <f>'[6]Daily Roster'!$J35</f>
        <v>0</v>
      </c>
      <c r="K35" s="142">
        <f>'[6]Daily Roster'!$K35</f>
        <v>0</v>
      </c>
      <c r="L35" s="142">
        <f>'[6]Daily Roster'!$L35</f>
        <v>0</v>
      </c>
      <c r="M35" s="142">
        <f>'[6]Daily Roster'!$M35</f>
        <v>0</v>
      </c>
      <c r="N35" s="142">
        <f>'[6]Daily Roster'!$N35</f>
        <v>0</v>
      </c>
      <c r="O35" s="142">
        <f>'[6]Daily Roster'!$O35</f>
        <v>0</v>
      </c>
      <c r="P35" s="142">
        <f>'[6]Daily Roster'!$P35</f>
        <v>0</v>
      </c>
      <c r="Q35" s="142">
        <f>'[6]Daily Roster'!$Q35</f>
        <v>0</v>
      </c>
      <c r="R35" s="142">
        <f>'[6]Daily Roster'!$R35</f>
        <v>0</v>
      </c>
      <c r="S35" s="142">
        <f>'[6]Daily Roster'!$S35</f>
        <v>0</v>
      </c>
      <c r="T35" s="142">
        <f>'[6]Daily Roster'!$T35</f>
        <v>0</v>
      </c>
      <c r="U35" s="142">
        <f>'[6]Daily Roster'!$U35</f>
        <v>0</v>
      </c>
      <c r="V35" s="142">
        <f>'[6]Daily Roster'!$V35</f>
        <v>0</v>
      </c>
      <c r="W35" s="142">
        <f>'[6]Daily Roster'!$W35</f>
        <v>0</v>
      </c>
      <c r="X35" s="142">
        <f>'[6]Daily Roster'!$X35</f>
        <v>0</v>
      </c>
      <c r="Y35" s="142">
        <f>'[6]Daily Roster'!$Y35</f>
        <v>0</v>
      </c>
      <c r="Z35" s="142">
        <f>'[6]Daily Roster'!$Z35</f>
        <v>0</v>
      </c>
      <c r="AA35" s="142">
        <f>'[6]Daily Roster'!$AA35</f>
        <v>0</v>
      </c>
      <c r="AB35" s="142">
        <f>'[6]Daily Roster'!$AB35</f>
        <v>0</v>
      </c>
      <c r="AC35" s="142">
        <f>'[6]Daily Roster'!$AC35</f>
        <v>0</v>
      </c>
      <c r="AD35" s="142">
        <f>'[6]Daily Roster'!$AD35</f>
        <v>0</v>
      </c>
      <c r="AE35" s="142">
        <f>'[6]Daily Roster'!$AE35</f>
        <v>0</v>
      </c>
      <c r="AF35" s="142">
        <f>'[6]Daily Roster'!$AF35</f>
        <v>0</v>
      </c>
      <c r="AG35" s="142">
        <f>'[6]Daily Roster'!$AG35</f>
        <v>0</v>
      </c>
      <c r="AH35" s="142">
        <f>'[6]Daily Roster'!$AH35</f>
        <v>0</v>
      </c>
      <c r="AI35" s="142">
        <f>'[6]Daily Roster'!$AI35</f>
        <v>0</v>
      </c>
      <c r="AJ35" s="191">
        <f>'[6]Daily Roster'!$AJ35</f>
        <v>0</v>
      </c>
      <c r="AK35" s="191">
        <f>'[6]Daily Roster'!$AK35</f>
        <v>0</v>
      </c>
      <c r="AL35" s="191">
        <f>'[6]Daily Roster'!$AL35</f>
        <v>0</v>
      </c>
      <c r="AM35" s="141"/>
    </row>
    <row r="36" spans="1:39" s="25" customFormat="1" ht="15" x14ac:dyDescent="0.25">
      <c r="A36" s="139">
        <v>43147</v>
      </c>
      <c r="B36" s="140" t="s">
        <v>5</v>
      </c>
      <c r="C36" s="142">
        <f>'[6]Daily Roster'!$C36</f>
        <v>0</v>
      </c>
      <c r="D36" s="142">
        <f>'[6]Daily Roster'!$D36</f>
        <v>0</v>
      </c>
      <c r="E36" s="142">
        <f>'[6]Daily Roster'!$E36</f>
        <v>0</v>
      </c>
      <c r="F36" s="142">
        <f>'[6]Daily Roster'!$F36</f>
        <v>0</v>
      </c>
      <c r="G36" s="142">
        <f>'[6]Daily Roster'!$G36</f>
        <v>0</v>
      </c>
      <c r="H36" s="142">
        <f>'[6]Daily Roster'!$H36</f>
        <v>0</v>
      </c>
      <c r="I36" s="142">
        <f>'[6]Daily Roster'!$I36</f>
        <v>0</v>
      </c>
      <c r="J36" s="142">
        <f>'[6]Daily Roster'!$J36</f>
        <v>0</v>
      </c>
      <c r="K36" s="142">
        <f>'[6]Daily Roster'!$K36</f>
        <v>0</v>
      </c>
      <c r="L36" s="142">
        <f>'[6]Daily Roster'!$L36</f>
        <v>0</v>
      </c>
      <c r="M36" s="142">
        <f>'[6]Daily Roster'!$M36</f>
        <v>0</v>
      </c>
      <c r="N36" s="142">
        <f>'[6]Daily Roster'!$N36</f>
        <v>0</v>
      </c>
      <c r="O36" s="142">
        <f>'[6]Daily Roster'!$O36</f>
        <v>0</v>
      </c>
      <c r="P36" s="142">
        <f>'[6]Daily Roster'!$P36</f>
        <v>0</v>
      </c>
      <c r="Q36" s="142">
        <f>'[6]Daily Roster'!$Q36</f>
        <v>0</v>
      </c>
      <c r="R36" s="142">
        <f>'[6]Daily Roster'!$R36</f>
        <v>0</v>
      </c>
      <c r="S36" s="142">
        <f>'[6]Daily Roster'!$S36</f>
        <v>0</v>
      </c>
      <c r="T36" s="142">
        <f>'[6]Daily Roster'!$T36</f>
        <v>0</v>
      </c>
      <c r="U36" s="142">
        <f>'[6]Daily Roster'!$U36</f>
        <v>0</v>
      </c>
      <c r="V36" s="142">
        <f>'[6]Daily Roster'!$V36</f>
        <v>0</v>
      </c>
      <c r="W36" s="142">
        <f>'[6]Daily Roster'!$W36</f>
        <v>0</v>
      </c>
      <c r="X36" s="142">
        <f>'[6]Daily Roster'!$X36</f>
        <v>0</v>
      </c>
      <c r="Y36" s="142">
        <f>'[6]Daily Roster'!$Y36</f>
        <v>0</v>
      </c>
      <c r="Z36" s="142">
        <f>'[6]Daily Roster'!$Z36</f>
        <v>0</v>
      </c>
      <c r="AA36" s="142">
        <f>'[6]Daily Roster'!$AA36</f>
        <v>0</v>
      </c>
      <c r="AB36" s="142">
        <f>'[6]Daily Roster'!$AB36</f>
        <v>0</v>
      </c>
      <c r="AC36" s="142">
        <f>'[6]Daily Roster'!$AC36</f>
        <v>0</v>
      </c>
      <c r="AD36" s="142">
        <f>'[6]Daily Roster'!$AD36</f>
        <v>0</v>
      </c>
      <c r="AE36" s="142">
        <f>'[6]Daily Roster'!$AE36</f>
        <v>0</v>
      </c>
      <c r="AF36" s="142">
        <f>'[6]Daily Roster'!$AF36</f>
        <v>0</v>
      </c>
      <c r="AG36" s="142">
        <f>'[6]Daily Roster'!$AG36</f>
        <v>0</v>
      </c>
      <c r="AH36" s="142">
        <f>'[6]Daily Roster'!$AH36</f>
        <v>0</v>
      </c>
      <c r="AI36" s="142">
        <f>'[6]Daily Roster'!$AI36</f>
        <v>0</v>
      </c>
      <c r="AJ36" s="191">
        <f>'[6]Daily Roster'!$AJ36</f>
        <v>0</v>
      </c>
      <c r="AK36" s="191">
        <f>'[6]Daily Roster'!$AK36</f>
        <v>0</v>
      </c>
      <c r="AL36" s="191">
        <f>'[6]Daily Roster'!$AL36</f>
        <v>0</v>
      </c>
      <c r="AM36" s="141"/>
    </row>
    <row r="37" spans="1:39" s="25" customFormat="1" ht="15" x14ac:dyDescent="0.25">
      <c r="A37" s="139">
        <v>43150</v>
      </c>
      <c r="B37" s="140" t="s">
        <v>1</v>
      </c>
      <c r="C37" s="142">
        <f>'[6]Daily Roster'!$C37</f>
        <v>0</v>
      </c>
      <c r="D37" s="142">
        <f>'[6]Daily Roster'!$D37</f>
        <v>0</v>
      </c>
      <c r="E37" s="142">
        <f>'[6]Daily Roster'!$E37</f>
        <v>0</v>
      </c>
      <c r="F37" s="142">
        <f>'[6]Daily Roster'!$F37</f>
        <v>0</v>
      </c>
      <c r="G37" s="142">
        <f>'[6]Daily Roster'!$G37</f>
        <v>0</v>
      </c>
      <c r="H37" s="142">
        <f>'[6]Daily Roster'!$H37</f>
        <v>0</v>
      </c>
      <c r="I37" s="142">
        <f>'[6]Daily Roster'!$I37</f>
        <v>0</v>
      </c>
      <c r="J37" s="142">
        <f>'[6]Daily Roster'!$J37</f>
        <v>0</v>
      </c>
      <c r="K37" s="142">
        <f>'[6]Daily Roster'!$K37</f>
        <v>0</v>
      </c>
      <c r="L37" s="142">
        <f>'[6]Daily Roster'!$L37</f>
        <v>0</v>
      </c>
      <c r="M37" s="142">
        <f>'[6]Daily Roster'!$M37</f>
        <v>0</v>
      </c>
      <c r="N37" s="142">
        <f>'[6]Daily Roster'!$N37</f>
        <v>0</v>
      </c>
      <c r="O37" s="142">
        <f>'[6]Daily Roster'!$O37</f>
        <v>0</v>
      </c>
      <c r="P37" s="142">
        <f>'[6]Daily Roster'!$P37</f>
        <v>0</v>
      </c>
      <c r="Q37" s="142">
        <f>'[6]Daily Roster'!$Q37</f>
        <v>0</v>
      </c>
      <c r="R37" s="142">
        <f>'[6]Daily Roster'!$R37</f>
        <v>0</v>
      </c>
      <c r="S37" s="142">
        <f>'[6]Daily Roster'!$S37</f>
        <v>0</v>
      </c>
      <c r="T37" s="142">
        <f>'[6]Daily Roster'!$T37</f>
        <v>0</v>
      </c>
      <c r="U37" s="142">
        <f>'[6]Daily Roster'!$U37</f>
        <v>0</v>
      </c>
      <c r="V37" s="142">
        <f>'[6]Daily Roster'!$V37</f>
        <v>0</v>
      </c>
      <c r="W37" s="142">
        <f>'[6]Daily Roster'!$W37</f>
        <v>0</v>
      </c>
      <c r="X37" s="142">
        <f>'[6]Daily Roster'!$X37</f>
        <v>0</v>
      </c>
      <c r="Y37" s="142">
        <f>'[6]Daily Roster'!$Y37</f>
        <v>0</v>
      </c>
      <c r="Z37" s="142">
        <f>'[6]Daily Roster'!$Z37</f>
        <v>0</v>
      </c>
      <c r="AA37" s="142">
        <f>'[6]Daily Roster'!$AA37</f>
        <v>0</v>
      </c>
      <c r="AB37" s="142">
        <f>'[6]Daily Roster'!$AB37</f>
        <v>0</v>
      </c>
      <c r="AC37" s="142">
        <f>'[6]Daily Roster'!$AC37</f>
        <v>0</v>
      </c>
      <c r="AD37" s="142">
        <f>'[6]Daily Roster'!$AD37</f>
        <v>0</v>
      </c>
      <c r="AE37" s="142">
        <f>'[6]Daily Roster'!$AE37</f>
        <v>0</v>
      </c>
      <c r="AF37" s="142">
        <f>'[6]Daily Roster'!$AF37</f>
        <v>0</v>
      </c>
      <c r="AG37" s="142">
        <f>'[6]Daily Roster'!$AG37</f>
        <v>0</v>
      </c>
      <c r="AH37" s="142">
        <f>'[6]Daily Roster'!$AH37</f>
        <v>0</v>
      </c>
      <c r="AI37" s="142">
        <f>'[6]Daily Roster'!$AI37</f>
        <v>0</v>
      </c>
      <c r="AJ37" s="191">
        <f>'[6]Daily Roster'!$AJ37</f>
        <v>0</v>
      </c>
      <c r="AK37" s="191">
        <f>'[6]Daily Roster'!$AK37</f>
        <v>0</v>
      </c>
      <c r="AL37" s="191">
        <f>'[6]Daily Roster'!$AL37</f>
        <v>0</v>
      </c>
      <c r="AM37" s="141"/>
    </row>
    <row r="38" spans="1:39" s="25" customFormat="1" ht="15" x14ac:dyDescent="0.25">
      <c r="A38" s="139">
        <v>43151</v>
      </c>
      <c r="B38" s="140" t="s">
        <v>2</v>
      </c>
      <c r="C38" s="142">
        <f>'[6]Daily Roster'!$C38</f>
        <v>0</v>
      </c>
      <c r="D38" s="142">
        <f>'[6]Daily Roster'!$D38</f>
        <v>0</v>
      </c>
      <c r="E38" s="142">
        <f>'[6]Daily Roster'!$E38</f>
        <v>0</v>
      </c>
      <c r="F38" s="142">
        <f>'[6]Daily Roster'!$F38</f>
        <v>0</v>
      </c>
      <c r="G38" s="142">
        <f>'[6]Daily Roster'!$G38</f>
        <v>0</v>
      </c>
      <c r="H38" s="142">
        <f>'[6]Daily Roster'!$H38</f>
        <v>0</v>
      </c>
      <c r="I38" s="142">
        <f>'[6]Daily Roster'!$I38</f>
        <v>0</v>
      </c>
      <c r="J38" s="142">
        <f>'[6]Daily Roster'!$J38</f>
        <v>0</v>
      </c>
      <c r="K38" s="142">
        <f>'[6]Daily Roster'!$K38</f>
        <v>0</v>
      </c>
      <c r="L38" s="142">
        <f>'[6]Daily Roster'!$L38</f>
        <v>0</v>
      </c>
      <c r="M38" s="142">
        <f>'[6]Daily Roster'!$M38</f>
        <v>0</v>
      </c>
      <c r="N38" s="142">
        <f>'[6]Daily Roster'!$N38</f>
        <v>0</v>
      </c>
      <c r="O38" s="142">
        <f>'[6]Daily Roster'!$O38</f>
        <v>0</v>
      </c>
      <c r="P38" s="142">
        <f>'[6]Daily Roster'!$P38</f>
        <v>0</v>
      </c>
      <c r="Q38" s="142">
        <f>'[6]Daily Roster'!$Q38</f>
        <v>0</v>
      </c>
      <c r="R38" s="142">
        <f>'[6]Daily Roster'!$R38</f>
        <v>0</v>
      </c>
      <c r="S38" s="142">
        <f>'[6]Daily Roster'!$S38</f>
        <v>0</v>
      </c>
      <c r="T38" s="142">
        <f>'[6]Daily Roster'!$T38</f>
        <v>0</v>
      </c>
      <c r="U38" s="142">
        <f>'[6]Daily Roster'!$U38</f>
        <v>0</v>
      </c>
      <c r="V38" s="142">
        <f>'[6]Daily Roster'!$V38</f>
        <v>0</v>
      </c>
      <c r="W38" s="142">
        <f>'[6]Daily Roster'!$W38</f>
        <v>0</v>
      </c>
      <c r="X38" s="142">
        <f>'[6]Daily Roster'!$X38</f>
        <v>0</v>
      </c>
      <c r="Y38" s="142">
        <f>'[6]Daily Roster'!$Y38</f>
        <v>0</v>
      </c>
      <c r="Z38" s="142">
        <f>'[6]Daily Roster'!$Z38</f>
        <v>0</v>
      </c>
      <c r="AA38" s="142">
        <f>'[6]Daily Roster'!$AA38</f>
        <v>0</v>
      </c>
      <c r="AB38" s="142">
        <f>'[6]Daily Roster'!$AB38</f>
        <v>0</v>
      </c>
      <c r="AC38" s="142">
        <f>'[6]Daily Roster'!$AC38</f>
        <v>0</v>
      </c>
      <c r="AD38" s="142">
        <f>'[6]Daily Roster'!$AD38</f>
        <v>0</v>
      </c>
      <c r="AE38" s="142">
        <f>'[6]Daily Roster'!$AE38</f>
        <v>0</v>
      </c>
      <c r="AF38" s="142">
        <f>'[6]Daily Roster'!$AF38</f>
        <v>0</v>
      </c>
      <c r="AG38" s="142">
        <f>'[6]Daily Roster'!$AG38</f>
        <v>0</v>
      </c>
      <c r="AH38" s="142">
        <f>'[6]Daily Roster'!$AH38</f>
        <v>0</v>
      </c>
      <c r="AI38" s="142">
        <f>'[6]Daily Roster'!$AI38</f>
        <v>0</v>
      </c>
      <c r="AJ38" s="191">
        <f>'[6]Daily Roster'!$AJ38</f>
        <v>0</v>
      </c>
      <c r="AK38" s="191">
        <f>'[6]Daily Roster'!$AK38</f>
        <v>0</v>
      </c>
      <c r="AL38" s="191">
        <f>'[6]Daily Roster'!$AL38</f>
        <v>0</v>
      </c>
      <c r="AM38" s="141"/>
    </row>
    <row r="39" spans="1:39" s="25" customFormat="1" ht="15" x14ac:dyDescent="0.25">
      <c r="A39" s="139">
        <v>43152</v>
      </c>
      <c r="B39" s="140" t="s">
        <v>3</v>
      </c>
      <c r="C39" s="142">
        <f>'[6]Daily Roster'!$C39</f>
        <v>0</v>
      </c>
      <c r="D39" s="142">
        <f>'[6]Daily Roster'!$D39</f>
        <v>0</v>
      </c>
      <c r="E39" s="142">
        <f>'[6]Daily Roster'!$E39</f>
        <v>0</v>
      </c>
      <c r="F39" s="142">
        <f>'[6]Daily Roster'!$F39</f>
        <v>0</v>
      </c>
      <c r="G39" s="142">
        <f>'[6]Daily Roster'!$G39</f>
        <v>0</v>
      </c>
      <c r="H39" s="142">
        <f>'[6]Daily Roster'!$H39</f>
        <v>0</v>
      </c>
      <c r="I39" s="142">
        <f>'[6]Daily Roster'!$I39</f>
        <v>0</v>
      </c>
      <c r="J39" s="142">
        <f>'[6]Daily Roster'!$J39</f>
        <v>0</v>
      </c>
      <c r="K39" s="142">
        <f>'[6]Daily Roster'!$K39</f>
        <v>0</v>
      </c>
      <c r="L39" s="142">
        <f>'[6]Daily Roster'!$L39</f>
        <v>0</v>
      </c>
      <c r="M39" s="142">
        <f>'[6]Daily Roster'!$M39</f>
        <v>0</v>
      </c>
      <c r="N39" s="142">
        <f>'[6]Daily Roster'!$N39</f>
        <v>0</v>
      </c>
      <c r="O39" s="142">
        <f>'[6]Daily Roster'!$O39</f>
        <v>0</v>
      </c>
      <c r="P39" s="142">
        <f>'[6]Daily Roster'!$P39</f>
        <v>0</v>
      </c>
      <c r="Q39" s="142">
        <f>'[6]Daily Roster'!$Q39</f>
        <v>0</v>
      </c>
      <c r="R39" s="142">
        <f>'[6]Daily Roster'!$R39</f>
        <v>0</v>
      </c>
      <c r="S39" s="142">
        <f>'[6]Daily Roster'!$S39</f>
        <v>0</v>
      </c>
      <c r="T39" s="142">
        <f>'[6]Daily Roster'!$T39</f>
        <v>0</v>
      </c>
      <c r="U39" s="142">
        <f>'[6]Daily Roster'!$U39</f>
        <v>0</v>
      </c>
      <c r="V39" s="142">
        <f>'[6]Daily Roster'!$V39</f>
        <v>0</v>
      </c>
      <c r="W39" s="142">
        <f>'[6]Daily Roster'!$W39</f>
        <v>0</v>
      </c>
      <c r="X39" s="142">
        <f>'[6]Daily Roster'!$X39</f>
        <v>0</v>
      </c>
      <c r="Y39" s="142">
        <f>'[6]Daily Roster'!$Y39</f>
        <v>0</v>
      </c>
      <c r="Z39" s="142">
        <f>'[6]Daily Roster'!$Z39</f>
        <v>0</v>
      </c>
      <c r="AA39" s="142">
        <f>'[6]Daily Roster'!$AA39</f>
        <v>0</v>
      </c>
      <c r="AB39" s="142">
        <f>'[6]Daily Roster'!$AB39</f>
        <v>0</v>
      </c>
      <c r="AC39" s="142">
        <f>'[6]Daily Roster'!$AC39</f>
        <v>0</v>
      </c>
      <c r="AD39" s="142">
        <f>'[6]Daily Roster'!$AD39</f>
        <v>0</v>
      </c>
      <c r="AE39" s="142">
        <f>'[6]Daily Roster'!$AE39</f>
        <v>0</v>
      </c>
      <c r="AF39" s="142">
        <f>'[6]Daily Roster'!$AF39</f>
        <v>0</v>
      </c>
      <c r="AG39" s="142">
        <f>'[6]Daily Roster'!$AG39</f>
        <v>0</v>
      </c>
      <c r="AH39" s="142">
        <f>'[6]Daily Roster'!$AH39</f>
        <v>0</v>
      </c>
      <c r="AI39" s="142">
        <f>'[6]Daily Roster'!$AI39</f>
        <v>0</v>
      </c>
      <c r="AJ39" s="191">
        <f>'[6]Daily Roster'!$AJ39</f>
        <v>0</v>
      </c>
      <c r="AK39" s="191">
        <f>'[6]Daily Roster'!$AK39</f>
        <v>0</v>
      </c>
      <c r="AL39" s="191">
        <f>'[6]Daily Roster'!$AL39</f>
        <v>0</v>
      </c>
      <c r="AM39" s="141"/>
    </row>
    <row r="40" spans="1:39" s="25" customFormat="1" ht="15" x14ac:dyDescent="0.25">
      <c r="A40" s="139">
        <v>43153</v>
      </c>
      <c r="B40" s="140" t="s">
        <v>4</v>
      </c>
      <c r="C40" s="142">
        <f>'[6]Daily Roster'!$C40</f>
        <v>0</v>
      </c>
      <c r="D40" s="142">
        <f>'[6]Daily Roster'!$D40</f>
        <v>0</v>
      </c>
      <c r="E40" s="142">
        <f>'[6]Daily Roster'!$E40</f>
        <v>0</v>
      </c>
      <c r="F40" s="142">
        <f>'[6]Daily Roster'!$F40</f>
        <v>0</v>
      </c>
      <c r="G40" s="142">
        <f>'[6]Daily Roster'!$G40</f>
        <v>0</v>
      </c>
      <c r="H40" s="142">
        <f>'[6]Daily Roster'!$H40</f>
        <v>0</v>
      </c>
      <c r="I40" s="142">
        <f>'[6]Daily Roster'!$I40</f>
        <v>0</v>
      </c>
      <c r="J40" s="142">
        <f>'[6]Daily Roster'!$J40</f>
        <v>0</v>
      </c>
      <c r="K40" s="142">
        <f>'[6]Daily Roster'!$K40</f>
        <v>0</v>
      </c>
      <c r="L40" s="142">
        <f>'[6]Daily Roster'!$L40</f>
        <v>0</v>
      </c>
      <c r="M40" s="142">
        <f>'[6]Daily Roster'!$M40</f>
        <v>0</v>
      </c>
      <c r="N40" s="142">
        <f>'[6]Daily Roster'!$N40</f>
        <v>0</v>
      </c>
      <c r="O40" s="142">
        <f>'[6]Daily Roster'!$O40</f>
        <v>0</v>
      </c>
      <c r="P40" s="142">
        <f>'[6]Daily Roster'!$P40</f>
        <v>0</v>
      </c>
      <c r="Q40" s="142">
        <f>'[6]Daily Roster'!$Q40</f>
        <v>0</v>
      </c>
      <c r="R40" s="142">
        <f>'[6]Daily Roster'!$R40</f>
        <v>0</v>
      </c>
      <c r="S40" s="142">
        <f>'[6]Daily Roster'!$S40</f>
        <v>0</v>
      </c>
      <c r="T40" s="142">
        <f>'[6]Daily Roster'!$T40</f>
        <v>0</v>
      </c>
      <c r="U40" s="142">
        <f>'[6]Daily Roster'!$U40</f>
        <v>0</v>
      </c>
      <c r="V40" s="142">
        <f>'[6]Daily Roster'!$V40</f>
        <v>0</v>
      </c>
      <c r="W40" s="142">
        <f>'[6]Daily Roster'!$W40</f>
        <v>0</v>
      </c>
      <c r="X40" s="142">
        <f>'[6]Daily Roster'!$X40</f>
        <v>0</v>
      </c>
      <c r="Y40" s="142">
        <f>'[6]Daily Roster'!$Y40</f>
        <v>0</v>
      </c>
      <c r="Z40" s="142">
        <f>'[6]Daily Roster'!$Z40</f>
        <v>0</v>
      </c>
      <c r="AA40" s="142">
        <f>'[6]Daily Roster'!$AA40</f>
        <v>0</v>
      </c>
      <c r="AB40" s="142">
        <f>'[6]Daily Roster'!$AB40</f>
        <v>0</v>
      </c>
      <c r="AC40" s="142">
        <f>'[6]Daily Roster'!$AC40</f>
        <v>0</v>
      </c>
      <c r="AD40" s="142">
        <f>'[6]Daily Roster'!$AD40</f>
        <v>0</v>
      </c>
      <c r="AE40" s="142">
        <f>'[6]Daily Roster'!$AE40</f>
        <v>0</v>
      </c>
      <c r="AF40" s="142">
        <f>'[6]Daily Roster'!$AF40</f>
        <v>0</v>
      </c>
      <c r="AG40" s="142">
        <f>'[6]Daily Roster'!$AG40</f>
        <v>0</v>
      </c>
      <c r="AH40" s="142">
        <f>'[6]Daily Roster'!$AH40</f>
        <v>0</v>
      </c>
      <c r="AI40" s="142">
        <f>'[6]Daily Roster'!$AI40</f>
        <v>0</v>
      </c>
      <c r="AJ40" s="191">
        <f>'[6]Daily Roster'!$AJ40</f>
        <v>0</v>
      </c>
      <c r="AK40" s="191">
        <f>'[6]Daily Roster'!$AK40</f>
        <v>0</v>
      </c>
      <c r="AL40" s="191">
        <f>'[6]Daily Roster'!$AL40</f>
        <v>0</v>
      </c>
      <c r="AM40" s="141"/>
    </row>
    <row r="41" spans="1:39" s="25" customFormat="1" ht="15" x14ac:dyDescent="0.25">
      <c r="A41" s="139">
        <v>43154</v>
      </c>
      <c r="B41" s="140" t="s">
        <v>5</v>
      </c>
      <c r="C41" s="142">
        <f>'[6]Daily Roster'!$C41</f>
        <v>0</v>
      </c>
      <c r="D41" s="142">
        <f>'[6]Daily Roster'!$D41</f>
        <v>0</v>
      </c>
      <c r="E41" s="142">
        <f>'[6]Daily Roster'!$E41</f>
        <v>0</v>
      </c>
      <c r="F41" s="142">
        <f>'[6]Daily Roster'!$F41</f>
        <v>0</v>
      </c>
      <c r="G41" s="142">
        <f>'[6]Daily Roster'!$G41</f>
        <v>0</v>
      </c>
      <c r="H41" s="142">
        <f>'[6]Daily Roster'!$H41</f>
        <v>0</v>
      </c>
      <c r="I41" s="142">
        <f>'[6]Daily Roster'!$I41</f>
        <v>0</v>
      </c>
      <c r="J41" s="142">
        <f>'[6]Daily Roster'!$J41</f>
        <v>0</v>
      </c>
      <c r="K41" s="142">
        <f>'[6]Daily Roster'!$K41</f>
        <v>0</v>
      </c>
      <c r="L41" s="142">
        <f>'[6]Daily Roster'!$L41</f>
        <v>0</v>
      </c>
      <c r="M41" s="142">
        <f>'[6]Daily Roster'!$M41</f>
        <v>0</v>
      </c>
      <c r="N41" s="142">
        <f>'[6]Daily Roster'!$N41</f>
        <v>0</v>
      </c>
      <c r="O41" s="142">
        <f>'[6]Daily Roster'!$O41</f>
        <v>0</v>
      </c>
      <c r="P41" s="142">
        <f>'[6]Daily Roster'!$P41</f>
        <v>0</v>
      </c>
      <c r="Q41" s="142">
        <f>'[6]Daily Roster'!$Q41</f>
        <v>0</v>
      </c>
      <c r="R41" s="142">
        <f>'[6]Daily Roster'!$R41</f>
        <v>0</v>
      </c>
      <c r="S41" s="142">
        <f>'[6]Daily Roster'!$S41</f>
        <v>0</v>
      </c>
      <c r="T41" s="142">
        <f>'[6]Daily Roster'!$T41</f>
        <v>0</v>
      </c>
      <c r="U41" s="142">
        <f>'[6]Daily Roster'!$U41</f>
        <v>0</v>
      </c>
      <c r="V41" s="142">
        <f>'[6]Daily Roster'!$V41</f>
        <v>0</v>
      </c>
      <c r="W41" s="142">
        <f>'[6]Daily Roster'!$W41</f>
        <v>0</v>
      </c>
      <c r="X41" s="142">
        <f>'[6]Daily Roster'!$X41</f>
        <v>0</v>
      </c>
      <c r="Y41" s="142">
        <f>'[6]Daily Roster'!$Y41</f>
        <v>0</v>
      </c>
      <c r="Z41" s="142">
        <f>'[6]Daily Roster'!$Z41</f>
        <v>0</v>
      </c>
      <c r="AA41" s="142">
        <f>'[6]Daily Roster'!$AA41</f>
        <v>0</v>
      </c>
      <c r="AB41" s="142">
        <f>'[6]Daily Roster'!$AB41</f>
        <v>0</v>
      </c>
      <c r="AC41" s="142">
        <f>'[6]Daily Roster'!$AC41</f>
        <v>0</v>
      </c>
      <c r="AD41" s="142">
        <f>'[6]Daily Roster'!$AD41</f>
        <v>0</v>
      </c>
      <c r="AE41" s="142">
        <f>'[6]Daily Roster'!$AE41</f>
        <v>0</v>
      </c>
      <c r="AF41" s="142">
        <f>'[6]Daily Roster'!$AF41</f>
        <v>0</v>
      </c>
      <c r="AG41" s="142">
        <f>'[6]Daily Roster'!$AG41</f>
        <v>0</v>
      </c>
      <c r="AH41" s="142">
        <f>'[6]Daily Roster'!$AH41</f>
        <v>0</v>
      </c>
      <c r="AI41" s="142">
        <f>'[6]Daily Roster'!$AI41</f>
        <v>0</v>
      </c>
      <c r="AJ41" s="191">
        <f>'[6]Daily Roster'!$AJ41</f>
        <v>0</v>
      </c>
      <c r="AK41" s="191">
        <f>'[6]Daily Roster'!$AK41</f>
        <v>0</v>
      </c>
      <c r="AL41" s="191">
        <f>'[6]Daily Roster'!$AL41</f>
        <v>0</v>
      </c>
      <c r="AM41" s="141"/>
    </row>
    <row r="42" spans="1:39" s="25" customFormat="1" ht="15" x14ac:dyDescent="0.25">
      <c r="A42" s="139">
        <v>43157</v>
      </c>
      <c r="B42" s="140" t="s">
        <v>1</v>
      </c>
      <c r="C42" s="142">
        <f>'[6]Daily Roster'!$C42</f>
        <v>0</v>
      </c>
      <c r="D42" s="142">
        <f>'[6]Daily Roster'!$D42</f>
        <v>0</v>
      </c>
      <c r="E42" s="142">
        <f>'[6]Daily Roster'!$E42</f>
        <v>0</v>
      </c>
      <c r="F42" s="142">
        <f>'[6]Daily Roster'!$F42</f>
        <v>0</v>
      </c>
      <c r="G42" s="142">
        <f>'[6]Daily Roster'!$G42</f>
        <v>0</v>
      </c>
      <c r="H42" s="142">
        <f>'[6]Daily Roster'!$H42</f>
        <v>0</v>
      </c>
      <c r="I42" s="142">
        <f>'[6]Daily Roster'!$I42</f>
        <v>0</v>
      </c>
      <c r="J42" s="142">
        <f>'[6]Daily Roster'!$J42</f>
        <v>0</v>
      </c>
      <c r="K42" s="142">
        <f>'[6]Daily Roster'!$K42</f>
        <v>0</v>
      </c>
      <c r="L42" s="142">
        <f>'[6]Daily Roster'!$L42</f>
        <v>0</v>
      </c>
      <c r="M42" s="142">
        <f>'[6]Daily Roster'!$M42</f>
        <v>0</v>
      </c>
      <c r="N42" s="142">
        <f>'[6]Daily Roster'!$N42</f>
        <v>0</v>
      </c>
      <c r="O42" s="142">
        <f>'[6]Daily Roster'!$O42</f>
        <v>0</v>
      </c>
      <c r="P42" s="142">
        <f>'[6]Daily Roster'!$P42</f>
        <v>0</v>
      </c>
      <c r="Q42" s="142">
        <f>'[6]Daily Roster'!$Q42</f>
        <v>0</v>
      </c>
      <c r="R42" s="142">
        <f>'[6]Daily Roster'!$R42</f>
        <v>0</v>
      </c>
      <c r="S42" s="142">
        <f>'[6]Daily Roster'!$S42</f>
        <v>0</v>
      </c>
      <c r="T42" s="142">
        <f>'[6]Daily Roster'!$T42</f>
        <v>0</v>
      </c>
      <c r="U42" s="142">
        <f>'[6]Daily Roster'!$U42</f>
        <v>0</v>
      </c>
      <c r="V42" s="142">
        <f>'[6]Daily Roster'!$V42</f>
        <v>0</v>
      </c>
      <c r="W42" s="142">
        <f>'[6]Daily Roster'!$W42</f>
        <v>0</v>
      </c>
      <c r="X42" s="142">
        <f>'[6]Daily Roster'!$X42</f>
        <v>0</v>
      </c>
      <c r="Y42" s="142">
        <f>'[6]Daily Roster'!$Y42</f>
        <v>0</v>
      </c>
      <c r="Z42" s="142">
        <f>'[6]Daily Roster'!$Z42</f>
        <v>0</v>
      </c>
      <c r="AA42" s="142">
        <f>'[6]Daily Roster'!$AA42</f>
        <v>0</v>
      </c>
      <c r="AB42" s="142">
        <f>'[6]Daily Roster'!$AB42</f>
        <v>0</v>
      </c>
      <c r="AC42" s="142">
        <f>'[6]Daily Roster'!$AC42</f>
        <v>0</v>
      </c>
      <c r="AD42" s="142">
        <f>'[6]Daily Roster'!$AD42</f>
        <v>0</v>
      </c>
      <c r="AE42" s="142">
        <f>'[6]Daily Roster'!$AE42</f>
        <v>0</v>
      </c>
      <c r="AF42" s="142">
        <f>'[6]Daily Roster'!$AF42</f>
        <v>0</v>
      </c>
      <c r="AG42" s="142">
        <f>'[6]Daily Roster'!$AG42</f>
        <v>0</v>
      </c>
      <c r="AH42" s="142">
        <f>'[6]Daily Roster'!$AH42</f>
        <v>0</v>
      </c>
      <c r="AI42" s="142">
        <f>'[6]Daily Roster'!$AI42</f>
        <v>0</v>
      </c>
      <c r="AJ42" s="191">
        <f>'[6]Daily Roster'!$AJ42</f>
        <v>0</v>
      </c>
      <c r="AK42" s="191">
        <f>'[6]Daily Roster'!$AK42</f>
        <v>0</v>
      </c>
      <c r="AL42" s="191">
        <f>'[6]Daily Roster'!$AL42</f>
        <v>0</v>
      </c>
      <c r="AM42" s="141"/>
    </row>
    <row r="43" spans="1:39" s="25" customFormat="1" ht="15" x14ac:dyDescent="0.25">
      <c r="A43" s="139">
        <v>43158</v>
      </c>
      <c r="B43" s="140" t="s">
        <v>2</v>
      </c>
      <c r="C43" s="142">
        <f>'[6]Daily Roster'!$C43</f>
        <v>0</v>
      </c>
      <c r="D43" s="142">
        <f>'[6]Daily Roster'!$D43</f>
        <v>0</v>
      </c>
      <c r="E43" s="142">
        <f>'[6]Daily Roster'!$E43</f>
        <v>0</v>
      </c>
      <c r="F43" s="142">
        <f>'[6]Daily Roster'!$F43</f>
        <v>0</v>
      </c>
      <c r="G43" s="142">
        <f>'[6]Daily Roster'!$G43</f>
        <v>0</v>
      </c>
      <c r="H43" s="142">
        <f>'[6]Daily Roster'!$H43</f>
        <v>0</v>
      </c>
      <c r="I43" s="142">
        <f>'[6]Daily Roster'!$I43</f>
        <v>0</v>
      </c>
      <c r="J43" s="142">
        <f>'[6]Daily Roster'!$J43</f>
        <v>0</v>
      </c>
      <c r="K43" s="142">
        <f>'[6]Daily Roster'!$K43</f>
        <v>0</v>
      </c>
      <c r="L43" s="142">
        <f>'[6]Daily Roster'!$L43</f>
        <v>0</v>
      </c>
      <c r="M43" s="142">
        <f>'[6]Daily Roster'!$M43</f>
        <v>0</v>
      </c>
      <c r="N43" s="142">
        <f>'[6]Daily Roster'!$N43</f>
        <v>0</v>
      </c>
      <c r="O43" s="142">
        <f>'[6]Daily Roster'!$O43</f>
        <v>0</v>
      </c>
      <c r="P43" s="142">
        <f>'[6]Daily Roster'!$P43</f>
        <v>0</v>
      </c>
      <c r="Q43" s="142">
        <f>'[6]Daily Roster'!$Q43</f>
        <v>0</v>
      </c>
      <c r="R43" s="142">
        <f>'[6]Daily Roster'!$R43</f>
        <v>0</v>
      </c>
      <c r="S43" s="142">
        <f>'[6]Daily Roster'!$S43</f>
        <v>0</v>
      </c>
      <c r="T43" s="142">
        <f>'[6]Daily Roster'!$T43</f>
        <v>0</v>
      </c>
      <c r="U43" s="142">
        <f>'[6]Daily Roster'!$U43</f>
        <v>0</v>
      </c>
      <c r="V43" s="142">
        <f>'[6]Daily Roster'!$V43</f>
        <v>0</v>
      </c>
      <c r="W43" s="142">
        <f>'[6]Daily Roster'!$W43</f>
        <v>0</v>
      </c>
      <c r="X43" s="142">
        <f>'[6]Daily Roster'!$X43</f>
        <v>0</v>
      </c>
      <c r="Y43" s="142">
        <f>'[6]Daily Roster'!$Y43</f>
        <v>0</v>
      </c>
      <c r="Z43" s="142">
        <f>'[6]Daily Roster'!$Z43</f>
        <v>0</v>
      </c>
      <c r="AA43" s="142">
        <f>'[6]Daily Roster'!$AA43</f>
        <v>0</v>
      </c>
      <c r="AB43" s="142">
        <f>'[6]Daily Roster'!$AB43</f>
        <v>0</v>
      </c>
      <c r="AC43" s="142">
        <f>'[6]Daily Roster'!$AC43</f>
        <v>0</v>
      </c>
      <c r="AD43" s="142">
        <f>'[6]Daily Roster'!$AD43</f>
        <v>0</v>
      </c>
      <c r="AE43" s="142">
        <f>'[6]Daily Roster'!$AE43</f>
        <v>0</v>
      </c>
      <c r="AF43" s="142">
        <f>'[6]Daily Roster'!$AF43</f>
        <v>0</v>
      </c>
      <c r="AG43" s="142">
        <f>'[6]Daily Roster'!$AG43</f>
        <v>0</v>
      </c>
      <c r="AH43" s="142">
        <f>'[6]Daily Roster'!$AH43</f>
        <v>0</v>
      </c>
      <c r="AI43" s="142">
        <f>'[6]Daily Roster'!$AI43</f>
        <v>0</v>
      </c>
      <c r="AJ43" s="191">
        <f>'[6]Daily Roster'!$AJ43</f>
        <v>0</v>
      </c>
      <c r="AK43" s="191">
        <f>'[6]Daily Roster'!$AK43</f>
        <v>0</v>
      </c>
      <c r="AL43" s="191">
        <f>'[6]Daily Roster'!$AL43</f>
        <v>0</v>
      </c>
      <c r="AM43" s="141"/>
    </row>
    <row r="44" spans="1:39" s="25" customFormat="1" ht="15" x14ac:dyDescent="0.25">
      <c r="A44" s="139">
        <v>43159</v>
      </c>
      <c r="B44" s="140" t="s">
        <v>3</v>
      </c>
      <c r="C44" s="142">
        <f>'[6]Daily Roster'!$C44</f>
        <v>0</v>
      </c>
      <c r="D44" s="142">
        <f>'[6]Daily Roster'!$D44</f>
        <v>0</v>
      </c>
      <c r="E44" s="142">
        <f>'[6]Daily Roster'!$E44</f>
        <v>0</v>
      </c>
      <c r="F44" s="142">
        <f>'[6]Daily Roster'!$F44</f>
        <v>0</v>
      </c>
      <c r="G44" s="142">
        <f>'[6]Daily Roster'!$G44</f>
        <v>0</v>
      </c>
      <c r="H44" s="142">
        <f>'[6]Daily Roster'!$H44</f>
        <v>0</v>
      </c>
      <c r="I44" s="142">
        <f>'[6]Daily Roster'!$I44</f>
        <v>0</v>
      </c>
      <c r="J44" s="142">
        <f>'[6]Daily Roster'!$J44</f>
        <v>0</v>
      </c>
      <c r="K44" s="142">
        <f>'[6]Daily Roster'!$K44</f>
        <v>0</v>
      </c>
      <c r="L44" s="142">
        <f>'[6]Daily Roster'!$L44</f>
        <v>0</v>
      </c>
      <c r="M44" s="142">
        <f>'[6]Daily Roster'!$M44</f>
        <v>0</v>
      </c>
      <c r="N44" s="142">
        <f>'[6]Daily Roster'!$N44</f>
        <v>0</v>
      </c>
      <c r="O44" s="142">
        <f>'[6]Daily Roster'!$O44</f>
        <v>0</v>
      </c>
      <c r="P44" s="142">
        <f>'[6]Daily Roster'!$P44</f>
        <v>0</v>
      </c>
      <c r="Q44" s="142">
        <f>'[6]Daily Roster'!$Q44</f>
        <v>0</v>
      </c>
      <c r="R44" s="142">
        <f>'[6]Daily Roster'!$R44</f>
        <v>0</v>
      </c>
      <c r="S44" s="142">
        <f>'[6]Daily Roster'!$S44</f>
        <v>0</v>
      </c>
      <c r="T44" s="142">
        <f>'[6]Daily Roster'!$T44</f>
        <v>0</v>
      </c>
      <c r="U44" s="142">
        <f>'[6]Daily Roster'!$U44</f>
        <v>0</v>
      </c>
      <c r="V44" s="142">
        <f>'[6]Daily Roster'!$V44</f>
        <v>0</v>
      </c>
      <c r="W44" s="142">
        <f>'[6]Daily Roster'!$W44</f>
        <v>0</v>
      </c>
      <c r="X44" s="142">
        <f>'[6]Daily Roster'!$X44</f>
        <v>0</v>
      </c>
      <c r="Y44" s="142">
        <f>'[6]Daily Roster'!$Y44</f>
        <v>0</v>
      </c>
      <c r="Z44" s="142">
        <f>'[6]Daily Roster'!$Z44</f>
        <v>0</v>
      </c>
      <c r="AA44" s="142">
        <f>'[6]Daily Roster'!$AA44</f>
        <v>0</v>
      </c>
      <c r="AB44" s="142">
        <f>'[6]Daily Roster'!$AB44</f>
        <v>0</v>
      </c>
      <c r="AC44" s="142">
        <f>'[6]Daily Roster'!$AC44</f>
        <v>0</v>
      </c>
      <c r="AD44" s="142">
        <f>'[6]Daily Roster'!$AD44</f>
        <v>0</v>
      </c>
      <c r="AE44" s="142">
        <f>'[6]Daily Roster'!$AE44</f>
        <v>0</v>
      </c>
      <c r="AF44" s="142">
        <f>'[6]Daily Roster'!$AF44</f>
        <v>0</v>
      </c>
      <c r="AG44" s="142">
        <f>'[6]Daily Roster'!$AG44</f>
        <v>0</v>
      </c>
      <c r="AH44" s="142">
        <f>'[6]Daily Roster'!$AH44</f>
        <v>0</v>
      </c>
      <c r="AI44" s="142">
        <f>'[6]Daily Roster'!$AI44</f>
        <v>0</v>
      </c>
      <c r="AJ44" s="191">
        <f>'[6]Daily Roster'!$AJ44</f>
        <v>0</v>
      </c>
      <c r="AK44" s="191">
        <f>'[6]Daily Roster'!$AK44</f>
        <v>0</v>
      </c>
      <c r="AL44" s="191">
        <f>'[6]Daily Roster'!$AL44</f>
        <v>0</v>
      </c>
      <c r="AM44" s="141"/>
    </row>
    <row r="45" spans="1:39" s="25" customFormat="1" ht="15" x14ac:dyDescent="0.25">
      <c r="A45" s="139">
        <v>43160</v>
      </c>
      <c r="B45" s="140" t="s">
        <v>4</v>
      </c>
      <c r="C45" s="142">
        <f>'[6]Daily Roster'!$C45</f>
        <v>0</v>
      </c>
      <c r="D45" s="142">
        <f>'[6]Daily Roster'!$D45</f>
        <v>0</v>
      </c>
      <c r="E45" s="142">
        <f>'[6]Daily Roster'!$E45</f>
        <v>0</v>
      </c>
      <c r="F45" s="142">
        <f>'[6]Daily Roster'!$F45</f>
        <v>0</v>
      </c>
      <c r="G45" s="142">
        <f>'[6]Daily Roster'!$G45</f>
        <v>0</v>
      </c>
      <c r="H45" s="142">
        <f>'[6]Daily Roster'!$H45</f>
        <v>0</v>
      </c>
      <c r="I45" s="142">
        <f>'[6]Daily Roster'!$I45</f>
        <v>0</v>
      </c>
      <c r="J45" s="142">
        <f>'[6]Daily Roster'!$J45</f>
        <v>0</v>
      </c>
      <c r="K45" s="142">
        <f>'[6]Daily Roster'!$K45</f>
        <v>0</v>
      </c>
      <c r="L45" s="142">
        <f>'[6]Daily Roster'!$L45</f>
        <v>0</v>
      </c>
      <c r="M45" s="142">
        <f>'[6]Daily Roster'!$M45</f>
        <v>0</v>
      </c>
      <c r="N45" s="142">
        <f>'[6]Daily Roster'!$N45</f>
        <v>0</v>
      </c>
      <c r="O45" s="142">
        <f>'[6]Daily Roster'!$O45</f>
        <v>0</v>
      </c>
      <c r="P45" s="142">
        <f>'[6]Daily Roster'!$P45</f>
        <v>0</v>
      </c>
      <c r="Q45" s="142">
        <f>'[6]Daily Roster'!$Q45</f>
        <v>0</v>
      </c>
      <c r="R45" s="142">
        <f>'[6]Daily Roster'!$R45</f>
        <v>0</v>
      </c>
      <c r="S45" s="142">
        <f>'[6]Daily Roster'!$S45</f>
        <v>0</v>
      </c>
      <c r="T45" s="142">
        <f>'[6]Daily Roster'!$T45</f>
        <v>0</v>
      </c>
      <c r="U45" s="142">
        <f>'[6]Daily Roster'!$U45</f>
        <v>0</v>
      </c>
      <c r="V45" s="142">
        <f>'[6]Daily Roster'!$V45</f>
        <v>0</v>
      </c>
      <c r="W45" s="142">
        <f>'[6]Daily Roster'!$W45</f>
        <v>0</v>
      </c>
      <c r="X45" s="142">
        <f>'[6]Daily Roster'!$X45</f>
        <v>0</v>
      </c>
      <c r="Y45" s="142">
        <f>'[6]Daily Roster'!$Y45</f>
        <v>0</v>
      </c>
      <c r="Z45" s="142">
        <f>'[6]Daily Roster'!$Z45</f>
        <v>0</v>
      </c>
      <c r="AA45" s="142">
        <f>'[6]Daily Roster'!$AA45</f>
        <v>0</v>
      </c>
      <c r="AB45" s="142">
        <f>'[6]Daily Roster'!$AB45</f>
        <v>0</v>
      </c>
      <c r="AC45" s="142">
        <f>'[6]Daily Roster'!$AC45</f>
        <v>0</v>
      </c>
      <c r="AD45" s="142">
        <f>'[6]Daily Roster'!$AD45</f>
        <v>0</v>
      </c>
      <c r="AE45" s="142">
        <f>'[6]Daily Roster'!$AE45</f>
        <v>0</v>
      </c>
      <c r="AF45" s="142">
        <f>'[6]Daily Roster'!$AF45</f>
        <v>0</v>
      </c>
      <c r="AG45" s="142">
        <f>'[6]Daily Roster'!$AG45</f>
        <v>0</v>
      </c>
      <c r="AH45" s="142">
        <f>'[6]Daily Roster'!$AH45</f>
        <v>0</v>
      </c>
      <c r="AI45" s="142">
        <f>'[6]Daily Roster'!$AI45</f>
        <v>0</v>
      </c>
      <c r="AJ45" s="191">
        <f>'[6]Daily Roster'!$AJ45</f>
        <v>0</v>
      </c>
      <c r="AK45" s="191">
        <f>'[6]Daily Roster'!$AK45</f>
        <v>0</v>
      </c>
      <c r="AL45" s="191">
        <f>'[6]Daily Roster'!$AL45</f>
        <v>0</v>
      </c>
      <c r="AM45" s="141"/>
    </row>
    <row r="46" spans="1:39" s="25" customFormat="1" ht="15" x14ac:dyDescent="0.25">
      <c r="A46" s="139">
        <v>43161</v>
      </c>
      <c r="B46" s="140" t="s">
        <v>5</v>
      </c>
      <c r="C46" s="142">
        <f>'[6]Daily Roster'!$C46</f>
        <v>0</v>
      </c>
      <c r="D46" s="142">
        <f>'[6]Daily Roster'!$D46</f>
        <v>0</v>
      </c>
      <c r="E46" s="142">
        <f>'[6]Daily Roster'!$E46</f>
        <v>0</v>
      </c>
      <c r="F46" s="142">
        <f>'[6]Daily Roster'!$F46</f>
        <v>0</v>
      </c>
      <c r="G46" s="142">
        <f>'[6]Daily Roster'!$G46</f>
        <v>0</v>
      </c>
      <c r="H46" s="142">
        <f>'[6]Daily Roster'!$H46</f>
        <v>0</v>
      </c>
      <c r="I46" s="142">
        <f>'[6]Daily Roster'!$I46</f>
        <v>0</v>
      </c>
      <c r="J46" s="142">
        <f>'[6]Daily Roster'!$J46</f>
        <v>0</v>
      </c>
      <c r="K46" s="142">
        <f>'[6]Daily Roster'!$K46</f>
        <v>0</v>
      </c>
      <c r="L46" s="142">
        <f>'[6]Daily Roster'!$L46</f>
        <v>0</v>
      </c>
      <c r="M46" s="142">
        <f>'[6]Daily Roster'!$M46</f>
        <v>0</v>
      </c>
      <c r="N46" s="142">
        <f>'[6]Daily Roster'!$N46</f>
        <v>0</v>
      </c>
      <c r="O46" s="142">
        <f>'[6]Daily Roster'!$O46</f>
        <v>0</v>
      </c>
      <c r="P46" s="142">
        <f>'[6]Daily Roster'!$P46</f>
        <v>0</v>
      </c>
      <c r="Q46" s="142">
        <f>'[6]Daily Roster'!$Q46</f>
        <v>0</v>
      </c>
      <c r="R46" s="142">
        <f>'[6]Daily Roster'!$R46</f>
        <v>0</v>
      </c>
      <c r="S46" s="142">
        <f>'[6]Daily Roster'!$S46</f>
        <v>0</v>
      </c>
      <c r="T46" s="142">
        <f>'[6]Daily Roster'!$T46</f>
        <v>0</v>
      </c>
      <c r="U46" s="142">
        <f>'[6]Daily Roster'!$U46</f>
        <v>0</v>
      </c>
      <c r="V46" s="142">
        <f>'[6]Daily Roster'!$V46</f>
        <v>0</v>
      </c>
      <c r="W46" s="142">
        <f>'[6]Daily Roster'!$W46</f>
        <v>0</v>
      </c>
      <c r="X46" s="142">
        <f>'[6]Daily Roster'!$X46</f>
        <v>0</v>
      </c>
      <c r="Y46" s="142">
        <f>'[6]Daily Roster'!$Y46</f>
        <v>0</v>
      </c>
      <c r="Z46" s="142">
        <f>'[6]Daily Roster'!$Z46</f>
        <v>0</v>
      </c>
      <c r="AA46" s="142">
        <f>'[6]Daily Roster'!$AA46</f>
        <v>0</v>
      </c>
      <c r="AB46" s="142">
        <f>'[6]Daily Roster'!$AB46</f>
        <v>0</v>
      </c>
      <c r="AC46" s="142">
        <f>'[6]Daily Roster'!$AC46</f>
        <v>0</v>
      </c>
      <c r="AD46" s="142">
        <f>'[6]Daily Roster'!$AD46</f>
        <v>0</v>
      </c>
      <c r="AE46" s="142">
        <f>'[6]Daily Roster'!$AE46</f>
        <v>0</v>
      </c>
      <c r="AF46" s="142">
        <f>'[6]Daily Roster'!$AF46</f>
        <v>0</v>
      </c>
      <c r="AG46" s="142">
        <f>'[6]Daily Roster'!$AG46</f>
        <v>0</v>
      </c>
      <c r="AH46" s="142">
        <f>'[6]Daily Roster'!$AH46</f>
        <v>0</v>
      </c>
      <c r="AI46" s="142">
        <f>'[6]Daily Roster'!$AI46</f>
        <v>0</v>
      </c>
      <c r="AJ46" s="191">
        <f>'[6]Daily Roster'!$AJ46</f>
        <v>0</v>
      </c>
      <c r="AK46" s="191">
        <f>'[6]Daily Roster'!$AK46</f>
        <v>0</v>
      </c>
      <c r="AL46" s="191">
        <f>'[6]Daily Roster'!$AL46</f>
        <v>0</v>
      </c>
      <c r="AM46" s="141"/>
    </row>
    <row r="47" spans="1:39" s="25" customFormat="1" ht="15" x14ac:dyDescent="0.25">
      <c r="A47" s="139">
        <v>43164</v>
      </c>
      <c r="B47" s="140" t="s">
        <v>1</v>
      </c>
      <c r="C47" s="142">
        <f>'[6]Daily Roster'!$C47</f>
        <v>0</v>
      </c>
      <c r="D47" s="142">
        <f>'[6]Daily Roster'!$D47</f>
        <v>0</v>
      </c>
      <c r="E47" s="142">
        <f>'[6]Daily Roster'!$E47</f>
        <v>0</v>
      </c>
      <c r="F47" s="142">
        <f>'[6]Daily Roster'!$F47</f>
        <v>0</v>
      </c>
      <c r="G47" s="142">
        <f>'[6]Daily Roster'!$G47</f>
        <v>0</v>
      </c>
      <c r="H47" s="142">
        <f>'[6]Daily Roster'!$H47</f>
        <v>0</v>
      </c>
      <c r="I47" s="142">
        <f>'[6]Daily Roster'!$I47</f>
        <v>0</v>
      </c>
      <c r="J47" s="142">
        <f>'[6]Daily Roster'!$J47</f>
        <v>0</v>
      </c>
      <c r="K47" s="142">
        <f>'[6]Daily Roster'!$K47</f>
        <v>0</v>
      </c>
      <c r="L47" s="142">
        <f>'[6]Daily Roster'!$L47</f>
        <v>0</v>
      </c>
      <c r="M47" s="142">
        <f>'[6]Daily Roster'!$M47</f>
        <v>0</v>
      </c>
      <c r="N47" s="142">
        <f>'[6]Daily Roster'!$N47</f>
        <v>0</v>
      </c>
      <c r="O47" s="142">
        <f>'[6]Daily Roster'!$O47</f>
        <v>0</v>
      </c>
      <c r="P47" s="142">
        <f>'[6]Daily Roster'!$P47</f>
        <v>0</v>
      </c>
      <c r="Q47" s="142">
        <f>'[6]Daily Roster'!$Q47</f>
        <v>0</v>
      </c>
      <c r="R47" s="142">
        <f>'[6]Daily Roster'!$R47</f>
        <v>0</v>
      </c>
      <c r="S47" s="142">
        <f>'[6]Daily Roster'!$S47</f>
        <v>0</v>
      </c>
      <c r="T47" s="142">
        <f>'[6]Daily Roster'!$T47</f>
        <v>0</v>
      </c>
      <c r="U47" s="142">
        <f>'[6]Daily Roster'!$U47</f>
        <v>0</v>
      </c>
      <c r="V47" s="142">
        <f>'[6]Daily Roster'!$V47</f>
        <v>0</v>
      </c>
      <c r="W47" s="142">
        <f>'[6]Daily Roster'!$W47</f>
        <v>0</v>
      </c>
      <c r="X47" s="142">
        <f>'[6]Daily Roster'!$X47</f>
        <v>0</v>
      </c>
      <c r="Y47" s="142">
        <f>'[6]Daily Roster'!$Y47</f>
        <v>0</v>
      </c>
      <c r="Z47" s="142">
        <f>'[6]Daily Roster'!$Z47</f>
        <v>0</v>
      </c>
      <c r="AA47" s="142">
        <f>'[6]Daily Roster'!$AA47</f>
        <v>0</v>
      </c>
      <c r="AB47" s="142">
        <f>'[6]Daily Roster'!$AB47</f>
        <v>0</v>
      </c>
      <c r="AC47" s="142">
        <f>'[6]Daily Roster'!$AC47</f>
        <v>0</v>
      </c>
      <c r="AD47" s="142">
        <f>'[6]Daily Roster'!$AD47</f>
        <v>0</v>
      </c>
      <c r="AE47" s="142">
        <f>'[6]Daily Roster'!$AE47</f>
        <v>0</v>
      </c>
      <c r="AF47" s="142">
        <f>'[6]Daily Roster'!$AF47</f>
        <v>0</v>
      </c>
      <c r="AG47" s="142">
        <f>'[6]Daily Roster'!$AG47</f>
        <v>0</v>
      </c>
      <c r="AH47" s="142">
        <f>'[6]Daily Roster'!$AH47</f>
        <v>0</v>
      </c>
      <c r="AI47" s="142">
        <f>'[6]Daily Roster'!$AI47</f>
        <v>0</v>
      </c>
      <c r="AJ47" s="191">
        <f>'[6]Daily Roster'!$AJ47</f>
        <v>0</v>
      </c>
      <c r="AK47" s="191">
        <f>'[6]Daily Roster'!$AK47</f>
        <v>0</v>
      </c>
      <c r="AL47" s="191">
        <f>'[6]Daily Roster'!$AL47</f>
        <v>0</v>
      </c>
      <c r="AM47" s="141"/>
    </row>
    <row r="48" spans="1:39" s="25" customFormat="1" ht="15" x14ac:dyDescent="0.25">
      <c r="A48" s="139">
        <v>43165</v>
      </c>
      <c r="B48" s="140" t="s">
        <v>2</v>
      </c>
      <c r="C48" s="142">
        <f>'[6]Daily Roster'!$C48</f>
        <v>0</v>
      </c>
      <c r="D48" s="142">
        <f>'[6]Daily Roster'!$D48</f>
        <v>0</v>
      </c>
      <c r="E48" s="142">
        <f>'[6]Daily Roster'!$E48</f>
        <v>0</v>
      </c>
      <c r="F48" s="142">
        <f>'[6]Daily Roster'!$F48</f>
        <v>0</v>
      </c>
      <c r="G48" s="142">
        <f>'[6]Daily Roster'!$G48</f>
        <v>0</v>
      </c>
      <c r="H48" s="142">
        <f>'[6]Daily Roster'!$H48</f>
        <v>0</v>
      </c>
      <c r="I48" s="142">
        <f>'[6]Daily Roster'!$I48</f>
        <v>0</v>
      </c>
      <c r="J48" s="142">
        <f>'[6]Daily Roster'!$J48</f>
        <v>0</v>
      </c>
      <c r="K48" s="142">
        <f>'[6]Daily Roster'!$K48</f>
        <v>0</v>
      </c>
      <c r="L48" s="142">
        <f>'[6]Daily Roster'!$L48</f>
        <v>0</v>
      </c>
      <c r="M48" s="142">
        <f>'[6]Daily Roster'!$M48</f>
        <v>0</v>
      </c>
      <c r="N48" s="142">
        <f>'[6]Daily Roster'!$N48</f>
        <v>0</v>
      </c>
      <c r="O48" s="142">
        <f>'[6]Daily Roster'!$O48</f>
        <v>0</v>
      </c>
      <c r="P48" s="142">
        <f>'[6]Daily Roster'!$P48</f>
        <v>0</v>
      </c>
      <c r="Q48" s="142">
        <f>'[6]Daily Roster'!$Q48</f>
        <v>0</v>
      </c>
      <c r="R48" s="142">
        <f>'[6]Daily Roster'!$R48</f>
        <v>0</v>
      </c>
      <c r="S48" s="142">
        <f>'[6]Daily Roster'!$S48</f>
        <v>0</v>
      </c>
      <c r="T48" s="142">
        <f>'[6]Daily Roster'!$T48</f>
        <v>0</v>
      </c>
      <c r="U48" s="142">
        <f>'[6]Daily Roster'!$U48</f>
        <v>0</v>
      </c>
      <c r="V48" s="142">
        <f>'[6]Daily Roster'!$V48</f>
        <v>0</v>
      </c>
      <c r="W48" s="142">
        <f>'[6]Daily Roster'!$W48</f>
        <v>0</v>
      </c>
      <c r="X48" s="142">
        <f>'[6]Daily Roster'!$X48</f>
        <v>0</v>
      </c>
      <c r="Y48" s="142">
        <f>'[6]Daily Roster'!$Y48</f>
        <v>0</v>
      </c>
      <c r="Z48" s="142">
        <f>'[6]Daily Roster'!$Z48</f>
        <v>0</v>
      </c>
      <c r="AA48" s="142">
        <f>'[6]Daily Roster'!$AA48</f>
        <v>0</v>
      </c>
      <c r="AB48" s="142">
        <f>'[6]Daily Roster'!$AB48</f>
        <v>0</v>
      </c>
      <c r="AC48" s="142">
        <f>'[6]Daily Roster'!$AC48</f>
        <v>0</v>
      </c>
      <c r="AD48" s="142">
        <f>'[6]Daily Roster'!$AD48</f>
        <v>0</v>
      </c>
      <c r="AE48" s="142">
        <f>'[6]Daily Roster'!$AE48</f>
        <v>0</v>
      </c>
      <c r="AF48" s="142">
        <f>'[6]Daily Roster'!$AF48</f>
        <v>0</v>
      </c>
      <c r="AG48" s="142">
        <f>'[6]Daily Roster'!$AG48</f>
        <v>0</v>
      </c>
      <c r="AH48" s="142">
        <f>'[6]Daily Roster'!$AH48</f>
        <v>0</v>
      </c>
      <c r="AI48" s="142">
        <f>'[6]Daily Roster'!$AI48</f>
        <v>0</v>
      </c>
      <c r="AJ48" s="191">
        <f>'[6]Daily Roster'!$AJ48</f>
        <v>0</v>
      </c>
      <c r="AK48" s="191">
        <f>'[6]Daily Roster'!$AK48</f>
        <v>0</v>
      </c>
      <c r="AL48" s="191">
        <f>'[6]Daily Roster'!$AL48</f>
        <v>0</v>
      </c>
      <c r="AM48" s="141"/>
    </row>
    <row r="49" spans="1:40" s="25" customFormat="1" ht="15" x14ac:dyDescent="0.25">
      <c r="A49" s="139">
        <v>43166</v>
      </c>
      <c r="B49" s="140" t="s">
        <v>3</v>
      </c>
      <c r="C49" s="142">
        <f>'[6]Daily Roster'!$C49</f>
        <v>0</v>
      </c>
      <c r="D49" s="142">
        <f>'[6]Daily Roster'!$D49</f>
        <v>0</v>
      </c>
      <c r="E49" s="142">
        <f>'[6]Daily Roster'!$E49</f>
        <v>0</v>
      </c>
      <c r="F49" s="142">
        <f>'[6]Daily Roster'!$F49</f>
        <v>0</v>
      </c>
      <c r="G49" s="142">
        <f>'[6]Daily Roster'!$G49</f>
        <v>0</v>
      </c>
      <c r="H49" s="142">
        <f>'[6]Daily Roster'!$H49</f>
        <v>0</v>
      </c>
      <c r="I49" s="142">
        <f>'[6]Daily Roster'!$I49</f>
        <v>0</v>
      </c>
      <c r="J49" s="142">
        <f>'[6]Daily Roster'!$J49</f>
        <v>0</v>
      </c>
      <c r="K49" s="142">
        <f>'[6]Daily Roster'!$K49</f>
        <v>0</v>
      </c>
      <c r="L49" s="142">
        <f>'[6]Daily Roster'!$L49</f>
        <v>0</v>
      </c>
      <c r="M49" s="142">
        <f>'[6]Daily Roster'!$M49</f>
        <v>0</v>
      </c>
      <c r="N49" s="142">
        <f>'[6]Daily Roster'!$N49</f>
        <v>0</v>
      </c>
      <c r="O49" s="142">
        <f>'[6]Daily Roster'!$O49</f>
        <v>0</v>
      </c>
      <c r="P49" s="142">
        <f>'[6]Daily Roster'!$P49</f>
        <v>0</v>
      </c>
      <c r="Q49" s="142">
        <f>'[6]Daily Roster'!$Q49</f>
        <v>0</v>
      </c>
      <c r="R49" s="142">
        <f>'[6]Daily Roster'!$R49</f>
        <v>0</v>
      </c>
      <c r="S49" s="142">
        <f>'[6]Daily Roster'!$S49</f>
        <v>0</v>
      </c>
      <c r="T49" s="142">
        <f>'[6]Daily Roster'!$T49</f>
        <v>0</v>
      </c>
      <c r="U49" s="142">
        <f>'[6]Daily Roster'!$U49</f>
        <v>0</v>
      </c>
      <c r="V49" s="142">
        <f>'[6]Daily Roster'!$V49</f>
        <v>0</v>
      </c>
      <c r="W49" s="142">
        <f>'[6]Daily Roster'!$W49</f>
        <v>0</v>
      </c>
      <c r="X49" s="142">
        <f>'[6]Daily Roster'!$X49</f>
        <v>0</v>
      </c>
      <c r="Y49" s="142">
        <f>'[6]Daily Roster'!$Y49</f>
        <v>0</v>
      </c>
      <c r="Z49" s="142">
        <f>'[6]Daily Roster'!$Z49</f>
        <v>0</v>
      </c>
      <c r="AA49" s="142">
        <f>'[6]Daily Roster'!$AA49</f>
        <v>0</v>
      </c>
      <c r="AB49" s="142">
        <f>'[6]Daily Roster'!$AB49</f>
        <v>0</v>
      </c>
      <c r="AC49" s="142">
        <f>'[6]Daily Roster'!$AC49</f>
        <v>0</v>
      </c>
      <c r="AD49" s="142">
        <f>'[6]Daily Roster'!$AD49</f>
        <v>0</v>
      </c>
      <c r="AE49" s="142">
        <f>'[6]Daily Roster'!$AE49</f>
        <v>0</v>
      </c>
      <c r="AF49" s="142">
        <f>'[6]Daily Roster'!$AF49</f>
        <v>0</v>
      </c>
      <c r="AG49" s="142">
        <f>'[6]Daily Roster'!$AG49</f>
        <v>0</v>
      </c>
      <c r="AH49" s="142">
        <f>'[6]Daily Roster'!$AH49</f>
        <v>0</v>
      </c>
      <c r="AI49" s="142">
        <f>'[6]Daily Roster'!$AI49</f>
        <v>0</v>
      </c>
      <c r="AJ49" s="191">
        <f>'[6]Daily Roster'!$AJ49</f>
        <v>0</v>
      </c>
      <c r="AK49" s="191">
        <f>'[6]Daily Roster'!$AK49</f>
        <v>0</v>
      </c>
      <c r="AL49" s="191">
        <f>'[6]Daily Roster'!$AL49</f>
        <v>0</v>
      </c>
      <c r="AM49" s="141"/>
    </row>
    <row r="50" spans="1:40" s="25" customFormat="1" ht="15" x14ac:dyDescent="0.25">
      <c r="A50" s="139">
        <v>43167</v>
      </c>
      <c r="B50" s="140" t="s">
        <v>4</v>
      </c>
      <c r="C50" s="142">
        <f>'[6]Daily Roster'!$C50</f>
        <v>0</v>
      </c>
      <c r="D50" s="142">
        <f>'[6]Daily Roster'!$D50</f>
        <v>0</v>
      </c>
      <c r="E50" s="142">
        <f>'[6]Daily Roster'!$E50</f>
        <v>0</v>
      </c>
      <c r="F50" s="142">
        <f>'[6]Daily Roster'!$F50</f>
        <v>0</v>
      </c>
      <c r="G50" s="142">
        <f>'[6]Daily Roster'!$G50</f>
        <v>0</v>
      </c>
      <c r="H50" s="142">
        <f>'[6]Daily Roster'!$H50</f>
        <v>0</v>
      </c>
      <c r="I50" s="142">
        <f>'[6]Daily Roster'!$I50</f>
        <v>0</v>
      </c>
      <c r="J50" s="142">
        <f>'[6]Daily Roster'!$J50</f>
        <v>0</v>
      </c>
      <c r="K50" s="142">
        <f>'[6]Daily Roster'!$K50</f>
        <v>0</v>
      </c>
      <c r="L50" s="142">
        <f>'[6]Daily Roster'!$L50</f>
        <v>0</v>
      </c>
      <c r="M50" s="142">
        <f>'[6]Daily Roster'!$M50</f>
        <v>0</v>
      </c>
      <c r="N50" s="142">
        <f>'[6]Daily Roster'!$N50</f>
        <v>0</v>
      </c>
      <c r="O50" s="142">
        <f>'[6]Daily Roster'!$O50</f>
        <v>0</v>
      </c>
      <c r="P50" s="142">
        <f>'[6]Daily Roster'!$P50</f>
        <v>0</v>
      </c>
      <c r="Q50" s="142">
        <f>'[6]Daily Roster'!$Q50</f>
        <v>0</v>
      </c>
      <c r="R50" s="142">
        <f>'[6]Daily Roster'!$R50</f>
        <v>0</v>
      </c>
      <c r="S50" s="142">
        <f>'[6]Daily Roster'!$S50</f>
        <v>0</v>
      </c>
      <c r="T50" s="142">
        <f>'[6]Daily Roster'!$T50</f>
        <v>0</v>
      </c>
      <c r="U50" s="142">
        <f>'[6]Daily Roster'!$U50</f>
        <v>0</v>
      </c>
      <c r="V50" s="142">
        <f>'[6]Daily Roster'!$V50</f>
        <v>0</v>
      </c>
      <c r="W50" s="142">
        <f>'[6]Daily Roster'!$W50</f>
        <v>0</v>
      </c>
      <c r="X50" s="142">
        <f>'[6]Daily Roster'!$X50</f>
        <v>0</v>
      </c>
      <c r="Y50" s="142">
        <f>'[6]Daily Roster'!$Y50</f>
        <v>0</v>
      </c>
      <c r="Z50" s="142">
        <f>'[6]Daily Roster'!$Z50</f>
        <v>0</v>
      </c>
      <c r="AA50" s="142">
        <f>'[6]Daily Roster'!$AA50</f>
        <v>0</v>
      </c>
      <c r="AB50" s="142">
        <f>'[6]Daily Roster'!$AB50</f>
        <v>0</v>
      </c>
      <c r="AC50" s="142">
        <f>'[6]Daily Roster'!$AC50</f>
        <v>0</v>
      </c>
      <c r="AD50" s="142">
        <f>'[6]Daily Roster'!$AD50</f>
        <v>0</v>
      </c>
      <c r="AE50" s="142">
        <f>'[6]Daily Roster'!$AE50</f>
        <v>0</v>
      </c>
      <c r="AF50" s="142">
        <f>'[6]Daily Roster'!$AF50</f>
        <v>0</v>
      </c>
      <c r="AG50" s="142">
        <f>'[6]Daily Roster'!$AG50</f>
        <v>0</v>
      </c>
      <c r="AH50" s="142">
        <f>'[6]Daily Roster'!$AH50</f>
        <v>0</v>
      </c>
      <c r="AI50" s="142">
        <f>'[6]Daily Roster'!$AI50</f>
        <v>0</v>
      </c>
      <c r="AJ50" s="191">
        <f>'[6]Daily Roster'!$AJ50</f>
        <v>0</v>
      </c>
      <c r="AK50" s="191">
        <f>'[6]Daily Roster'!$AK50</f>
        <v>0</v>
      </c>
      <c r="AL50" s="191">
        <f>'[6]Daily Roster'!$AL50</f>
        <v>0</v>
      </c>
      <c r="AM50" s="141"/>
    </row>
    <row r="51" spans="1:40" s="25" customFormat="1" ht="15" x14ac:dyDescent="0.25">
      <c r="A51" s="139">
        <v>43168</v>
      </c>
      <c r="B51" s="140" t="s">
        <v>5</v>
      </c>
      <c r="C51" s="142">
        <f>'[6]Daily Roster'!$C51</f>
        <v>0</v>
      </c>
      <c r="D51" s="142">
        <f>'[6]Daily Roster'!$D51</f>
        <v>0</v>
      </c>
      <c r="E51" s="142">
        <f>'[6]Daily Roster'!$E51</f>
        <v>0</v>
      </c>
      <c r="F51" s="142">
        <f>'[6]Daily Roster'!$F51</f>
        <v>0</v>
      </c>
      <c r="G51" s="142">
        <f>'[6]Daily Roster'!$G51</f>
        <v>0</v>
      </c>
      <c r="H51" s="142">
        <f>'[6]Daily Roster'!$H51</f>
        <v>0</v>
      </c>
      <c r="I51" s="142">
        <f>'[6]Daily Roster'!$I51</f>
        <v>0</v>
      </c>
      <c r="J51" s="142">
        <f>'[6]Daily Roster'!$J51</f>
        <v>0</v>
      </c>
      <c r="K51" s="142">
        <f>'[6]Daily Roster'!$K51</f>
        <v>0</v>
      </c>
      <c r="L51" s="142">
        <f>'[6]Daily Roster'!$L51</f>
        <v>0</v>
      </c>
      <c r="M51" s="142">
        <f>'[6]Daily Roster'!$M51</f>
        <v>0</v>
      </c>
      <c r="N51" s="142">
        <f>'[6]Daily Roster'!$N51</f>
        <v>0</v>
      </c>
      <c r="O51" s="142">
        <f>'[6]Daily Roster'!$O51</f>
        <v>0</v>
      </c>
      <c r="P51" s="142">
        <f>'[6]Daily Roster'!$P51</f>
        <v>0</v>
      </c>
      <c r="Q51" s="142">
        <f>'[6]Daily Roster'!$Q51</f>
        <v>0</v>
      </c>
      <c r="R51" s="142">
        <f>'[6]Daily Roster'!$R51</f>
        <v>0</v>
      </c>
      <c r="S51" s="142">
        <f>'[6]Daily Roster'!$S51</f>
        <v>0</v>
      </c>
      <c r="T51" s="142">
        <f>'[6]Daily Roster'!$T51</f>
        <v>0</v>
      </c>
      <c r="U51" s="142">
        <f>'[6]Daily Roster'!$U51</f>
        <v>0</v>
      </c>
      <c r="V51" s="142">
        <f>'[6]Daily Roster'!$V51</f>
        <v>0</v>
      </c>
      <c r="W51" s="142">
        <f>'[6]Daily Roster'!$W51</f>
        <v>0</v>
      </c>
      <c r="X51" s="142">
        <f>'[6]Daily Roster'!$X51</f>
        <v>0</v>
      </c>
      <c r="Y51" s="142">
        <f>'[6]Daily Roster'!$Y51</f>
        <v>0</v>
      </c>
      <c r="Z51" s="142">
        <f>'[6]Daily Roster'!$Z51</f>
        <v>0</v>
      </c>
      <c r="AA51" s="142">
        <f>'[6]Daily Roster'!$AA51</f>
        <v>0</v>
      </c>
      <c r="AB51" s="142">
        <f>'[6]Daily Roster'!$AB51</f>
        <v>0</v>
      </c>
      <c r="AC51" s="142">
        <f>'[6]Daily Roster'!$AC51</f>
        <v>0</v>
      </c>
      <c r="AD51" s="142">
        <f>'[6]Daily Roster'!$AD51</f>
        <v>0</v>
      </c>
      <c r="AE51" s="142">
        <f>'[6]Daily Roster'!$AE51</f>
        <v>0</v>
      </c>
      <c r="AF51" s="142">
        <f>'[6]Daily Roster'!$AF51</f>
        <v>0</v>
      </c>
      <c r="AG51" s="142">
        <f>'[6]Daily Roster'!$AG51</f>
        <v>0</v>
      </c>
      <c r="AH51" s="142">
        <f>'[6]Daily Roster'!$AH51</f>
        <v>0</v>
      </c>
      <c r="AI51" s="142">
        <f>'[6]Daily Roster'!$AI51</f>
        <v>0</v>
      </c>
      <c r="AJ51" s="191">
        <f>'[6]Daily Roster'!$AJ51</f>
        <v>0</v>
      </c>
      <c r="AK51" s="191">
        <f>'[6]Daily Roster'!$AK51</f>
        <v>0</v>
      </c>
      <c r="AL51" s="191">
        <f>'[6]Daily Roster'!$AL51</f>
        <v>0</v>
      </c>
      <c r="AM51" s="141"/>
    </row>
    <row r="52" spans="1:40" s="25" customFormat="1" ht="15" x14ac:dyDescent="0.25">
      <c r="A52" s="139">
        <v>43171</v>
      </c>
      <c r="B52" s="140" t="s">
        <v>1</v>
      </c>
      <c r="C52" s="142">
        <f>'[6]Daily Roster'!$C52</f>
        <v>0</v>
      </c>
      <c r="D52" s="142">
        <f>'[6]Daily Roster'!$D52</f>
        <v>0</v>
      </c>
      <c r="E52" s="142">
        <f>'[6]Daily Roster'!$E52</f>
        <v>0</v>
      </c>
      <c r="F52" s="142">
        <f>'[6]Daily Roster'!$F52</f>
        <v>0</v>
      </c>
      <c r="G52" s="142">
        <f>'[6]Daily Roster'!$G52</f>
        <v>0</v>
      </c>
      <c r="H52" s="142">
        <f>'[6]Daily Roster'!$H52</f>
        <v>0</v>
      </c>
      <c r="I52" s="142">
        <f>'[6]Daily Roster'!$I52</f>
        <v>0</v>
      </c>
      <c r="J52" s="142">
        <f>'[6]Daily Roster'!$J52</f>
        <v>0</v>
      </c>
      <c r="K52" s="142">
        <f>'[6]Daily Roster'!$K52</f>
        <v>0</v>
      </c>
      <c r="L52" s="142">
        <f>'[6]Daily Roster'!$L52</f>
        <v>0</v>
      </c>
      <c r="M52" s="142">
        <f>'[6]Daily Roster'!$M52</f>
        <v>0</v>
      </c>
      <c r="N52" s="142">
        <f>'[6]Daily Roster'!$N52</f>
        <v>0</v>
      </c>
      <c r="O52" s="142">
        <f>'[6]Daily Roster'!$O52</f>
        <v>0</v>
      </c>
      <c r="P52" s="142">
        <f>'[6]Daily Roster'!$P52</f>
        <v>0</v>
      </c>
      <c r="Q52" s="142">
        <f>'[6]Daily Roster'!$Q52</f>
        <v>0</v>
      </c>
      <c r="R52" s="142">
        <f>'[6]Daily Roster'!$R52</f>
        <v>0</v>
      </c>
      <c r="S52" s="142">
        <f>'[6]Daily Roster'!$S52</f>
        <v>0</v>
      </c>
      <c r="T52" s="142">
        <f>'[6]Daily Roster'!$T52</f>
        <v>0</v>
      </c>
      <c r="U52" s="142">
        <f>'[6]Daily Roster'!$U52</f>
        <v>0</v>
      </c>
      <c r="V52" s="142">
        <f>'[6]Daily Roster'!$V52</f>
        <v>0</v>
      </c>
      <c r="W52" s="142">
        <f>'[6]Daily Roster'!$W52</f>
        <v>0</v>
      </c>
      <c r="X52" s="142">
        <f>'[6]Daily Roster'!$X52</f>
        <v>0</v>
      </c>
      <c r="Y52" s="142">
        <f>'[6]Daily Roster'!$Y52</f>
        <v>0</v>
      </c>
      <c r="Z52" s="142">
        <f>'[6]Daily Roster'!$Z52</f>
        <v>0</v>
      </c>
      <c r="AA52" s="142">
        <f>'[6]Daily Roster'!$AA52</f>
        <v>0</v>
      </c>
      <c r="AB52" s="142">
        <f>'[6]Daily Roster'!$AB52</f>
        <v>0</v>
      </c>
      <c r="AC52" s="142">
        <f>'[6]Daily Roster'!$AC52</f>
        <v>0</v>
      </c>
      <c r="AD52" s="142">
        <f>'[6]Daily Roster'!$AD52</f>
        <v>0</v>
      </c>
      <c r="AE52" s="142">
        <f>'[6]Daily Roster'!$AE52</f>
        <v>0</v>
      </c>
      <c r="AF52" s="142">
        <f>'[6]Daily Roster'!$AF52</f>
        <v>0</v>
      </c>
      <c r="AG52" s="142">
        <f>'[6]Daily Roster'!$AG52</f>
        <v>0</v>
      </c>
      <c r="AH52" s="142">
        <f>'[6]Daily Roster'!$AH52</f>
        <v>0</v>
      </c>
      <c r="AI52" s="142">
        <f>'[6]Daily Roster'!$AI52</f>
        <v>0</v>
      </c>
      <c r="AJ52" s="191">
        <f>'[6]Daily Roster'!$AJ52</f>
        <v>0</v>
      </c>
      <c r="AK52" s="191">
        <f>'[6]Daily Roster'!$AK52</f>
        <v>0</v>
      </c>
      <c r="AL52" s="191">
        <f>'[6]Daily Roster'!$AL52</f>
        <v>0</v>
      </c>
      <c r="AM52" s="141"/>
    </row>
    <row r="53" spans="1:40" s="25" customFormat="1" ht="15" x14ac:dyDescent="0.25">
      <c r="A53" s="139">
        <v>43172</v>
      </c>
      <c r="B53" s="140" t="s">
        <v>2</v>
      </c>
      <c r="C53" s="142">
        <f>'[6]Daily Roster'!$C53</f>
        <v>0</v>
      </c>
      <c r="D53" s="142">
        <f>'[6]Daily Roster'!$D53</f>
        <v>0</v>
      </c>
      <c r="E53" s="142">
        <f>'[6]Daily Roster'!$E53</f>
        <v>0</v>
      </c>
      <c r="F53" s="142">
        <f>'[6]Daily Roster'!$F53</f>
        <v>0</v>
      </c>
      <c r="G53" s="142">
        <f>'[6]Daily Roster'!$G53</f>
        <v>0</v>
      </c>
      <c r="H53" s="142">
        <f>'[6]Daily Roster'!$H53</f>
        <v>0</v>
      </c>
      <c r="I53" s="142">
        <f>'[6]Daily Roster'!$I53</f>
        <v>0</v>
      </c>
      <c r="J53" s="142">
        <f>'[6]Daily Roster'!$J53</f>
        <v>0</v>
      </c>
      <c r="K53" s="142">
        <f>'[6]Daily Roster'!$K53</f>
        <v>0</v>
      </c>
      <c r="L53" s="142">
        <f>'[6]Daily Roster'!$L53</f>
        <v>0</v>
      </c>
      <c r="M53" s="142">
        <f>'[6]Daily Roster'!$M53</f>
        <v>0</v>
      </c>
      <c r="N53" s="142">
        <f>'[6]Daily Roster'!$N53</f>
        <v>0</v>
      </c>
      <c r="O53" s="142">
        <f>'[6]Daily Roster'!$O53</f>
        <v>0</v>
      </c>
      <c r="P53" s="142">
        <f>'[6]Daily Roster'!$P53</f>
        <v>0</v>
      </c>
      <c r="Q53" s="142">
        <f>'[6]Daily Roster'!$Q53</f>
        <v>0</v>
      </c>
      <c r="R53" s="142">
        <f>'[6]Daily Roster'!$R53</f>
        <v>0</v>
      </c>
      <c r="S53" s="142">
        <f>'[6]Daily Roster'!$S53</f>
        <v>0</v>
      </c>
      <c r="T53" s="142">
        <f>'[6]Daily Roster'!$T53</f>
        <v>0</v>
      </c>
      <c r="U53" s="142">
        <f>'[6]Daily Roster'!$U53</f>
        <v>0</v>
      </c>
      <c r="V53" s="142">
        <f>'[6]Daily Roster'!$V53</f>
        <v>0</v>
      </c>
      <c r="W53" s="142">
        <f>'[6]Daily Roster'!$W53</f>
        <v>0</v>
      </c>
      <c r="X53" s="142">
        <f>'[6]Daily Roster'!$X53</f>
        <v>0</v>
      </c>
      <c r="Y53" s="142">
        <f>'[6]Daily Roster'!$Y53</f>
        <v>0</v>
      </c>
      <c r="Z53" s="142">
        <f>'[6]Daily Roster'!$Z53</f>
        <v>0</v>
      </c>
      <c r="AA53" s="142">
        <f>'[6]Daily Roster'!$AA53</f>
        <v>0</v>
      </c>
      <c r="AB53" s="142">
        <f>'[6]Daily Roster'!$AB53</f>
        <v>0</v>
      </c>
      <c r="AC53" s="142">
        <f>'[6]Daily Roster'!$AC53</f>
        <v>0</v>
      </c>
      <c r="AD53" s="142">
        <f>'[6]Daily Roster'!$AD53</f>
        <v>0</v>
      </c>
      <c r="AE53" s="142">
        <f>'[6]Daily Roster'!$AE53</f>
        <v>0</v>
      </c>
      <c r="AF53" s="142">
        <f>'[6]Daily Roster'!$AF53</f>
        <v>0</v>
      </c>
      <c r="AG53" s="142">
        <f>'[6]Daily Roster'!$AG53</f>
        <v>0</v>
      </c>
      <c r="AH53" s="142">
        <f>'[6]Daily Roster'!$AH53</f>
        <v>0</v>
      </c>
      <c r="AI53" s="142">
        <f>'[6]Daily Roster'!$AI53</f>
        <v>0</v>
      </c>
      <c r="AJ53" s="191">
        <f>'[6]Daily Roster'!$AJ53</f>
        <v>0</v>
      </c>
      <c r="AK53" s="191">
        <f>'[6]Daily Roster'!$AK53</f>
        <v>0</v>
      </c>
      <c r="AL53" s="191">
        <f>'[6]Daily Roster'!$AL53</f>
        <v>0</v>
      </c>
      <c r="AM53" s="141"/>
    </row>
    <row r="54" spans="1:40" s="25" customFormat="1" ht="15" x14ac:dyDescent="0.25">
      <c r="A54" s="139">
        <v>43173</v>
      </c>
      <c r="B54" s="140" t="s">
        <v>3</v>
      </c>
      <c r="C54" s="142">
        <f>'[6]Daily Roster'!$C54</f>
        <v>0</v>
      </c>
      <c r="D54" s="142">
        <f>'[6]Daily Roster'!$D54</f>
        <v>0</v>
      </c>
      <c r="E54" s="142">
        <f>'[6]Daily Roster'!$E54</f>
        <v>0</v>
      </c>
      <c r="F54" s="142">
        <f>'[6]Daily Roster'!$F54</f>
        <v>0</v>
      </c>
      <c r="G54" s="142">
        <f>'[6]Daily Roster'!$G54</f>
        <v>0</v>
      </c>
      <c r="H54" s="142">
        <f>'[6]Daily Roster'!$H54</f>
        <v>0</v>
      </c>
      <c r="I54" s="142">
        <f>'[6]Daily Roster'!$I54</f>
        <v>0</v>
      </c>
      <c r="J54" s="142">
        <f>'[6]Daily Roster'!$J54</f>
        <v>0</v>
      </c>
      <c r="K54" s="142">
        <f>'[6]Daily Roster'!$K54</f>
        <v>0</v>
      </c>
      <c r="L54" s="142">
        <f>'[6]Daily Roster'!$L54</f>
        <v>0</v>
      </c>
      <c r="M54" s="142">
        <f>'[6]Daily Roster'!$M54</f>
        <v>0</v>
      </c>
      <c r="N54" s="142">
        <f>'[6]Daily Roster'!$N54</f>
        <v>0</v>
      </c>
      <c r="O54" s="142">
        <f>'[6]Daily Roster'!$O54</f>
        <v>0</v>
      </c>
      <c r="P54" s="142">
        <f>'[6]Daily Roster'!$P54</f>
        <v>0</v>
      </c>
      <c r="Q54" s="142">
        <f>'[6]Daily Roster'!$Q54</f>
        <v>0</v>
      </c>
      <c r="R54" s="142">
        <f>'[6]Daily Roster'!$R54</f>
        <v>0</v>
      </c>
      <c r="S54" s="142">
        <f>'[6]Daily Roster'!$S54</f>
        <v>0</v>
      </c>
      <c r="T54" s="142">
        <f>'[6]Daily Roster'!$T54</f>
        <v>0</v>
      </c>
      <c r="U54" s="142">
        <f>'[6]Daily Roster'!$U54</f>
        <v>0</v>
      </c>
      <c r="V54" s="142">
        <f>'[6]Daily Roster'!$V54</f>
        <v>0</v>
      </c>
      <c r="W54" s="142">
        <f>'[6]Daily Roster'!$W54</f>
        <v>0</v>
      </c>
      <c r="X54" s="142">
        <f>'[6]Daily Roster'!$X54</f>
        <v>0</v>
      </c>
      <c r="Y54" s="142">
        <f>'[6]Daily Roster'!$Y54</f>
        <v>0</v>
      </c>
      <c r="Z54" s="142">
        <f>'[6]Daily Roster'!$Z54</f>
        <v>0</v>
      </c>
      <c r="AA54" s="142">
        <f>'[6]Daily Roster'!$AA54</f>
        <v>0</v>
      </c>
      <c r="AB54" s="142">
        <f>'[6]Daily Roster'!$AB54</f>
        <v>0</v>
      </c>
      <c r="AC54" s="142">
        <f>'[6]Daily Roster'!$AC54</f>
        <v>0</v>
      </c>
      <c r="AD54" s="142">
        <f>'[6]Daily Roster'!$AD54</f>
        <v>0</v>
      </c>
      <c r="AE54" s="142">
        <f>'[6]Daily Roster'!$AE54</f>
        <v>0</v>
      </c>
      <c r="AF54" s="142">
        <f>'[6]Daily Roster'!$AF54</f>
        <v>0</v>
      </c>
      <c r="AG54" s="142">
        <f>'[6]Daily Roster'!$AG54</f>
        <v>0</v>
      </c>
      <c r="AH54" s="142">
        <f>'[6]Daily Roster'!$AH54</f>
        <v>0</v>
      </c>
      <c r="AI54" s="142">
        <f>'[6]Daily Roster'!$AI54</f>
        <v>0</v>
      </c>
      <c r="AJ54" s="191">
        <f>'[6]Daily Roster'!$AJ54</f>
        <v>0</v>
      </c>
      <c r="AK54" s="191">
        <f>'[6]Daily Roster'!$AK54</f>
        <v>0</v>
      </c>
      <c r="AL54" s="191">
        <f>'[6]Daily Roster'!$AL54</f>
        <v>0</v>
      </c>
      <c r="AM54" s="141"/>
    </row>
    <row r="55" spans="1:40" s="25" customFormat="1" ht="15" x14ac:dyDescent="0.25">
      <c r="A55" s="139">
        <v>43174</v>
      </c>
      <c r="B55" s="140" t="s">
        <v>4</v>
      </c>
      <c r="C55" s="142">
        <f>'[6]Daily Roster'!$C55</f>
        <v>0</v>
      </c>
      <c r="D55" s="142">
        <f>'[6]Daily Roster'!$D55</f>
        <v>0</v>
      </c>
      <c r="E55" s="142">
        <f>'[6]Daily Roster'!$E55</f>
        <v>0</v>
      </c>
      <c r="F55" s="142">
        <f>'[6]Daily Roster'!$F55</f>
        <v>0</v>
      </c>
      <c r="G55" s="142">
        <f>'[6]Daily Roster'!$G55</f>
        <v>0</v>
      </c>
      <c r="H55" s="142">
        <f>'[6]Daily Roster'!$H55</f>
        <v>0</v>
      </c>
      <c r="I55" s="142">
        <f>'[6]Daily Roster'!$I55</f>
        <v>0</v>
      </c>
      <c r="J55" s="142">
        <f>'[6]Daily Roster'!$J55</f>
        <v>0</v>
      </c>
      <c r="K55" s="142">
        <f>'[6]Daily Roster'!$K55</f>
        <v>0</v>
      </c>
      <c r="L55" s="142">
        <f>'[6]Daily Roster'!$L55</f>
        <v>0</v>
      </c>
      <c r="M55" s="142">
        <f>'[6]Daily Roster'!$M55</f>
        <v>0</v>
      </c>
      <c r="N55" s="142">
        <f>'[6]Daily Roster'!$N55</f>
        <v>0</v>
      </c>
      <c r="O55" s="142">
        <f>'[6]Daily Roster'!$O55</f>
        <v>0</v>
      </c>
      <c r="P55" s="142">
        <f>'[6]Daily Roster'!$P55</f>
        <v>0</v>
      </c>
      <c r="Q55" s="142">
        <f>'[6]Daily Roster'!$Q55</f>
        <v>0</v>
      </c>
      <c r="R55" s="142">
        <f>'[6]Daily Roster'!$R55</f>
        <v>0</v>
      </c>
      <c r="S55" s="142">
        <f>'[6]Daily Roster'!$S55</f>
        <v>0</v>
      </c>
      <c r="T55" s="142">
        <f>'[6]Daily Roster'!$T55</f>
        <v>0</v>
      </c>
      <c r="U55" s="142">
        <f>'[6]Daily Roster'!$U55</f>
        <v>0</v>
      </c>
      <c r="V55" s="142">
        <f>'[6]Daily Roster'!$V55</f>
        <v>0</v>
      </c>
      <c r="W55" s="142">
        <f>'[6]Daily Roster'!$W55</f>
        <v>0</v>
      </c>
      <c r="X55" s="142">
        <f>'[6]Daily Roster'!$X55</f>
        <v>0</v>
      </c>
      <c r="Y55" s="142">
        <f>'[6]Daily Roster'!$Y55</f>
        <v>0</v>
      </c>
      <c r="Z55" s="142">
        <f>'[6]Daily Roster'!$Z55</f>
        <v>0</v>
      </c>
      <c r="AA55" s="142">
        <f>'[6]Daily Roster'!$AA55</f>
        <v>0</v>
      </c>
      <c r="AB55" s="142">
        <f>'[6]Daily Roster'!$AB55</f>
        <v>0</v>
      </c>
      <c r="AC55" s="142">
        <f>'[6]Daily Roster'!$AC55</f>
        <v>0</v>
      </c>
      <c r="AD55" s="142">
        <f>'[6]Daily Roster'!$AD55</f>
        <v>0</v>
      </c>
      <c r="AE55" s="142">
        <f>'[6]Daily Roster'!$AE55</f>
        <v>0</v>
      </c>
      <c r="AF55" s="142">
        <f>'[6]Daily Roster'!$AF55</f>
        <v>0</v>
      </c>
      <c r="AG55" s="142">
        <f>'[6]Daily Roster'!$AG55</f>
        <v>0</v>
      </c>
      <c r="AH55" s="142">
        <f>'[6]Daily Roster'!$AH55</f>
        <v>0</v>
      </c>
      <c r="AI55" s="142">
        <f>'[6]Daily Roster'!$AI55</f>
        <v>0</v>
      </c>
      <c r="AJ55" s="191">
        <f>'[6]Daily Roster'!$AJ55</f>
        <v>0</v>
      </c>
      <c r="AK55" s="191">
        <f>'[6]Daily Roster'!$AK55</f>
        <v>0</v>
      </c>
      <c r="AL55" s="191">
        <f>'[6]Daily Roster'!$AL55</f>
        <v>0</v>
      </c>
      <c r="AM55" s="141"/>
    </row>
    <row r="56" spans="1:40" s="25" customFormat="1" ht="15" x14ac:dyDescent="0.25">
      <c r="A56" s="139">
        <v>43175</v>
      </c>
      <c r="B56" s="140" t="s">
        <v>5</v>
      </c>
      <c r="C56" s="142">
        <f>'[6]Daily Roster'!$C56</f>
        <v>0</v>
      </c>
      <c r="D56" s="142">
        <f>'[6]Daily Roster'!$D56</f>
        <v>0</v>
      </c>
      <c r="E56" s="142">
        <f>'[6]Daily Roster'!$E56</f>
        <v>0</v>
      </c>
      <c r="F56" s="142">
        <f>'[6]Daily Roster'!$F56</f>
        <v>0</v>
      </c>
      <c r="G56" s="142">
        <f>'[6]Daily Roster'!$G56</f>
        <v>0</v>
      </c>
      <c r="H56" s="142">
        <f>'[6]Daily Roster'!$H56</f>
        <v>0</v>
      </c>
      <c r="I56" s="142">
        <f>'[6]Daily Roster'!$I56</f>
        <v>0</v>
      </c>
      <c r="J56" s="142">
        <f>'[6]Daily Roster'!$J56</f>
        <v>0</v>
      </c>
      <c r="K56" s="142">
        <f>'[6]Daily Roster'!$K56</f>
        <v>0</v>
      </c>
      <c r="L56" s="142">
        <f>'[6]Daily Roster'!$L56</f>
        <v>0</v>
      </c>
      <c r="M56" s="142">
        <f>'[6]Daily Roster'!$M56</f>
        <v>0</v>
      </c>
      <c r="N56" s="142">
        <f>'[6]Daily Roster'!$N56</f>
        <v>0</v>
      </c>
      <c r="O56" s="142">
        <f>'[6]Daily Roster'!$O56</f>
        <v>0</v>
      </c>
      <c r="P56" s="142">
        <f>'[6]Daily Roster'!$P56</f>
        <v>0</v>
      </c>
      <c r="Q56" s="142">
        <f>'[6]Daily Roster'!$Q56</f>
        <v>0</v>
      </c>
      <c r="R56" s="142">
        <f>'[6]Daily Roster'!$R56</f>
        <v>0</v>
      </c>
      <c r="S56" s="142">
        <f>'[6]Daily Roster'!$S56</f>
        <v>0</v>
      </c>
      <c r="T56" s="142">
        <f>'[6]Daily Roster'!$T56</f>
        <v>0</v>
      </c>
      <c r="U56" s="142">
        <f>'[6]Daily Roster'!$U56</f>
        <v>0</v>
      </c>
      <c r="V56" s="142">
        <f>'[6]Daily Roster'!$V56</f>
        <v>0</v>
      </c>
      <c r="W56" s="142">
        <f>'[6]Daily Roster'!$W56</f>
        <v>0</v>
      </c>
      <c r="X56" s="142">
        <f>'[6]Daily Roster'!$X56</f>
        <v>0</v>
      </c>
      <c r="Y56" s="142">
        <f>'[6]Daily Roster'!$Y56</f>
        <v>0</v>
      </c>
      <c r="Z56" s="142">
        <f>'[6]Daily Roster'!$Z56</f>
        <v>0</v>
      </c>
      <c r="AA56" s="142">
        <f>'[6]Daily Roster'!$AA56</f>
        <v>0</v>
      </c>
      <c r="AB56" s="142">
        <f>'[6]Daily Roster'!$AB56</f>
        <v>0</v>
      </c>
      <c r="AC56" s="142">
        <f>'[6]Daily Roster'!$AC56</f>
        <v>0</v>
      </c>
      <c r="AD56" s="142">
        <f>'[6]Daily Roster'!$AD56</f>
        <v>0</v>
      </c>
      <c r="AE56" s="142">
        <f>'[6]Daily Roster'!$AE56</f>
        <v>0</v>
      </c>
      <c r="AF56" s="142">
        <f>'[6]Daily Roster'!$AF56</f>
        <v>0</v>
      </c>
      <c r="AG56" s="142">
        <f>'[6]Daily Roster'!$AG56</f>
        <v>0</v>
      </c>
      <c r="AH56" s="142">
        <f>'[6]Daily Roster'!$AH56</f>
        <v>0</v>
      </c>
      <c r="AI56" s="142">
        <f>'[6]Daily Roster'!$AI56</f>
        <v>0</v>
      </c>
      <c r="AJ56" s="191">
        <f>'[6]Daily Roster'!$AJ56</f>
        <v>0</v>
      </c>
      <c r="AK56" s="191">
        <f>'[6]Daily Roster'!$AK56</f>
        <v>0</v>
      </c>
      <c r="AL56" s="191">
        <f>'[6]Daily Roster'!$AL56</f>
        <v>0</v>
      </c>
      <c r="AM56" s="141"/>
    </row>
    <row r="57" spans="1:40" s="25" customFormat="1" x14ac:dyDescent="0.3">
      <c r="A57" s="139">
        <v>43178</v>
      </c>
      <c r="B57" s="140" t="s">
        <v>1</v>
      </c>
      <c r="C57" s="142">
        <f>'[6]Daily Roster'!$C57</f>
        <v>0</v>
      </c>
      <c r="D57" s="142">
        <f>'[6]Daily Roster'!$D57</f>
        <v>0</v>
      </c>
      <c r="E57" s="142">
        <f>'[6]Daily Roster'!$E57</f>
        <v>0</v>
      </c>
      <c r="F57" s="142">
        <f>'[6]Daily Roster'!$F57</f>
        <v>0</v>
      </c>
      <c r="G57" s="142">
        <f>'[6]Daily Roster'!$G57</f>
        <v>0</v>
      </c>
      <c r="H57" s="142">
        <f>'[6]Daily Roster'!$H57</f>
        <v>0</v>
      </c>
      <c r="I57" s="142">
        <f>'[6]Daily Roster'!$I57</f>
        <v>0</v>
      </c>
      <c r="J57" s="142">
        <f>'[6]Daily Roster'!$J57</f>
        <v>0</v>
      </c>
      <c r="K57" s="142">
        <f>'[6]Daily Roster'!$K57</f>
        <v>0</v>
      </c>
      <c r="L57" s="142">
        <f>'[6]Daily Roster'!$L57</f>
        <v>0</v>
      </c>
      <c r="M57" s="142">
        <f>'[6]Daily Roster'!$M57</f>
        <v>0</v>
      </c>
      <c r="N57" s="142">
        <f>'[6]Daily Roster'!$N57</f>
        <v>0</v>
      </c>
      <c r="O57" s="142">
        <f>'[6]Daily Roster'!$O57</f>
        <v>0</v>
      </c>
      <c r="P57" s="142">
        <f>'[6]Daily Roster'!$P57</f>
        <v>0</v>
      </c>
      <c r="Q57" s="142">
        <f>'[6]Daily Roster'!$Q57</f>
        <v>0</v>
      </c>
      <c r="R57" s="142">
        <f>'[6]Daily Roster'!$R57</f>
        <v>0</v>
      </c>
      <c r="S57" s="142">
        <f>'[6]Daily Roster'!$S57</f>
        <v>0</v>
      </c>
      <c r="T57" s="142">
        <f>'[6]Daily Roster'!$T57</f>
        <v>0</v>
      </c>
      <c r="U57" s="142">
        <f>'[6]Daily Roster'!$U57</f>
        <v>0</v>
      </c>
      <c r="V57" s="142">
        <f>'[6]Daily Roster'!$V57</f>
        <v>0</v>
      </c>
      <c r="W57" s="142">
        <f>'[6]Daily Roster'!$W57</f>
        <v>0</v>
      </c>
      <c r="X57" s="142">
        <f>'[6]Daily Roster'!$X57</f>
        <v>0</v>
      </c>
      <c r="Y57" s="142">
        <f>'[6]Daily Roster'!$Y57</f>
        <v>0</v>
      </c>
      <c r="Z57" s="142">
        <f>'[6]Daily Roster'!$Z57</f>
        <v>0</v>
      </c>
      <c r="AA57" s="142">
        <f>'[6]Daily Roster'!$AA57</f>
        <v>0</v>
      </c>
      <c r="AB57" s="142">
        <f>'[6]Daily Roster'!$AB57</f>
        <v>0</v>
      </c>
      <c r="AC57" s="142">
        <f>'[6]Daily Roster'!$AC57</f>
        <v>0</v>
      </c>
      <c r="AD57" s="142">
        <f>'[6]Daily Roster'!$AD57</f>
        <v>0</v>
      </c>
      <c r="AE57" s="142">
        <f>'[6]Daily Roster'!$AE57</f>
        <v>0</v>
      </c>
      <c r="AF57" s="142">
        <f>'[6]Daily Roster'!$AF57</f>
        <v>0</v>
      </c>
      <c r="AG57" s="142">
        <f>'[6]Daily Roster'!$AG57</f>
        <v>0</v>
      </c>
      <c r="AH57" s="142">
        <f>'[6]Daily Roster'!$AH57</f>
        <v>0</v>
      </c>
      <c r="AI57" s="142">
        <f>'[6]Daily Roster'!$AI57</f>
        <v>0</v>
      </c>
      <c r="AJ57" s="191">
        <f>'[6]Daily Roster'!$AJ57</f>
        <v>0</v>
      </c>
      <c r="AK57" s="191">
        <f>'[6]Daily Roster'!$AK57</f>
        <v>0</v>
      </c>
      <c r="AL57" s="191">
        <f>'[6]Daily Roster'!$AL57</f>
        <v>0</v>
      </c>
      <c r="AM57" s="5"/>
    </row>
    <row r="58" spans="1:40" s="5" customFormat="1" x14ac:dyDescent="0.3">
      <c r="A58" s="139">
        <v>43179</v>
      </c>
      <c r="B58" s="140" t="s">
        <v>2</v>
      </c>
      <c r="C58" s="142">
        <f>'[6]Daily Roster'!$C58</f>
        <v>0</v>
      </c>
      <c r="D58" s="142">
        <f>'[6]Daily Roster'!$D58</f>
        <v>0</v>
      </c>
      <c r="E58" s="142">
        <f>'[6]Daily Roster'!$E58</f>
        <v>0</v>
      </c>
      <c r="F58" s="142">
        <f>'[6]Daily Roster'!$F58</f>
        <v>0</v>
      </c>
      <c r="G58" s="142">
        <f>'[6]Daily Roster'!$G58</f>
        <v>0</v>
      </c>
      <c r="H58" s="142">
        <f>'[6]Daily Roster'!$H58</f>
        <v>0</v>
      </c>
      <c r="I58" s="142">
        <f>'[6]Daily Roster'!$I58</f>
        <v>0</v>
      </c>
      <c r="J58" s="142">
        <f>'[6]Daily Roster'!$J58</f>
        <v>0</v>
      </c>
      <c r="K58" s="142">
        <f>'[6]Daily Roster'!$K58</f>
        <v>0</v>
      </c>
      <c r="L58" s="142">
        <f>'[6]Daily Roster'!$L58</f>
        <v>0</v>
      </c>
      <c r="M58" s="142">
        <f>'[6]Daily Roster'!$M58</f>
        <v>0</v>
      </c>
      <c r="N58" s="142">
        <f>'[6]Daily Roster'!$N58</f>
        <v>0</v>
      </c>
      <c r="O58" s="142">
        <f>'[6]Daily Roster'!$O58</f>
        <v>0</v>
      </c>
      <c r="P58" s="142">
        <f>'[6]Daily Roster'!$P58</f>
        <v>0</v>
      </c>
      <c r="Q58" s="142">
        <f>'[6]Daily Roster'!$Q58</f>
        <v>0</v>
      </c>
      <c r="R58" s="142">
        <f>'[6]Daily Roster'!$R58</f>
        <v>0</v>
      </c>
      <c r="S58" s="142">
        <f>'[6]Daily Roster'!$S58</f>
        <v>0</v>
      </c>
      <c r="T58" s="142">
        <f>'[6]Daily Roster'!$T58</f>
        <v>0</v>
      </c>
      <c r="U58" s="142">
        <f>'[6]Daily Roster'!$U58</f>
        <v>0</v>
      </c>
      <c r="V58" s="142">
        <f>'[6]Daily Roster'!$V58</f>
        <v>0</v>
      </c>
      <c r="W58" s="142">
        <f>'[6]Daily Roster'!$W58</f>
        <v>0</v>
      </c>
      <c r="X58" s="142">
        <f>'[6]Daily Roster'!$X58</f>
        <v>0</v>
      </c>
      <c r="Y58" s="142">
        <f>'[6]Daily Roster'!$Y58</f>
        <v>0</v>
      </c>
      <c r="Z58" s="142">
        <f>'[6]Daily Roster'!$Z58</f>
        <v>0</v>
      </c>
      <c r="AA58" s="142">
        <f>'[6]Daily Roster'!$AA58</f>
        <v>0</v>
      </c>
      <c r="AB58" s="142">
        <f>'[6]Daily Roster'!$AB58</f>
        <v>0</v>
      </c>
      <c r="AC58" s="142">
        <f>'[6]Daily Roster'!$AC58</f>
        <v>0</v>
      </c>
      <c r="AD58" s="142">
        <f>'[6]Daily Roster'!$AD58</f>
        <v>0</v>
      </c>
      <c r="AE58" s="142">
        <f>'[6]Daily Roster'!$AE58</f>
        <v>0</v>
      </c>
      <c r="AF58" s="142">
        <f>'[6]Daily Roster'!$AF58</f>
        <v>0</v>
      </c>
      <c r="AG58" s="142">
        <f>'[6]Daily Roster'!$AG58</f>
        <v>0</v>
      </c>
      <c r="AH58" s="142">
        <f>'[6]Daily Roster'!$AH58</f>
        <v>0</v>
      </c>
      <c r="AI58" s="142">
        <f>'[6]Daily Roster'!$AI58</f>
        <v>0</v>
      </c>
      <c r="AJ58" s="191">
        <f>'[6]Daily Roster'!$AJ58</f>
        <v>0</v>
      </c>
      <c r="AK58" s="191">
        <f>'[6]Daily Roster'!$AK58</f>
        <v>0</v>
      </c>
      <c r="AL58" s="191">
        <f>'[6]Daily Roster'!$AL58</f>
        <v>0</v>
      </c>
      <c r="AN58" s="25"/>
    </row>
    <row r="59" spans="1:40" s="5" customFormat="1" x14ac:dyDescent="0.3">
      <c r="A59" s="139">
        <v>43180</v>
      </c>
      <c r="B59" s="140" t="s">
        <v>3</v>
      </c>
      <c r="C59" s="142">
        <f>'[6]Daily Roster'!$C59</f>
        <v>0</v>
      </c>
      <c r="D59" s="142">
        <f>'[6]Daily Roster'!$D59</f>
        <v>0</v>
      </c>
      <c r="E59" s="142">
        <f>'[6]Daily Roster'!$E59</f>
        <v>0</v>
      </c>
      <c r="F59" s="142">
        <f>'[6]Daily Roster'!$F59</f>
        <v>0</v>
      </c>
      <c r="G59" s="142">
        <f>'[6]Daily Roster'!$G59</f>
        <v>0</v>
      </c>
      <c r="H59" s="142">
        <f>'[6]Daily Roster'!$H59</f>
        <v>0</v>
      </c>
      <c r="I59" s="142">
        <f>'[6]Daily Roster'!$I59</f>
        <v>0</v>
      </c>
      <c r="J59" s="142">
        <f>'[6]Daily Roster'!$J59</f>
        <v>0</v>
      </c>
      <c r="K59" s="142">
        <f>'[6]Daily Roster'!$K59</f>
        <v>0</v>
      </c>
      <c r="L59" s="142">
        <f>'[6]Daily Roster'!$L59</f>
        <v>0</v>
      </c>
      <c r="M59" s="142">
        <f>'[6]Daily Roster'!$M59</f>
        <v>0</v>
      </c>
      <c r="N59" s="142">
        <f>'[6]Daily Roster'!$N59</f>
        <v>0</v>
      </c>
      <c r="O59" s="142">
        <f>'[6]Daily Roster'!$O59</f>
        <v>0</v>
      </c>
      <c r="P59" s="142">
        <f>'[6]Daily Roster'!$P59</f>
        <v>0</v>
      </c>
      <c r="Q59" s="142">
        <f>'[6]Daily Roster'!$Q59</f>
        <v>0</v>
      </c>
      <c r="R59" s="142">
        <f>'[6]Daily Roster'!$R59</f>
        <v>0</v>
      </c>
      <c r="S59" s="142">
        <f>'[6]Daily Roster'!$S59</f>
        <v>0</v>
      </c>
      <c r="T59" s="142">
        <f>'[6]Daily Roster'!$T59</f>
        <v>0</v>
      </c>
      <c r="U59" s="142">
        <f>'[6]Daily Roster'!$U59</f>
        <v>0</v>
      </c>
      <c r="V59" s="142">
        <f>'[6]Daily Roster'!$V59</f>
        <v>0</v>
      </c>
      <c r="W59" s="142">
        <f>'[6]Daily Roster'!$W59</f>
        <v>0</v>
      </c>
      <c r="X59" s="142">
        <f>'[6]Daily Roster'!$X59</f>
        <v>0</v>
      </c>
      <c r="Y59" s="142">
        <f>'[6]Daily Roster'!$Y59</f>
        <v>0</v>
      </c>
      <c r="Z59" s="142">
        <f>'[6]Daily Roster'!$Z59</f>
        <v>0</v>
      </c>
      <c r="AA59" s="142">
        <f>'[6]Daily Roster'!$AA59</f>
        <v>0</v>
      </c>
      <c r="AB59" s="142">
        <f>'[6]Daily Roster'!$AB59</f>
        <v>0</v>
      </c>
      <c r="AC59" s="142">
        <f>'[6]Daily Roster'!$AC59</f>
        <v>0</v>
      </c>
      <c r="AD59" s="142">
        <f>'[6]Daily Roster'!$AD59</f>
        <v>0</v>
      </c>
      <c r="AE59" s="142">
        <f>'[6]Daily Roster'!$AE59</f>
        <v>0</v>
      </c>
      <c r="AF59" s="142">
        <f>'[6]Daily Roster'!$AF59</f>
        <v>0</v>
      </c>
      <c r="AG59" s="142">
        <f>'[6]Daily Roster'!$AG59</f>
        <v>0</v>
      </c>
      <c r="AH59" s="142">
        <f>'[6]Daily Roster'!$AH59</f>
        <v>0</v>
      </c>
      <c r="AI59" s="142">
        <f>'[6]Daily Roster'!$AI59</f>
        <v>0</v>
      </c>
      <c r="AJ59" s="191">
        <f>'[6]Daily Roster'!$AJ59</f>
        <v>0</v>
      </c>
      <c r="AK59" s="191">
        <f>'[6]Daily Roster'!$AK59</f>
        <v>0</v>
      </c>
      <c r="AL59" s="191">
        <f>'[6]Daily Roster'!$AL59</f>
        <v>0</v>
      </c>
      <c r="AN59" s="25"/>
    </row>
    <row r="60" spans="1:40" s="5" customFormat="1" x14ac:dyDescent="0.3">
      <c r="A60" s="139">
        <v>43181</v>
      </c>
      <c r="B60" s="140" t="s">
        <v>4</v>
      </c>
      <c r="C60" s="142">
        <f>'[6]Daily Roster'!$C60</f>
        <v>0</v>
      </c>
      <c r="D60" s="142">
        <f>'[6]Daily Roster'!$D60</f>
        <v>0</v>
      </c>
      <c r="E60" s="142">
        <f>'[6]Daily Roster'!$E60</f>
        <v>0</v>
      </c>
      <c r="F60" s="142">
        <f>'[6]Daily Roster'!$F60</f>
        <v>0</v>
      </c>
      <c r="G60" s="142">
        <f>'[6]Daily Roster'!$G60</f>
        <v>0</v>
      </c>
      <c r="H60" s="142">
        <f>'[6]Daily Roster'!$H60</f>
        <v>0</v>
      </c>
      <c r="I60" s="142">
        <f>'[6]Daily Roster'!$I60</f>
        <v>0</v>
      </c>
      <c r="J60" s="142">
        <f>'[6]Daily Roster'!$J60</f>
        <v>0</v>
      </c>
      <c r="K60" s="142">
        <f>'[6]Daily Roster'!$K60</f>
        <v>0</v>
      </c>
      <c r="L60" s="142">
        <f>'[6]Daily Roster'!$L60</f>
        <v>0</v>
      </c>
      <c r="M60" s="142">
        <f>'[6]Daily Roster'!$M60</f>
        <v>0</v>
      </c>
      <c r="N60" s="142">
        <f>'[6]Daily Roster'!$N60</f>
        <v>0</v>
      </c>
      <c r="O60" s="142">
        <f>'[6]Daily Roster'!$O60</f>
        <v>0</v>
      </c>
      <c r="P60" s="142">
        <f>'[6]Daily Roster'!$P60</f>
        <v>0</v>
      </c>
      <c r="Q60" s="142">
        <f>'[6]Daily Roster'!$Q60</f>
        <v>0</v>
      </c>
      <c r="R60" s="142">
        <f>'[6]Daily Roster'!$R60</f>
        <v>0</v>
      </c>
      <c r="S60" s="142">
        <f>'[6]Daily Roster'!$S60</f>
        <v>0</v>
      </c>
      <c r="T60" s="142">
        <f>'[6]Daily Roster'!$T60</f>
        <v>0</v>
      </c>
      <c r="U60" s="142">
        <f>'[6]Daily Roster'!$U60</f>
        <v>0</v>
      </c>
      <c r="V60" s="142">
        <f>'[6]Daily Roster'!$V60</f>
        <v>0</v>
      </c>
      <c r="W60" s="142">
        <f>'[6]Daily Roster'!$W60</f>
        <v>0</v>
      </c>
      <c r="X60" s="142">
        <f>'[6]Daily Roster'!$X60</f>
        <v>0</v>
      </c>
      <c r="Y60" s="142">
        <f>'[6]Daily Roster'!$Y60</f>
        <v>0</v>
      </c>
      <c r="Z60" s="142">
        <f>'[6]Daily Roster'!$Z60</f>
        <v>0</v>
      </c>
      <c r="AA60" s="142">
        <f>'[6]Daily Roster'!$AA60</f>
        <v>0</v>
      </c>
      <c r="AB60" s="142">
        <f>'[6]Daily Roster'!$AB60</f>
        <v>0</v>
      </c>
      <c r="AC60" s="142">
        <f>'[6]Daily Roster'!$AC60</f>
        <v>0</v>
      </c>
      <c r="AD60" s="142">
        <f>'[6]Daily Roster'!$AD60</f>
        <v>0</v>
      </c>
      <c r="AE60" s="142">
        <f>'[6]Daily Roster'!$AE60</f>
        <v>0</v>
      </c>
      <c r="AF60" s="142">
        <f>'[6]Daily Roster'!$AF60</f>
        <v>0</v>
      </c>
      <c r="AG60" s="142">
        <f>'[6]Daily Roster'!$AG60</f>
        <v>0</v>
      </c>
      <c r="AH60" s="142">
        <f>'[6]Daily Roster'!$AH60</f>
        <v>0</v>
      </c>
      <c r="AI60" s="142">
        <f>'[6]Daily Roster'!$AI60</f>
        <v>0</v>
      </c>
      <c r="AJ60" s="191">
        <f>'[6]Daily Roster'!$AJ60</f>
        <v>0</v>
      </c>
      <c r="AK60" s="191">
        <f>'[6]Daily Roster'!$AK60</f>
        <v>0</v>
      </c>
      <c r="AL60" s="191">
        <f>'[6]Daily Roster'!$AL60</f>
        <v>0</v>
      </c>
      <c r="AN60" s="25"/>
    </row>
    <row r="61" spans="1:40" s="5" customFormat="1" x14ac:dyDescent="0.3">
      <c r="A61" s="139">
        <v>43182</v>
      </c>
      <c r="B61" s="140" t="s">
        <v>5</v>
      </c>
      <c r="C61" s="142">
        <f>'[6]Daily Roster'!$C61</f>
        <v>0</v>
      </c>
      <c r="D61" s="142">
        <f>'[6]Daily Roster'!$D61</f>
        <v>0</v>
      </c>
      <c r="E61" s="142">
        <f>'[6]Daily Roster'!$E61</f>
        <v>0</v>
      </c>
      <c r="F61" s="142">
        <f>'[6]Daily Roster'!$F61</f>
        <v>0</v>
      </c>
      <c r="G61" s="142">
        <f>'[6]Daily Roster'!$G61</f>
        <v>0</v>
      </c>
      <c r="H61" s="142">
        <f>'[6]Daily Roster'!$H61</f>
        <v>0</v>
      </c>
      <c r="I61" s="142">
        <f>'[6]Daily Roster'!$I61</f>
        <v>0</v>
      </c>
      <c r="J61" s="142">
        <f>'[6]Daily Roster'!$J61</f>
        <v>0</v>
      </c>
      <c r="K61" s="142">
        <f>'[6]Daily Roster'!$K61</f>
        <v>0</v>
      </c>
      <c r="L61" s="142">
        <f>'[6]Daily Roster'!$L61</f>
        <v>0</v>
      </c>
      <c r="M61" s="142">
        <f>'[6]Daily Roster'!$M61</f>
        <v>0</v>
      </c>
      <c r="N61" s="142">
        <f>'[6]Daily Roster'!$N61</f>
        <v>0</v>
      </c>
      <c r="O61" s="142">
        <f>'[6]Daily Roster'!$O61</f>
        <v>0</v>
      </c>
      <c r="P61" s="142">
        <f>'[6]Daily Roster'!$P61</f>
        <v>0</v>
      </c>
      <c r="Q61" s="142">
        <f>'[6]Daily Roster'!$Q61</f>
        <v>0</v>
      </c>
      <c r="R61" s="142">
        <f>'[6]Daily Roster'!$R61</f>
        <v>0</v>
      </c>
      <c r="S61" s="142">
        <f>'[6]Daily Roster'!$S61</f>
        <v>0</v>
      </c>
      <c r="T61" s="142">
        <f>'[6]Daily Roster'!$T61</f>
        <v>0</v>
      </c>
      <c r="U61" s="142">
        <f>'[6]Daily Roster'!$U61</f>
        <v>0</v>
      </c>
      <c r="V61" s="142">
        <f>'[6]Daily Roster'!$V61</f>
        <v>0</v>
      </c>
      <c r="W61" s="142">
        <f>'[6]Daily Roster'!$W61</f>
        <v>0</v>
      </c>
      <c r="X61" s="142">
        <f>'[6]Daily Roster'!$X61</f>
        <v>0</v>
      </c>
      <c r="Y61" s="142">
        <f>'[6]Daily Roster'!$Y61</f>
        <v>0</v>
      </c>
      <c r="Z61" s="142">
        <f>'[6]Daily Roster'!$Z61</f>
        <v>0</v>
      </c>
      <c r="AA61" s="142">
        <f>'[6]Daily Roster'!$AA61</f>
        <v>0</v>
      </c>
      <c r="AB61" s="142">
        <f>'[6]Daily Roster'!$AB61</f>
        <v>0</v>
      </c>
      <c r="AC61" s="142">
        <f>'[6]Daily Roster'!$AC61</f>
        <v>0</v>
      </c>
      <c r="AD61" s="142">
        <f>'[6]Daily Roster'!$AD61</f>
        <v>0</v>
      </c>
      <c r="AE61" s="142">
        <f>'[6]Daily Roster'!$AE61</f>
        <v>0</v>
      </c>
      <c r="AF61" s="142">
        <f>'[6]Daily Roster'!$AF61</f>
        <v>0</v>
      </c>
      <c r="AG61" s="142">
        <f>'[6]Daily Roster'!$AG61</f>
        <v>0</v>
      </c>
      <c r="AH61" s="142">
        <f>'[6]Daily Roster'!$AH61</f>
        <v>0</v>
      </c>
      <c r="AI61" s="142">
        <f>'[6]Daily Roster'!$AI61</f>
        <v>0</v>
      </c>
      <c r="AJ61" s="191">
        <f>'[6]Daily Roster'!$AJ61</f>
        <v>0</v>
      </c>
      <c r="AK61" s="191">
        <f>'[6]Daily Roster'!$AK61</f>
        <v>0</v>
      </c>
      <c r="AL61" s="191">
        <f>'[6]Daily Roster'!$AL61</f>
        <v>0</v>
      </c>
      <c r="AN61" s="25"/>
    </row>
    <row r="62" spans="1:40" s="5" customFormat="1" x14ac:dyDescent="0.3">
      <c r="A62" s="139">
        <v>43185</v>
      </c>
      <c r="B62" s="140" t="s">
        <v>1</v>
      </c>
      <c r="C62" s="142">
        <f>'[6]Daily Roster'!$C62</f>
        <v>0</v>
      </c>
      <c r="D62" s="142">
        <f>'[6]Daily Roster'!$D62</f>
        <v>0</v>
      </c>
      <c r="E62" s="142">
        <f>'[6]Daily Roster'!$E62</f>
        <v>0</v>
      </c>
      <c r="F62" s="142">
        <f>'[6]Daily Roster'!$F62</f>
        <v>0</v>
      </c>
      <c r="G62" s="142">
        <f>'[6]Daily Roster'!$G62</f>
        <v>0</v>
      </c>
      <c r="H62" s="142">
        <f>'[6]Daily Roster'!$H62</f>
        <v>0</v>
      </c>
      <c r="I62" s="142">
        <f>'[6]Daily Roster'!$I62</f>
        <v>0</v>
      </c>
      <c r="J62" s="142">
        <f>'[6]Daily Roster'!$J62</f>
        <v>0</v>
      </c>
      <c r="K62" s="142">
        <f>'[6]Daily Roster'!$K62</f>
        <v>0</v>
      </c>
      <c r="L62" s="142">
        <f>'[6]Daily Roster'!$L62</f>
        <v>0</v>
      </c>
      <c r="M62" s="142">
        <f>'[6]Daily Roster'!$M62</f>
        <v>0</v>
      </c>
      <c r="N62" s="142">
        <f>'[6]Daily Roster'!$N62</f>
        <v>0</v>
      </c>
      <c r="O62" s="142">
        <f>'[6]Daily Roster'!$O62</f>
        <v>0</v>
      </c>
      <c r="P62" s="142">
        <f>'[6]Daily Roster'!$P62</f>
        <v>0</v>
      </c>
      <c r="Q62" s="142">
        <f>'[6]Daily Roster'!$Q62</f>
        <v>0</v>
      </c>
      <c r="R62" s="142">
        <f>'[6]Daily Roster'!$R62</f>
        <v>0</v>
      </c>
      <c r="S62" s="142">
        <f>'[6]Daily Roster'!$S62</f>
        <v>0</v>
      </c>
      <c r="T62" s="142">
        <f>'[6]Daily Roster'!$T62</f>
        <v>0</v>
      </c>
      <c r="U62" s="142">
        <f>'[6]Daily Roster'!$U62</f>
        <v>0</v>
      </c>
      <c r="V62" s="142">
        <f>'[6]Daily Roster'!$V62</f>
        <v>0</v>
      </c>
      <c r="W62" s="142">
        <f>'[6]Daily Roster'!$W62</f>
        <v>0</v>
      </c>
      <c r="X62" s="142">
        <f>'[6]Daily Roster'!$X62</f>
        <v>0</v>
      </c>
      <c r="Y62" s="142">
        <f>'[6]Daily Roster'!$Y62</f>
        <v>0</v>
      </c>
      <c r="Z62" s="142">
        <f>'[6]Daily Roster'!$Z62</f>
        <v>0</v>
      </c>
      <c r="AA62" s="142">
        <f>'[6]Daily Roster'!$AA62</f>
        <v>0</v>
      </c>
      <c r="AB62" s="142">
        <f>'[6]Daily Roster'!$AB62</f>
        <v>0</v>
      </c>
      <c r="AC62" s="142">
        <f>'[6]Daily Roster'!$AC62</f>
        <v>0</v>
      </c>
      <c r="AD62" s="142">
        <f>'[6]Daily Roster'!$AD62</f>
        <v>0</v>
      </c>
      <c r="AE62" s="142">
        <f>'[6]Daily Roster'!$AE62</f>
        <v>0</v>
      </c>
      <c r="AF62" s="142">
        <f>'[6]Daily Roster'!$AF62</f>
        <v>0</v>
      </c>
      <c r="AG62" s="142">
        <f>'[6]Daily Roster'!$AG62</f>
        <v>0</v>
      </c>
      <c r="AH62" s="142">
        <f>'[6]Daily Roster'!$AH62</f>
        <v>0</v>
      </c>
      <c r="AI62" s="142">
        <f>'[6]Daily Roster'!$AI62</f>
        <v>0</v>
      </c>
      <c r="AJ62" s="191">
        <f>'[6]Daily Roster'!$AJ62</f>
        <v>0</v>
      </c>
      <c r="AK62" s="191">
        <f>'[6]Daily Roster'!$AK62</f>
        <v>0</v>
      </c>
      <c r="AL62" s="191">
        <f>'[6]Daily Roster'!$AL62</f>
        <v>0</v>
      </c>
      <c r="AN62" s="25"/>
    </row>
    <row r="63" spans="1:40" s="5" customFormat="1" x14ac:dyDescent="0.3">
      <c r="A63" s="139">
        <v>43186</v>
      </c>
      <c r="B63" s="140" t="s">
        <v>2</v>
      </c>
      <c r="C63" s="142">
        <f>'[6]Daily Roster'!$C63</f>
        <v>0</v>
      </c>
      <c r="D63" s="142">
        <f>'[6]Daily Roster'!$D63</f>
        <v>0</v>
      </c>
      <c r="E63" s="142">
        <f>'[6]Daily Roster'!$E63</f>
        <v>0</v>
      </c>
      <c r="F63" s="142">
        <f>'[6]Daily Roster'!$F63</f>
        <v>0</v>
      </c>
      <c r="G63" s="142">
        <f>'[6]Daily Roster'!$G63</f>
        <v>0</v>
      </c>
      <c r="H63" s="142">
        <f>'[6]Daily Roster'!$H63</f>
        <v>0</v>
      </c>
      <c r="I63" s="142">
        <f>'[6]Daily Roster'!$I63</f>
        <v>0</v>
      </c>
      <c r="J63" s="142">
        <f>'[6]Daily Roster'!$J63</f>
        <v>0</v>
      </c>
      <c r="K63" s="142">
        <f>'[6]Daily Roster'!$K63</f>
        <v>0</v>
      </c>
      <c r="L63" s="142">
        <f>'[6]Daily Roster'!$L63</f>
        <v>0</v>
      </c>
      <c r="M63" s="142">
        <f>'[6]Daily Roster'!$M63</f>
        <v>0</v>
      </c>
      <c r="N63" s="142">
        <f>'[6]Daily Roster'!$N63</f>
        <v>0</v>
      </c>
      <c r="O63" s="142">
        <f>'[6]Daily Roster'!$O63</f>
        <v>0</v>
      </c>
      <c r="P63" s="142">
        <f>'[6]Daily Roster'!$P63</f>
        <v>0</v>
      </c>
      <c r="Q63" s="142">
        <f>'[6]Daily Roster'!$Q63</f>
        <v>0</v>
      </c>
      <c r="R63" s="142">
        <f>'[6]Daily Roster'!$R63</f>
        <v>0</v>
      </c>
      <c r="S63" s="142">
        <f>'[6]Daily Roster'!$S63</f>
        <v>0</v>
      </c>
      <c r="T63" s="142">
        <f>'[6]Daily Roster'!$T63</f>
        <v>0</v>
      </c>
      <c r="U63" s="142">
        <f>'[6]Daily Roster'!$U63</f>
        <v>0</v>
      </c>
      <c r="V63" s="142">
        <f>'[6]Daily Roster'!$V63</f>
        <v>0</v>
      </c>
      <c r="W63" s="142">
        <f>'[6]Daily Roster'!$W63</f>
        <v>0</v>
      </c>
      <c r="X63" s="142">
        <f>'[6]Daily Roster'!$X63</f>
        <v>0</v>
      </c>
      <c r="Y63" s="142">
        <f>'[6]Daily Roster'!$Y63</f>
        <v>0</v>
      </c>
      <c r="Z63" s="142">
        <f>'[6]Daily Roster'!$Z63</f>
        <v>0</v>
      </c>
      <c r="AA63" s="142">
        <f>'[6]Daily Roster'!$AA63</f>
        <v>0</v>
      </c>
      <c r="AB63" s="142">
        <f>'[6]Daily Roster'!$AB63</f>
        <v>0</v>
      </c>
      <c r="AC63" s="142">
        <f>'[6]Daily Roster'!$AC63</f>
        <v>0</v>
      </c>
      <c r="AD63" s="142">
        <f>'[6]Daily Roster'!$AD63</f>
        <v>0</v>
      </c>
      <c r="AE63" s="142">
        <f>'[6]Daily Roster'!$AE63</f>
        <v>0</v>
      </c>
      <c r="AF63" s="142">
        <f>'[6]Daily Roster'!$AF63</f>
        <v>0</v>
      </c>
      <c r="AG63" s="142">
        <f>'[6]Daily Roster'!$AG63</f>
        <v>0</v>
      </c>
      <c r="AH63" s="142">
        <f>'[6]Daily Roster'!$AH63</f>
        <v>0</v>
      </c>
      <c r="AI63" s="142">
        <f>'[6]Daily Roster'!$AI63</f>
        <v>0</v>
      </c>
      <c r="AJ63" s="191">
        <f>'[6]Daily Roster'!$AJ63</f>
        <v>0</v>
      </c>
      <c r="AK63" s="191">
        <f>'[6]Daily Roster'!$AK63</f>
        <v>0</v>
      </c>
      <c r="AL63" s="191">
        <f>'[6]Daily Roster'!$AL63</f>
        <v>0</v>
      </c>
      <c r="AN63" s="25"/>
    </row>
    <row r="64" spans="1:40" s="5" customFormat="1" x14ac:dyDescent="0.3">
      <c r="A64" s="139">
        <v>43187</v>
      </c>
      <c r="B64" s="140" t="s">
        <v>3</v>
      </c>
      <c r="C64" s="142">
        <f>'[6]Daily Roster'!$C64</f>
        <v>0</v>
      </c>
      <c r="D64" s="142">
        <f>'[6]Daily Roster'!$D64</f>
        <v>0</v>
      </c>
      <c r="E64" s="142">
        <f>'[6]Daily Roster'!$E64</f>
        <v>0</v>
      </c>
      <c r="F64" s="142">
        <f>'[6]Daily Roster'!$F64</f>
        <v>0</v>
      </c>
      <c r="G64" s="142">
        <f>'[6]Daily Roster'!$G64</f>
        <v>0</v>
      </c>
      <c r="H64" s="142">
        <f>'[6]Daily Roster'!$H64</f>
        <v>0</v>
      </c>
      <c r="I64" s="142">
        <f>'[6]Daily Roster'!$I64</f>
        <v>0</v>
      </c>
      <c r="J64" s="142">
        <f>'[6]Daily Roster'!$J64</f>
        <v>0</v>
      </c>
      <c r="K64" s="142">
        <f>'[6]Daily Roster'!$K64</f>
        <v>0</v>
      </c>
      <c r="L64" s="142">
        <f>'[6]Daily Roster'!$L64</f>
        <v>0</v>
      </c>
      <c r="M64" s="142">
        <f>'[6]Daily Roster'!$M64</f>
        <v>0</v>
      </c>
      <c r="N64" s="142">
        <f>'[6]Daily Roster'!$N64</f>
        <v>0</v>
      </c>
      <c r="O64" s="142">
        <f>'[6]Daily Roster'!$O64</f>
        <v>0</v>
      </c>
      <c r="P64" s="142">
        <f>'[6]Daily Roster'!$P64</f>
        <v>0</v>
      </c>
      <c r="Q64" s="142">
        <f>'[6]Daily Roster'!$Q64</f>
        <v>0</v>
      </c>
      <c r="R64" s="142">
        <f>'[6]Daily Roster'!$R64</f>
        <v>0</v>
      </c>
      <c r="S64" s="142">
        <f>'[6]Daily Roster'!$S64</f>
        <v>0</v>
      </c>
      <c r="T64" s="142">
        <f>'[6]Daily Roster'!$T64</f>
        <v>0</v>
      </c>
      <c r="U64" s="142">
        <f>'[6]Daily Roster'!$U64</f>
        <v>0</v>
      </c>
      <c r="V64" s="142">
        <f>'[6]Daily Roster'!$V64</f>
        <v>0</v>
      </c>
      <c r="W64" s="142">
        <f>'[6]Daily Roster'!$W64</f>
        <v>0</v>
      </c>
      <c r="X64" s="142">
        <f>'[6]Daily Roster'!$X64</f>
        <v>0</v>
      </c>
      <c r="Y64" s="142">
        <f>'[6]Daily Roster'!$Y64</f>
        <v>0</v>
      </c>
      <c r="Z64" s="142">
        <f>'[6]Daily Roster'!$Z64</f>
        <v>0</v>
      </c>
      <c r="AA64" s="142">
        <f>'[6]Daily Roster'!$AA64</f>
        <v>0</v>
      </c>
      <c r="AB64" s="142">
        <f>'[6]Daily Roster'!$AB64</f>
        <v>0</v>
      </c>
      <c r="AC64" s="142">
        <f>'[6]Daily Roster'!$AC64</f>
        <v>0</v>
      </c>
      <c r="AD64" s="142">
        <f>'[6]Daily Roster'!$AD64</f>
        <v>0</v>
      </c>
      <c r="AE64" s="142">
        <f>'[6]Daily Roster'!$AE64</f>
        <v>0</v>
      </c>
      <c r="AF64" s="142">
        <f>'[6]Daily Roster'!$AF64</f>
        <v>0</v>
      </c>
      <c r="AG64" s="142">
        <f>'[6]Daily Roster'!$AG64</f>
        <v>0</v>
      </c>
      <c r="AH64" s="142">
        <f>'[6]Daily Roster'!$AH64</f>
        <v>0</v>
      </c>
      <c r="AI64" s="142">
        <f>'[6]Daily Roster'!$AI64</f>
        <v>0</v>
      </c>
      <c r="AJ64" s="191">
        <f>'[6]Daily Roster'!$AJ64</f>
        <v>0</v>
      </c>
      <c r="AK64" s="191">
        <f>'[6]Daily Roster'!$AK64</f>
        <v>0</v>
      </c>
      <c r="AL64" s="191">
        <f>'[6]Daily Roster'!$AL64</f>
        <v>0</v>
      </c>
      <c r="AN64" s="25"/>
    </row>
    <row r="65" spans="1:40" s="5" customFormat="1" x14ac:dyDescent="0.3">
      <c r="A65" s="139">
        <v>43188</v>
      </c>
      <c r="B65" s="140" t="s">
        <v>4</v>
      </c>
      <c r="C65" s="142">
        <f>'[6]Daily Roster'!$C65</f>
        <v>0</v>
      </c>
      <c r="D65" s="142">
        <f>'[6]Daily Roster'!$D65</f>
        <v>0</v>
      </c>
      <c r="E65" s="142">
        <f>'[6]Daily Roster'!$E65</f>
        <v>0</v>
      </c>
      <c r="F65" s="142">
        <f>'[6]Daily Roster'!$F65</f>
        <v>0</v>
      </c>
      <c r="G65" s="142">
        <f>'[6]Daily Roster'!$G65</f>
        <v>0</v>
      </c>
      <c r="H65" s="142">
        <f>'[6]Daily Roster'!$H65</f>
        <v>0</v>
      </c>
      <c r="I65" s="142">
        <f>'[6]Daily Roster'!$I65</f>
        <v>0</v>
      </c>
      <c r="J65" s="142">
        <f>'[6]Daily Roster'!$J65</f>
        <v>0</v>
      </c>
      <c r="K65" s="142">
        <f>'[6]Daily Roster'!$K65</f>
        <v>0</v>
      </c>
      <c r="L65" s="142">
        <f>'[6]Daily Roster'!$L65</f>
        <v>0</v>
      </c>
      <c r="M65" s="142">
        <f>'[6]Daily Roster'!$M65</f>
        <v>0</v>
      </c>
      <c r="N65" s="142">
        <f>'[6]Daily Roster'!$N65</f>
        <v>0</v>
      </c>
      <c r="O65" s="142">
        <f>'[6]Daily Roster'!$O65</f>
        <v>0</v>
      </c>
      <c r="P65" s="142">
        <f>'[6]Daily Roster'!$P65</f>
        <v>0</v>
      </c>
      <c r="Q65" s="142">
        <f>'[6]Daily Roster'!$Q65</f>
        <v>0</v>
      </c>
      <c r="R65" s="142">
        <f>'[6]Daily Roster'!$R65</f>
        <v>0</v>
      </c>
      <c r="S65" s="142">
        <f>'[6]Daily Roster'!$S65</f>
        <v>0</v>
      </c>
      <c r="T65" s="142">
        <f>'[6]Daily Roster'!$T65</f>
        <v>0</v>
      </c>
      <c r="U65" s="142">
        <f>'[6]Daily Roster'!$U65</f>
        <v>0</v>
      </c>
      <c r="V65" s="142">
        <f>'[6]Daily Roster'!$V65</f>
        <v>0</v>
      </c>
      <c r="W65" s="142">
        <f>'[6]Daily Roster'!$W65</f>
        <v>0</v>
      </c>
      <c r="X65" s="142">
        <f>'[6]Daily Roster'!$X65</f>
        <v>0</v>
      </c>
      <c r="Y65" s="142">
        <f>'[6]Daily Roster'!$Y65</f>
        <v>0</v>
      </c>
      <c r="Z65" s="142">
        <f>'[6]Daily Roster'!$Z65</f>
        <v>0</v>
      </c>
      <c r="AA65" s="142">
        <f>'[6]Daily Roster'!$AA65</f>
        <v>0</v>
      </c>
      <c r="AB65" s="142">
        <f>'[6]Daily Roster'!$AB65</f>
        <v>0</v>
      </c>
      <c r="AC65" s="142">
        <f>'[6]Daily Roster'!$AC65</f>
        <v>0</v>
      </c>
      <c r="AD65" s="142">
        <f>'[6]Daily Roster'!$AD65</f>
        <v>0</v>
      </c>
      <c r="AE65" s="142">
        <f>'[6]Daily Roster'!$AE65</f>
        <v>0</v>
      </c>
      <c r="AF65" s="142">
        <f>'[6]Daily Roster'!$AF65</f>
        <v>0</v>
      </c>
      <c r="AG65" s="142">
        <f>'[6]Daily Roster'!$AG65</f>
        <v>0</v>
      </c>
      <c r="AH65" s="142">
        <f>'[6]Daily Roster'!$AH65</f>
        <v>0</v>
      </c>
      <c r="AI65" s="142">
        <f>'[6]Daily Roster'!$AI65</f>
        <v>0</v>
      </c>
      <c r="AJ65" s="191">
        <f>'[6]Daily Roster'!$AJ65</f>
        <v>0</v>
      </c>
      <c r="AK65" s="191">
        <f>'[6]Daily Roster'!$AK65</f>
        <v>0</v>
      </c>
      <c r="AL65" s="191">
        <f>'[6]Daily Roster'!$AL65</f>
        <v>0</v>
      </c>
      <c r="AN65" s="25"/>
    </row>
    <row r="66" spans="1:40" s="5" customFormat="1" x14ac:dyDescent="0.3">
      <c r="A66" s="139">
        <v>43189</v>
      </c>
      <c r="B66" s="140" t="s">
        <v>5</v>
      </c>
      <c r="C66" s="142">
        <f>'[6]Daily Roster'!$C66</f>
        <v>0</v>
      </c>
      <c r="D66" s="142">
        <f>'[6]Daily Roster'!$D66</f>
        <v>0</v>
      </c>
      <c r="E66" s="142">
        <f>'[6]Daily Roster'!$E66</f>
        <v>0</v>
      </c>
      <c r="F66" s="142">
        <f>'[6]Daily Roster'!$F66</f>
        <v>0</v>
      </c>
      <c r="G66" s="142">
        <f>'[6]Daily Roster'!$G66</f>
        <v>0</v>
      </c>
      <c r="H66" s="142">
        <f>'[6]Daily Roster'!$H66</f>
        <v>0</v>
      </c>
      <c r="I66" s="142">
        <f>'[6]Daily Roster'!$I66</f>
        <v>0</v>
      </c>
      <c r="J66" s="142">
        <f>'[6]Daily Roster'!$J66</f>
        <v>0</v>
      </c>
      <c r="K66" s="142">
        <f>'[6]Daily Roster'!$K66</f>
        <v>0</v>
      </c>
      <c r="L66" s="142">
        <f>'[6]Daily Roster'!$L66</f>
        <v>0</v>
      </c>
      <c r="M66" s="142">
        <f>'[6]Daily Roster'!$M66</f>
        <v>0</v>
      </c>
      <c r="N66" s="142">
        <f>'[6]Daily Roster'!$N66</f>
        <v>0</v>
      </c>
      <c r="O66" s="142">
        <f>'[6]Daily Roster'!$O66</f>
        <v>0</v>
      </c>
      <c r="P66" s="142">
        <f>'[6]Daily Roster'!$P66</f>
        <v>0</v>
      </c>
      <c r="Q66" s="142">
        <f>'[6]Daily Roster'!$Q66</f>
        <v>0</v>
      </c>
      <c r="R66" s="142">
        <f>'[6]Daily Roster'!$R66</f>
        <v>0</v>
      </c>
      <c r="S66" s="142">
        <f>'[6]Daily Roster'!$S66</f>
        <v>0</v>
      </c>
      <c r="T66" s="142">
        <f>'[6]Daily Roster'!$T66</f>
        <v>0</v>
      </c>
      <c r="U66" s="142">
        <f>'[6]Daily Roster'!$U66</f>
        <v>0</v>
      </c>
      <c r="V66" s="142">
        <f>'[6]Daily Roster'!$V66</f>
        <v>0</v>
      </c>
      <c r="W66" s="142">
        <f>'[6]Daily Roster'!$W66</f>
        <v>0</v>
      </c>
      <c r="X66" s="142">
        <f>'[6]Daily Roster'!$X66</f>
        <v>0</v>
      </c>
      <c r="Y66" s="142">
        <f>'[6]Daily Roster'!$Y66</f>
        <v>0</v>
      </c>
      <c r="Z66" s="142">
        <f>'[6]Daily Roster'!$Z66</f>
        <v>0</v>
      </c>
      <c r="AA66" s="142">
        <f>'[6]Daily Roster'!$AA66</f>
        <v>0</v>
      </c>
      <c r="AB66" s="142">
        <f>'[6]Daily Roster'!$AB66</f>
        <v>0</v>
      </c>
      <c r="AC66" s="142">
        <f>'[6]Daily Roster'!$AC66</f>
        <v>0</v>
      </c>
      <c r="AD66" s="142">
        <f>'[6]Daily Roster'!$AD66</f>
        <v>0</v>
      </c>
      <c r="AE66" s="142">
        <f>'[6]Daily Roster'!$AE66</f>
        <v>0</v>
      </c>
      <c r="AF66" s="142">
        <f>'[6]Daily Roster'!$AF66</f>
        <v>0</v>
      </c>
      <c r="AG66" s="142">
        <f>'[6]Daily Roster'!$AG66</f>
        <v>0</v>
      </c>
      <c r="AH66" s="142">
        <f>'[6]Daily Roster'!$AH66</f>
        <v>0</v>
      </c>
      <c r="AI66" s="142">
        <f>'[6]Daily Roster'!$AI66</f>
        <v>0</v>
      </c>
      <c r="AJ66" s="191">
        <f>'[6]Daily Roster'!$AJ66</f>
        <v>0</v>
      </c>
      <c r="AK66" s="191">
        <f>'[6]Daily Roster'!$AK66</f>
        <v>0</v>
      </c>
      <c r="AL66" s="191">
        <f>'[6]Daily Roster'!$AL66</f>
        <v>0</v>
      </c>
      <c r="AN66" s="25"/>
    </row>
    <row r="67" spans="1:40" s="5" customFormat="1" x14ac:dyDescent="0.3">
      <c r="A67" s="139">
        <v>43192</v>
      </c>
      <c r="B67" s="140" t="s">
        <v>1</v>
      </c>
      <c r="C67" s="142">
        <f>'[6]Daily Roster'!$C67</f>
        <v>0</v>
      </c>
      <c r="D67" s="142">
        <f>'[6]Daily Roster'!$D67</f>
        <v>0</v>
      </c>
      <c r="E67" s="142">
        <f>'[6]Daily Roster'!$E67</f>
        <v>0</v>
      </c>
      <c r="F67" s="142">
        <f>'[6]Daily Roster'!$F67</f>
        <v>0</v>
      </c>
      <c r="G67" s="142">
        <f>'[6]Daily Roster'!$G67</f>
        <v>0</v>
      </c>
      <c r="H67" s="142">
        <f>'[6]Daily Roster'!$H67</f>
        <v>0</v>
      </c>
      <c r="I67" s="142">
        <f>'[6]Daily Roster'!$I67</f>
        <v>0</v>
      </c>
      <c r="J67" s="142">
        <f>'[6]Daily Roster'!$J67</f>
        <v>0</v>
      </c>
      <c r="K67" s="142">
        <f>'[6]Daily Roster'!$K67</f>
        <v>0</v>
      </c>
      <c r="L67" s="142">
        <f>'[6]Daily Roster'!$L67</f>
        <v>0</v>
      </c>
      <c r="M67" s="142">
        <f>'[6]Daily Roster'!$M67</f>
        <v>0</v>
      </c>
      <c r="N67" s="142">
        <f>'[6]Daily Roster'!$N67</f>
        <v>0</v>
      </c>
      <c r="O67" s="142">
        <f>'[6]Daily Roster'!$O67</f>
        <v>0</v>
      </c>
      <c r="P67" s="142">
        <f>'[6]Daily Roster'!$P67</f>
        <v>0</v>
      </c>
      <c r="Q67" s="142">
        <f>'[6]Daily Roster'!$Q67</f>
        <v>0</v>
      </c>
      <c r="R67" s="142">
        <f>'[6]Daily Roster'!$R67</f>
        <v>0</v>
      </c>
      <c r="S67" s="142">
        <f>'[6]Daily Roster'!$S67</f>
        <v>0</v>
      </c>
      <c r="T67" s="142">
        <f>'[6]Daily Roster'!$T67</f>
        <v>0</v>
      </c>
      <c r="U67" s="142">
        <f>'[6]Daily Roster'!$U67</f>
        <v>0</v>
      </c>
      <c r="V67" s="142">
        <f>'[6]Daily Roster'!$V67</f>
        <v>0</v>
      </c>
      <c r="W67" s="142">
        <f>'[6]Daily Roster'!$W67</f>
        <v>0</v>
      </c>
      <c r="X67" s="142">
        <f>'[6]Daily Roster'!$X67</f>
        <v>0</v>
      </c>
      <c r="Y67" s="142">
        <f>'[6]Daily Roster'!$Y67</f>
        <v>0</v>
      </c>
      <c r="Z67" s="142">
        <f>'[6]Daily Roster'!$Z67</f>
        <v>0</v>
      </c>
      <c r="AA67" s="142">
        <f>'[6]Daily Roster'!$AA67</f>
        <v>0</v>
      </c>
      <c r="AB67" s="142">
        <f>'[6]Daily Roster'!$AB67</f>
        <v>0</v>
      </c>
      <c r="AC67" s="142">
        <f>'[6]Daily Roster'!$AC67</f>
        <v>0</v>
      </c>
      <c r="AD67" s="142">
        <f>'[6]Daily Roster'!$AD67</f>
        <v>0</v>
      </c>
      <c r="AE67" s="142">
        <f>'[6]Daily Roster'!$AE67</f>
        <v>0</v>
      </c>
      <c r="AF67" s="142">
        <f>'[6]Daily Roster'!$AF67</f>
        <v>0</v>
      </c>
      <c r="AG67" s="142">
        <f>'[6]Daily Roster'!$AG67</f>
        <v>0</v>
      </c>
      <c r="AH67" s="142">
        <f>'[6]Daily Roster'!$AH67</f>
        <v>0</v>
      </c>
      <c r="AI67" s="142">
        <f>'[6]Daily Roster'!$AI67</f>
        <v>0</v>
      </c>
      <c r="AJ67" s="191">
        <f>'[6]Daily Roster'!$AJ67</f>
        <v>0</v>
      </c>
      <c r="AK67" s="191">
        <f>'[6]Daily Roster'!$AK67</f>
        <v>0</v>
      </c>
      <c r="AL67" s="191">
        <f>'[6]Daily Roster'!$AL67</f>
        <v>0</v>
      </c>
      <c r="AN67" s="25"/>
    </row>
    <row r="68" spans="1:40" s="5" customFormat="1" x14ac:dyDescent="0.3">
      <c r="A68" s="139">
        <v>43193</v>
      </c>
      <c r="B68" s="140" t="s">
        <v>2</v>
      </c>
      <c r="C68" s="142">
        <f>'[6]Daily Roster'!$C68</f>
        <v>0</v>
      </c>
      <c r="D68" s="142">
        <f>'[6]Daily Roster'!$D68</f>
        <v>0</v>
      </c>
      <c r="E68" s="142">
        <f>'[6]Daily Roster'!$E68</f>
        <v>0</v>
      </c>
      <c r="F68" s="142">
        <f>'[6]Daily Roster'!$F68</f>
        <v>0</v>
      </c>
      <c r="G68" s="142">
        <f>'[6]Daily Roster'!$G68</f>
        <v>0</v>
      </c>
      <c r="H68" s="142">
        <f>'[6]Daily Roster'!$H68</f>
        <v>0</v>
      </c>
      <c r="I68" s="142">
        <f>'[6]Daily Roster'!$I68</f>
        <v>0</v>
      </c>
      <c r="J68" s="142">
        <f>'[6]Daily Roster'!$J68</f>
        <v>0</v>
      </c>
      <c r="K68" s="142">
        <f>'[6]Daily Roster'!$K68</f>
        <v>0</v>
      </c>
      <c r="L68" s="142">
        <f>'[6]Daily Roster'!$L68</f>
        <v>0</v>
      </c>
      <c r="M68" s="142">
        <f>'[6]Daily Roster'!$M68</f>
        <v>0</v>
      </c>
      <c r="N68" s="142">
        <f>'[6]Daily Roster'!$N68</f>
        <v>0</v>
      </c>
      <c r="O68" s="142">
        <f>'[6]Daily Roster'!$O68</f>
        <v>0</v>
      </c>
      <c r="P68" s="142">
        <f>'[6]Daily Roster'!$P68</f>
        <v>0</v>
      </c>
      <c r="Q68" s="142">
        <f>'[6]Daily Roster'!$Q68</f>
        <v>0</v>
      </c>
      <c r="R68" s="142">
        <f>'[6]Daily Roster'!$R68</f>
        <v>0</v>
      </c>
      <c r="S68" s="142">
        <f>'[6]Daily Roster'!$S68</f>
        <v>0</v>
      </c>
      <c r="T68" s="142">
        <f>'[6]Daily Roster'!$T68</f>
        <v>0</v>
      </c>
      <c r="U68" s="142">
        <f>'[6]Daily Roster'!$U68</f>
        <v>0</v>
      </c>
      <c r="V68" s="142">
        <f>'[6]Daily Roster'!$V68</f>
        <v>0</v>
      </c>
      <c r="W68" s="142">
        <f>'[6]Daily Roster'!$W68</f>
        <v>0</v>
      </c>
      <c r="X68" s="142">
        <f>'[6]Daily Roster'!$X68</f>
        <v>0</v>
      </c>
      <c r="Y68" s="142">
        <f>'[6]Daily Roster'!$Y68</f>
        <v>0</v>
      </c>
      <c r="Z68" s="142">
        <f>'[6]Daily Roster'!$Z68</f>
        <v>0</v>
      </c>
      <c r="AA68" s="142">
        <f>'[6]Daily Roster'!$AA68</f>
        <v>0</v>
      </c>
      <c r="AB68" s="142">
        <f>'[6]Daily Roster'!$AB68</f>
        <v>0</v>
      </c>
      <c r="AC68" s="142">
        <f>'[6]Daily Roster'!$AC68</f>
        <v>0</v>
      </c>
      <c r="AD68" s="142">
        <f>'[6]Daily Roster'!$AD68</f>
        <v>0</v>
      </c>
      <c r="AE68" s="142">
        <f>'[6]Daily Roster'!$AE68</f>
        <v>0</v>
      </c>
      <c r="AF68" s="142">
        <f>'[6]Daily Roster'!$AF68</f>
        <v>0</v>
      </c>
      <c r="AG68" s="142">
        <f>'[6]Daily Roster'!$AG68</f>
        <v>0</v>
      </c>
      <c r="AH68" s="142">
        <f>'[6]Daily Roster'!$AH68</f>
        <v>0</v>
      </c>
      <c r="AI68" s="142">
        <f>'[6]Daily Roster'!$AI68</f>
        <v>0</v>
      </c>
      <c r="AJ68" s="191">
        <f>'[6]Daily Roster'!$AJ68</f>
        <v>0</v>
      </c>
      <c r="AK68" s="191">
        <f>'[6]Daily Roster'!$AK68</f>
        <v>0</v>
      </c>
      <c r="AL68" s="191">
        <f>'[6]Daily Roster'!$AL68</f>
        <v>0</v>
      </c>
      <c r="AN68" s="25"/>
    </row>
    <row r="69" spans="1:40" s="5" customFormat="1" x14ac:dyDescent="0.3">
      <c r="A69" s="139">
        <v>43194</v>
      </c>
      <c r="B69" s="140" t="s">
        <v>3</v>
      </c>
      <c r="C69" s="142">
        <f>'[6]Daily Roster'!$C69</f>
        <v>0</v>
      </c>
      <c r="D69" s="142">
        <f>'[6]Daily Roster'!$D69</f>
        <v>0</v>
      </c>
      <c r="E69" s="142">
        <f>'[6]Daily Roster'!$E69</f>
        <v>0</v>
      </c>
      <c r="F69" s="142">
        <f>'[6]Daily Roster'!$F69</f>
        <v>0</v>
      </c>
      <c r="G69" s="142">
        <f>'[6]Daily Roster'!$G69</f>
        <v>0</v>
      </c>
      <c r="H69" s="142">
        <f>'[6]Daily Roster'!$H69</f>
        <v>0</v>
      </c>
      <c r="I69" s="142">
        <f>'[6]Daily Roster'!$I69</f>
        <v>0</v>
      </c>
      <c r="J69" s="142">
        <f>'[6]Daily Roster'!$J69</f>
        <v>0</v>
      </c>
      <c r="K69" s="142">
        <f>'[6]Daily Roster'!$K69</f>
        <v>0</v>
      </c>
      <c r="L69" s="142">
        <f>'[6]Daily Roster'!$L69</f>
        <v>0</v>
      </c>
      <c r="M69" s="142">
        <f>'[6]Daily Roster'!$M69</f>
        <v>0</v>
      </c>
      <c r="N69" s="142">
        <f>'[6]Daily Roster'!$N69</f>
        <v>0</v>
      </c>
      <c r="O69" s="142">
        <f>'[6]Daily Roster'!$O69</f>
        <v>0</v>
      </c>
      <c r="P69" s="142">
        <f>'[6]Daily Roster'!$P69</f>
        <v>0</v>
      </c>
      <c r="Q69" s="142">
        <f>'[6]Daily Roster'!$Q69</f>
        <v>0</v>
      </c>
      <c r="R69" s="142">
        <f>'[6]Daily Roster'!$R69</f>
        <v>0</v>
      </c>
      <c r="S69" s="142">
        <f>'[6]Daily Roster'!$S69</f>
        <v>0</v>
      </c>
      <c r="T69" s="142">
        <f>'[6]Daily Roster'!$T69</f>
        <v>0</v>
      </c>
      <c r="U69" s="142">
        <f>'[6]Daily Roster'!$U69</f>
        <v>0</v>
      </c>
      <c r="V69" s="142">
        <f>'[6]Daily Roster'!$V69</f>
        <v>0</v>
      </c>
      <c r="W69" s="142">
        <f>'[6]Daily Roster'!$W69</f>
        <v>0</v>
      </c>
      <c r="X69" s="142">
        <f>'[6]Daily Roster'!$X69</f>
        <v>0</v>
      </c>
      <c r="Y69" s="142">
        <f>'[6]Daily Roster'!$Y69</f>
        <v>0</v>
      </c>
      <c r="Z69" s="142">
        <f>'[6]Daily Roster'!$Z69</f>
        <v>0</v>
      </c>
      <c r="AA69" s="142">
        <f>'[6]Daily Roster'!$AA69</f>
        <v>0</v>
      </c>
      <c r="AB69" s="142">
        <f>'[6]Daily Roster'!$AB69</f>
        <v>0</v>
      </c>
      <c r="AC69" s="142">
        <f>'[6]Daily Roster'!$AC69</f>
        <v>0</v>
      </c>
      <c r="AD69" s="142">
        <f>'[6]Daily Roster'!$AD69</f>
        <v>0</v>
      </c>
      <c r="AE69" s="142">
        <f>'[6]Daily Roster'!$AE69</f>
        <v>0</v>
      </c>
      <c r="AF69" s="142">
        <f>'[6]Daily Roster'!$AF69</f>
        <v>0</v>
      </c>
      <c r="AG69" s="142">
        <f>'[6]Daily Roster'!$AG69</f>
        <v>0</v>
      </c>
      <c r="AH69" s="142">
        <f>'[6]Daily Roster'!$AH69</f>
        <v>0</v>
      </c>
      <c r="AI69" s="142">
        <f>'[6]Daily Roster'!$AI69</f>
        <v>0</v>
      </c>
      <c r="AJ69" s="191">
        <f>'[6]Daily Roster'!$AJ69</f>
        <v>0</v>
      </c>
      <c r="AK69" s="191">
        <f>'[6]Daily Roster'!$AK69</f>
        <v>0</v>
      </c>
      <c r="AL69" s="191">
        <f>'[6]Daily Roster'!$AL69</f>
        <v>0</v>
      </c>
      <c r="AN69" s="25"/>
    </row>
    <row r="70" spans="1:40" s="5" customFormat="1" x14ac:dyDescent="0.3">
      <c r="A70" s="139">
        <v>43195</v>
      </c>
      <c r="B70" s="140" t="s">
        <v>4</v>
      </c>
      <c r="C70" s="142">
        <f>'[6]Daily Roster'!$C70</f>
        <v>0</v>
      </c>
      <c r="D70" s="142">
        <f>'[6]Daily Roster'!$D70</f>
        <v>0</v>
      </c>
      <c r="E70" s="142">
        <f>'[6]Daily Roster'!$E70</f>
        <v>0</v>
      </c>
      <c r="F70" s="142">
        <f>'[6]Daily Roster'!$F70</f>
        <v>0</v>
      </c>
      <c r="G70" s="142">
        <f>'[6]Daily Roster'!$G70</f>
        <v>0</v>
      </c>
      <c r="H70" s="142">
        <f>'[6]Daily Roster'!$H70</f>
        <v>0</v>
      </c>
      <c r="I70" s="142">
        <f>'[6]Daily Roster'!$I70</f>
        <v>0</v>
      </c>
      <c r="J70" s="142">
        <f>'[6]Daily Roster'!$J70</f>
        <v>0</v>
      </c>
      <c r="K70" s="142">
        <f>'[6]Daily Roster'!$K70</f>
        <v>0</v>
      </c>
      <c r="L70" s="142">
        <f>'[6]Daily Roster'!$L70</f>
        <v>0</v>
      </c>
      <c r="M70" s="142">
        <f>'[6]Daily Roster'!$M70</f>
        <v>0</v>
      </c>
      <c r="N70" s="142">
        <f>'[6]Daily Roster'!$N70</f>
        <v>0</v>
      </c>
      <c r="O70" s="142">
        <f>'[6]Daily Roster'!$O70</f>
        <v>0</v>
      </c>
      <c r="P70" s="142">
        <f>'[6]Daily Roster'!$P70</f>
        <v>0</v>
      </c>
      <c r="Q70" s="142">
        <f>'[6]Daily Roster'!$Q70</f>
        <v>0</v>
      </c>
      <c r="R70" s="142">
        <f>'[6]Daily Roster'!$R70</f>
        <v>0</v>
      </c>
      <c r="S70" s="142">
        <f>'[6]Daily Roster'!$S70</f>
        <v>0</v>
      </c>
      <c r="T70" s="142">
        <f>'[6]Daily Roster'!$T70</f>
        <v>0</v>
      </c>
      <c r="U70" s="142">
        <f>'[6]Daily Roster'!$U70</f>
        <v>0</v>
      </c>
      <c r="V70" s="142">
        <f>'[6]Daily Roster'!$V70</f>
        <v>0</v>
      </c>
      <c r="W70" s="142">
        <f>'[6]Daily Roster'!$W70</f>
        <v>0</v>
      </c>
      <c r="X70" s="142">
        <f>'[6]Daily Roster'!$X70</f>
        <v>0</v>
      </c>
      <c r="Y70" s="142">
        <f>'[6]Daily Roster'!$Y70</f>
        <v>0</v>
      </c>
      <c r="Z70" s="142">
        <f>'[6]Daily Roster'!$Z70</f>
        <v>0</v>
      </c>
      <c r="AA70" s="142">
        <f>'[6]Daily Roster'!$AA70</f>
        <v>0</v>
      </c>
      <c r="AB70" s="142">
        <f>'[6]Daily Roster'!$AB70</f>
        <v>0</v>
      </c>
      <c r="AC70" s="142">
        <f>'[6]Daily Roster'!$AC70</f>
        <v>0</v>
      </c>
      <c r="AD70" s="142">
        <f>'[6]Daily Roster'!$AD70</f>
        <v>0</v>
      </c>
      <c r="AE70" s="142">
        <f>'[6]Daily Roster'!$AE70</f>
        <v>0</v>
      </c>
      <c r="AF70" s="142">
        <f>'[6]Daily Roster'!$AF70</f>
        <v>0</v>
      </c>
      <c r="AG70" s="142">
        <f>'[6]Daily Roster'!$AG70</f>
        <v>0</v>
      </c>
      <c r="AH70" s="142">
        <f>'[6]Daily Roster'!$AH70</f>
        <v>0</v>
      </c>
      <c r="AI70" s="142">
        <f>'[6]Daily Roster'!$AI70</f>
        <v>0</v>
      </c>
      <c r="AJ70" s="191">
        <f>'[6]Daily Roster'!$AJ70</f>
        <v>0</v>
      </c>
      <c r="AK70" s="191">
        <f>'[6]Daily Roster'!$AK70</f>
        <v>0</v>
      </c>
      <c r="AL70" s="191">
        <f>'[6]Daily Roster'!$AL70</f>
        <v>0</v>
      </c>
      <c r="AN70" s="25"/>
    </row>
    <row r="71" spans="1:40" s="5" customFormat="1" x14ac:dyDescent="0.3">
      <c r="A71" s="139">
        <v>43196</v>
      </c>
      <c r="B71" s="140" t="s">
        <v>5</v>
      </c>
      <c r="C71" s="142">
        <f>'[6]Daily Roster'!$C71</f>
        <v>0</v>
      </c>
      <c r="D71" s="142">
        <f>'[6]Daily Roster'!$D71</f>
        <v>0</v>
      </c>
      <c r="E71" s="142">
        <f>'[6]Daily Roster'!$E71</f>
        <v>0</v>
      </c>
      <c r="F71" s="142">
        <f>'[6]Daily Roster'!$F71</f>
        <v>0</v>
      </c>
      <c r="G71" s="142">
        <f>'[6]Daily Roster'!$G71</f>
        <v>0</v>
      </c>
      <c r="H71" s="142">
        <f>'[6]Daily Roster'!$H71</f>
        <v>0</v>
      </c>
      <c r="I71" s="142">
        <f>'[6]Daily Roster'!$I71</f>
        <v>0</v>
      </c>
      <c r="J71" s="142">
        <f>'[6]Daily Roster'!$J71</f>
        <v>0</v>
      </c>
      <c r="K71" s="142">
        <f>'[6]Daily Roster'!$K71</f>
        <v>0</v>
      </c>
      <c r="L71" s="142">
        <f>'[6]Daily Roster'!$L71</f>
        <v>0</v>
      </c>
      <c r="M71" s="142">
        <f>'[6]Daily Roster'!$M71</f>
        <v>0</v>
      </c>
      <c r="N71" s="142">
        <f>'[6]Daily Roster'!$N71</f>
        <v>0</v>
      </c>
      <c r="O71" s="142">
        <f>'[6]Daily Roster'!$O71</f>
        <v>0</v>
      </c>
      <c r="P71" s="142">
        <f>'[6]Daily Roster'!$P71</f>
        <v>0</v>
      </c>
      <c r="Q71" s="142">
        <f>'[6]Daily Roster'!$Q71</f>
        <v>0</v>
      </c>
      <c r="R71" s="142">
        <f>'[6]Daily Roster'!$R71</f>
        <v>0</v>
      </c>
      <c r="S71" s="142">
        <f>'[6]Daily Roster'!$S71</f>
        <v>0</v>
      </c>
      <c r="T71" s="142">
        <f>'[6]Daily Roster'!$T71</f>
        <v>0</v>
      </c>
      <c r="U71" s="142">
        <f>'[6]Daily Roster'!$U71</f>
        <v>0</v>
      </c>
      <c r="V71" s="142">
        <f>'[6]Daily Roster'!$V71</f>
        <v>0</v>
      </c>
      <c r="W71" s="142">
        <f>'[6]Daily Roster'!$W71</f>
        <v>0</v>
      </c>
      <c r="X71" s="142">
        <f>'[6]Daily Roster'!$X71</f>
        <v>0</v>
      </c>
      <c r="Y71" s="142">
        <f>'[6]Daily Roster'!$Y71</f>
        <v>0</v>
      </c>
      <c r="Z71" s="142">
        <f>'[6]Daily Roster'!$Z71</f>
        <v>0</v>
      </c>
      <c r="AA71" s="142">
        <f>'[6]Daily Roster'!$AA71</f>
        <v>0</v>
      </c>
      <c r="AB71" s="142">
        <f>'[6]Daily Roster'!$AB71</f>
        <v>0</v>
      </c>
      <c r="AC71" s="142">
        <f>'[6]Daily Roster'!$AC71</f>
        <v>0</v>
      </c>
      <c r="AD71" s="142">
        <f>'[6]Daily Roster'!$AD71</f>
        <v>0</v>
      </c>
      <c r="AE71" s="142">
        <f>'[6]Daily Roster'!$AE71</f>
        <v>0</v>
      </c>
      <c r="AF71" s="142">
        <f>'[6]Daily Roster'!$AF71</f>
        <v>0</v>
      </c>
      <c r="AG71" s="142">
        <f>'[6]Daily Roster'!$AG71</f>
        <v>0</v>
      </c>
      <c r="AH71" s="142">
        <f>'[6]Daily Roster'!$AH71</f>
        <v>0</v>
      </c>
      <c r="AI71" s="142">
        <f>'[6]Daily Roster'!$AI71</f>
        <v>0</v>
      </c>
      <c r="AJ71" s="191">
        <f>'[6]Daily Roster'!$AJ71</f>
        <v>0</v>
      </c>
      <c r="AK71" s="191" t="s">
        <v>411</v>
      </c>
      <c r="AL71" s="191" t="s">
        <v>411</v>
      </c>
      <c r="AN71" s="25"/>
    </row>
    <row r="72" spans="1:40" s="5" customFormat="1" x14ac:dyDescent="0.3">
      <c r="A72" s="139">
        <v>43199</v>
      </c>
      <c r="B72" s="140" t="s">
        <v>1</v>
      </c>
      <c r="C72" s="142">
        <f>'[6]Daily Roster'!$C72</f>
        <v>0</v>
      </c>
      <c r="D72" s="142">
        <f>'[6]Daily Roster'!$D72</f>
        <v>0</v>
      </c>
      <c r="E72" s="142">
        <f>'[6]Daily Roster'!$E72</f>
        <v>0</v>
      </c>
      <c r="F72" s="142">
        <f>'[6]Daily Roster'!$F72</f>
        <v>0</v>
      </c>
      <c r="G72" s="142">
        <f>'[6]Daily Roster'!$G72</f>
        <v>0</v>
      </c>
      <c r="H72" s="142">
        <f>'[6]Daily Roster'!$H72</f>
        <v>0</v>
      </c>
      <c r="I72" s="142">
        <f>'[6]Daily Roster'!$I72</f>
        <v>0</v>
      </c>
      <c r="J72" s="142">
        <f>'[6]Daily Roster'!$J72</f>
        <v>0</v>
      </c>
      <c r="K72" s="142">
        <f>'[6]Daily Roster'!$K72</f>
        <v>0</v>
      </c>
      <c r="L72" s="142">
        <f>'[6]Daily Roster'!$L72</f>
        <v>0</v>
      </c>
      <c r="M72" s="142">
        <f>'[6]Daily Roster'!$M72</f>
        <v>0</v>
      </c>
      <c r="N72" s="142">
        <f>'[6]Daily Roster'!$N72</f>
        <v>0</v>
      </c>
      <c r="O72" s="142">
        <f>'[6]Daily Roster'!$O72</f>
        <v>0</v>
      </c>
      <c r="P72" s="142">
        <f>'[6]Daily Roster'!$P72</f>
        <v>0</v>
      </c>
      <c r="Q72" s="142">
        <f>'[6]Daily Roster'!$Q72</f>
        <v>0</v>
      </c>
      <c r="R72" s="142">
        <f>'[6]Daily Roster'!$R72</f>
        <v>0</v>
      </c>
      <c r="S72" s="142">
        <f>'[6]Daily Roster'!$S72</f>
        <v>0</v>
      </c>
      <c r="T72" s="142">
        <f>'[6]Daily Roster'!$T72</f>
        <v>0</v>
      </c>
      <c r="U72" s="142">
        <f>'[6]Daily Roster'!$U72</f>
        <v>0</v>
      </c>
      <c r="V72" s="142">
        <f>'[6]Daily Roster'!$V72</f>
        <v>0</v>
      </c>
      <c r="W72" s="142">
        <f>'[6]Daily Roster'!$W72</f>
        <v>0</v>
      </c>
      <c r="X72" s="142">
        <f>'[6]Daily Roster'!$X72</f>
        <v>0</v>
      </c>
      <c r="Y72" s="142">
        <f>'[6]Daily Roster'!$Y72</f>
        <v>0</v>
      </c>
      <c r="Z72" s="142">
        <f>'[6]Daily Roster'!$Z72</f>
        <v>0</v>
      </c>
      <c r="AA72" s="142">
        <f>'[6]Daily Roster'!$AA72</f>
        <v>0</v>
      </c>
      <c r="AB72" s="142">
        <f>'[6]Daily Roster'!$AB72</f>
        <v>0</v>
      </c>
      <c r="AC72" s="142">
        <f>'[6]Daily Roster'!$AC72</f>
        <v>0</v>
      </c>
      <c r="AD72" s="142">
        <f>'[6]Daily Roster'!$AD72</f>
        <v>0</v>
      </c>
      <c r="AE72" s="142">
        <f>'[6]Daily Roster'!$AE72</f>
        <v>0</v>
      </c>
      <c r="AF72" s="142">
        <f>'[6]Daily Roster'!$AF72</f>
        <v>0</v>
      </c>
      <c r="AG72" s="142">
        <f>'[6]Daily Roster'!$AG72</f>
        <v>0</v>
      </c>
      <c r="AH72" s="142">
        <f>'[6]Daily Roster'!$AH72</f>
        <v>0</v>
      </c>
      <c r="AI72" s="142">
        <f>'[6]Daily Roster'!$AI72</f>
        <v>0</v>
      </c>
      <c r="AJ72" s="191">
        <f>'[6]Daily Roster'!$AJ72</f>
        <v>0</v>
      </c>
      <c r="AK72" s="191" t="s">
        <v>411</v>
      </c>
      <c r="AL72" s="191" t="s">
        <v>411</v>
      </c>
      <c r="AN72" s="25"/>
    </row>
    <row r="73" spans="1:40" s="5" customFormat="1" x14ac:dyDescent="0.3">
      <c r="A73" s="139">
        <v>43200</v>
      </c>
      <c r="B73" s="140" t="s">
        <v>2</v>
      </c>
      <c r="C73" s="142">
        <f>'[6]Daily Roster'!$C73</f>
        <v>0</v>
      </c>
      <c r="D73" s="142">
        <f>'[6]Daily Roster'!$D73</f>
        <v>0</v>
      </c>
      <c r="E73" s="142">
        <f>'[6]Daily Roster'!$E73</f>
        <v>0</v>
      </c>
      <c r="F73" s="142">
        <f>'[6]Daily Roster'!$F73</f>
        <v>0</v>
      </c>
      <c r="G73" s="142">
        <f>'[6]Daily Roster'!$G73</f>
        <v>0</v>
      </c>
      <c r="H73" s="142">
        <f>'[6]Daily Roster'!$H73</f>
        <v>0</v>
      </c>
      <c r="I73" s="142">
        <f>'[6]Daily Roster'!$I73</f>
        <v>0</v>
      </c>
      <c r="J73" s="142">
        <f>'[6]Daily Roster'!$J73</f>
        <v>0</v>
      </c>
      <c r="K73" s="142">
        <f>'[6]Daily Roster'!$K73</f>
        <v>0</v>
      </c>
      <c r="L73" s="142">
        <f>'[6]Daily Roster'!$L73</f>
        <v>0</v>
      </c>
      <c r="M73" s="142">
        <f>'[6]Daily Roster'!$M73</f>
        <v>0</v>
      </c>
      <c r="N73" s="142">
        <f>'[6]Daily Roster'!$N73</f>
        <v>0</v>
      </c>
      <c r="O73" s="142">
        <f>'[6]Daily Roster'!$O73</f>
        <v>0</v>
      </c>
      <c r="P73" s="142">
        <f>'[6]Daily Roster'!$P73</f>
        <v>0</v>
      </c>
      <c r="Q73" s="142">
        <f>'[6]Daily Roster'!$Q73</f>
        <v>0</v>
      </c>
      <c r="R73" s="142">
        <f>'[6]Daily Roster'!$R73</f>
        <v>0</v>
      </c>
      <c r="S73" s="142">
        <f>'[6]Daily Roster'!$S73</f>
        <v>0</v>
      </c>
      <c r="T73" s="142">
        <f>'[6]Daily Roster'!$T73</f>
        <v>0</v>
      </c>
      <c r="U73" s="142">
        <f>'[6]Daily Roster'!$U73</f>
        <v>0</v>
      </c>
      <c r="V73" s="142">
        <f>'[6]Daily Roster'!$V73</f>
        <v>0</v>
      </c>
      <c r="W73" s="142">
        <f>'[6]Daily Roster'!$W73</f>
        <v>0</v>
      </c>
      <c r="X73" s="142">
        <f>'[6]Daily Roster'!$X73</f>
        <v>0</v>
      </c>
      <c r="Y73" s="142">
        <f>'[6]Daily Roster'!$Y73</f>
        <v>0</v>
      </c>
      <c r="Z73" s="142">
        <f>'[6]Daily Roster'!$Z73</f>
        <v>0</v>
      </c>
      <c r="AA73" s="142">
        <f>'[6]Daily Roster'!$AA73</f>
        <v>0</v>
      </c>
      <c r="AB73" s="142">
        <f>'[6]Daily Roster'!$AB73</f>
        <v>0</v>
      </c>
      <c r="AC73" s="142">
        <f>'[6]Daily Roster'!$AC73</f>
        <v>0</v>
      </c>
      <c r="AD73" s="142">
        <f>'[6]Daily Roster'!$AD73</f>
        <v>0</v>
      </c>
      <c r="AE73" s="142">
        <f>'[6]Daily Roster'!$AE73</f>
        <v>0</v>
      </c>
      <c r="AF73" s="142">
        <f>'[6]Daily Roster'!$AF73</f>
        <v>0</v>
      </c>
      <c r="AG73" s="142">
        <f>'[6]Daily Roster'!$AG73</f>
        <v>0</v>
      </c>
      <c r="AH73" s="142">
        <f>'[6]Daily Roster'!$AH73</f>
        <v>0</v>
      </c>
      <c r="AI73" s="142">
        <f>'[6]Daily Roster'!$AI73</f>
        <v>0</v>
      </c>
      <c r="AJ73" s="191">
        <f>'[6]Daily Roster'!$AJ73</f>
        <v>0</v>
      </c>
      <c r="AK73" s="191">
        <f>'[6]Daily Roster'!$AK73</f>
        <v>0</v>
      </c>
      <c r="AL73" s="191">
        <f>'[6]Daily Roster'!$AL73</f>
        <v>0</v>
      </c>
      <c r="AN73" s="25"/>
    </row>
    <row r="74" spans="1:40" s="5" customFormat="1" x14ac:dyDescent="0.3">
      <c r="A74" s="139">
        <v>43201</v>
      </c>
      <c r="B74" s="140" t="s">
        <v>3</v>
      </c>
      <c r="C74" s="142">
        <f>'[6]Daily Roster'!$C74</f>
        <v>0</v>
      </c>
      <c r="D74" s="142">
        <f>'[6]Daily Roster'!$D74</f>
        <v>0</v>
      </c>
      <c r="E74" s="142">
        <f>'[6]Daily Roster'!$E74</f>
        <v>0</v>
      </c>
      <c r="F74" s="142">
        <f>'[6]Daily Roster'!$F74</f>
        <v>0</v>
      </c>
      <c r="G74" s="142">
        <f>'[6]Daily Roster'!$G74</f>
        <v>0</v>
      </c>
      <c r="H74" s="142">
        <f>'[6]Daily Roster'!$H74</f>
        <v>0</v>
      </c>
      <c r="I74" s="142">
        <f>'[6]Daily Roster'!$I74</f>
        <v>0</v>
      </c>
      <c r="J74" s="142">
        <f>'[6]Daily Roster'!$J74</f>
        <v>0</v>
      </c>
      <c r="K74" s="142">
        <f>'[6]Daily Roster'!$K74</f>
        <v>0</v>
      </c>
      <c r="L74" s="142">
        <f>'[6]Daily Roster'!$L74</f>
        <v>0</v>
      </c>
      <c r="M74" s="142">
        <f>'[6]Daily Roster'!$M74</f>
        <v>0</v>
      </c>
      <c r="N74" s="142">
        <f>'[6]Daily Roster'!$N74</f>
        <v>0</v>
      </c>
      <c r="O74" s="142">
        <f>'[6]Daily Roster'!$O74</f>
        <v>0</v>
      </c>
      <c r="P74" s="142">
        <f>'[6]Daily Roster'!$P74</f>
        <v>0</v>
      </c>
      <c r="Q74" s="142">
        <f>'[6]Daily Roster'!$Q74</f>
        <v>0</v>
      </c>
      <c r="R74" s="142">
        <f>'[6]Daily Roster'!$R74</f>
        <v>0</v>
      </c>
      <c r="S74" s="142">
        <f>'[6]Daily Roster'!$S74</f>
        <v>0</v>
      </c>
      <c r="T74" s="142">
        <f>'[6]Daily Roster'!$T74</f>
        <v>0</v>
      </c>
      <c r="U74" s="142">
        <f>'[6]Daily Roster'!$U74</f>
        <v>0</v>
      </c>
      <c r="V74" s="142">
        <f>'[6]Daily Roster'!$V74</f>
        <v>0</v>
      </c>
      <c r="W74" s="142">
        <f>'[6]Daily Roster'!$W74</f>
        <v>0</v>
      </c>
      <c r="X74" s="142">
        <f>'[6]Daily Roster'!$X74</f>
        <v>0</v>
      </c>
      <c r="Y74" s="142">
        <f>'[6]Daily Roster'!$Y74</f>
        <v>0</v>
      </c>
      <c r="Z74" s="142">
        <f>'[6]Daily Roster'!$Z74</f>
        <v>0</v>
      </c>
      <c r="AA74" s="142">
        <f>'[6]Daily Roster'!$AA74</f>
        <v>0</v>
      </c>
      <c r="AB74" s="142">
        <f>'[6]Daily Roster'!$AB74</f>
        <v>0</v>
      </c>
      <c r="AC74" s="142">
        <f>'[6]Daily Roster'!$AC74</f>
        <v>0</v>
      </c>
      <c r="AD74" s="142">
        <f>'[6]Daily Roster'!$AD74</f>
        <v>0</v>
      </c>
      <c r="AE74" s="142">
        <f>'[6]Daily Roster'!$AE74</f>
        <v>0</v>
      </c>
      <c r="AF74" s="142">
        <f>'[6]Daily Roster'!$AF74</f>
        <v>0</v>
      </c>
      <c r="AG74" s="142">
        <f>'[6]Daily Roster'!$AG74</f>
        <v>0</v>
      </c>
      <c r="AH74" s="142">
        <f>'[6]Daily Roster'!$AH74</f>
        <v>0</v>
      </c>
      <c r="AI74" s="142">
        <f>'[6]Daily Roster'!$AI74</f>
        <v>0</v>
      </c>
      <c r="AJ74" s="191">
        <f>'[6]Daily Roster'!$AJ74</f>
        <v>0</v>
      </c>
      <c r="AK74" s="191">
        <f>'[6]Daily Roster'!$AK74</f>
        <v>0</v>
      </c>
      <c r="AL74" s="191">
        <f>'[6]Daily Roster'!$AL74</f>
        <v>0</v>
      </c>
      <c r="AN74" s="25"/>
    </row>
    <row r="75" spans="1:40" s="5" customFormat="1" x14ac:dyDescent="0.3">
      <c r="A75" s="139">
        <v>43202</v>
      </c>
      <c r="B75" s="140" t="s">
        <v>4</v>
      </c>
      <c r="C75" s="142">
        <f>'[6]Daily Roster'!$C75</f>
        <v>0</v>
      </c>
      <c r="D75" s="142">
        <f>'[6]Daily Roster'!$D75</f>
        <v>0</v>
      </c>
      <c r="E75" s="142">
        <f>'[6]Daily Roster'!$E75</f>
        <v>0</v>
      </c>
      <c r="F75" s="142">
        <f>'[6]Daily Roster'!$F75</f>
        <v>0</v>
      </c>
      <c r="G75" s="142">
        <f>'[6]Daily Roster'!$G75</f>
        <v>0</v>
      </c>
      <c r="H75" s="142">
        <f>'[6]Daily Roster'!$H75</f>
        <v>0</v>
      </c>
      <c r="I75" s="142">
        <f>'[6]Daily Roster'!$I75</f>
        <v>0</v>
      </c>
      <c r="J75" s="142">
        <f>'[6]Daily Roster'!$J75</f>
        <v>0</v>
      </c>
      <c r="K75" s="142">
        <f>'[6]Daily Roster'!$K75</f>
        <v>0</v>
      </c>
      <c r="L75" s="142">
        <f>'[6]Daily Roster'!$L75</f>
        <v>0</v>
      </c>
      <c r="M75" s="142">
        <f>'[6]Daily Roster'!$M75</f>
        <v>0</v>
      </c>
      <c r="N75" s="142">
        <f>'[6]Daily Roster'!$N75</f>
        <v>0</v>
      </c>
      <c r="O75" s="142">
        <f>'[6]Daily Roster'!$O75</f>
        <v>0</v>
      </c>
      <c r="P75" s="142">
        <f>'[6]Daily Roster'!$P75</f>
        <v>0</v>
      </c>
      <c r="Q75" s="142">
        <f>'[6]Daily Roster'!$Q75</f>
        <v>0</v>
      </c>
      <c r="R75" s="142">
        <f>'[6]Daily Roster'!$R75</f>
        <v>0</v>
      </c>
      <c r="S75" s="142">
        <f>'[6]Daily Roster'!$S75</f>
        <v>0</v>
      </c>
      <c r="T75" s="142">
        <f>'[6]Daily Roster'!$T75</f>
        <v>0</v>
      </c>
      <c r="U75" s="142">
        <f>'[6]Daily Roster'!$U75</f>
        <v>0</v>
      </c>
      <c r="V75" s="142">
        <f>'[6]Daily Roster'!$V75</f>
        <v>0</v>
      </c>
      <c r="W75" s="142">
        <f>'[6]Daily Roster'!$W75</f>
        <v>0</v>
      </c>
      <c r="X75" s="142">
        <f>'[6]Daily Roster'!$X75</f>
        <v>0</v>
      </c>
      <c r="Y75" s="142">
        <f>'[6]Daily Roster'!$Y75</f>
        <v>0</v>
      </c>
      <c r="Z75" s="142">
        <f>'[6]Daily Roster'!$Z75</f>
        <v>0</v>
      </c>
      <c r="AA75" s="142">
        <f>'[6]Daily Roster'!$AA75</f>
        <v>0</v>
      </c>
      <c r="AB75" s="142">
        <f>'[6]Daily Roster'!$AB75</f>
        <v>0</v>
      </c>
      <c r="AC75" s="142">
        <f>'[6]Daily Roster'!$AC75</f>
        <v>0</v>
      </c>
      <c r="AD75" s="142">
        <f>'[6]Daily Roster'!$AD75</f>
        <v>0</v>
      </c>
      <c r="AE75" s="142">
        <f>'[6]Daily Roster'!$AE75</f>
        <v>0</v>
      </c>
      <c r="AF75" s="142">
        <f>'[6]Daily Roster'!$AF75</f>
        <v>0</v>
      </c>
      <c r="AG75" s="142">
        <f>'[6]Daily Roster'!$AG75</f>
        <v>0</v>
      </c>
      <c r="AH75" s="142">
        <f>'[6]Daily Roster'!$AH75</f>
        <v>0</v>
      </c>
      <c r="AI75" s="142">
        <f>'[6]Daily Roster'!$AI75</f>
        <v>0</v>
      </c>
      <c r="AJ75" s="191">
        <f>'[6]Daily Roster'!$AJ75</f>
        <v>0</v>
      </c>
      <c r="AK75" s="191">
        <f>'[6]Daily Roster'!$AK75</f>
        <v>0</v>
      </c>
      <c r="AL75" s="191">
        <f>'[6]Daily Roster'!$AL75</f>
        <v>0</v>
      </c>
      <c r="AN75" s="25"/>
    </row>
    <row r="76" spans="1:40" s="5" customFormat="1" x14ac:dyDescent="0.3">
      <c r="A76" s="139">
        <v>43203</v>
      </c>
      <c r="B76" s="140" t="s">
        <v>5</v>
      </c>
      <c r="C76" s="142">
        <f>'[6]Daily Roster'!$C76</f>
        <v>0</v>
      </c>
      <c r="D76" s="142">
        <f>'[6]Daily Roster'!$D76</f>
        <v>0</v>
      </c>
      <c r="E76" s="142">
        <f>'[6]Daily Roster'!$E76</f>
        <v>0</v>
      </c>
      <c r="F76" s="142">
        <f>'[6]Daily Roster'!$F76</f>
        <v>0</v>
      </c>
      <c r="G76" s="142">
        <f>'[6]Daily Roster'!$G76</f>
        <v>0</v>
      </c>
      <c r="H76" s="142">
        <f>'[6]Daily Roster'!$H76</f>
        <v>0</v>
      </c>
      <c r="I76" s="142">
        <f>'[6]Daily Roster'!$I76</f>
        <v>0</v>
      </c>
      <c r="J76" s="142">
        <f>'[6]Daily Roster'!$J76</f>
        <v>0</v>
      </c>
      <c r="K76" s="142">
        <f>'[6]Daily Roster'!$K76</f>
        <v>0</v>
      </c>
      <c r="L76" s="142">
        <f>'[6]Daily Roster'!$L76</f>
        <v>0</v>
      </c>
      <c r="M76" s="142">
        <f>'[6]Daily Roster'!$M76</f>
        <v>0</v>
      </c>
      <c r="N76" s="142">
        <f>'[6]Daily Roster'!$N76</f>
        <v>0</v>
      </c>
      <c r="O76" s="142">
        <f>'[6]Daily Roster'!$O76</f>
        <v>0</v>
      </c>
      <c r="P76" s="142">
        <f>'[6]Daily Roster'!$P76</f>
        <v>0</v>
      </c>
      <c r="Q76" s="142">
        <f>'[6]Daily Roster'!$Q76</f>
        <v>0</v>
      </c>
      <c r="R76" s="142">
        <f>'[6]Daily Roster'!$R76</f>
        <v>0</v>
      </c>
      <c r="S76" s="142">
        <f>'[6]Daily Roster'!$S76</f>
        <v>0</v>
      </c>
      <c r="T76" s="142">
        <f>'[6]Daily Roster'!$T76</f>
        <v>0</v>
      </c>
      <c r="U76" s="142">
        <f>'[6]Daily Roster'!$U76</f>
        <v>0</v>
      </c>
      <c r="V76" s="142">
        <f>'[6]Daily Roster'!$V76</f>
        <v>0</v>
      </c>
      <c r="W76" s="142">
        <f>'[6]Daily Roster'!$W76</f>
        <v>0</v>
      </c>
      <c r="X76" s="142">
        <f>'[6]Daily Roster'!$X76</f>
        <v>0</v>
      </c>
      <c r="Y76" s="142">
        <f>'[6]Daily Roster'!$Y76</f>
        <v>0</v>
      </c>
      <c r="Z76" s="142">
        <f>'[6]Daily Roster'!$Z76</f>
        <v>0</v>
      </c>
      <c r="AA76" s="142">
        <f>'[6]Daily Roster'!$AA76</f>
        <v>0</v>
      </c>
      <c r="AB76" s="142">
        <f>'[6]Daily Roster'!$AB76</f>
        <v>0</v>
      </c>
      <c r="AC76" s="142">
        <f>'[6]Daily Roster'!$AC76</f>
        <v>0</v>
      </c>
      <c r="AD76" s="142">
        <f>'[6]Daily Roster'!$AD76</f>
        <v>0</v>
      </c>
      <c r="AE76" s="142">
        <f>'[6]Daily Roster'!$AE76</f>
        <v>0</v>
      </c>
      <c r="AF76" s="142">
        <f>'[6]Daily Roster'!$AF76</f>
        <v>0</v>
      </c>
      <c r="AG76" s="142">
        <f>'[6]Daily Roster'!$AG76</f>
        <v>0</v>
      </c>
      <c r="AH76" s="142">
        <f>'[6]Daily Roster'!$AH76</f>
        <v>0</v>
      </c>
      <c r="AI76" s="142">
        <f>'[6]Daily Roster'!$AI76</f>
        <v>0</v>
      </c>
      <c r="AJ76" s="191">
        <f>'[6]Daily Roster'!$AJ76</f>
        <v>0</v>
      </c>
      <c r="AK76" s="191">
        <f>'[6]Daily Roster'!$AK76</f>
        <v>0</v>
      </c>
      <c r="AL76" s="191">
        <f>'[6]Daily Roster'!$AL76</f>
        <v>0</v>
      </c>
      <c r="AN76" s="25"/>
    </row>
    <row r="77" spans="1:40" s="5" customFormat="1" x14ac:dyDescent="0.3">
      <c r="A77" s="139">
        <v>43206</v>
      </c>
      <c r="B77" s="140" t="s">
        <v>1</v>
      </c>
      <c r="C77" s="142">
        <f>'[6]Daily Roster'!$C77</f>
        <v>0</v>
      </c>
      <c r="D77" s="142">
        <f>'[6]Daily Roster'!$D77</f>
        <v>0</v>
      </c>
      <c r="E77" s="142">
        <f>'[6]Daily Roster'!$E77</f>
        <v>0</v>
      </c>
      <c r="F77" s="142">
        <f>'[6]Daily Roster'!$F77</f>
        <v>0</v>
      </c>
      <c r="G77" s="142">
        <f>'[6]Daily Roster'!$G77</f>
        <v>0</v>
      </c>
      <c r="H77" s="142">
        <f>'[6]Daily Roster'!$H77</f>
        <v>0</v>
      </c>
      <c r="I77" s="142">
        <f>'[6]Daily Roster'!$I77</f>
        <v>0</v>
      </c>
      <c r="J77" s="142">
        <f>'[6]Daily Roster'!$J77</f>
        <v>0</v>
      </c>
      <c r="K77" s="142">
        <f>'[6]Daily Roster'!$K77</f>
        <v>0</v>
      </c>
      <c r="L77" s="142">
        <f>'[6]Daily Roster'!$L77</f>
        <v>0</v>
      </c>
      <c r="M77" s="142">
        <f>'[6]Daily Roster'!$M77</f>
        <v>0</v>
      </c>
      <c r="N77" s="142">
        <f>'[6]Daily Roster'!$N77</f>
        <v>0</v>
      </c>
      <c r="O77" s="142">
        <f>'[6]Daily Roster'!$O77</f>
        <v>0</v>
      </c>
      <c r="P77" s="142">
        <f>'[6]Daily Roster'!$P77</f>
        <v>0</v>
      </c>
      <c r="Q77" s="142">
        <f>'[6]Daily Roster'!$Q77</f>
        <v>0</v>
      </c>
      <c r="R77" s="142">
        <f>'[6]Daily Roster'!$R77</f>
        <v>0</v>
      </c>
      <c r="S77" s="142">
        <f>'[6]Daily Roster'!$S77</f>
        <v>0</v>
      </c>
      <c r="T77" s="142">
        <f>'[6]Daily Roster'!$T77</f>
        <v>0</v>
      </c>
      <c r="U77" s="142">
        <f>'[6]Daily Roster'!$U77</f>
        <v>0</v>
      </c>
      <c r="V77" s="142">
        <f>'[6]Daily Roster'!$V77</f>
        <v>0</v>
      </c>
      <c r="W77" s="142">
        <f>'[6]Daily Roster'!$W77</f>
        <v>0</v>
      </c>
      <c r="X77" s="142">
        <f>'[6]Daily Roster'!$X77</f>
        <v>0</v>
      </c>
      <c r="Y77" s="142">
        <f>'[6]Daily Roster'!$Y77</f>
        <v>0</v>
      </c>
      <c r="Z77" s="142">
        <f>'[6]Daily Roster'!$Z77</f>
        <v>0</v>
      </c>
      <c r="AA77" s="142">
        <f>'[6]Daily Roster'!$AA77</f>
        <v>0</v>
      </c>
      <c r="AB77" s="142">
        <f>'[6]Daily Roster'!$AB77</f>
        <v>0</v>
      </c>
      <c r="AC77" s="142">
        <f>'[6]Daily Roster'!$AC77</f>
        <v>0</v>
      </c>
      <c r="AD77" s="142">
        <f>'[6]Daily Roster'!$AD77</f>
        <v>0</v>
      </c>
      <c r="AE77" s="142">
        <f>'[6]Daily Roster'!$AE77</f>
        <v>0</v>
      </c>
      <c r="AF77" s="142">
        <f>'[6]Daily Roster'!$AF77</f>
        <v>0</v>
      </c>
      <c r="AG77" s="142">
        <f>'[6]Daily Roster'!$AG77</f>
        <v>0</v>
      </c>
      <c r="AH77" s="142">
        <f>'[6]Daily Roster'!$AH77</f>
        <v>0</v>
      </c>
      <c r="AI77" s="142">
        <f>'[6]Daily Roster'!$AI77</f>
        <v>0</v>
      </c>
      <c r="AJ77" s="191">
        <f>'[6]Daily Roster'!$AJ77</f>
        <v>0</v>
      </c>
      <c r="AK77" s="191">
        <f>'[6]Daily Roster'!$AK77</f>
        <v>0</v>
      </c>
      <c r="AL77" s="191">
        <f>'[6]Daily Roster'!$AL77</f>
        <v>0</v>
      </c>
      <c r="AN77" s="25"/>
    </row>
    <row r="78" spans="1:40" s="5" customFormat="1" x14ac:dyDescent="0.3">
      <c r="A78" s="139">
        <v>43207</v>
      </c>
      <c r="B78" s="140" t="s">
        <v>2</v>
      </c>
      <c r="C78" s="142">
        <f>'[6]Daily Roster'!$C78</f>
        <v>0</v>
      </c>
      <c r="D78" s="142">
        <f>'[6]Daily Roster'!$D78</f>
        <v>0</v>
      </c>
      <c r="E78" s="142">
        <f>'[6]Daily Roster'!$E78</f>
        <v>0</v>
      </c>
      <c r="F78" s="142">
        <f>'[6]Daily Roster'!$F78</f>
        <v>0</v>
      </c>
      <c r="G78" s="142">
        <f>'[6]Daily Roster'!$G78</f>
        <v>0</v>
      </c>
      <c r="H78" s="142">
        <f>'[6]Daily Roster'!$H78</f>
        <v>0</v>
      </c>
      <c r="I78" s="142">
        <f>'[6]Daily Roster'!$I78</f>
        <v>0</v>
      </c>
      <c r="J78" s="142">
        <f>'[6]Daily Roster'!$J78</f>
        <v>0</v>
      </c>
      <c r="K78" s="142">
        <f>'[6]Daily Roster'!$K78</f>
        <v>0</v>
      </c>
      <c r="L78" s="142">
        <f>'[6]Daily Roster'!$L78</f>
        <v>0</v>
      </c>
      <c r="M78" s="142">
        <f>'[6]Daily Roster'!$M78</f>
        <v>0</v>
      </c>
      <c r="N78" s="142">
        <f>'[6]Daily Roster'!$N78</f>
        <v>0</v>
      </c>
      <c r="O78" s="142">
        <f>'[6]Daily Roster'!$O78</f>
        <v>0</v>
      </c>
      <c r="P78" s="142">
        <f>'[6]Daily Roster'!$P78</f>
        <v>0</v>
      </c>
      <c r="Q78" s="142">
        <f>'[6]Daily Roster'!$Q78</f>
        <v>0</v>
      </c>
      <c r="R78" s="142">
        <f>'[6]Daily Roster'!$R78</f>
        <v>0</v>
      </c>
      <c r="S78" s="142">
        <f>'[6]Daily Roster'!$S78</f>
        <v>0</v>
      </c>
      <c r="T78" s="142">
        <f>'[6]Daily Roster'!$T78</f>
        <v>0</v>
      </c>
      <c r="U78" s="142">
        <f>'[6]Daily Roster'!$U78</f>
        <v>0</v>
      </c>
      <c r="V78" s="142">
        <f>'[6]Daily Roster'!$V78</f>
        <v>0</v>
      </c>
      <c r="W78" s="142">
        <f>'[6]Daily Roster'!$W78</f>
        <v>0</v>
      </c>
      <c r="X78" s="142">
        <f>'[6]Daily Roster'!$X78</f>
        <v>0</v>
      </c>
      <c r="Y78" s="142">
        <f>'[6]Daily Roster'!$Y78</f>
        <v>0</v>
      </c>
      <c r="Z78" s="142">
        <f>'[6]Daily Roster'!$Z78</f>
        <v>0</v>
      </c>
      <c r="AA78" s="142">
        <f>'[6]Daily Roster'!$AA78</f>
        <v>0</v>
      </c>
      <c r="AB78" s="142">
        <f>'[6]Daily Roster'!$AB78</f>
        <v>0</v>
      </c>
      <c r="AC78" s="142">
        <f>'[6]Daily Roster'!$AC78</f>
        <v>0</v>
      </c>
      <c r="AD78" s="142">
        <f>'[6]Daily Roster'!$AD78</f>
        <v>0</v>
      </c>
      <c r="AE78" s="142">
        <f>'[6]Daily Roster'!$AE78</f>
        <v>0</v>
      </c>
      <c r="AF78" s="142">
        <f>'[6]Daily Roster'!$AF78</f>
        <v>0</v>
      </c>
      <c r="AG78" s="142">
        <f>'[6]Daily Roster'!$AG78</f>
        <v>0</v>
      </c>
      <c r="AH78" s="142">
        <f>'[6]Daily Roster'!$AH78</f>
        <v>0</v>
      </c>
      <c r="AI78" s="142">
        <f>'[6]Daily Roster'!$AI78</f>
        <v>0</v>
      </c>
      <c r="AJ78" s="191">
        <f>'[6]Daily Roster'!$AJ78</f>
        <v>0</v>
      </c>
      <c r="AK78" s="191" t="s">
        <v>411</v>
      </c>
      <c r="AL78" s="191" t="s">
        <v>411</v>
      </c>
      <c r="AN78" s="25"/>
    </row>
    <row r="79" spans="1:40" s="5" customFormat="1" x14ac:dyDescent="0.3">
      <c r="A79" s="139">
        <v>43208</v>
      </c>
      <c r="B79" s="140" t="s">
        <v>3</v>
      </c>
      <c r="C79" s="142">
        <f>'[6]Daily Roster'!$C79</f>
        <v>0</v>
      </c>
      <c r="D79" s="142">
        <f>'[6]Daily Roster'!$D79</f>
        <v>0</v>
      </c>
      <c r="E79" s="142">
        <f>'[6]Daily Roster'!$E79</f>
        <v>0</v>
      </c>
      <c r="F79" s="142">
        <f>'[6]Daily Roster'!$F79</f>
        <v>0</v>
      </c>
      <c r="G79" s="142">
        <f>'[6]Daily Roster'!$G79</f>
        <v>0</v>
      </c>
      <c r="H79" s="142">
        <f>'[6]Daily Roster'!$H79</f>
        <v>0</v>
      </c>
      <c r="I79" s="142">
        <f>'[6]Daily Roster'!$I79</f>
        <v>0</v>
      </c>
      <c r="J79" s="142">
        <f>'[6]Daily Roster'!$J79</f>
        <v>0</v>
      </c>
      <c r="K79" s="142">
        <f>'[6]Daily Roster'!$K79</f>
        <v>0</v>
      </c>
      <c r="L79" s="142">
        <f>'[6]Daily Roster'!$L79</f>
        <v>0</v>
      </c>
      <c r="M79" s="142">
        <f>'[6]Daily Roster'!$M79</f>
        <v>0</v>
      </c>
      <c r="N79" s="142">
        <f>'[6]Daily Roster'!$N79</f>
        <v>0</v>
      </c>
      <c r="O79" s="142">
        <f>'[6]Daily Roster'!$O79</f>
        <v>0</v>
      </c>
      <c r="P79" s="142">
        <f>'[6]Daily Roster'!$P79</f>
        <v>0</v>
      </c>
      <c r="Q79" s="142">
        <f>'[6]Daily Roster'!$Q79</f>
        <v>0</v>
      </c>
      <c r="R79" s="142">
        <f>'[6]Daily Roster'!$R79</f>
        <v>0</v>
      </c>
      <c r="S79" s="142">
        <f>'[6]Daily Roster'!$S79</f>
        <v>0</v>
      </c>
      <c r="T79" s="142">
        <f>'[6]Daily Roster'!$T79</f>
        <v>0</v>
      </c>
      <c r="U79" s="142">
        <f>'[6]Daily Roster'!$U79</f>
        <v>0</v>
      </c>
      <c r="V79" s="142">
        <f>'[6]Daily Roster'!$V79</f>
        <v>0</v>
      </c>
      <c r="W79" s="142">
        <f>'[6]Daily Roster'!$W79</f>
        <v>0</v>
      </c>
      <c r="X79" s="142">
        <f>'[6]Daily Roster'!$X79</f>
        <v>0</v>
      </c>
      <c r="Y79" s="142">
        <f>'[6]Daily Roster'!$Y79</f>
        <v>0</v>
      </c>
      <c r="Z79" s="142">
        <f>'[6]Daily Roster'!$Z79</f>
        <v>0</v>
      </c>
      <c r="AA79" s="142">
        <f>'[6]Daily Roster'!$AA79</f>
        <v>0</v>
      </c>
      <c r="AB79" s="142">
        <f>'[6]Daily Roster'!$AB79</f>
        <v>0</v>
      </c>
      <c r="AC79" s="142">
        <f>'[6]Daily Roster'!$AC79</f>
        <v>0</v>
      </c>
      <c r="AD79" s="142">
        <f>'[6]Daily Roster'!$AD79</f>
        <v>0</v>
      </c>
      <c r="AE79" s="142">
        <f>'[6]Daily Roster'!$AE79</f>
        <v>0</v>
      </c>
      <c r="AF79" s="142">
        <f>'[6]Daily Roster'!$AF79</f>
        <v>0</v>
      </c>
      <c r="AG79" s="142">
        <f>'[6]Daily Roster'!$AG79</f>
        <v>0</v>
      </c>
      <c r="AH79" s="142">
        <f>'[6]Daily Roster'!$AH79</f>
        <v>0</v>
      </c>
      <c r="AI79" s="142">
        <f>'[6]Daily Roster'!$AI79</f>
        <v>0</v>
      </c>
      <c r="AJ79" s="191">
        <f>'[6]Daily Roster'!$AJ79</f>
        <v>0</v>
      </c>
      <c r="AK79" s="191">
        <f>'[6]Daily Roster'!$AK79</f>
        <v>0</v>
      </c>
      <c r="AL79" s="191">
        <f>'[6]Daily Roster'!$AL79</f>
        <v>0</v>
      </c>
      <c r="AN79" s="25"/>
    </row>
    <row r="80" spans="1:40" s="5" customFormat="1" x14ac:dyDescent="0.3">
      <c r="A80" s="139">
        <v>43209</v>
      </c>
      <c r="B80" s="140" t="s">
        <v>4</v>
      </c>
      <c r="C80" s="142">
        <f>'[6]Daily Roster'!$C80</f>
        <v>0</v>
      </c>
      <c r="D80" s="142">
        <f>'[6]Daily Roster'!$D80</f>
        <v>0</v>
      </c>
      <c r="E80" s="142">
        <f>'[6]Daily Roster'!$E80</f>
        <v>0</v>
      </c>
      <c r="F80" s="142">
        <f>'[6]Daily Roster'!$F80</f>
        <v>0</v>
      </c>
      <c r="G80" s="142">
        <f>'[6]Daily Roster'!$G80</f>
        <v>0</v>
      </c>
      <c r="H80" s="142">
        <f>'[6]Daily Roster'!$H80</f>
        <v>0</v>
      </c>
      <c r="I80" s="142">
        <f>'[6]Daily Roster'!$I80</f>
        <v>0</v>
      </c>
      <c r="J80" s="142">
        <f>'[6]Daily Roster'!$J80</f>
        <v>0</v>
      </c>
      <c r="K80" s="142">
        <f>'[6]Daily Roster'!$K80</f>
        <v>0</v>
      </c>
      <c r="L80" s="142">
        <f>'[6]Daily Roster'!$L80</f>
        <v>0</v>
      </c>
      <c r="M80" s="142">
        <f>'[6]Daily Roster'!$M80</f>
        <v>0</v>
      </c>
      <c r="N80" s="142">
        <f>'[6]Daily Roster'!$N80</f>
        <v>0</v>
      </c>
      <c r="O80" s="142">
        <f>'[6]Daily Roster'!$O80</f>
        <v>0</v>
      </c>
      <c r="P80" s="142">
        <f>'[6]Daily Roster'!$P80</f>
        <v>0</v>
      </c>
      <c r="Q80" s="142">
        <f>'[6]Daily Roster'!$Q80</f>
        <v>0</v>
      </c>
      <c r="R80" s="142">
        <f>'[6]Daily Roster'!$R80</f>
        <v>0</v>
      </c>
      <c r="S80" s="142">
        <f>'[6]Daily Roster'!$S80</f>
        <v>0</v>
      </c>
      <c r="T80" s="142">
        <f>'[6]Daily Roster'!$T80</f>
        <v>0</v>
      </c>
      <c r="U80" s="142">
        <f>'[6]Daily Roster'!$U80</f>
        <v>0</v>
      </c>
      <c r="V80" s="142">
        <f>'[6]Daily Roster'!$V80</f>
        <v>0</v>
      </c>
      <c r="W80" s="142">
        <f>'[6]Daily Roster'!$W80</f>
        <v>0</v>
      </c>
      <c r="X80" s="142">
        <f>'[6]Daily Roster'!$X80</f>
        <v>0</v>
      </c>
      <c r="Y80" s="142">
        <f>'[6]Daily Roster'!$Y80</f>
        <v>0</v>
      </c>
      <c r="Z80" s="142">
        <f>'[6]Daily Roster'!$Z80</f>
        <v>0</v>
      </c>
      <c r="AA80" s="142">
        <f>'[6]Daily Roster'!$AA80</f>
        <v>0</v>
      </c>
      <c r="AB80" s="142">
        <f>'[6]Daily Roster'!$AB80</f>
        <v>0</v>
      </c>
      <c r="AC80" s="142">
        <f>'[6]Daily Roster'!$AC80</f>
        <v>0</v>
      </c>
      <c r="AD80" s="142">
        <f>'[6]Daily Roster'!$AD80</f>
        <v>0</v>
      </c>
      <c r="AE80" s="142">
        <f>'[6]Daily Roster'!$AE80</f>
        <v>0</v>
      </c>
      <c r="AF80" s="142">
        <f>'[6]Daily Roster'!$AF80</f>
        <v>0</v>
      </c>
      <c r="AG80" s="142">
        <f>'[6]Daily Roster'!$AG80</f>
        <v>0</v>
      </c>
      <c r="AH80" s="142">
        <f>'[6]Daily Roster'!$AH80</f>
        <v>0</v>
      </c>
      <c r="AI80" s="142">
        <f>'[6]Daily Roster'!$AI80</f>
        <v>0</v>
      </c>
      <c r="AJ80" s="191">
        <f>'[6]Daily Roster'!$AJ80</f>
        <v>0</v>
      </c>
      <c r="AK80" s="191">
        <f>'[6]Daily Roster'!$AK80</f>
        <v>0</v>
      </c>
      <c r="AL80" s="191">
        <f>'[6]Daily Roster'!$AL80</f>
        <v>0</v>
      </c>
      <c r="AN80" s="25"/>
    </row>
    <row r="81" spans="1:40" s="5" customFormat="1" x14ac:dyDescent="0.3">
      <c r="A81" s="139">
        <v>43210</v>
      </c>
      <c r="B81" s="140" t="s">
        <v>5</v>
      </c>
      <c r="C81" s="142">
        <f>'[6]Daily Roster'!$C81</f>
        <v>0</v>
      </c>
      <c r="D81" s="142">
        <f>'[6]Daily Roster'!$D81</f>
        <v>0</v>
      </c>
      <c r="E81" s="142">
        <f>'[6]Daily Roster'!$E81</f>
        <v>0</v>
      </c>
      <c r="F81" s="142">
        <f>'[6]Daily Roster'!$F81</f>
        <v>0</v>
      </c>
      <c r="G81" s="142">
        <f>'[6]Daily Roster'!$G81</f>
        <v>0</v>
      </c>
      <c r="H81" s="142">
        <f>'[6]Daily Roster'!$H81</f>
        <v>0</v>
      </c>
      <c r="I81" s="142">
        <f>'[6]Daily Roster'!$I81</f>
        <v>0</v>
      </c>
      <c r="J81" s="142">
        <f>'[6]Daily Roster'!$J81</f>
        <v>0</v>
      </c>
      <c r="K81" s="142">
        <f>'[6]Daily Roster'!$K81</f>
        <v>0</v>
      </c>
      <c r="L81" s="142">
        <f>'[6]Daily Roster'!$L81</f>
        <v>0</v>
      </c>
      <c r="M81" s="142">
        <f>'[6]Daily Roster'!$M81</f>
        <v>0</v>
      </c>
      <c r="N81" s="142">
        <f>'[6]Daily Roster'!$N81</f>
        <v>0</v>
      </c>
      <c r="O81" s="142">
        <f>'[6]Daily Roster'!$O81</f>
        <v>0</v>
      </c>
      <c r="P81" s="142">
        <f>'[6]Daily Roster'!$P81</f>
        <v>0</v>
      </c>
      <c r="Q81" s="142">
        <f>'[6]Daily Roster'!$Q81</f>
        <v>0</v>
      </c>
      <c r="R81" s="142">
        <f>'[6]Daily Roster'!$R81</f>
        <v>0</v>
      </c>
      <c r="S81" s="142">
        <f>'[6]Daily Roster'!$S81</f>
        <v>0</v>
      </c>
      <c r="T81" s="142">
        <f>'[6]Daily Roster'!$T81</f>
        <v>0</v>
      </c>
      <c r="U81" s="142">
        <f>'[6]Daily Roster'!$U81</f>
        <v>0</v>
      </c>
      <c r="V81" s="142">
        <f>'[6]Daily Roster'!$V81</f>
        <v>0</v>
      </c>
      <c r="W81" s="142">
        <f>'[6]Daily Roster'!$W81</f>
        <v>0</v>
      </c>
      <c r="X81" s="142">
        <f>'[6]Daily Roster'!$X81</f>
        <v>0</v>
      </c>
      <c r="Y81" s="142">
        <f>'[6]Daily Roster'!$Y81</f>
        <v>0</v>
      </c>
      <c r="Z81" s="142">
        <f>'[6]Daily Roster'!$Z81</f>
        <v>0</v>
      </c>
      <c r="AA81" s="142">
        <f>'[6]Daily Roster'!$AA81</f>
        <v>0</v>
      </c>
      <c r="AB81" s="142">
        <f>'[6]Daily Roster'!$AB81</f>
        <v>0</v>
      </c>
      <c r="AC81" s="142">
        <f>'[6]Daily Roster'!$AC81</f>
        <v>0</v>
      </c>
      <c r="AD81" s="142">
        <f>'[6]Daily Roster'!$AD81</f>
        <v>0</v>
      </c>
      <c r="AE81" s="142">
        <f>'[6]Daily Roster'!$AE81</f>
        <v>0</v>
      </c>
      <c r="AF81" s="142">
        <f>'[6]Daily Roster'!$AF81</f>
        <v>0</v>
      </c>
      <c r="AG81" s="142">
        <f>'[6]Daily Roster'!$AG81</f>
        <v>0</v>
      </c>
      <c r="AH81" s="142">
        <f>'[6]Daily Roster'!$AH81</f>
        <v>0</v>
      </c>
      <c r="AI81" s="142">
        <f>'[6]Daily Roster'!$AI81</f>
        <v>0</v>
      </c>
      <c r="AJ81" s="191">
        <f>'[6]Daily Roster'!$AJ81</f>
        <v>0</v>
      </c>
      <c r="AK81" s="191">
        <f>'[6]Daily Roster'!$AK81</f>
        <v>0</v>
      </c>
      <c r="AL81" s="191">
        <f>'[6]Daily Roster'!$AL81</f>
        <v>0</v>
      </c>
      <c r="AN81" s="25"/>
    </row>
    <row r="82" spans="1:40" s="5" customFormat="1" x14ac:dyDescent="0.3">
      <c r="A82" s="139">
        <v>43213</v>
      </c>
      <c r="B82" s="140" t="s">
        <v>1</v>
      </c>
      <c r="C82" s="142">
        <f>'[6]Daily Roster'!$C82</f>
        <v>0</v>
      </c>
      <c r="D82" s="142">
        <f>'[6]Daily Roster'!$D82</f>
        <v>0</v>
      </c>
      <c r="E82" s="142">
        <f>'[6]Daily Roster'!$E82</f>
        <v>0</v>
      </c>
      <c r="F82" s="142">
        <f>'[6]Daily Roster'!$F82</f>
        <v>0</v>
      </c>
      <c r="G82" s="142">
        <f>'[6]Daily Roster'!$G82</f>
        <v>0</v>
      </c>
      <c r="H82" s="142">
        <f>'[6]Daily Roster'!$H82</f>
        <v>0</v>
      </c>
      <c r="I82" s="142">
        <f>'[6]Daily Roster'!$I82</f>
        <v>0</v>
      </c>
      <c r="J82" s="142">
        <f>'[6]Daily Roster'!$J82</f>
        <v>0</v>
      </c>
      <c r="K82" s="142">
        <f>'[6]Daily Roster'!$K82</f>
        <v>0</v>
      </c>
      <c r="L82" s="142">
        <f>'[6]Daily Roster'!$L82</f>
        <v>0</v>
      </c>
      <c r="M82" s="142">
        <f>'[6]Daily Roster'!$M82</f>
        <v>0</v>
      </c>
      <c r="N82" s="142">
        <f>'[6]Daily Roster'!$N82</f>
        <v>0</v>
      </c>
      <c r="O82" s="142">
        <f>'[6]Daily Roster'!$O82</f>
        <v>0</v>
      </c>
      <c r="P82" s="142">
        <f>'[6]Daily Roster'!$P82</f>
        <v>0</v>
      </c>
      <c r="Q82" s="142">
        <f>'[6]Daily Roster'!$Q82</f>
        <v>0</v>
      </c>
      <c r="R82" s="142">
        <f>'[6]Daily Roster'!$R82</f>
        <v>0</v>
      </c>
      <c r="S82" s="142">
        <f>'[6]Daily Roster'!$S82</f>
        <v>0</v>
      </c>
      <c r="T82" s="142">
        <f>'[6]Daily Roster'!$T82</f>
        <v>0</v>
      </c>
      <c r="U82" s="142">
        <f>'[6]Daily Roster'!$U82</f>
        <v>0</v>
      </c>
      <c r="V82" s="142">
        <f>'[6]Daily Roster'!$V82</f>
        <v>0</v>
      </c>
      <c r="W82" s="142">
        <f>'[6]Daily Roster'!$W82</f>
        <v>0</v>
      </c>
      <c r="X82" s="142">
        <f>'[6]Daily Roster'!$X82</f>
        <v>0</v>
      </c>
      <c r="Y82" s="142">
        <f>'[6]Daily Roster'!$Y82</f>
        <v>0</v>
      </c>
      <c r="Z82" s="142">
        <f>'[6]Daily Roster'!$Z82</f>
        <v>0</v>
      </c>
      <c r="AA82" s="142">
        <f>'[6]Daily Roster'!$AA82</f>
        <v>0</v>
      </c>
      <c r="AB82" s="142">
        <f>'[6]Daily Roster'!$AB82</f>
        <v>0</v>
      </c>
      <c r="AC82" s="142">
        <f>'[6]Daily Roster'!$AC82</f>
        <v>0</v>
      </c>
      <c r="AD82" s="142">
        <f>'[6]Daily Roster'!$AD82</f>
        <v>0</v>
      </c>
      <c r="AE82" s="142">
        <f>'[6]Daily Roster'!$AE82</f>
        <v>0</v>
      </c>
      <c r="AF82" s="142">
        <f>'[6]Daily Roster'!$AF82</f>
        <v>0</v>
      </c>
      <c r="AG82" s="142">
        <f>'[6]Daily Roster'!$AG82</f>
        <v>0</v>
      </c>
      <c r="AH82" s="142">
        <f>'[6]Daily Roster'!$AH82</f>
        <v>0</v>
      </c>
      <c r="AI82" s="142">
        <f>'[6]Daily Roster'!$AI82</f>
        <v>0</v>
      </c>
      <c r="AJ82" s="191">
        <f>'[6]Daily Roster'!$AJ82</f>
        <v>0</v>
      </c>
      <c r="AK82" s="191">
        <f>'[6]Daily Roster'!$AK82</f>
        <v>0</v>
      </c>
      <c r="AL82" s="191">
        <f>'[6]Daily Roster'!$AL82</f>
        <v>0</v>
      </c>
      <c r="AN82" s="25"/>
    </row>
    <row r="83" spans="1:40" s="5" customFormat="1" x14ac:dyDescent="0.3">
      <c r="A83" s="139">
        <v>43214</v>
      </c>
      <c r="B83" s="140" t="s">
        <v>2</v>
      </c>
      <c r="C83" s="142">
        <f>'[6]Daily Roster'!$C83</f>
        <v>0</v>
      </c>
      <c r="D83" s="142">
        <f>'[6]Daily Roster'!$D83</f>
        <v>0</v>
      </c>
      <c r="E83" s="142">
        <f>'[6]Daily Roster'!$E83</f>
        <v>0</v>
      </c>
      <c r="F83" s="142">
        <f>'[6]Daily Roster'!$F83</f>
        <v>0</v>
      </c>
      <c r="G83" s="142">
        <f>'[6]Daily Roster'!$G83</f>
        <v>0</v>
      </c>
      <c r="H83" s="142">
        <f>'[6]Daily Roster'!$H83</f>
        <v>0</v>
      </c>
      <c r="I83" s="142">
        <f>'[6]Daily Roster'!$I83</f>
        <v>0</v>
      </c>
      <c r="J83" s="142">
        <f>'[6]Daily Roster'!$J83</f>
        <v>0</v>
      </c>
      <c r="K83" s="142">
        <f>'[6]Daily Roster'!$K83</f>
        <v>0</v>
      </c>
      <c r="L83" s="142">
        <f>'[6]Daily Roster'!$L83</f>
        <v>0</v>
      </c>
      <c r="M83" s="142">
        <f>'[6]Daily Roster'!$M83</f>
        <v>0</v>
      </c>
      <c r="N83" s="142">
        <f>'[6]Daily Roster'!$N83</f>
        <v>0</v>
      </c>
      <c r="O83" s="142">
        <f>'[6]Daily Roster'!$O83</f>
        <v>0</v>
      </c>
      <c r="P83" s="142">
        <f>'[6]Daily Roster'!$P83</f>
        <v>0</v>
      </c>
      <c r="Q83" s="142">
        <f>'[6]Daily Roster'!$Q83</f>
        <v>0</v>
      </c>
      <c r="R83" s="142">
        <f>'[6]Daily Roster'!$R83</f>
        <v>0</v>
      </c>
      <c r="S83" s="142">
        <f>'[6]Daily Roster'!$S83</f>
        <v>0</v>
      </c>
      <c r="T83" s="142">
        <f>'[6]Daily Roster'!$T83</f>
        <v>0</v>
      </c>
      <c r="U83" s="142">
        <f>'[6]Daily Roster'!$U83</f>
        <v>0</v>
      </c>
      <c r="V83" s="142">
        <f>'[6]Daily Roster'!$V83</f>
        <v>0</v>
      </c>
      <c r="W83" s="142">
        <f>'[6]Daily Roster'!$W83</f>
        <v>0</v>
      </c>
      <c r="X83" s="142">
        <f>'[6]Daily Roster'!$X83</f>
        <v>0</v>
      </c>
      <c r="Y83" s="142">
        <f>'[6]Daily Roster'!$Y83</f>
        <v>0</v>
      </c>
      <c r="Z83" s="142">
        <f>'[6]Daily Roster'!$Z83</f>
        <v>0</v>
      </c>
      <c r="AA83" s="142">
        <f>'[6]Daily Roster'!$AA83</f>
        <v>0</v>
      </c>
      <c r="AB83" s="142">
        <f>'[6]Daily Roster'!$AB83</f>
        <v>0</v>
      </c>
      <c r="AC83" s="142">
        <f>'[6]Daily Roster'!$AC83</f>
        <v>0</v>
      </c>
      <c r="AD83" s="142">
        <f>'[6]Daily Roster'!$AD83</f>
        <v>0</v>
      </c>
      <c r="AE83" s="142">
        <f>'[6]Daily Roster'!$AE83</f>
        <v>0</v>
      </c>
      <c r="AF83" s="142">
        <f>'[6]Daily Roster'!$AF83</f>
        <v>0</v>
      </c>
      <c r="AG83" s="142">
        <f>'[6]Daily Roster'!$AG83</f>
        <v>0</v>
      </c>
      <c r="AH83" s="142">
        <f>'[6]Daily Roster'!$AH83</f>
        <v>0</v>
      </c>
      <c r="AI83" s="142">
        <f>'[6]Daily Roster'!$AI83</f>
        <v>0</v>
      </c>
      <c r="AJ83" s="191">
        <f>'[6]Daily Roster'!$AJ83</f>
        <v>0</v>
      </c>
      <c r="AK83" s="191">
        <f>'[6]Daily Roster'!$AK83</f>
        <v>0</v>
      </c>
      <c r="AL83" s="191">
        <f>'[6]Daily Roster'!$AL83</f>
        <v>0</v>
      </c>
      <c r="AN83" s="25"/>
    </row>
    <row r="84" spans="1:40" s="5" customFormat="1" x14ac:dyDescent="0.3">
      <c r="A84" s="139">
        <v>43215</v>
      </c>
      <c r="B84" s="140" t="s">
        <v>3</v>
      </c>
      <c r="C84" s="142">
        <f>'[6]Daily Roster'!$C84</f>
        <v>0</v>
      </c>
      <c r="D84" s="142">
        <f>'[6]Daily Roster'!$D84</f>
        <v>0</v>
      </c>
      <c r="E84" s="142">
        <f>'[6]Daily Roster'!$E84</f>
        <v>0</v>
      </c>
      <c r="F84" s="142">
        <f>'[6]Daily Roster'!$F84</f>
        <v>0</v>
      </c>
      <c r="G84" s="142">
        <f>'[6]Daily Roster'!$G84</f>
        <v>0</v>
      </c>
      <c r="H84" s="142">
        <f>'[6]Daily Roster'!$H84</f>
        <v>0</v>
      </c>
      <c r="I84" s="142">
        <f>'[6]Daily Roster'!$I84</f>
        <v>0</v>
      </c>
      <c r="J84" s="142">
        <f>'[6]Daily Roster'!$J84</f>
        <v>0</v>
      </c>
      <c r="K84" s="142">
        <f>'[6]Daily Roster'!$K84</f>
        <v>0</v>
      </c>
      <c r="L84" s="142">
        <f>'[6]Daily Roster'!$L84</f>
        <v>0</v>
      </c>
      <c r="M84" s="142">
        <f>'[6]Daily Roster'!$M84</f>
        <v>0</v>
      </c>
      <c r="N84" s="142">
        <f>'[6]Daily Roster'!$N84</f>
        <v>0</v>
      </c>
      <c r="O84" s="142">
        <f>'[6]Daily Roster'!$O84</f>
        <v>0</v>
      </c>
      <c r="P84" s="142">
        <f>'[6]Daily Roster'!$P84</f>
        <v>0</v>
      </c>
      <c r="Q84" s="142">
        <f>'[6]Daily Roster'!$Q84</f>
        <v>0</v>
      </c>
      <c r="R84" s="142">
        <f>'[6]Daily Roster'!$R84</f>
        <v>0</v>
      </c>
      <c r="S84" s="142">
        <f>'[6]Daily Roster'!$S84</f>
        <v>0</v>
      </c>
      <c r="T84" s="142">
        <f>'[6]Daily Roster'!$T84</f>
        <v>0</v>
      </c>
      <c r="U84" s="142">
        <f>'[6]Daily Roster'!$U84</f>
        <v>0</v>
      </c>
      <c r="V84" s="142">
        <f>'[6]Daily Roster'!$V84</f>
        <v>0</v>
      </c>
      <c r="W84" s="142">
        <f>'[6]Daily Roster'!$W84</f>
        <v>0</v>
      </c>
      <c r="X84" s="142">
        <f>'[6]Daily Roster'!$X84</f>
        <v>0</v>
      </c>
      <c r="Y84" s="142">
        <f>'[6]Daily Roster'!$Y84</f>
        <v>0</v>
      </c>
      <c r="Z84" s="142">
        <f>'[6]Daily Roster'!$Z84</f>
        <v>0</v>
      </c>
      <c r="AA84" s="142">
        <f>'[6]Daily Roster'!$AA84</f>
        <v>0</v>
      </c>
      <c r="AB84" s="142">
        <f>'[6]Daily Roster'!$AB84</f>
        <v>0</v>
      </c>
      <c r="AC84" s="142">
        <f>'[6]Daily Roster'!$AC84</f>
        <v>0</v>
      </c>
      <c r="AD84" s="142">
        <f>'[6]Daily Roster'!$AD84</f>
        <v>0</v>
      </c>
      <c r="AE84" s="142">
        <f>'[6]Daily Roster'!$AE84</f>
        <v>0</v>
      </c>
      <c r="AF84" s="142">
        <f>'[6]Daily Roster'!$AF84</f>
        <v>0</v>
      </c>
      <c r="AG84" s="142">
        <f>'[6]Daily Roster'!$AG84</f>
        <v>0</v>
      </c>
      <c r="AH84" s="142">
        <f>'[6]Daily Roster'!$AH84</f>
        <v>0</v>
      </c>
      <c r="AI84" s="142">
        <f>'[6]Daily Roster'!$AI84</f>
        <v>0</v>
      </c>
      <c r="AJ84" s="191">
        <f>'[6]Daily Roster'!$AJ84</f>
        <v>0</v>
      </c>
      <c r="AK84" s="191">
        <f>'[6]Daily Roster'!$AK84</f>
        <v>0</v>
      </c>
      <c r="AL84" s="191">
        <f>'[6]Daily Roster'!$AL84</f>
        <v>0</v>
      </c>
      <c r="AN84" s="25"/>
    </row>
    <row r="85" spans="1:40" s="5" customFormat="1" x14ac:dyDescent="0.3">
      <c r="A85" s="139">
        <v>43216</v>
      </c>
      <c r="B85" s="140" t="s">
        <v>4</v>
      </c>
      <c r="C85" s="142">
        <f>'[6]Daily Roster'!$C85</f>
        <v>0</v>
      </c>
      <c r="D85" s="142">
        <f>'[6]Daily Roster'!$D85</f>
        <v>0</v>
      </c>
      <c r="E85" s="142">
        <f>'[6]Daily Roster'!$E85</f>
        <v>0</v>
      </c>
      <c r="F85" s="142">
        <f>'[6]Daily Roster'!$F85</f>
        <v>0</v>
      </c>
      <c r="G85" s="142">
        <f>'[6]Daily Roster'!$G85</f>
        <v>0</v>
      </c>
      <c r="H85" s="142">
        <f>'[6]Daily Roster'!$H85</f>
        <v>0</v>
      </c>
      <c r="I85" s="142">
        <f>'[6]Daily Roster'!$I85</f>
        <v>0</v>
      </c>
      <c r="J85" s="142">
        <f>'[6]Daily Roster'!$J85</f>
        <v>0</v>
      </c>
      <c r="K85" s="142">
        <f>'[6]Daily Roster'!$K85</f>
        <v>0</v>
      </c>
      <c r="L85" s="142">
        <f>'[6]Daily Roster'!$L85</f>
        <v>0</v>
      </c>
      <c r="M85" s="142">
        <f>'[6]Daily Roster'!$M85</f>
        <v>0</v>
      </c>
      <c r="N85" s="142">
        <f>'[6]Daily Roster'!$N85</f>
        <v>0</v>
      </c>
      <c r="O85" s="142">
        <f>'[6]Daily Roster'!$O85</f>
        <v>0</v>
      </c>
      <c r="P85" s="142">
        <f>'[6]Daily Roster'!$P85</f>
        <v>0</v>
      </c>
      <c r="Q85" s="142">
        <f>'[6]Daily Roster'!$Q85</f>
        <v>0</v>
      </c>
      <c r="R85" s="142">
        <f>'[6]Daily Roster'!$R85</f>
        <v>0</v>
      </c>
      <c r="S85" s="142">
        <f>'[6]Daily Roster'!$S85</f>
        <v>0</v>
      </c>
      <c r="T85" s="142">
        <f>'[6]Daily Roster'!$T85</f>
        <v>0</v>
      </c>
      <c r="U85" s="142">
        <f>'[6]Daily Roster'!$U85</f>
        <v>0</v>
      </c>
      <c r="V85" s="142">
        <f>'[6]Daily Roster'!$V85</f>
        <v>0</v>
      </c>
      <c r="W85" s="142">
        <f>'[6]Daily Roster'!$W85</f>
        <v>0</v>
      </c>
      <c r="X85" s="142">
        <f>'[6]Daily Roster'!$X85</f>
        <v>0</v>
      </c>
      <c r="Y85" s="142">
        <f>'[6]Daily Roster'!$Y85</f>
        <v>0</v>
      </c>
      <c r="Z85" s="142">
        <f>'[6]Daily Roster'!$Z85</f>
        <v>0</v>
      </c>
      <c r="AA85" s="142">
        <f>'[6]Daily Roster'!$AA85</f>
        <v>0</v>
      </c>
      <c r="AB85" s="142">
        <f>'[6]Daily Roster'!$AB85</f>
        <v>0</v>
      </c>
      <c r="AC85" s="142">
        <f>'[6]Daily Roster'!$AC85</f>
        <v>0</v>
      </c>
      <c r="AD85" s="142">
        <f>'[6]Daily Roster'!$AD85</f>
        <v>0</v>
      </c>
      <c r="AE85" s="142">
        <f>'[6]Daily Roster'!$AE85</f>
        <v>0</v>
      </c>
      <c r="AF85" s="142">
        <f>'[6]Daily Roster'!$AF85</f>
        <v>0</v>
      </c>
      <c r="AG85" s="142">
        <f>'[6]Daily Roster'!$AG85</f>
        <v>0</v>
      </c>
      <c r="AH85" s="142">
        <f>'[6]Daily Roster'!$AH85</f>
        <v>0</v>
      </c>
      <c r="AI85" s="142">
        <f>'[6]Daily Roster'!$AI85</f>
        <v>0</v>
      </c>
      <c r="AJ85" s="191">
        <f>'[6]Daily Roster'!$AJ85</f>
        <v>0</v>
      </c>
      <c r="AK85" s="191">
        <f>'[6]Daily Roster'!$AK85</f>
        <v>0</v>
      </c>
      <c r="AL85" s="191">
        <f>'[6]Daily Roster'!$AL85</f>
        <v>0</v>
      </c>
      <c r="AN85" s="25"/>
    </row>
    <row r="86" spans="1:40" s="5" customFormat="1" x14ac:dyDescent="0.3">
      <c r="A86" s="139">
        <v>43217</v>
      </c>
      <c r="B86" s="140" t="s">
        <v>5</v>
      </c>
      <c r="C86" s="142">
        <f>'[6]Daily Roster'!$C86</f>
        <v>0</v>
      </c>
      <c r="D86" s="142">
        <f>'[6]Daily Roster'!$D86</f>
        <v>0</v>
      </c>
      <c r="E86" s="142">
        <f>'[6]Daily Roster'!$E86</f>
        <v>0</v>
      </c>
      <c r="F86" s="142">
        <f>'[6]Daily Roster'!$F86</f>
        <v>0</v>
      </c>
      <c r="G86" s="142">
        <f>'[6]Daily Roster'!$G86</f>
        <v>0</v>
      </c>
      <c r="H86" s="142">
        <f>'[6]Daily Roster'!$H86</f>
        <v>0</v>
      </c>
      <c r="I86" s="142">
        <f>'[6]Daily Roster'!$I86</f>
        <v>0</v>
      </c>
      <c r="J86" s="142">
        <f>'[6]Daily Roster'!$J86</f>
        <v>0</v>
      </c>
      <c r="K86" s="142">
        <f>'[6]Daily Roster'!$K86</f>
        <v>0</v>
      </c>
      <c r="L86" s="142">
        <f>'[6]Daily Roster'!$L86</f>
        <v>0</v>
      </c>
      <c r="M86" s="142">
        <f>'[6]Daily Roster'!$M86</f>
        <v>0</v>
      </c>
      <c r="N86" s="142">
        <f>'[6]Daily Roster'!$N86</f>
        <v>0</v>
      </c>
      <c r="O86" s="142">
        <f>'[6]Daily Roster'!$O86</f>
        <v>0</v>
      </c>
      <c r="P86" s="142">
        <f>'[6]Daily Roster'!$P86</f>
        <v>0</v>
      </c>
      <c r="Q86" s="142">
        <f>'[6]Daily Roster'!$Q86</f>
        <v>0</v>
      </c>
      <c r="R86" s="142">
        <f>'[6]Daily Roster'!$R86</f>
        <v>0</v>
      </c>
      <c r="S86" s="142">
        <f>'[6]Daily Roster'!$S86</f>
        <v>0</v>
      </c>
      <c r="T86" s="142">
        <f>'[6]Daily Roster'!$T86</f>
        <v>0</v>
      </c>
      <c r="U86" s="142">
        <f>'[6]Daily Roster'!$U86</f>
        <v>0</v>
      </c>
      <c r="V86" s="142">
        <f>'[6]Daily Roster'!$V86</f>
        <v>0</v>
      </c>
      <c r="W86" s="142">
        <f>'[6]Daily Roster'!$W86</f>
        <v>0</v>
      </c>
      <c r="X86" s="142">
        <f>'[6]Daily Roster'!$X86</f>
        <v>0</v>
      </c>
      <c r="Y86" s="142">
        <f>'[6]Daily Roster'!$Y86</f>
        <v>0</v>
      </c>
      <c r="Z86" s="142">
        <f>'[6]Daily Roster'!$Z86</f>
        <v>0</v>
      </c>
      <c r="AA86" s="142">
        <f>'[6]Daily Roster'!$AA86</f>
        <v>0</v>
      </c>
      <c r="AB86" s="142">
        <f>'[6]Daily Roster'!$AB86</f>
        <v>0</v>
      </c>
      <c r="AC86" s="142">
        <f>'[6]Daily Roster'!$AC86</f>
        <v>0</v>
      </c>
      <c r="AD86" s="142">
        <f>'[6]Daily Roster'!$AD86</f>
        <v>0</v>
      </c>
      <c r="AE86" s="142">
        <f>'[6]Daily Roster'!$AE86</f>
        <v>0</v>
      </c>
      <c r="AF86" s="142">
        <f>'[6]Daily Roster'!$AF86</f>
        <v>0</v>
      </c>
      <c r="AG86" s="142">
        <f>'[6]Daily Roster'!$AG86</f>
        <v>0</v>
      </c>
      <c r="AH86" s="142">
        <f>'[6]Daily Roster'!$AH86</f>
        <v>0</v>
      </c>
      <c r="AI86" s="142">
        <f>'[6]Daily Roster'!$AI86</f>
        <v>0</v>
      </c>
      <c r="AJ86" s="191">
        <f>'[6]Daily Roster'!$AJ86</f>
        <v>0</v>
      </c>
      <c r="AK86" s="191">
        <f>'[6]Daily Roster'!$AK86</f>
        <v>0</v>
      </c>
      <c r="AL86" s="191">
        <f>'[6]Daily Roster'!$AL86</f>
        <v>0</v>
      </c>
      <c r="AN86" s="25"/>
    </row>
    <row r="87" spans="1:40" s="5" customFormat="1" x14ac:dyDescent="0.3">
      <c r="A87" s="139">
        <v>43220</v>
      </c>
      <c r="B87" s="140" t="s">
        <v>1</v>
      </c>
      <c r="C87" s="142">
        <f>'[6]Daily Roster'!$C87</f>
        <v>0</v>
      </c>
      <c r="D87" s="142">
        <f>'[6]Daily Roster'!$D87</f>
        <v>0</v>
      </c>
      <c r="E87" s="142">
        <f>'[6]Daily Roster'!$E87</f>
        <v>0</v>
      </c>
      <c r="F87" s="142">
        <f>'[6]Daily Roster'!$F87</f>
        <v>0</v>
      </c>
      <c r="G87" s="142">
        <f>'[6]Daily Roster'!$G87</f>
        <v>0</v>
      </c>
      <c r="H87" s="142">
        <f>'[6]Daily Roster'!$H87</f>
        <v>0</v>
      </c>
      <c r="I87" s="142">
        <f>'[6]Daily Roster'!$I87</f>
        <v>0</v>
      </c>
      <c r="J87" s="142">
        <f>'[6]Daily Roster'!$J87</f>
        <v>0</v>
      </c>
      <c r="K87" s="142">
        <f>'[6]Daily Roster'!$K87</f>
        <v>0</v>
      </c>
      <c r="L87" s="142">
        <f>'[6]Daily Roster'!$L87</f>
        <v>0</v>
      </c>
      <c r="M87" s="142">
        <f>'[6]Daily Roster'!$M87</f>
        <v>0</v>
      </c>
      <c r="N87" s="142">
        <f>'[6]Daily Roster'!$N87</f>
        <v>0</v>
      </c>
      <c r="O87" s="142">
        <f>'[6]Daily Roster'!$O87</f>
        <v>0</v>
      </c>
      <c r="P87" s="142">
        <f>'[6]Daily Roster'!$P87</f>
        <v>0</v>
      </c>
      <c r="Q87" s="142">
        <f>'[6]Daily Roster'!$Q87</f>
        <v>0</v>
      </c>
      <c r="R87" s="142">
        <f>'[6]Daily Roster'!$R87</f>
        <v>0</v>
      </c>
      <c r="S87" s="142">
        <f>'[6]Daily Roster'!$S87</f>
        <v>0</v>
      </c>
      <c r="T87" s="142">
        <f>'[6]Daily Roster'!$T87</f>
        <v>0</v>
      </c>
      <c r="U87" s="142">
        <f>'[6]Daily Roster'!$U87</f>
        <v>0</v>
      </c>
      <c r="V87" s="142">
        <f>'[6]Daily Roster'!$V87</f>
        <v>0</v>
      </c>
      <c r="W87" s="142">
        <f>'[6]Daily Roster'!$W87</f>
        <v>0</v>
      </c>
      <c r="X87" s="142">
        <f>'[6]Daily Roster'!$X87</f>
        <v>0</v>
      </c>
      <c r="Y87" s="142">
        <f>'[6]Daily Roster'!$Y87</f>
        <v>0</v>
      </c>
      <c r="Z87" s="142">
        <f>'[6]Daily Roster'!$Z87</f>
        <v>0</v>
      </c>
      <c r="AA87" s="142">
        <f>'[6]Daily Roster'!$AA87</f>
        <v>0</v>
      </c>
      <c r="AB87" s="142">
        <f>'[6]Daily Roster'!$AB87</f>
        <v>0</v>
      </c>
      <c r="AC87" s="142">
        <f>'[6]Daily Roster'!$AC87</f>
        <v>0</v>
      </c>
      <c r="AD87" s="142">
        <f>'[6]Daily Roster'!$AD87</f>
        <v>0</v>
      </c>
      <c r="AE87" s="142">
        <f>'[6]Daily Roster'!$AE87</f>
        <v>0</v>
      </c>
      <c r="AF87" s="142">
        <f>'[6]Daily Roster'!$AF87</f>
        <v>0</v>
      </c>
      <c r="AG87" s="142">
        <f>'[6]Daily Roster'!$AG87</f>
        <v>0</v>
      </c>
      <c r="AH87" s="142">
        <f>'[6]Daily Roster'!$AH87</f>
        <v>0</v>
      </c>
      <c r="AI87" s="142">
        <f>'[6]Daily Roster'!$AI87</f>
        <v>0</v>
      </c>
      <c r="AJ87" s="191">
        <f>'[6]Daily Roster'!$AJ87</f>
        <v>0</v>
      </c>
      <c r="AK87" s="191">
        <f>'[6]Daily Roster'!$AK87</f>
        <v>0</v>
      </c>
      <c r="AL87" s="191">
        <f>'[6]Daily Roster'!$AL87</f>
        <v>0</v>
      </c>
      <c r="AN87" s="25"/>
    </row>
    <row r="88" spans="1:40" s="5" customFormat="1" x14ac:dyDescent="0.3">
      <c r="A88" s="139">
        <v>43221</v>
      </c>
      <c r="B88" s="140" t="s">
        <v>2</v>
      </c>
      <c r="C88" s="142">
        <f>'[6]Daily Roster'!$C88</f>
        <v>0</v>
      </c>
      <c r="D88" s="142">
        <f>'[6]Daily Roster'!$D88</f>
        <v>0</v>
      </c>
      <c r="E88" s="142">
        <f>'[6]Daily Roster'!$E88</f>
        <v>0</v>
      </c>
      <c r="F88" s="142">
        <f>'[6]Daily Roster'!$F88</f>
        <v>0</v>
      </c>
      <c r="G88" s="142">
        <f>'[6]Daily Roster'!$G88</f>
        <v>0</v>
      </c>
      <c r="H88" s="142">
        <f>'[6]Daily Roster'!$H88</f>
        <v>0</v>
      </c>
      <c r="I88" s="142">
        <f>'[6]Daily Roster'!$I88</f>
        <v>0</v>
      </c>
      <c r="J88" s="142">
        <f>'[6]Daily Roster'!$J88</f>
        <v>0</v>
      </c>
      <c r="K88" s="142">
        <f>'[6]Daily Roster'!$K88</f>
        <v>0</v>
      </c>
      <c r="L88" s="142">
        <f>'[6]Daily Roster'!$L88</f>
        <v>0</v>
      </c>
      <c r="M88" s="142">
        <f>'[6]Daily Roster'!$M88</f>
        <v>0</v>
      </c>
      <c r="N88" s="142">
        <f>'[6]Daily Roster'!$N88</f>
        <v>0</v>
      </c>
      <c r="O88" s="142">
        <f>'[6]Daily Roster'!$O88</f>
        <v>0</v>
      </c>
      <c r="P88" s="142">
        <f>'[6]Daily Roster'!$P88</f>
        <v>0</v>
      </c>
      <c r="Q88" s="142">
        <f>'[6]Daily Roster'!$Q88</f>
        <v>0</v>
      </c>
      <c r="R88" s="142">
        <f>'[6]Daily Roster'!$R88</f>
        <v>0</v>
      </c>
      <c r="S88" s="142">
        <f>'[6]Daily Roster'!$S88</f>
        <v>0</v>
      </c>
      <c r="T88" s="142">
        <f>'[6]Daily Roster'!$T88</f>
        <v>0</v>
      </c>
      <c r="U88" s="142">
        <f>'[6]Daily Roster'!$U88</f>
        <v>0</v>
      </c>
      <c r="V88" s="142">
        <f>'[6]Daily Roster'!$V88</f>
        <v>0</v>
      </c>
      <c r="W88" s="142">
        <f>'[6]Daily Roster'!$W88</f>
        <v>0</v>
      </c>
      <c r="X88" s="142">
        <f>'[6]Daily Roster'!$X88</f>
        <v>0</v>
      </c>
      <c r="Y88" s="142">
        <f>'[6]Daily Roster'!$Y88</f>
        <v>0</v>
      </c>
      <c r="Z88" s="142">
        <f>'[6]Daily Roster'!$Z88</f>
        <v>0</v>
      </c>
      <c r="AA88" s="142">
        <f>'[6]Daily Roster'!$AA88</f>
        <v>0</v>
      </c>
      <c r="AB88" s="142">
        <f>'[6]Daily Roster'!$AB88</f>
        <v>0</v>
      </c>
      <c r="AC88" s="142">
        <f>'[6]Daily Roster'!$AC88</f>
        <v>0</v>
      </c>
      <c r="AD88" s="142">
        <f>'[6]Daily Roster'!$AD88</f>
        <v>0</v>
      </c>
      <c r="AE88" s="142">
        <f>'[6]Daily Roster'!$AE88</f>
        <v>0</v>
      </c>
      <c r="AF88" s="142">
        <f>'[6]Daily Roster'!$AF88</f>
        <v>0</v>
      </c>
      <c r="AG88" s="142">
        <f>'[6]Daily Roster'!$AG88</f>
        <v>0</v>
      </c>
      <c r="AH88" s="142">
        <f>'[6]Daily Roster'!$AH88</f>
        <v>0</v>
      </c>
      <c r="AI88" s="142">
        <f>'[6]Daily Roster'!$AI88</f>
        <v>0</v>
      </c>
      <c r="AJ88" s="191">
        <f>'[6]Daily Roster'!$AJ88</f>
        <v>0</v>
      </c>
      <c r="AK88" s="191">
        <f>'[6]Daily Roster'!$AK88</f>
        <v>0</v>
      </c>
      <c r="AL88" s="191">
        <f>'[6]Daily Roster'!$AL88</f>
        <v>0</v>
      </c>
      <c r="AN88" s="25"/>
    </row>
    <row r="89" spans="1:40" s="5" customFormat="1" x14ac:dyDescent="0.3">
      <c r="A89" s="139">
        <v>43222</v>
      </c>
      <c r="B89" s="140" t="s">
        <v>3</v>
      </c>
      <c r="C89" s="142">
        <f>'[6]Daily Roster'!$C89</f>
        <v>0</v>
      </c>
      <c r="D89" s="142">
        <f>'[6]Daily Roster'!$D89</f>
        <v>0</v>
      </c>
      <c r="E89" s="142">
        <f>'[6]Daily Roster'!$E89</f>
        <v>0</v>
      </c>
      <c r="F89" s="142">
        <f>'[6]Daily Roster'!$F89</f>
        <v>0</v>
      </c>
      <c r="G89" s="142">
        <f>'[6]Daily Roster'!$G89</f>
        <v>0</v>
      </c>
      <c r="H89" s="142">
        <f>'[6]Daily Roster'!$H89</f>
        <v>0</v>
      </c>
      <c r="I89" s="142">
        <f>'[6]Daily Roster'!$I89</f>
        <v>0</v>
      </c>
      <c r="J89" s="142">
        <f>'[6]Daily Roster'!$J89</f>
        <v>0</v>
      </c>
      <c r="K89" s="142">
        <f>'[6]Daily Roster'!$K89</f>
        <v>0</v>
      </c>
      <c r="L89" s="142">
        <f>'[6]Daily Roster'!$L89</f>
        <v>0</v>
      </c>
      <c r="M89" s="142">
        <f>'[6]Daily Roster'!$M89</f>
        <v>0</v>
      </c>
      <c r="N89" s="142">
        <f>'[6]Daily Roster'!$N89</f>
        <v>0</v>
      </c>
      <c r="O89" s="142">
        <f>'[6]Daily Roster'!$O89</f>
        <v>0</v>
      </c>
      <c r="P89" s="142">
        <f>'[6]Daily Roster'!$P89</f>
        <v>0</v>
      </c>
      <c r="Q89" s="142">
        <f>'[6]Daily Roster'!$Q89</f>
        <v>0</v>
      </c>
      <c r="R89" s="142">
        <f>'[6]Daily Roster'!$R89</f>
        <v>0</v>
      </c>
      <c r="S89" s="142">
        <f>'[6]Daily Roster'!$S89</f>
        <v>0</v>
      </c>
      <c r="T89" s="142">
        <f>'[6]Daily Roster'!$T89</f>
        <v>0</v>
      </c>
      <c r="U89" s="142">
        <f>'[6]Daily Roster'!$U89</f>
        <v>0</v>
      </c>
      <c r="V89" s="142">
        <f>'[6]Daily Roster'!$V89</f>
        <v>0</v>
      </c>
      <c r="W89" s="142">
        <f>'[6]Daily Roster'!$W89</f>
        <v>0</v>
      </c>
      <c r="X89" s="142">
        <f>'[6]Daily Roster'!$X89</f>
        <v>0</v>
      </c>
      <c r="Y89" s="142">
        <f>'[6]Daily Roster'!$Y89</f>
        <v>0</v>
      </c>
      <c r="Z89" s="142">
        <f>'[6]Daily Roster'!$Z89</f>
        <v>0</v>
      </c>
      <c r="AA89" s="142">
        <f>'[6]Daily Roster'!$AA89</f>
        <v>0</v>
      </c>
      <c r="AB89" s="142">
        <f>'[6]Daily Roster'!$AB89</f>
        <v>0</v>
      </c>
      <c r="AC89" s="142">
        <f>'[6]Daily Roster'!$AC89</f>
        <v>0</v>
      </c>
      <c r="AD89" s="142">
        <f>'[6]Daily Roster'!$AD89</f>
        <v>0</v>
      </c>
      <c r="AE89" s="142">
        <f>'[6]Daily Roster'!$AE89</f>
        <v>0</v>
      </c>
      <c r="AF89" s="142">
        <f>'[6]Daily Roster'!$AF89</f>
        <v>0</v>
      </c>
      <c r="AG89" s="142">
        <f>'[6]Daily Roster'!$AG89</f>
        <v>0</v>
      </c>
      <c r="AH89" s="142">
        <f>'[6]Daily Roster'!$AH89</f>
        <v>0</v>
      </c>
      <c r="AI89" s="142">
        <f>'[6]Daily Roster'!$AI89</f>
        <v>0</v>
      </c>
      <c r="AJ89" s="191">
        <f>'[6]Daily Roster'!$AJ89</f>
        <v>0</v>
      </c>
      <c r="AK89" s="191">
        <f>'[6]Daily Roster'!$AK89</f>
        <v>0</v>
      </c>
      <c r="AL89" s="191">
        <f>'[6]Daily Roster'!$AL89</f>
        <v>0</v>
      </c>
      <c r="AN89" s="25"/>
    </row>
    <row r="90" spans="1:40" s="5" customFormat="1" x14ac:dyDescent="0.3">
      <c r="A90" s="139">
        <v>43223</v>
      </c>
      <c r="B90" s="140" t="s">
        <v>4</v>
      </c>
      <c r="C90" s="142">
        <f>'[6]Daily Roster'!$C90</f>
        <v>0</v>
      </c>
      <c r="D90" s="142">
        <f>'[6]Daily Roster'!$D90</f>
        <v>0</v>
      </c>
      <c r="E90" s="142">
        <f>'[6]Daily Roster'!$E90</f>
        <v>0</v>
      </c>
      <c r="F90" s="142">
        <f>'[6]Daily Roster'!$F90</f>
        <v>0</v>
      </c>
      <c r="G90" s="142">
        <f>'[6]Daily Roster'!$G90</f>
        <v>0</v>
      </c>
      <c r="H90" s="142">
        <f>'[6]Daily Roster'!$H90</f>
        <v>0</v>
      </c>
      <c r="I90" s="142">
        <f>'[6]Daily Roster'!$I90</f>
        <v>0</v>
      </c>
      <c r="J90" s="142">
        <f>'[6]Daily Roster'!$J90</f>
        <v>0</v>
      </c>
      <c r="K90" s="142">
        <f>'[6]Daily Roster'!$K90</f>
        <v>0</v>
      </c>
      <c r="L90" s="142">
        <f>'[6]Daily Roster'!$L90</f>
        <v>0</v>
      </c>
      <c r="M90" s="142">
        <f>'[6]Daily Roster'!$M90</f>
        <v>0</v>
      </c>
      <c r="N90" s="142">
        <f>'[6]Daily Roster'!$N90</f>
        <v>0</v>
      </c>
      <c r="O90" s="142">
        <f>'[6]Daily Roster'!$O90</f>
        <v>0</v>
      </c>
      <c r="P90" s="142">
        <f>'[6]Daily Roster'!$P90</f>
        <v>0</v>
      </c>
      <c r="Q90" s="142">
        <f>'[6]Daily Roster'!$Q90</f>
        <v>0</v>
      </c>
      <c r="R90" s="142">
        <f>'[6]Daily Roster'!$R90</f>
        <v>0</v>
      </c>
      <c r="S90" s="142">
        <f>'[6]Daily Roster'!$S90</f>
        <v>0</v>
      </c>
      <c r="T90" s="142">
        <f>'[6]Daily Roster'!$T90</f>
        <v>0</v>
      </c>
      <c r="U90" s="142">
        <f>'[6]Daily Roster'!$U90</f>
        <v>0</v>
      </c>
      <c r="V90" s="142">
        <f>'[6]Daily Roster'!$V90</f>
        <v>0</v>
      </c>
      <c r="W90" s="142">
        <f>'[6]Daily Roster'!$W90</f>
        <v>0</v>
      </c>
      <c r="X90" s="142">
        <f>'[6]Daily Roster'!$X90</f>
        <v>0</v>
      </c>
      <c r="Y90" s="142">
        <f>'[6]Daily Roster'!$Y90</f>
        <v>0</v>
      </c>
      <c r="Z90" s="142">
        <f>'[6]Daily Roster'!$Z90</f>
        <v>0</v>
      </c>
      <c r="AA90" s="142">
        <f>'[6]Daily Roster'!$AA90</f>
        <v>0</v>
      </c>
      <c r="AB90" s="142">
        <f>'[6]Daily Roster'!$AB90</f>
        <v>0</v>
      </c>
      <c r="AC90" s="142">
        <f>'[6]Daily Roster'!$AC90</f>
        <v>0</v>
      </c>
      <c r="AD90" s="142">
        <f>'[6]Daily Roster'!$AD90</f>
        <v>0</v>
      </c>
      <c r="AE90" s="142">
        <f>'[6]Daily Roster'!$AE90</f>
        <v>0</v>
      </c>
      <c r="AF90" s="142">
        <f>'[6]Daily Roster'!$AF90</f>
        <v>0</v>
      </c>
      <c r="AG90" s="142">
        <f>'[6]Daily Roster'!$AG90</f>
        <v>0</v>
      </c>
      <c r="AH90" s="142">
        <f>'[6]Daily Roster'!$AH90</f>
        <v>0</v>
      </c>
      <c r="AI90" s="142">
        <f>'[6]Daily Roster'!$AI90</f>
        <v>0</v>
      </c>
      <c r="AJ90" s="191">
        <f>'[6]Daily Roster'!$AJ90</f>
        <v>0</v>
      </c>
      <c r="AK90" s="191">
        <f>'[6]Daily Roster'!$AK90</f>
        <v>0</v>
      </c>
      <c r="AL90" s="191">
        <f>'[6]Daily Roster'!$AL90</f>
        <v>0</v>
      </c>
      <c r="AN90" s="25"/>
    </row>
    <row r="91" spans="1:40" s="5" customFormat="1" x14ac:dyDescent="0.3">
      <c r="A91" s="139">
        <v>43224</v>
      </c>
      <c r="B91" s="140" t="s">
        <v>5</v>
      </c>
      <c r="C91" s="142">
        <f>'[6]Daily Roster'!$C91</f>
        <v>0</v>
      </c>
      <c r="D91" s="142">
        <f>'[6]Daily Roster'!$D91</f>
        <v>0</v>
      </c>
      <c r="E91" s="142">
        <f>'[6]Daily Roster'!$E91</f>
        <v>0</v>
      </c>
      <c r="F91" s="142">
        <f>'[6]Daily Roster'!$F91</f>
        <v>0</v>
      </c>
      <c r="G91" s="142">
        <f>'[6]Daily Roster'!$G91</f>
        <v>0</v>
      </c>
      <c r="H91" s="142">
        <f>'[6]Daily Roster'!$H91</f>
        <v>0</v>
      </c>
      <c r="I91" s="142">
        <f>'[6]Daily Roster'!$I91</f>
        <v>0</v>
      </c>
      <c r="J91" s="142">
        <f>'[6]Daily Roster'!$J91</f>
        <v>0</v>
      </c>
      <c r="K91" s="142">
        <f>'[6]Daily Roster'!$K91</f>
        <v>0</v>
      </c>
      <c r="L91" s="142">
        <f>'[6]Daily Roster'!$L91</f>
        <v>0</v>
      </c>
      <c r="M91" s="142">
        <f>'[6]Daily Roster'!$M91</f>
        <v>0</v>
      </c>
      <c r="N91" s="142">
        <f>'[6]Daily Roster'!$N91</f>
        <v>0</v>
      </c>
      <c r="O91" s="142">
        <f>'[6]Daily Roster'!$O91</f>
        <v>0</v>
      </c>
      <c r="P91" s="142">
        <f>'[6]Daily Roster'!$P91</f>
        <v>0</v>
      </c>
      <c r="Q91" s="142">
        <f>'[6]Daily Roster'!$Q91</f>
        <v>0</v>
      </c>
      <c r="R91" s="142">
        <f>'[6]Daily Roster'!$R91</f>
        <v>0</v>
      </c>
      <c r="S91" s="142">
        <f>'[6]Daily Roster'!$S91</f>
        <v>0</v>
      </c>
      <c r="T91" s="142">
        <f>'[6]Daily Roster'!$T91</f>
        <v>0</v>
      </c>
      <c r="U91" s="142">
        <f>'[6]Daily Roster'!$U91</f>
        <v>0</v>
      </c>
      <c r="V91" s="142">
        <f>'[6]Daily Roster'!$V91</f>
        <v>0</v>
      </c>
      <c r="W91" s="142">
        <f>'[6]Daily Roster'!$W91</f>
        <v>0</v>
      </c>
      <c r="X91" s="142">
        <f>'[6]Daily Roster'!$X91</f>
        <v>0</v>
      </c>
      <c r="Y91" s="142">
        <f>'[6]Daily Roster'!$Y91</f>
        <v>0</v>
      </c>
      <c r="Z91" s="142">
        <f>'[6]Daily Roster'!$Z91</f>
        <v>0</v>
      </c>
      <c r="AA91" s="142">
        <f>'[6]Daily Roster'!$AA91</f>
        <v>0</v>
      </c>
      <c r="AB91" s="142">
        <f>'[6]Daily Roster'!$AB91</f>
        <v>0</v>
      </c>
      <c r="AC91" s="142">
        <f>'[6]Daily Roster'!$AC91</f>
        <v>0</v>
      </c>
      <c r="AD91" s="142">
        <f>'[6]Daily Roster'!$AD91</f>
        <v>0</v>
      </c>
      <c r="AE91" s="142">
        <f>'[6]Daily Roster'!$AE91</f>
        <v>0</v>
      </c>
      <c r="AF91" s="142">
        <f>'[6]Daily Roster'!$AF91</f>
        <v>0</v>
      </c>
      <c r="AG91" s="142">
        <f>'[6]Daily Roster'!$AG91</f>
        <v>0</v>
      </c>
      <c r="AH91" s="142">
        <f>'[6]Daily Roster'!$AH91</f>
        <v>0</v>
      </c>
      <c r="AI91" s="142">
        <f>'[6]Daily Roster'!$AI91</f>
        <v>0</v>
      </c>
      <c r="AJ91" s="191">
        <f>'[6]Daily Roster'!$AJ91</f>
        <v>0</v>
      </c>
      <c r="AK91" s="191">
        <f>'[6]Daily Roster'!$AK91</f>
        <v>0</v>
      </c>
      <c r="AL91" s="191">
        <f>'[6]Daily Roster'!$AL91</f>
        <v>0</v>
      </c>
      <c r="AN91" s="25"/>
    </row>
    <row r="92" spans="1:40" s="5" customFormat="1" x14ac:dyDescent="0.3">
      <c r="A92" s="139">
        <v>43227</v>
      </c>
      <c r="B92" s="140" t="s">
        <v>1</v>
      </c>
      <c r="C92" s="142">
        <f>'[6]Daily Roster'!$C92</f>
        <v>0</v>
      </c>
      <c r="D92" s="142">
        <f>'[6]Daily Roster'!$D92</f>
        <v>0</v>
      </c>
      <c r="E92" s="142">
        <f>'[6]Daily Roster'!$E92</f>
        <v>0</v>
      </c>
      <c r="F92" s="142">
        <f>'[6]Daily Roster'!$F92</f>
        <v>0</v>
      </c>
      <c r="G92" s="142">
        <f>'[6]Daily Roster'!$G92</f>
        <v>0</v>
      </c>
      <c r="H92" s="142">
        <f>'[6]Daily Roster'!$H92</f>
        <v>0</v>
      </c>
      <c r="I92" s="142">
        <f>'[6]Daily Roster'!$I92</f>
        <v>0</v>
      </c>
      <c r="J92" s="142">
        <f>'[6]Daily Roster'!$J92</f>
        <v>0</v>
      </c>
      <c r="K92" s="142">
        <f>'[6]Daily Roster'!$K92</f>
        <v>0</v>
      </c>
      <c r="L92" s="142">
        <f>'[6]Daily Roster'!$L92</f>
        <v>0</v>
      </c>
      <c r="M92" s="142">
        <f>'[6]Daily Roster'!$M92</f>
        <v>0</v>
      </c>
      <c r="N92" s="142">
        <f>'[6]Daily Roster'!$N92</f>
        <v>0</v>
      </c>
      <c r="O92" s="142">
        <f>'[6]Daily Roster'!$O92</f>
        <v>0</v>
      </c>
      <c r="P92" s="142">
        <f>'[6]Daily Roster'!$P92</f>
        <v>0</v>
      </c>
      <c r="Q92" s="142">
        <f>'[6]Daily Roster'!$Q92</f>
        <v>0</v>
      </c>
      <c r="R92" s="142">
        <f>'[6]Daily Roster'!$R92</f>
        <v>0</v>
      </c>
      <c r="S92" s="142">
        <f>'[6]Daily Roster'!$S92</f>
        <v>0</v>
      </c>
      <c r="T92" s="142">
        <f>'[6]Daily Roster'!$T92</f>
        <v>0</v>
      </c>
      <c r="U92" s="142">
        <f>'[6]Daily Roster'!$U92</f>
        <v>0</v>
      </c>
      <c r="V92" s="142">
        <f>'[6]Daily Roster'!$V92</f>
        <v>0</v>
      </c>
      <c r="W92" s="142">
        <f>'[6]Daily Roster'!$W92</f>
        <v>0</v>
      </c>
      <c r="X92" s="142">
        <f>'[6]Daily Roster'!$X92</f>
        <v>0</v>
      </c>
      <c r="Y92" s="142">
        <f>'[6]Daily Roster'!$Y92</f>
        <v>0</v>
      </c>
      <c r="Z92" s="142">
        <f>'[6]Daily Roster'!$Z92</f>
        <v>0</v>
      </c>
      <c r="AA92" s="142">
        <f>'[6]Daily Roster'!$AA92</f>
        <v>0</v>
      </c>
      <c r="AB92" s="142">
        <f>'[6]Daily Roster'!$AB92</f>
        <v>0</v>
      </c>
      <c r="AC92" s="142">
        <f>'[6]Daily Roster'!$AC92</f>
        <v>0</v>
      </c>
      <c r="AD92" s="142">
        <f>'[6]Daily Roster'!$AD92</f>
        <v>0</v>
      </c>
      <c r="AE92" s="142">
        <f>'[6]Daily Roster'!$AE92</f>
        <v>0</v>
      </c>
      <c r="AF92" s="142">
        <f>'[6]Daily Roster'!$AF92</f>
        <v>0</v>
      </c>
      <c r="AG92" s="142">
        <f>'[6]Daily Roster'!$AG92</f>
        <v>0</v>
      </c>
      <c r="AH92" s="142">
        <f>'[6]Daily Roster'!$AH92</f>
        <v>0</v>
      </c>
      <c r="AI92" s="142">
        <f>'[6]Daily Roster'!$AI92</f>
        <v>0</v>
      </c>
      <c r="AJ92" s="191">
        <f>'[6]Daily Roster'!$AJ92</f>
        <v>0</v>
      </c>
      <c r="AK92" s="191">
        <f>'[6]Daily Roster'!$AK92</f>
        <v>0</v>
      </c>
      <c r="AL92" s="191">
        <f>'[6]Daily Roster'!$AL92</f>
        <v>0</v>
      </c>
      <c r="AN92" s="25"/>
    </row>
    <row r="93" spans="1:40" s="5" customFormat="1" x14ac:dyDescent="0.3">
      <c r="A93" s="139">
        <v>43228</v>
      </c>
      <c r="B93" s="140" t="s">
        <v>2</v>
      </c>
      <c r="C93" s="142">
        <f>'[6]Daily Roster'!$C93</f>
        <v>0</v>
      </c>
      <c r="D93" s="142">
        <f>'[6]Daily Roster'!$D93</f>
        <v>0</v>
      </c>
      <c r="E93" s="142">
        <f>'[6]Daily Roster'!$E93</f>
        <v>0</v>
      </c>
      <c r="F93" s="142">
        <f>'[6]Daily Roster'!$F93</f>
        <v>0</v>
      </c>
      <c r="G93" s="142">
        <f>'[6]Daily Roster'!$G93</f>
        <v>0</v>
      </c>
      <c r="H93" s="142">
        <f>'[6]Daily Roster'!$H93</f>
        <v>0</v>
      </c>
      <c r="I93" s="142">
        <f>'[6]Daily Roster'!$I93</f>
        <v>0</v>
      </c>
      <c r="J93" s="142">
        <f>'[6]Daily Roster'!$J93</f>
        <v>0</v>
      </c>
      <c r="K93" s="142">
        <f>'[6]Daily Roster'!$K93</f>
        <v>0</v>
      </c>
      <c r="L93" s="142">
        <f>'[6]Daily Roster'!$L93</f>
        <v>0</v>
      </c>
      <c r="M93" s="142">
        <f>'[6]Daily Roster'!$M93</f>
        <v>0</v>
      </c>
      <c r="N93" s="142">
        <f>'[6]Daily Roster'!$N93</f>
        <v>0</v>
      </c>
      <c r="O93" s="142">
        <f>'[6]Daily Roster'!$O93</f>
        <v>0</v>
      </c>
      <c r="P93" s="142">
        <f>'[6]Daily Roster'!$P93</f>
        <v>0</v>
      </c>
      <c r="Q93" s="142">
        <f>'[6]Daily Roster'!$Q93</f>
        <v>0</v>
      </c>
      <c r="R93" s="142">
        <f>'[6]Daily Roster'!$R93</f>
        <v>0</v>
      </c>
      <c r="S93" s="142">
        <f>'[6]Daily Roster'!$S93</f>
        <v>0</v>
      </c>
      <c r="T93" s="142">
        <f>'[6]Daily Roster'!$T93</f>
        <v>0</v>
      </c>
      <c r="U93" s="142">
        <f>'[6]Daily Roster'!$U93</f>
        <v>0</v>
      </c>
      <c r="V93" s="142">
        <f>'[6]Daily Roster'!$V93</f>
        <v>0</v>
      </c>
      <c r="W93" s="142">
        <f>'[6]Daily Roster'!$W93</f>
        <v>0</v>
      </c>
      <c r="X93" s="142">
        <f>'[6]Daily Roster'!$X93</f>
        <v>0</v>
      </c>
      <c r="Y93" s="142">
        <f>'[6]Daily Roster'!$Y93</f>
        <v>0</v>
      </c>
      <c r="Z93" s="142">
        <f>'[6]Daily Roster'!$Z93</f>
        <v>0</v>
      </c>
      <c r="AA93" s="142">
        <f>'[6]Daily Roster'!$AA93</f>
        <v>0</v>
      </c>
      <c r="AB93" s="142">
        <f>'[6]Daily Roster'!$AB93</f>
        <v>0</v>
      </c>
      <c r="AC93" s="142">
        <f>'[6]Daily Roster'!$AC93</f>
        <v>0</v>
      </c>
      <c r="AD93" s="142">
        <f>'[6]Daily Roster'!$AD93</f>
        <v>0</v>
      </c>
      <c r="AE93" s="142">
        <f>'[6]Daily Roster'!$AE93</f>
        <v>0</v>
      </c>
      <c r="AF93" s="142">
        <f>'[6]Daily Roster'!$AF93</f>
        <v>0</v>
      </c>
      <c r="AG93" s="142">
        <f>'[6]Daily Roster'!$AG93</f>
        <v>0</v>
      </c>
      <c r="AH93" s="142">
        <f>'[6]Daily Roster'!$AH93</f>
        <v>0</v>
      </c>
      <c r="AI93" s="142">
        <f>'[6]Daily Roster'!$AI93</f>
        <v>0</v>
      </c>
      <c r="AJ93" s="191">
        <f>'[6]Daily Roster'!$AJ93</f>
        <v>0</v>
      </c>
      <c r="AK93" s="191">
        <f>'[6]Daily Roster'!$AK93</f>
        <v>0</v>
      </c>
      <c r="AL93" s="191">
        <f>'[6]Daily Roster'!$AL93</f>
        <v>0</v>
      </c>
      <c r="AN93" s="25"/>
    </row>
    <row r="94" spans="1:40" s="5" customFormat="1" x14ac:dyDescent="0.3">
      <c r="A94" s="139">
        <v>43229</v>
      </c>
      <c r="B94" s="140" t="s">
        <v>3</v>
      </c>
      <c r="C94" s="142">
        <f>'[6]Daily Roster'!$C94</f>
        <v>0</v>
      </c>
      <c r="D94" s="142">
        <f>'[6]Daily Roster'!$D94</f>
        <v>0</v>
      </c>
      <c r="E94" s="142">
        <f>'[6]Daily Roster'!$E94</f>
        <v>0</v>
      </c>
      <c r="F94" s="142">
        <f>'[6]Daily Roster'!$F94</f>
        <v>0</v>
      </c>
      <c r="G94" s="142">
        <f>'[6]Daily Roster'!$G94</f>
        <v>0</v>
      </c>
      <c r="H94" s="142">
        <f>'[6]Daily Roster'!$H94</f>
        <v>0</v>
      </c>
      <c r="I94" s="142">
        <f>'[6]Daily Roster'!$I94</f>
        <v>0</v>
      </c>
      <c r="J94" s="142">
        <f>'[6]Daily Roster'!$J94</f>
        <v>0</v>
      </c>
      <c r="K94" s="142">
        <f>'[6]Daily Roster'!$K94</f>
        <v>0</v>
      </c>
      <c r="L94" s="142">
        <f>'[6]Daily Roster'!$L94</f>
        <v>0</v>
      </c>
      <c r="M94" s="142">
        <f>'[6]Daily Roster'!$M94</f>
        <v>0</v>
      </c>
      <c r="N94" s="142">
        <f>'[6]Daily Roster'!$N94</f>
        <v>0</v>
      </c>
      <c r="O94" s="142">
        <f>'[6]Daily Roster'!$O94</f>
        <v>0</v>
      </c>
      <c r="P94" s="142">
        <f>'[6]Daily Roster'!$P94</f>
        <v>0</v>
      </c>
      <c r="Q94" s="142">
        <f>'[6]Daily Roster'!$Q94</f>
        <v>0</v>
      </c>
      <c r="R94" s="142">
        <f>'[6]Daily Roster'!$R94</f>
        <v>0</v>
      </c>
      <c r="S94" s="142">
        <f>'[6]Daily Roster'!$S94</f>
        <v>0</v>
      </c>
      <c r="T94" s="142">
        <f>'[6]Daily Roster'!$T94</f>
        <v>0</v>
      </c>
      <c r="U94" s="142">
        <f>'[6]Daily Roster'!$U94</f>
        <v>0</v>
      </c>
      <c r="V94" s="142">
        <f>'[6]Daily Roster'!$V94</f>
        <v>0</v>
      </c>
      <c r="W94" s="142">
        <f>'[6]Daily Roster'!$W94</f>
        <v>0</v>
      </c>
      <c r="X94" s="142">
        <f>'[6]Daily Roster'!$X94</f>
        <v>0</v>
      </c>
      <c r="Y94" s="142">
        <f>'[6]Daily Roster'!$Y94</f>
        <v>0</v>
      </c>
      <c r="Z94" s="142">
        <f>'[6]Daily Roster'!$Z94</f>
        <v>0</v>
      </c>
      <c r="AA94" s="142">
        <f>'[6]Daily Roster'!$AA94</f>
        <v>0</v>
      </c>
      <c r="AB94" s="142">
        <f>'[6]Daily Roster'!$AB94</f>
        <v>0</v>
      </c>
      <c r="AC94" s="142">
        <f>'[6]Daily Roster'!$AC94</f>
        <v>0</v>
      </c>
      <c r="AD94" s="142">
        <f>'[6]Daily Roster'!$AD94</f>
        <v>0</v>
      </c>
      <c r="AE94" s="142">
        <f>'[6]Daily Roster'!$AE94</f>
        <v>0</v>
      </c>
      <c r="AF94" s="142">
        <f>'[6]Daily Roster'!$AF94</f>
        <v>0</v>
      </c>
      <c r="AG94" s="142">
        <f>'[6]Daily Roster'!$AG94</f>
        <v>0</v>
      </c>
      <c r="AH94" s="142">
        <f>'[6]Daily Roster'!$AH94</f>
        <v>0</v>
      </c>
      <c r="AI94" s="142">
        <f>'[6]Daily Roster'!$AI94</f>
        <v>0</v>
      </c>
      <c r="AJ94" s="191">
        <f>'[6]Daily Roster'!$AJ94</f>
        <v>0</v>
      </c>
      <c r="AK94" s="191">
        <f>'[6]Daily Roster'!$AK94</f>
        <v>0</v>
      </c>
      <c r="AL94" s="191">
        <f>'[6]Daily Roster'!$AL94</f>
        <v>0</v>
      </c>
      <c r="AN94" s="25"/>
    </row>
    <row r="95" spans="1:40" s="5" customFormat="1" x14ac:dyDescent="0.3">
      <c r="A95" s="139">
        <v>43230</v>
      </c>
      <c r="B95" s="140" t="s">
        <v>4</v>
      </c>
      <c r="C95" s="142">
        <f>'[6]Daily Roster'!$C95</f>
        <v>0</v>
      </c>
      <c r="D95" s="142">
        <f>'[6]Daily Roster'!$D95</f>
        <v>0</v>
      </c>
      <c r="E95" s="142">
        <f>'[6]Daily Roster'!$E95</f>
        <v>0</v>
      </c>
      <c r="F95" s="142">
        <f>'[6]Daily Roster'!$F95</f>
        <v>0</v>
      </c>
      <c r="G95" s="142">
        <f>'[6]Daily Roster'!$G95</f>
        <v>0</v>
      </c>
      <c r="H95" s="142">
        <f>'[6]Daily Roster'!$H95</f>
        <v>0</v>
      </c>
      <c r="I95" s="142">
        <f>'[6]Daily Roster'!$I95</f>
        <v>0</v>
      </c>
      <c r="J95" s="142">
        <f>'[6]Daily Roster'!$J95</f>
        <v>0</v>
      </c>
      <c r="K95" s="142">
        <f>'[6]Daily Roster'!$K95</f>
        <v>0</v>
      </c>
      <c r="L95" s="142">
        <f>'[6]Daily Roster'!$L95</f>
        <v>0</v>
      </c>
      <c r="M95" s="142">
        <f>'[6]Daily Roster'!$M95</f>
        <v>0</v>
      </c>
      <c r="N95" s="142">
        <f>'[6]Daily Roster'!$N95</f>
        <v>0</v>
      </c>
      <c r="O95" s="142">
        <f>'[6]Daily Roster'!$O95</f>
        <v>0</v>
      </c>
      <c r="P95" s="142">
        <f>'[6]Daily Roster'!$P95</f>
        <v>0</v>
      </c>
      <c r="Q95" s="142">
        <f>'[6]Daily Roster'!$Q95</f>
        <v>0</v>
      </c>
      <c r="R95" s="142">
        <f>'[6]Daily Roster'!$R95</f>
        <v>0</v>
      </c>
      <c r="S95" s="142">
        <f>'[6]Daily Roster'!$S95</f>
        <v>0</v>
      </c>
      <c r="T95" s="142">
        <f>'[6]Daily Roster'!$T95</f>
        <v>0</v>
      </c>
      <c r="U95" s="142">
        <f>'[6]Daily Roster'!$U95</f>
        <v>0</v>
      </c>
      <c r="V95" s="142">
        <f>'[6]Daily Roster'!$V95</f>
        <v>0</v>
      </c>
      <c r="W95" s="142">
        <f>'[6]Daily Roster'!$W95</f>
        <v>0</v>
      </c>
      <c r="X95" s="142">
        <f>'[6]Daily Roster'!$X95</f>
        <v>0</v>
      </c>
      <c r="Y95" s="142">
        <f>'[6]Daily Roster'!$Y95</f>
        <v>0</v>
      </c>
      <c r="Z95" s="142">
        <f>'[6]Daily Roster'!$Z95</f>
        <v>0</v>
      </c>
      <c r="AA95" s="142">
        <f>'[6]Daily Roster'!$AA95</f>
        <v>0</v>
      </c>
      <c r="AB95" s="142">
        <f>'[6]Daily Roster'!$AB95</f>
        <v>0</v>
      </c>
      <c r="AC95" s="142">
        <f>'[6]Daily Roster'!$AC95</f>
        <v>0</v>
      </c>
      <c r="AD95" s="142">
        <f>'[6]Daily Roster'!$AD95</f>
        <v>0</v>
      </c>
      <c r="AE95" s="142">
        <f>'[6]Daily Roster'!$AE95</f>
        <v>0</v>
      </c>
      <c r="AF95" s="142">
        <f>'[6]Daily Roster'!$AF95</f>
        <v>0</v>
      </c>
      <c r="AG95" s="142">
        <f>'[6]Daily Roster'!$AG95</f>
        <v>0</v>
      </c>
      <c r="AH95" s="142">
        <f>'[6]Daily Roster'!$AH95</f>
        <v>0</v>
      </c>
      <c r="AI95" s="142">
        <f>'[6]Daily Roster'!$AI95</f>
        <v>0</v>
      </c>
      <c r="AJ95" s="191">
        <f>'[6]Daily Roster'!$AJ95</f>
        <v>0</v>
      </c>
      <c r="AK95" s="191">
        <f>'[6]Daily Roster'!$AK95</f>
        <v>0</v>
      </c>
      <c r="AL95" s="191">
        <f>'[6]Daily Roster'!$AL95</f>
        <v>0</v>
      </c>
      <c r="AN95" s="25"/>
    </row>
    <row r="96" spans="1:40" s="5" customFormat="1" x14ac:dyDescent="0.3">
      <c r="A96" s="139">
        <v>43231</v>
      </c>
      <c r="B96" s="140" t="s">
        <v>5</v>
      </c>
      <c r="C96" s="142">
        <f>'[6]Daily Roster'!$C96</f>
        <v>0</v>
      </c>
      <c r="D96" s="142">
        <f>'[6]Daily Roster'!$D96</f>
        <v>0</v>
      </c>
      <c r="E96" s="142">
        <f>'[6]Daily Roster'!$E96</f>
        <v>0</v>
      </c>
      <c r="F96" s="142">
        <f>'[6]Daily Roster'!$F96</f>
        <v>0</v>
      </c>
      <c r="G96" s="142">
        <f>'[6]Daily Roster'!$G96</f>
        <v>0</v>
      </c>
      <c r="H96" s="142">
        <f>'[6]Daily Roster'!$H96</f>
        <v>0</v>
      </c>
      <c r="I96" s="142">
        <f>'[6]Daily Roster'!$I96</f>
        <v>0</v>
      </c>
      <c r="J96" s="142">
        <f>'[6]Daily Roster'!$J96</f>
        <v>0</v>
      </c>
      <c r="K96" s="142">
        <f>'[6]Daily Roster'!$K96</f>
        <v>0</v>
      </c>
      <c r="L96" s="142">
        <f>'[6]Daily Roster'!$L96</f>
        <v>0</v>
      </c>
      <c r="M96" s="142">
        <f>'[6]Daily Roster'!$M96</f>
        <v>0</v>
      </c>
      <c r="N96" s="142">
        <f>'[6]Daily Roster'!$N96</f>
        <v>0</v>
      </c>
      <c r="O96" s="142">
        <f>'[6]Daily Roster'!$O96</f>
        <v>0</v>
      </c>
      <c r="P96" s="142">
        <f>'[6]Daily Roster'!$P96</f>
        <v>0</v>
      </c>
      <c r="Q96" s="142">
        <f>'[6]Daily Roster'!$Q96</f>
        <v>0</v>
      </c>
      <c r="R96" s="142">
        <f>'[6]Daily Roster'!$R96</f>
        <v>0</v>
      </c>
      <c r="S96" s="142">
        <f>'[6]Daily Roster'!$S96</f>
        <v>0</v>
      </c>
      <c r="T96" s="142">
        <f>'[6]Daily Roster'!$T96</f>
        <v>0</v>
      </c>
      <c r="U96" s="142">
        <f>'[6]Daily Roster'!$U96</f>
        <v>0</v>
      </c>
      <c r="V96" s="142">
        <f>'[6]Daily Roster'!$V96</f>
        <v>0</v>
      </c>
      <c r="W96" s="142">
        <f>'[6]Daily Roster'!$W96</f>
        <v>0</v>
      </c>
      <c r="X96" s="142">
        <f>'[6]Daily Roster'!$X96</f>
        <v>0</v>
      </c>
      <c r="Y96" s="142">
        <f>'[6]Daily Roster'!$Y96</f>
        <v>0</v>
      </c>
      <c r="Z96" s="142">
        <f>'[6]Daily Roster'!$Z96</f>
        <v>0</v>
      </c>
      <c r="AA96" s="142">
        <f>'[6]Daily Roster'!$AA96</f>
        <v>0</v>
      </c>
      <c r="AB96" s="142">
        <f>'[6]Daily Roster'!$AB96</f>
        <v>0</v>
      </c>
      <c r="AC96" s="142">
        <f>'[6]Daily Roster'!$AC96</f>
        <v>0</v>
      </c>
      <c r="AD96" s="142">
        <f>'[6]Daily Roster'!$AD96</f>
        <v>0</v>
      </c>
      <c r="AE96" s="142">
        <f>'[6]Daily Roster'!$AE96</f>
        <v>0</v>
      </c>
      <c r="AF96" s="142">
        <f>'[6]Daily Roster'!$AF96</f>
        <v>0</v>
      </c>
      <c r="AG96" s="142">
        <f>'[6]Daily Roster'!$AG96</f>
        <v>0</v>
      </c>
      <c r="AH96" s="142">
        <f>'[6]Daily Roster'!$AH96</f>
        <v>0</v>
      </c>
      <c r="AI96" s="142">
        <f>'[6]Daily Roster'!$AI96</f>
        <v>0</v>
      </c>
      <c r="AJ96" s="191">
        <f>'[6]Daily Roster'!$AJ96</f>
        <v>0</v>
      </c>
      <c r="AK96" s="191">
        <f>'[6]Daily Roster'!$AK96</f>
        <v>0</v>
      </c>
      <c r="AL96" s="191">
        <f>'[6]Daily Roster'!$AL96</f>
        <v>0</v>
      </c>
      <c r="AN96" s="25"/>
    </row>
    <row r="97" spans="1:40" s="5" customFormat="1" x14ac:dyDescent="0.3">
      <c r="A97" s="139">
        <v>43234</v>
      </c>
      <c r="B97" s="140" t="s">
        <v>1</v>
      </c>
      <c r="C97" s="142">
        <f>'[6]Daily Roster'!$C97</f>
        <v>0</v>
      </c>
      <c r="D97" s="142">
        <f>'[6]Daily Roster'!$D97</f>
        <v>0</v>
      </c>
      <c r="E97" s="142">
        <f>'[6]Daily Roster'!$E97</f>
        <v>0</v>
      </c>
      <c r="F97" s="142">
        <f>'[6]Daily Roster'!$F97</f>
        <v>0</v>
      </c>
      <c r="G97" s="142">
        <f>'[6]Daily Roster'!$G97</f>
        <v>0</v>
      </c>
      <c r="H97" s="142">
        <f>'[6]Daily Roster'!$H97</f>
        <v>0</v>
      </c>
      <c r="I97" s="142">
        <f>'[6]Daily Roster'!$I97</f>
        <v>0</v>
      </c>
      <c r="J97" s="142">
        <f>'[6]Daily Roster'!$J97</f>
        <v>0</v>
      </c>
      <c r="K97" s="142">
        <f>'[6]Daily Roster'!$K97</f>
        <v>0</v>
      </c>
      <c r="L97" s="142">
        <f>'[6]Daily Roster'!$L97</f>
        <v>0</v>
      </c>
      <c r="M97" s="142">
        <f>'[6]Daily Roster'!$M97</f>
        <v>0</v>
      </c>
      <c r="N97" s="142">
        <f>'[6]Daily Roster'!$N97</f>
        <v>0</v>
      </c>
      <c r="O97" s="142">
        <f>'[6]Daily Roster'!$O97</f>
        <v>0</v>
      </c>
      <c r="P97" s="142">
        <f>'[6]Daily Roster'!$P97</f>
        <v>0</v>
      </c>
      <c r="Q97" s="142">
        <f>'[6]Daily Roster'!$Q97</f>
        <v>0</v>
      </c>
      <c r="R97" s="142">
        <f>'[6]Daily Roster'!$R97</f>
        <v>0</v>
      </c>
      <c r="S97" s="142">
        <f>'[6]Daily Roster'!$S97</f>
        <v>0</v>
      </c>
      <c r="T97" s="142">
        <f>'[6]Daily Roster'!$T97</f>
        <v>0</v>
      </c>
      <c r="U97" s="142">
        <f>'[6]Daily Roster'!$U97</f>
        <v>0</v>
      </c>
      <c r="V97" s="142">
        <f>'[6]Daily Roster'!$V97</f>
        <v>0</v>
      </c>
      <c r="W97" s="142">
        <f>'[6]Daily Roster'!$W97</f>
        <v>0</v>
      </c>
      <c r="X97" s="142">
        <f>'[6]Daily Roster'!$X97</f>
        <v>0</v>
      </c>
      <c r="Y97" s="142">
        <f>'[6]Daily Roster'!$Y97</f>
        <v>0</v>
      </c>
      <c r="Z97" s="142">
        <f>'[6]Daily Roster'!$Z97</f>
        <v>0</v>
      </c>
      <c r="AA97" s="142">
        <f>'[6]Daily Roster'!$AA97</f>
        <v>0</v>
      </c>
      <c r="AB97" s="142">
        <f>'[6]Daily Roster'!$AB97</f>
        <v>0</v>
      </c>
      <c r="AC97" s="142">
        <f>'[6]Daily Roster'!$AC97</f>
        <v>0</v>
      </c>
      <c r="AD97" s="142">
        <f>'[6]Daily Roster'!$AD97</f>
        <v>0</v>
      </c>
      <c r="AE97" s="142">
        <f>'[6]Daily Roster'!$AE97</f>
        <v>0</v>
      </c>
      <c r="AF97" s="142">
        <f>'[6]Daily Roster'!$AF97</f>
        <v>0</v>
      </c>
      <c r="AG97" s="142">
        <f>'[6]Daily Roster'!$AG97</f>
        <v>0</v>
      </c>
      <c r="AH97" s="142">
        <f>'[6]Daily Roster'!$AH97</f>
        <v>0</v>
      </c>
      <c r="AI97" s="142">
        <f>'[6]Daily Roster'!$AI97</f>
        <v>0</v>
      </c>
      <c r="AJ97" s="191">
        <f>'[6]Daily Roster'!$AJ97</f>
        <v>0</v>
      </c>
      <c r="AK97" s="191">
        <f>'[6]Daily Roster'!$AK97</f>
        <v>0</v>
      </c>
      <c r="AL97" s="191">
        <f>'[6]Daily Roster'!$AL97</f>
        <v>0</v>
      </c>
      <c r="AN97" s="25"/>
    </row>
    <row r="98" spans="1:40" s="5" customFormat="1" x14ac:dyDescent="0.3">
      <c r="A98" s="139">
        <v>43235</v>
      </c>
      <c r="B98" s="140" t="s">
        <v>2</v>
      </c>
      <c r="C98" s="142">
        <f>'[6]Daily Roster'!$C98</f>
        <v>0</v>
      </c>
      <c r="D98" s="142">
        <f>'[6]Daily Roster'!$D98</f>
        <v>0</v>
      </c>
      <c r="E98" s="142">
        <f>'[6]Daily Roster'!$E98</f>
        <v>0</v>
      </c>
      <c r="F98" s="142">
        <f>'[6]Daily Roster'!$F98</f>
        <v>0</v>
      </c>
      <c r="G98" s="142">
        <f>'[6]Daily Roster'!$G98</f>
        <v>0</v>
      </c>
      <c r="H98" s="142">
        <f>'[6]Daily Roster'!$H98</f>
        <v>0</v>
      </c>
      <c r="I98" s="142">
        <f>'[6]Daily Roster'!$I98</f>
        <v>0</v>
      </c>
      <c r="J98" s="142">
        <f>'[6]Daily Roster'!$J98</f>
        <v>0</v>
      </c>
      <c r="K98" s="142">
        <f>'[6]Daily Roster'!$K98</f>
        <v>0</v>
      </c>
      <c r="L98" s="142">
        <f>'[6]Daily Roster'!$L98</f>
        <v>0</v>
      </c>
      <c r="M98" s="142">
        <f>'[6]Daily Roster'!$M98</f>
        <v>0</v>
      </c>
      <c r="N98" s="142">
        <f>'[6]Daily Roster'!$N98</f>
        <v>0</v>
      </c>
      <c r="O98" s="142">
        <f>'[6]Daily Roster'!$O98</f>
        <v>0</v>
      </c>
      <c r="P98" s="142">
        <f>'[6]Daily Roster'!$P98</f>
        <v>0</v>
      </c>
      <c r="Q98" s="142">
        <f>'[6]Daily Roster'!$Q98</f>
        <v>0</v>
      </c>
      <c r="R98" s="142">
        <f>'[6]Daily Roster'!$R98</f>
        <v>0</v>
      </c>
      <c r="S98" s="142">
        <f>'[6]Daily Roster'!$S98</f>
        <v>0</v>
      </c>
      <c r="T98" s="142">
        <f>'[6]Daily Roster'!$T98</f>
        <v>0</v>
      </c>
      <c r="U98" s="142">
        <f>'[6]Daily Roster'!$U98</f>
        <v>0</v>
      </c>
      <c r="V98" s="142">
        <f>'[6]Daily Roster'!$V98</f>
        <v>0</v>
      </c>
      <c r="W98" s="142">
        <f>'[6]Daily Roster'!$W98</f>
        <v>0</v>
      </c>
      <c r="X98" s="142">
        <f>'[6]Daily Roster'!$X98</f>
        <v>0</v>
      </c>
      <c r="Y98" s="142">
        <f>'[6]Daily Roster'!$Y98</f>
        <v>0</v>
      </c>
      <c r="Z98" s="142">
        <f>'[6]Daily Roster'!$Z98</f>
        <v>0</v>
      </c>
      <c r="AA98" s="142">
        <f>'[6]Daily Roster'!$AA98</f>
        <v>0</v>
      </c>
      <c r="AB98" s="142">
        <f>'[6]Daily Roster'!$AB98</f>
        <v>0</v>
      </c>
      <c r="AC98" s="142">
        <f>'[6]Daily Roster'!$AC98</f>
        <v>0</v>
      </c>
      <c r="AD98" s="142">
        <f>'[6]Daily Roster'!$AD98</f>
        <v>0</v>
      </c>
      <c r="AE98" s="142">
        <f>'[6]Daily Roster'!$AE98</f>
        <v>0</v>
      </c>
      <c r="AF98" s="142">
        <f>'[6]Daily Roster'!$AF98</f>
        <v>0</v>
      </c>
      <c r="AG98" s="142">
        <f>'[6]Daily Roster'!$AG98</f>
        <v>0</v>
      </c>
      <c r="AH98" s="142">
        <f>'[6]Daily Roster'!$AH98</f>
        <v>0</v>
      </c>
      <c r="AI98" s="142">
        <f>'[6]Daily Roster'!$AI98</f>
        <v>0</v>
      </c>
      <c r="AJ98" s="191">
        <f>'[6]Daily Roster'!$AJ98</f>
        <v>0</v>
      </c>
      <c r="AK98" s="191">
        <f>'[6]Daily Roster'!$AK98</f>
        <v>0</v>
      </c>
      <c r="AL98" s="191">
        <f>'[6]Daily Roster'!$AL98</f>
        <v>0</v>
      </c>
      <c r="AN98" s="25"/>
    </row>
    <row r="99" spans="1:40" s="5" customFormat="1" x14ac:dyDescent="0.3">
      <c r="A99" s="139">
        <v>43236</v>
      </c>
      <c r="B99" s="140" t="s">
        <v>3</v>
      </c>
      <c r="C99" s="142">
        <f>'[6]Daily Roster'!$C99</f>
        <v>0</v>
      </c>
      <c r="D99" s="142">
        <f>'[6]Daily Roster'!$D99</f>
        <v>0</v>
      </c>
      <c r="E99" s="142">
        <f>'[6]Daily Roster'!$E99</f>
        <v>0</v>
      </c>
      <c r="F99" s="142">
        <f>'[6]Daily Roster'!$F99</f>
        <v>0</v>
      </c>
      <c r="G99" s="142">
        <f>'[6]Daily Roster'!$G99</f>
        <v>0</v>
      </c>
      <c r="H99" s="142">
        <f>'[6]Daily Roster'!$H99</f>
        <v>0</v>
      </c>
      <c r="I99" s="142">
        <f>'[6]Daily Roster'!$I99</f>
        <v>0</v>
      </c>
      <c r="J99" s="142">
        <f>'[6]Daily Roster'!$J99</f>
        <v>0</v>
      </c>
      <c r="K99" s="142">
        <f>'[6]Daily Roster'!$K99</f>
        <v>0</v>
      </c>
      <c r="L99" s="142">
        <f>'[6]Daily Roster'!$L99</f>
        <v>0</v>
      </c>
      <c r="M99" s="142">
        <f>'[6]Daily Roster'!$M99</f>
        <v>0</v>
      </c>
      <c r="N99" s="142">
        <f>'[6]Daily Roster'!$N99</f>
        <v>0</v>
      </c>
      <c r="O99" s="142">
        <f>'[6]Daily Roster'!$O99</f>
        <v>0</v>
      </c>
      <c r="P99" s="142">
        <f>'[6]Daily Roster'!$P99</f>
        <v>0</v>
      </c>
      <c r="Q99" s="142">
        <f>'[6]Daily Roster'!$Q99</f>
        <v>0</v>
      </c>
      <c r="R99" s="142">
        <f>'[6]Daily Roster'!$R99</f>
        <v>0</v>
      </c>
      <c r="S99" s="142">
        <f>'[6]Daily Roster'!$S99</f>
        <v>0</v>
      </c>
      <c r="T99" s="142">
        <f>'[6]Daily Roster'!$T99</f>
        <v>0</v>
      </c>
      <c r="U99" s="142">
        <f>'[6]Daily Roster'!$U99</f>
        <v>0</v>
      </c>
      <c r="V99" s="142">
        <f>'[6]Daily Roster'!$V99</f>
        <v>0</v>
      </c>
      <c r="W99" s="142">
        <f>'[6]Daily Roster'!$W99</f>
        <v>0</v>
      </c>
      <c r="X99" s="142">
        <f>'[6]Daily Roster'!$X99</f>
        <v>0</v>
      </c>
      <c r="Y99" s="142">
        <f>'[6]Daily Roster'!$Y99</f>
        <v>0</v>
      </c>
      <c r="Z99" s="142">
        <f>'[6]Daily Roster'!$Z99</f>
        <v>0</v>
      </c>
      <c r="AA99" s="142">
        <f>'[6]Daily Roster'!$AA99</f>
        <v>0</v>
      </c>
      <c r="AB99" s="142">
        <f>'[6]Daily Roster'!$AB99</f>
        <v>0</v>
      </c>
      <c r="AC99" s="142">
        <f>'[6]Daily Roster'!$AC99</f>
        <v>0</v>
      </c>
      <c r="AD99" s="142">
        <f>'[6]Daily Roster'!$AD99</f>
        <v>0</v>
      </c>
      <c r="AE99" s="142">
        <f>'[6]Daily Roster'!$AE99</f>
        <v>0</v>
      </c>
      <c r="AF99" s="142">
        <f>'[6]Daily Roster'!$AF99</f>
        <v>0</v>
      </c>
      <c r="AG99" s="142">
        <f>'[6]Daily Roster'!$AG99</f>
        <v>0</v>
      </c>
      <c r="AH99" s="142">
        <f>'[6]Daily Roster'!$AH99</f>
        <v>0</v>
      </c>
      <c r="AI99" s="142">
        <f>'[6]Daily Roster'!$AI99</f>
        <v>0</v>
      </c>
      <c r="AJ99" s="191">
        <f>'[6]Daily Roster'!$AJ99</f>
        <v>0</v>
      </c>
      <c r="AK99" s="191">
        <f>'[6]Daily Roster'!$AK99</f>
        <v>0</v>
      </c>
      <c r="AL99" s="191">
        <f>'[6]Daily Roster'!$AL99</f>
        <v>0</v>
      </c>
      <c r="AN99" s="25"/>
    </row>
    <row r="100" spans="1:40" s="5" customFormat="1" x14ac:dyDescent="0.3">
      <c r="A100" s="139">
        <v>43237</v>
      </c>
      <c r="B100" s="140" t="s">
        <v>4</v>
      </c>
      <c r="C100" s="142">
        <f>'[6]Daily Roster'!$C100</f>
        <v>0</v>
      </c>
      <c r="D100" s="142">
        <f>'[6]Daily Roster'!$D100</f>
        <v>0</v>
      </c>
      <c r="E100" s="142">
        <f>'[6]Daily Roster'!$E100</f>
        <v>0</v>
      </c>
      <c r="F100" s="142">
        <f>'[6]Daily Roster'!$F100</f>
        <v>0</v>
      </c>
      <c r="G100" s="142">
        <f>'[6]Daily Roster'!$G100</f>
        <v>0</v>
      </c>
      <c r="H100" s="142">
        <f>'[6]Daily Roster'!$H100</f>
        <v>0</v>
      </c>
      <c r="I100" s="142">
        <f>'[6]Daily Roster'!$I100</f>
        <v>0</v>
      </c>
      <c r="J100" s="142">
        <f>'[6]Daily Roster'!$J100</f>
        <v>0</v>
      </c>
      <c r="K100" s="142">
        <f>'[6]Daily Roster'!$K100</f>
        <v>0</v>
      </c>
      <c r="L100" s="142">
        <f>'[6]Daily Roster'!$L100</f>
        <v>0</v>
      </c>
      <c r="M100" s="142">
        <f>'[6]Daily Roster'!$M100</f>
        <v>0</v>
      </c>
      <c r="N100" s="142">
        <f>'[6]Daily Roster'!$N100</f>
        <v>0</v>
      </c>
      <c r="O100" s="142">
        <f>'[6]Daily Roster'!$O100</f>
        <v>0</v>
      </c>
      <c r="P100" s="142">
        <f>'[6]Daily Roster'!$P100</f>
        <v>0</v>
      </c>
      <c r="Q100" s="142">
        <f>'[6]Daily Roster'!$Q100</f>
        <v>0</v>
      </c>
      <c r="R100" s="142">
        <f>'[6]Daily Roster'!$R100</f>
        <v>0</v>
      </c>
      <c r="S100" s="142">
        <f>'[6]Daily Roster'!$S100</f>
        <v>0</v>
      </c>
      <c r="T100" s="142">
        <f>'[6]Daily Roster'!$T100</f>
        <v>0</v>
      </c>
      <c r="U100" s="142">
        <f>'[6]Daily Roster'!$U100</f>
        <v>0</v>
      </c>
      <c r="V100" s="142">
        <f>'[6]Daily Roster'!$V100</f>
        <v>0</v>
      </c>
      <c r="W100" s="142">
        <f>'[6]Daily Roster'!$W100</f>
        <v>0</v>
      </c>
      <c r="X100" s="142">
        <f>'[6]Daily Roster'!$X100</f>
        <v>0</v>
      </c>
      <c r="Y100" s="142">
        <f>'[6]Daily Roster'!$Y100</f>
        <v>0</v>
      </c>
      <c r="Z100" s="142">
        <f>'[6]Daily Roster'!$Z100</f>
        <v>0</v>
      </c>
      <c r="AA100" s="142">
        <f>'[6]Daily Roster'!$AA100</f>
        <v>0</v>
      </c>
      <c r="AB100" s="142">
        <f>'[6]Daily Roster'!$AB100</f>
        <v>0</v>
      </c>
      <c r="AC100" s="142">
        <f>'[6]Daily Roster'!$AC100</f>
        <v>0</v>
      </c>
      <c r="AD100" s="142">
        <f>'[6]Daily Roster'!$AD100</f>
        <v>0</v>
      </c>
      <c r="AE100" s="142">
        <f>'[6]Daily Roster'!$AE100</f>
        <v>0</v>
      </c>
      <c r="AF100" s="142">
        <f>'[6]Daily Roster'!$AF100</f>
        <v>0</v>
      </c>
      <c r="AG100" s="142">
        <f>'[6]Daily Roster'!$AG100</f>
        <v>0</v>
      </c>
      <c r="AH100" s="142">
        <f>'[6]Daily Roster'!$AH100</f>
        <v>0</v>
      </c>
      <c r="AI100" s="142">
        <f>'[6]Daily Roster'!$AI100</f>
        <v>0</v>
      </c>
      <c r="AJ100" s="191">
        <f>'[6]Daily Roster'!$AJ100</f>
        <v>0</v>
      </c>
      <c r="AK100" s="191">
        <f>'[6]Daily Roster'!$AK100</f>
        <v>0</v>
      </c>
      <c r="AL100" s="191">
        <f>'[6]Daily Roster'!$AL100</f>
        <v>0</v>
      </c>
      <c r="AN100" s="25"/>
    </row>
    <row r="101" spans="1:40" s="5" customFormat="1" x14ac:dyDescent="0.3">
      <c r="A101" s="139">
        <v>43238</v>
      </c>
      <c r="B101" s="140" t="s">
        <v>5</v>
      </c>
      <c r="C101" s="142">
        <f>'[6]Daily Roster'!$C101</f>
        <v>0</v>
      </c>
      <c r="D101" s="142">
        <f>'[6]Daily Roster'!$D101</f>
        <v>0</v>
      </c>
      <c r="E101" s="142">
        <f>'[6]Daily Roster'!$E101</f>
        <v>0</v>
      </c>
      <c r="F101" s="142">
        <f>'[6]Daily Roster'!$F101</f>
        <v>0</v>
      </c>
      <c r="G101" s="142">
        <f>'[6]Daily Roster'!$G101</f>
        <v>0</v>
      </c>
      <c r="H101" s="142">
        <f>'[6]Daily Roster'!$H101</f>
        <v>0</v>
      </c>
      <c r="I101" s="142">
        <f>'[6]Daily Roster'!$I101</f>
        <v>0</v>
      </c>
      <c r="J101" s="142">
        <f>'[6]Daily Roster'!$J101</f>
        <v>0</v>
      </c>
      <c r="K101" s="142">
        <f>'[6]Daily Roster'!$K101</f>
        <v>0</v>
      </c>
      <c r="L101" s="142">
        <f>'[6]Daily Roster'!$L101</f>
        <v>0</v>
      </c>
      <c r="M101" s="142">
        <f>'[6]Daily Roster'!$M101</f>
        <v>0</v>
      </c>
      <c r="N101" s="142">
        <f>'[6]Daily Roster'!$N101</f>
        <v>0</v>
      </c>
      <c r="O101" s="142">
        <f>'[6]Daily Roster'!$O101</f>
        <v>0</v>
      </c>
      <c r="P101" s="142">
        <f>'[6]Daily Roster'!$P101</f>
        <v>0</v>
      </c>
      <c r="Q101" s="142">
        <f>'[6]Daily Roster'!$Q101</f>
        <v>0</v>
      </c>
      <c r="R101" s="142">
        <f>'[6]Daily Roster'!$R101</f>
        <v>0</v>
      </c>
      <c r="S101" s="142">
        <f>'[6]Daily Roster'!$S101</f>
        <v>0</v>
      </c>
      <c r="T101" s="142">
        <f>'[6]Daily Roster'!$T101</f>
        <v>0</v>
      </c>
      <c r="U101" s="142">
        <f>'[6]Daily Roster'!$U101</f>
        <v>0</v>
      </c>
      <c r="V101" s="142">
        <f>'[6]Daily Roster'!$V101</f>
        <v>0</v>
      </c>
      <c r="W101" s="142">
        <f>'[6]Daily Roster'!$W101</f>
        <v>0</v>
      </c>
      <c r="X101" s="142">
        <f>'[6]Daily Roster'!$X101</f>
        <v>0</v>
      </c>
      <c r="Y101" s="142">
        <f>'[6]Daily Roster'!$Y101</f>
        <v>0</v>
      </c>
      <c r="Z101" s="142">
        <f>'[6]Daily Roster'!$Z101</f>
        <v>0</v>
      </c>
      <c r="AA101" s="142">
        <f>'[6]Daily Roster'!$AA101</f>
        <v>0</v>
      </c>
      <c r="AB101" s="142">
        <f>'[6]Daily Roster'!$AB101</f>
        <v>0</v>
      </c>
      <c r="AC101" s="142">
        <f>'[6]Daily Roster'!$AC101</f>
        <v>0</v>
      </c>
      <c r="AD101" s="142">
        <f>'[6]Daily Roster'!$AD101</f>
        <v>0</v>
      </c>
      <c r="AE101" s="142">
        <f>'[6]Daily Roster'!$AE101</f>
        <v>0</v>
      </c>
      <c r="AF101" s="142">
        <f>'[6]Daily Roster'!$AF101</f>
        <v>0</v>
      </c>
      <c r="AG101" s="142">
        <f>'[6]Daily Roster'!$AG101</f>
        <v>0</v>
      </c>
      <c r="AH101" s="142">
        <f>'[6]Daily Roster'!$AH101</f>
        <v>0</v>
      </c>
      <c r="AI101" s="142">
        <f>'[6]Daily Roster'!$AI101</f>
        <v>0</v>
      </c>
      <c r="AJ101" s="191">
        <f>'[6]Daily Roster'!$AJ101</f>
        <v>0</v>
      </c>
      <c r="AK101" s="191">
        <f>'[6]Daily Roster'!$AK101</f>
        <v>0</v>
      </c>
      <c r="AL101" s="191">
        <f>'[6]Daily Roster'!$AL101</f>
        <v>0</v>
      </c>
      <c r="AN101" s="25"/>
    </row>
    <row r="102" spans="1:40" s="5" customFormat="1" x14ac:dyDescent="0.3">
      <c r="A102" s="139">
        <v>43241</v>
      </c>
      <c r="B102" s="140" t="s">
        <v>1</v>
      </c>
      <c r="C102" s="142">
        <f>'[6]Daily Roster'!$C102</f>
        <v>0</v>
      </c>
      <c r="D102" s="142">
        <f>'[6]Daily Roster'!$D102</f>
        <v>0</v>
      </c>
      <c r="E102" s="142">
        <f>'[6]Daily Roster'!$E102</f>
        <v>0</v>
      </c>
      <c r="F102" s="142">
        <f>'[6]Daily Roster'!$F102</f>
        <v>0</v>
      </c>
      <c r="G102" s="142">
        <f>'[6]Daily Roster'!$G102</f>
        <v>0</v>
      </c>
      <c r="H102" s="142">
        <f>'[6]Daily Roster'!$H102</f>
        <v>0</v>
      </c>
      <c r="I102" s="142">
        <f>'[6]Daily Roster'!$I102</f>
        <v>0</v>
      </c>
      <c r="J102" s="142">
        <f>'[6]Daily Roster'!$J102</f>
        <v>0</v>
      </c>
      <c r="K102" s="142">
        <f>'[6]Daily Roster'!$K102</f>
        <v>0</v>
      </c>
      <c r="L102" s="142">
        <f>'[6]Daily Roster'!$L102</f>
        <v>0</v>
      </c>
      <c r="M102" s="142">
        <f>'[6]Daily Roster'!$M102</f>
        <v>0</v>
      </c>
      <c r="N102" s="142">
        <f>'[6]Daily Roster'!$N102</f>
        <v>0</v>
      </c>
      <c r="O102" s="142">
        <f>'[6]Daily Roster'!$O102</f>
        <v>0</v>
      </c>
      <c r="P102" s="142">
        <f>'[6]Daily Roster'!$P102</f>
        <v>0</v>
      </c>
      <c r="Q102" s="142">
        <f>'[6]Daily Roster'!$Q102</f>
        <v>0</v>
      </c>
      <c r="R102" s="142">
        <f>'[6]Daily Roster'!$R102</f>
        <v>0</v>
      </c>
      <c r="S102" s="142">
        <f>'[6]Daily Roster'!$S102</f>
        <v>0</v>
      </c>
      <c r="T102" s="142">
        <f>'[6]Daily Roster'!$T102</f>
        <v>0</v>
      </c>
      <c r="U102" s="142">
        <f>'[6]Daily Roster'!$U102</f>
        <v>0</v>
      </c>
      <c r="V102" s="142">
        <f>'[6]Daily Roster'!$V102</f>
        <v>0</v>
      </c>
      <c r="W102" s="142">
        <f>'[6]Daily Roster'!$W102</f>
        <v>0</v>
      </c>
      <c r="X102" s="142">
        <f>'[6]Daily Roster'!$X102</f>
        <v>0</v>
      </c>
      <c r="Y102" s="142">
        <f>'[6]Daily Roster'!$Y102</f>
        <v>0</v>
      </c>
      <c r="Z102" s="142">
        <f>'[6]Daily Roster'!$Z102</f>
        <v>0</v>
      </c>
      <c r="AA102" s="142">
        <f>'[6]Daily Roster'!$AA102</f>
        <v>0</v>
      </c>
      <c r="AB102" s="142">
        <f>'[6]Daily Roster'!$AB102</f>
        <v>0</v>
      </c>
      <c r="AC102" s="142">
        <f>'[6]Daily Roster'!$AC102</f>
        <v>0</v>
      </c>
      <c r="AD102" s="142">
        <f>'[6]Daily Roster'!$AD102</f>
        <v>0</v>
      </c>
      <c r="AE102" s="142">
        <f>'[6]Daily Roster'!$AE102</f>
        <v>0</v>
      </c>
      <c r="AF102" s="142">
        <f>'[6]Daily Roster'!$AF102</f>
        <v>0</v>
      </c>
      <c r="AG102" s="142">
        <f>'[6]Daily Roster'!$AG102</f>
        <v>0</v>
      </c>
      <c r="AH102" s="142">
        <f>'[6]Daily Roster'!$AH102</f>
        <v>0</v>
      </c>
      <c r="AI102" s="142">
        <f>'[6]Daily Roster'!$AI102</f>
        <v>0</v>
      </c>
      <c r="AJ102" s="191">
        <f>'[6]Daily Roster'!$AJ102</f>
        <v>0</v>
      </c>
      <c r="AK102" s="191">
        <f>'[6]Daily Roster'!$AK102</f>
        <v>0</v>
      </c>
      <c r="AL102" s="191">
        <f>'[6]Daily Roster'!$AL102</f>
        <v>0</v>
      </c>
      <c r="AN102" s="25"/>
    </row>
    <row r="103" spans="1:40" s="5" customFormat="1" x14ac:dyDescent="0.3">
      <c r="A103" s="139">
        <v>43242</v>
      </c>
      <c r="B103" s="140" t="s">
        <v>2</v>
      </c>
      <c r="C103" s="142">
        <f>'[6]Daily Roster'!$C103</f>
        <v>0</v>
      </c>
      <c r="D103" s="142">
        <f>'[6]Daily Roster'!$D103</f>
        <v>0</v>
      </c>
      <c r="E103" s="142">
        <f>'[6]Daily Roster'!$E103</f>
        <v>0</v>
      </c>
      <c r="F103" s="142">
        <f>'[6]Daily Roster'!$F103</f>
        <v>0</v>
      </c>
      <c r="G103" s="142">
        <f>'[6]Daily Roster'!$G103</f>
        <v>0</v>
      </c>
      <c r="H103" s="142">
        <f>'[6]Daily Roster'!$H103</f>
        <v>0</v>
      </c>
      <c r="I103" s="142">
        <f>'[6]Daily Roster'!$I103</f>
        <v>0</v>
      </c>
      <c r="J103" s="142">
        <f>'[6]Daily Roster'!$J103</f>
        <v>0</v>
      </c>
      <c r="K103" s="142">
        <f>'[6]Daily Roster'!$K103</f>
        <v>0</v>
      </c>
      <c r="L103" s="142">
        <f>'[6]Daily Roster'!$L103</f>
        <v>0</v>
      </c>
      <c r="M103" s="142">
        <f>'[6]Daily Roster'!$M103</f>
        <v>0</v>
      </c>
      <c r="N103" s="142">
        <f>'[6]Daily Roster'!$N103</f>
        <v>0</v>
      </c>
      <c r="O103" s="142">
        <f>'[6]Daily Roster'!$O103</f>
        <v>0</v>
      </c>
      <c r="P103" s="142">
        <f>'[6]Daily Roster'!$P103</f>
        <v>0</v>
      </c>
      <c r="Q103" s="142">
        <f>'[6]Daily Roster'!$Q103</f>
        <v>0</v>
      </c>
      <c r="R103" s="142">
        <f>'[6]Daily Roster'!$R103</f>
        <v>0</v>
      </c>
      <c r="S103" s="142">
        <f>'[6]Daily Roster'!$S103</f>
        <v>0</v>
      </c>
      <c r="T103" s="142">
        <f>'[6]Daily Roster'!$T103</f>
        <v>0</v>
      </c>
      <c r="U103" s="142">
        <f>'[6]Daily Roster'!$U103</f>
        <v>0</v>
      </c>
      <c r="V103" s="142">
        <f>'[6]Daily Roster'!$V103</f>
        <v>0</v>
      </c>
      <c r="W103" s="142">
        <f>'[6]Daily Roster'!$W103</f>
        <v>0</v>
      </c>
      <c r="X103" s="142">
        <f>'[6]Daily Roster'!$X103</f>
        <v>0</v>
      </c>
      <c r="Y103" s="142">
        <f>'[6]Daily Roster'!$Y103</f>
        <v>0</v>
      </c>
      <c r="Z103" s="142">
        <f>'[6]Daily Roster'!$Z103</f>
        <v>0</v>
      </c>
      <c r="AA103" s="142">
        <f>'[6]Daily Roster'!$AA103</f>
        <v>0</v>
      </c>
      <c r="AB103" s="142">
        <f>'[6]Daily Roster'!$AB103</f>
        <v>0</v>
      </c>
      <c r="AC103" s="142">
        <f>'[6]Daily Roster'!$AC103</f>
        <v>0</v>
      </c>
      <c r="AD103" s="142">
        <f>'[6]Daily Roster'!$AD103</f>
        <v>0</v>
      </c>
      <c r="AE103" s="142">
        <f>'[6]Daily Roster'!$AE103</f>
        <v>0</v>
      </c>
      <c r="AF103" s="142">
        <f>'[6]Daily Roster'!$AF103</f>
        <v>0</v>
      </c>
      <c r="AG103" s="142">
        <f>'[6]Daily Roster'!$AG103</f>
        <v>0</v>
      </c>
      <c r="AH103" s="142">
        <f>'[6]Daily Roster'!$AH103</f>
        <v>0</v>
      </c>
      <c r="AI103" s="142">
        <f>'[6]Daily Roster'!$AI103</f>
        <v>0</v>
      </c>
      <c r="AJ103" s="191">
        <f>'[6]Daily Roster'!$AJ103</f>
        <v>0</v>
      </c>
      <c r="AK103" s="191">
        <f>'[6]Daily Roster'!$AK103</f>
        <v>0</v>
      </c>
      <c r="AL103" s="191">
        <f>'[6]Daily Roster'!$AL103</f>
        <v>0</v>
      </c>
      <c r="AN103" s="25"/>
    </row>
    <row r="104" spans="1:40" s="5" customFormat="1" x14ac:dyDescent="0.3">
      <c r="A104" s="139">
        <v>43243</v>
      </c>
      <c r="B104" s="140" t="s">
        <v>3</v>
      </c>
      <c r="C104" s="142">
        <f>'[6]Daily Roster'!$C104</f>
        <v>0</v>
      </c>
      <c r="D104" s="142">
        <f>'[6]Daily Roster'!$D104</f>
        <v>0</v>
      </c>
      <c r="E104" s="142">
        <f>'[6]Daily Roster'!$E104</f>
        <v>0</v>
      </c>
      <c r="F104" s="142">
        <f>'[6]Daily Roster'!$F104</f>
        <v>0</v>
      </c>
      <c r="G104" s="142">
        <f>'[6]Daily Roster'!$G104</f>
        <v>0</v>
      </c>
      <c r="H104" s="142">
        <f>'[6]Daily Roster'!$H104</f>
        <v>0</v>
      </c>
      <c r="I104" s="142">
        <f>'[6]Daily Roster'!$I104</f>
        <v>0</v>
      </c>
      <c r="J104" s="142">
        <f>'[6]Daily Roster'!$J104</f>
        <v>0</v>
      </c>
      <c r="K104" s="142">
        <f>'[6]Daily Roster'!$K104</f>
        <v>0</v>
      </c>
      <c r="L104" s="142">
        <f>'[6]Daily Roster'!$L104</f>
        <v>0</v>
      </c>
      <c r="M104" s="142">
        <f>'[6]Daily Roster'!$M104</f>
        <v>0</v>
      </c>
      <c r="N104" s="142">
        <f>'[6]Daily Roster'!$N104</f>
        <v>0</v>
      </c>
      <c r="O104" s="142">
        <f>'[6]Daily Roster'!$O104</f>
        <v>0</v>
      </c>
      <c r="P104" s="142">
        <f>'[6]Daily Roster'!$P104</f>
        <v>0</v>
      </c>
      <c r="Q104" s="142">
        <f>'[6]Daily Roster'!$Q104</f>
        <v>0</v>
      </c>
      <c r="R104" s="142">
        <f>'[6]Daily Roster'!$R104</f>
        <v>0</v>
      </c>
      <c r="S104" s="142">
        <f>'[6]Daily Roster'!$S104</f>
        <v>0</v>
      </c>
      <c r="T104" s="142">
        <f>'[6]Daily Roster'!$T104</f>
        <v>0</v>
      </c>
      <c r="U104" s="142">
        <f>'[6]Daily Roster'!$U104</f>
        <v>0</v>
      </c>
      <c r="V104" s="142">
        <f>'[6]Daily Roster'!$V104</f>
        <v>0</v>
      </c>
      <c r="W104" s="142">
        <f>'[6]Daily Roster'!$W104</f>
        <v>0</v>
      </c>
      <c r="X104" s="142">
        <f>'[6]Daily Roster'!$X104</f>
        <v>0</v>
      </c>
      <c r="Y104" s="142">
        <f>'[6]Daily Roster'!$Y104</f>
        <v>0</v>
      </c>
      <c r="Z104" s="142">
        <f>'[6]Daily Roster'!$Z104</f>
        <v>0</v>
      </c>
      <c r="AA104" s="142">
        <f>'[6]Daily Roster'!$AA104</f>
        <v>0</v>
      </c>
      <c r="AB104" s="142">
        <f>'[6]Daily Roster'!$AB104</f>
        <v>0</v>
      </c>
      <c r="AC104" s="142">
        <f>'[6]Daily Roster'!$AC104</f>
        <v>0</v>
      </c>
      <c r="AD104" s="142">
        <f>'[6]Daily Roster'!$AD104</f>
        <v>0</v>
      </c>
      <c r="AE104" s="142">
        <f>'[6]Daily Roster'!$AE104</f>
        <v>0</v>
      </c>
      <c r="AF104" s="142">
        <f>'[6]Daily Roster'!$AF104</f>
        <v>0</v>
      </c>
      <c r="AG104" s="142">
        <f>'[6]Daily Roster'!$AG104</f>
        <v>0</v>
      </c>
      <c r="AH104" s="142">
        <f>'[6]Daily Roster'!$AH104</f>
        <v>0</v>
      </c>
      <c r="AI104" s="142">
        <f>'[6]Daily Roster'!$AI104</f>
        <v>0</v>
      </c>
      <c r="AJ104" s="191">
        <f>'[6]Daily Roster'!$AJ104</f>
        <v>0</v>
      </c>
      <c r="AK104" s="191">
        <f>'[6]Daily Roster'!$AK104</f>
        <v>0</v>
      </c>
      <c r="AL104" s="191">
        <f>'[6]Daily Roster'!$AL104</f>
        <v>0</v>
      </c>
      <c r="AN104" s="25"/>
    </row>
    <row r="105" spans="1:40" s="5" customFormat="1" x14ac:dyDescent="0.3">
      <c r="A105" s="139">
        <v>43244</v>
      </c>
      <c r="B105" s="140" t="s">
        <v>4</v>
      </c>
      <c r="C105" s="142">
        <f>'[6]Daily Roster'!$C105</f>
        <v>0</v>
      </c>
      <c r="D105" s="142">
        <f>'[6]Daily Roster'!$D105</f>
        <v>0</v>
      </c>
      <c r="E105" s="142">
        <f>'[6]Daily Roster'!$E105</f>
        <v>0</v>
      </c>
      <c r="F105" s="142">
        <f>'[6]Daily Roster'!$F105</f>
        <v>0</v>
      </c>
      <c r="G105" s="142">
        <f>'[6]Daily Roster'!$G105</f>
        <v>0</v>
      </c>
      <c r="H105" s="142">
        <f>'[6]Daily Roster'!$H105</f>
        <v>0</v>
      </c>
      <c r="I105" s="142">
        <f>'[6]Daily Roster'!$I105</f>
        <v>0</v>
      </c>
      <c r="J105" s="142">
        <f>'[6]Daily Roster'!$J105</f>
        <v>0</v>
      </c>
      <c r="K105" s="142">
        <f>'[6]Daily Roster'!$K105</f>
        <v>0</v>
      </c>
      <c r="L105" s="142">
        <f>'[6]Daily Roster'!$L105</f>
        <v>0</v>
      </c>
      <c r="M105" s="142">
        <f>'[6]Daily Roster'!$M105</f>
        <v>0</v>
      </c>
      <c r="N105" s="142">
        <f>'[6]Daily Roster'!$N105</f>
        <v>0</v>
      </c>
      <c r="O105" s="142">
        <f>'[6]Daily Roster'!$O105</f>
        <v>0</v>
      </c>
      <c r="P105" s="142">
        <f>'[6]Daily Roster'!$P105</f>
        <v>0</v>
      </c>
      <c r="Q105" s="142">
        <f>'[6]Daily Roster'!$Q105</f>
        <v>0</v>
      </c>
      <c r="R105" s="142">
        <f>'[6]Daily Roster'!$R105</f>
        <v>0</v>
      </c>
      <c r="S105" s="142">
        <f>'[6]Daily Roster'!$S105</f>
        <v>0</v>
      </c>
      <c r="T105" s="142">
        <f>'[6]Daily Roster'!$T105</f>
        <v>0</v>
      </c>
      <c r="U105" s="142">
        <f>'[6]Daily Roster'!$U105</f>
        <v>0</v>
      </c>
      <c r="V105" s="142">
        <f>'[6]Daily Roster'!$V105</f>
        <v>0</v>
      </c>
      <c r="W105" s="142">
        <f>'[6]Daily Roster'!$W105</f>
        <v>0</v>
      </c>
      <c r="X105" s="142">
        <f>'[6]Daily Roster'!$X105</f>
        <v>0</v>
      </c>
      <c r="Y105" s="142">
        <f>'[6]Daily Roster'!$Y105</f>
        <v>0</v>
      </c>
      <c r="Z105" s="142">
        <f>'[6]Daily Roster'!$Z105</f>
        <v>0</v>
      </c>
      <c r="AA105" s="142">
        <f>'[6]Daily Roster'!$AA105</f>
        <v>0</v>
      </c>
      <c r="AB105" s="142">
        <f>'[6]Daily Roster'!$AB105</f>
        <v>0</v>
      </c>
      <c r="AC105" s="142">
        <f>'[6]Daily Roster'!$AC105</f>
        <v>0</v>
      </c>
      <c r="AD105" s="142">
        <f>'[6]Daily Roster'!$AD105</f>
        <v>0</v>
      </c>
      <c r="AE105" s="142">
        <f>'[6]Daily Roster'!$AE105</f>
        <v>0</v>
      </c>
      <c r="AF105" s="142">
        <f>'[6]Daily Roster'!$AF105</f>
        <v>0</v>
      </c>
      <c r="AG105" s="142">
        <f>'[6]Daily Roster'!$AG105</f>
        <v>0</v>
      </c>
      <c r="AH105" s="142">
        <f>'[6]Daily Roster'!$AH105</f>
        <v>0</v>
      </c>
      <c r="AI105" s="142">
        <f>'[6]Daily Roster'!$AI105</f>
        <v>0</v>
      </c>
      <c r="AJ105" s="191">
        <f>'[6]Daily Roster'!$AJ105</f>
        <v>0</v>
      </c>
      <c r="AK105" s="191">
        <f>'[6]Daily Roster'!$AK105</f>
        <v>0</v>
      </c>
      <c r="AL105" s="191">
        <f>'[6]Daily Roster'!$AL105</f>
        <v>0</v>
      </c>
      <c r="AN105" s="25"/>
    </row>
    <row r="106" spans="1:40" s="5" customFormat="1" x14ac:dyDescent="0.3">
      <c r="A106" s="139">
        <v>43245</v>
      </c>
      <c r="B106" s="140" t="s">
        <v>5</v>
      </c>
      <c r="C106" s="142">
        <f>'[6]Daily Roster'!$C106</f>
        <v>0</v>
      </c>
      <c r="D106" s="142">
        <f>'[6]Daily Roster'!$D106</f>
        <v>0</v>
      </c>
      <c r="E106" s="142">
        <f>'[6]Daily Roster'!$E106</f>
        <v>0</v>
      </c>
      <c r="F106" s="142">
        <f>'[6]Daily Roster'!$F106</f>
        <v>0</v>
      </c>
      <c r="G106" s="142">
        <f>'[6]Daily Roster'!$G106</f>
        <v>0</v>
      </c>
      <c r="H106" s="142">
        <f>'[6]Daily Roster'!$H106</f>
        <v>0</v>
      </c>
      <c r="I106" s="142">
        <f>'[6]Daily Roster'!$I106</f>
        <v>0</v>
      </c>
      <c r="J106" s="142">
        <f>'[6]Daily Roster'!$J106</f>
        <v>0</v>
      </c>
      <c r="K106" s="142">
        <f>'[6]Daily Roster'!$K106</f>
        <v>0</v>
      </c>
      <c r="L106" s="142">
        <f>'[6]Daily Roster'!$L106</f>
        <v>0</v>
      </c>
      <c r="M106" s="142">
        <f>'[6]Daily Roster'!$M106</f>
        <v>0</v>
      </c>
      <c r="N106" s="142">
        <f>'[6]Daily Roster'!$N106</f>
        <v>0</v>
      </c>
      <c r="O106" s="142">
        <f>'[6]Daily Roster'!$O106</f>
        <v>0</v>
      </c>
      <c r="P106" s="142">
        <f>'[6]Daily Roster'!$P106</f>
        <v>0</v>
      </c>
      <c r="Q106" s="142">
        <f>'[6]Daily Roster'!$Q106</f>
        <v>0</v>
      </c>
      <c r="R106" s="142">
        <f>'[6]Daily Roster'!$R106</f>
        <v>0</v>
      </c>
      <c r="S106" s="142">
        <f>'[6]Daily Roster'!$S106</f>
        <v>0</v>
      </c>
      <c r="T106" s="142">
        <f>'[6]Daily Roster'!$T106</f>
        <v>0</v>
      </c>
      <c r="U106" s="142">
        <f>'[6]Daily Roster'!$U106</f>
        <v>0</v>
      </c>
      <c r="V106" s="142">
        <f>'[6]Daily Roster'!$V106</f>
        <v>0</v>
      </c>
      <c r="W106" s="142">
        <f>'[6]Daily Roster'!$W106</f>
        <v>0</v>
      </c>
      <c r="X106" s="142">
        <f>'[6]Daily Roster'!$X106</f>
        <v>0</v>
      </c>
      <c r="Y106" s="142">
        <f>'[6]Daily Roster'!$Y106</f>
        <v>0</v>
      </c>
      <c r="Z106" s="142">
        <f>'[6]Daily Roster'!$Z106</f>
        <v>0</v>
      </c>
      <c r="AA106" s="142">
        <f>'[6]Daily Roster'!$AA106</f>
        <v>0</v>
      </c>
      <c r="AB106" s="142">
        <f>'[6]Daily Roster'!$AB106</f>
        <v>0</v>
      </c>
      <c r="AC106" s="142">
        <f>'[6]Daily Roster'!$AC106</f>
        <v>0</v>
      </c>
      <c r="AD106" s="142">
        <f>'[6]Daily Roster'!$AD106</f>
        <v>0</v>
      </c>
      <c r="AE106" s="142">
        <f>'[6]Daily Roster'!$AE106</f>
        <v>0</v>
      </c>
      <c r="AF106" s="142">
        <f>'[6]Daily Roster'!$AF106</f>
        <v>0</v>
      </c>
      <c r="AG106" s="142">
        <f>'[6]Daily Roster'!$AG106</f>
        <v>0</v>
      </c>
      <c r="AH106" s="142">
        <f>'[6]Daily Roster'!$AH106</f>
        <v>0</v>
      </c>
      <c r="AI106" s="142">
        <f>'[6]Daily Roster'!$AI106</f>
        <v>0</v>
      </c>
      <c r="AJ106" s="191">
        <f>'[6]Daily Roster'!$AJ106</f>
        <v>0</v>
      </c>
      <c r="AK106" s="191">
        <f>'[6]Daily Roster'!$AK106</f>
        <v>0</v>
      </c>
      <c r="AL106" s="191">
        <f>'[6]Daily Roster'!$AL106</f>
        <v>0</v>
      </c>
      <c r="AN106" s="25"/>
    </row>
    <row r="107" spans="1:40" s="5" customFormat="1" x14ac:dyDescent="0.3">
      <c r="A107" s="139">
        <v>43248</v>
      </c>
      <c r="B107" s="140" t="s">
        <v>1</v>
      </c>
      <c r="C107" s="142">
        <f>'[6]Daily Roster'!$C107</f>
        <v>0</v>
      </c>
      <c r="D107" s="142">
        <f>'[6]Daily Roster'!$D107</f>
        <v>0</v>
      </c>
      <c r="E107" s="142">
        <f>'[6]Daily Roster'!$E107</f>
        <v>0</v>
      </c>
      <c r="F107" s="142">
        <f>'[6]Daily Roster'!$F107</f>
        <v>0</v>
      </c>
      <c r="G107" s="142">
        <f>'[6]Daily Roster'!$G107</f>
        <v>0</v>
      </c>
      <c r="H107" s="142">
        <f>'[6]Daily Roster'!$H107</f>
        <v>0</v>
      </c>
      <c r="I107" s="142">
        <f>'[6]Daily Roster'!$I107</f>
        <v>0</v>
      </c>
      <c r="J107" s="142">
        <f>'[6]Daily Roster'!$J107</f>
        <v>0</v>
      </c>
      <c r="K107" s="142">
        <f>'[6]Daily Roster'!$K107</f>
        <v>0</v>
      </c>
      <c r="L107" s="142">
        <f>'[6]Daily Roster'!$L107</f>
        <v>0</v>
      </c>
      <c r="M107" s="142">
        <f>'[6]Daily Roster'!$M107</f>
        <v>0</v>
      </c>
      <c r="N107" s="142">
        <f>'[6]Daily Roster'!$N107</f>
        <v>0</v>
      </c>
      <c r="O107" s="142">
        <f>'[6]Daily Roster'!$O107</f>
        <v>0</v>
      </c>
      <c r="P107" s="142">
        <f>'[6]Daily Roster'!$P107</f>
        <v>0</v>
      </c>
      <c r="Q107" s="142">
        <f>'[6]Daily Roster'!$Q107</f>
        <v>0</v>
      </c>
      <c r="R107" s="142">
        <f>'[6]Daily Roster'!$R107</f>
        <v>0</v>
      </c>
      <c r="S107" s="142">
        <f>'[6]Daily Roster'!$S107</f>
        <v>0</v>
      </c>
      <c r="T107" s="142">
        <f>'[6]Daily Roster'!$T107</f>
        <v>0</v>
      </c>
      <c r="U107" s="142">
        <f>'[6]Daily Roster'!$U107</f>
        <v>0</v>
      </c>
      <c r="V107" s="142">
        <f>'[6]Daily Roster'!$V107</f>
        <v>0</v>
      </c>
      <c r="W107" s="142">
        <f>'[6]Daily Roster'!$W107</f>
        <v>0</v>
      </c>
      <c r="X107" s="142">
        <f>'[6]Daily Roster'!$X107</f>
        <v>0</v>
      </c>
      <c r="Y107" s="142">
        <f>'[6]Daily Roster'!$Y107</f>
        <v>0</v>
      </c>
      <c r="Z107" s="142">
        <f>'[6]Daily Roster'!$Z107</f>
        <v>0</v>
      </c>
      <c r="AA107" s="142">
        <f>'[6]Daily Roster'!$AA107</f>
        <v>0</v>
      </c>
      <c r="AB107" s="142">
        <f>'[6]Daily Roster'!$AB107</f>
        <v>0</v>
      </c>
      <c r="AC107" s="142">
        <f>'[6]Daily Roster'!$AC107</f>
        <v>0</v>
      </c>
      <c r="AD107" s="142">
        <f>'[6]Daily Roster'!$AD107</f>
        <v>0</v>
      </c>
      <c r="AE107" s="142">
        <f>'[6]Daily Roster'!$AE107</f>
        <v>0</v>
      </c>
      <c r="AF107" s="142">
        <f>'[6]Daily Roster'!$AF107</f>
        <v>0</v>
      </c>
      <c r="AG107" s="142">
        <f>'[6]Daily Roster'!$AG107</f>
        <v>0</v>
      </c>
      <c r="AH107" s="142">
        <f>'[6]Daily Roster'!$AH107</f>
        <v>0</v>
      </c>
      <c r="AI107" s="142">
        <f>'[6]Daily Roster'!$AI107</f>
        <v>0</v>
      </c>
      <c r="AJ107" s="191">
        <f>'[6]Daily Roster'!$AJ107</f>
        <v>0</v>
      </c>
      <c r="AK107" s="191">
        <f>'[6]Daily Roster'!$AK107</f>
        <v>0</v>
      </c>
      <c r="AL107" s="191">
        <f>'[6]Daily Roster'!$AL107</f>
        <v>0</v>
      </c>
      <c r="AN107" s="25"/>
    </row>
    <row r="108" spans="1:40" s="5" customFormat="1" x14ac:dyDescent="0.3">
      <c r="A108" s="139">
        <v>43249</v>
      </c>
      <c r="B108" s="140" t="s">
        <v>2</v>
      </c>
      <c r="C108" s="142">
        <f>'[6]Daily Roster'!$C108</f>
        <v>0</v>
      </c>
      <c r="D108" s="142">
        <f>'[6]Daily Roster'!$D108</f>
        <v>0</v>
      </c>
      <c r="E108" s="142">
        <f>'[6]Daily Roster'!$E108</f>
        <v>0</v>
      </c>
      <c r="F108" s="142">
        <f>'[6]Daily Roster'!$F108</f>
        <v>0</v>
      </c>
      <c r="G108" s="142">
        <f>'[6]Daily Roster'!$G108</f>
        <v>0</v>
      </c>
      <c r="H108" s="142">
        <f>'[6]Daily Roster'!$H108</f>
        <v>0</v>
      </c>
      <c r="I108" s="142">
        <f>'[6]Daily Roster'!$I108</f>
        <v>0</v>
      </c>
      <c r="J108" s="142">
        <f>'[6]Daily Roster'!$J108</f>
        <v>0</v>
      </c>
      <c r="K108" s="142">
        <f>'[6]Daily Roster'!$K108</f>
        <v>0</v>
      </c>
      <c r="L108" s="142">
        <f>'[6]Daily Roster'!$L108</f>
        <v>0</v>
      </c>
      <c r="M108" s="142">
        <f>'[6]Daily Roster'!$M108</f>
        <v>0</v>
      </c>
      <c r="N108" s="142">
        <f>'[6]Daily Roster'!$N108</f>
        <v>0</v>
      </c>
      <c r="O108" s="142">
        <f>'[6]Daily Roster'!$O108</f>
        <v>0</v>
      </c>
      <c r="P108" s="142">
        <f>'[6]Daily Roster'!$P108</f>
        <v>0</v>
      </c>
      <c r="Q108" s="142">
        <f>'[6]Daily Roster'!$Q108</f>
        <v>0</v>
      </c>
      <c r="R108" s="142">
        <f>'[6]Daily Roster'!$R108</f>
        <v>0</v>
      </c>
      <c r="S108" s="142">
        <f>'[6]Daily Roster'!$S108</f>
        <v>0</v>
      </c>
      <c r="T108" s="142">
        <f>'[6]Daily Roster'!$T108</f>
        <v>0</v>
      </c>
      <c r="U108" s="142">
        <f>'[6]Daily Roster'!$U108</f>
        <v>0</v>
      </c>
      <c r="V108" s="142">
        <f>'[6]Daily Roster'!$V108</f>
        <v>0</v>
      </c>
      <c r="W108" s="142">
        <f>'[6]Daily Roster'!$W108</f>
        <v>0</v>
      </c>
      <c r="X108" s="142">
        <f>'[6]Daily Roster'!$X108</f>
        <v>0</v>
      </c>
      <c r="Y108" s="142">
        <f>'[6]Daily Roster'!$Y108</f>
        <v>0</v>
      </c>
      <c r="Z108" s="142">
        <f>'[6]Daily Roster'!$Z108</f>
        <v>0</v>
      </c>
      <c r="AA108" s="142">
        <f>'[6]Daily Roster'!$AA108</f>
        <v>0</v>
      </c>
      <c r="AB108" s="142">
        <f>'[6]Daily Roster'!$AB108</f>
        <v>0</v>
      </c>
      <c r="AC108" s="142">
        <f>'[6]Daily Roster'!$AC108</f>
        <v>0</v>
      </c>
      <c r="AD108" s="142">
        <f>'[6]Daily Roster'!$AD108</f>
        <v>0</v>
      </c>
      <c r="AE108" s="142">
        <f>'[6]Daily Roster'!$AE108</f>
        <v>0</v>
      </c>
      <c r="AF108" s="142">
        <f>'[6]Daily Roster'!$AF108</f>
        <v>0</v>
      </c>
      <c r="AG108" s="142">
        <f>'[6]Daily Roster'!$AG108</f>
        <v>0</v>
      </c>
      <c r="AH108" s="142">
        <f>'[6]Daily Roster'!$AH108</f>
        <v>0</v>
      </c>
      <c r="AI108" s="142">
        <f>'[6]Daily Roster'!$AI108</f>
        <v>0</v>
      </c>
      <c r="AJ108" s="191">
        <f>'[6]Daily Roster'!$AJ108</f>
        <v>0</v>
      </c>
      <c r="AK108" s="191">
        <f>'[6]Daily Roster'!$AK108</f>
        <v>0</v>
      </c>
      <c r="AL108" s="191">
        <f>'[6]Daily Roster'!$AL108</f>
        <v>0</v>
      </c>
      <c r="AN108" s="25"/>
    </row>
    <row r="109" spans="1:40" s="5" customFormat="1" x14ac:dyDescent="0.3">
      <c r="A109" s="139">
        <v>43250</v>
      </c>
      <c r="B109" s="140" t="s">
        <v>3</v>
      </c>
      <c r="C109" s="142">
        <f>'[6]Daily Roster'!$C109</f>
        <v>0</v>
      </c>
      <c r="D109" s="142">
        <f>'[6]Daily Roster'!$D109</f>
        <v>0</v>
      </c>
      <c r="E109" s="142">
        <f>'[6]Daily Roster'!$E109</f>
        <v>0</v>
      </c>
      <c r="F109" s="142">
        <f>'[6]Daily Roster'!$F109</f>
        <v>0</v>
      </c>
      <c r="G109" s="142">
        <f>'[6]Daily Roster'!$G109</f>
        <v>0</v>
      </c>
      <c r="H109" s="142">
        <f>'[6]Daily Roster'!$H109</f>
        <v>0</v>
      </c>
      <c r="I109" s="142">
        <f>'[6]Daily Roster'!$I109</f>
        <v>0</v>
      </c>
      <c r="J109" s="142">
        <f>'[6]Daily Roster'!$J109</f>
        <v>0</v>
      </c>
      <c r="K109" s="142">
        <f>'[6]Daily Roster'!$K109</f>
        <v>0</v>
      </c>
      <c r="L109" s="142">
        <f>'[6]Daily Roster'!$L109</f>
        <v>0</v>
      </c>
      <c r="M109" s="142">
        <f>'[6]Daily Roster'!$M109</f>
        <v>0</v>
      </c>
      <c r="N109" s="142">
        <f>'[6]Daily Roster'!$N109</f>
        <v>0</v>
      </c>
      <c r="O109" s="142">
        <f>'[6]Daily Roster'!$O109</f>
        <v>0</v>
      </c>
      <c r="P109" s="142">
        <f>'[6]Daily Roster'!$P109</f>
        <v>0</v>
      </c>
      <c r="Q109" s="142">
        <f>'[6]Daily Roster'!$Q109</f>
        <v>0</v>
      </c>
      <c r="R109" s="142">
        <f>'[6]Daily Roster'!$R109</f>
        <v>0</v>
      </c>
      <c r="S109" s="142">
        <f>'[6]Daily Roster'!$S109</f>
        <v>0</v>
      </c>
      <c r="T109" s="142">
        <f>'[6]Daily Roster'!$T109</f>
        <v>0</v>
      </c>
      <c r="U109" s="142">
        <f>'[6]Daily Roster'!$U109</f>
        <v>0</v>
      </c>
      <c r="V109" s="142">
        <f>'[6]Daily Roster'!$V109</f>
        <v>0</v>
      </c>
      <c r="W109" s="142">
        <f>'[6]Daily Roster'!$W109</f>
        <v>0</v>
      </c>
      <c r="X109" s="142">
        <f>'[6]Daily Roster'!$X109</f>
        <v>0</v>
      </c>
      <c r="Y109" s="142">
        <f>'[6]Daily Roster'!$Y109</f>
        <v>0</v>
      </c>
      <c r="Z109" s="142">
        <f>'[6]Daily Roster'!$Z109</f>
        <v>0</v>
      </c>
      <c r="AA109" s="142">
        <f>'[6]Daily Roster'!$AA109</f>
        <v>0</v>
      </c>
      <c r="AB109" s="142">
        <f>'[6]Daily Roster'!$AB109</f>
        <v>0</v>
      </c>
      <c r="AC109" s="142">
        <f>'[6]Daily Roster'!$AC109</f>
        <v>0</v>
      </c>
      <c r="AD109" s="142">
        <f>'[6]Daily Roster'!$AD109</f>
        <v>0</v>
      </c>
      <c r="AE109" s="142">
        <f>'[6]Daily Roster'!$AE109</f>
        <v>0</v>
      </c>
      <c r="AF109" s="142">
        <f>'[6]Daily Roster'!$AF109</f>
        <v>0</v>
      </c>
      <c r="AG109" s="142">
        <f>'[6]Daily Roster'!$AG109</f>
        <v>0</v>
      </c>
      <c r="AH109" s="142">
        <f>'[6]Daily Roster'!$AH109</f>
        <v>0</v>
      </c>
      <c r="AI109" s="142">
        <f>'[6]Daily Roster'!$AI109</f>
        <v>0</v>
      </c>
      <c r="AJ109" s="191">
        <f>'[6]Daily Roster'!$AJ109</f>
        <v>0</v>
      </c>
      <c r="AK109" s="191">
        <f>'[6]Daily Roster'!$AK109</f>
        <v>0</v>
      </c>
      <c r="AL109" s="191">
        <f>'[6]Daily Roster'!$AL109</f>
        <v>0</v>
      </c>
      <c r="AN109" s="25"/>
    </row>
    <row r="110" spans="1:40" s="5" customFormat="1" x14ac:dyDescent="0.3">
      <c r="A110" s="139">
        <v>43251</v>
      </c>
      <c r="B110" s="140" t="s">
        <v>4</v>
      </c>
      <c r="C110" s="142">
        <f>'[6]Daily Roster'!$C110</f>
        <v>0</v>
      </c>
      <c r="D110" s="142">
        <f>'[6]Daily Roster'!$D110</f>
        <v>0</v>
      </c>
      <c r="E110" s="142">
        <f>'[6]Daily Roster'!$E110</f>
        <v>0</v>
      </c>
      <c r="F110" s="142">
        <f>'[6]Daily Roster'!$F110</f>
        <v>0</v>
      </c>
      <c r="G110" s="142">
        <f>'[6]Daily Roster'!$G110</f>
        <v>0</v>
      </c>
      <c r="H110" s="142">
        <f>'[6]Daily Roster'!$H110</f>
        <v>0</v>
      </c>
      <c r="I110" s="142">
        <f>'[6]Daily Roster'!$I110</f>
        <v>0</v>
      </c>
      <c r="J110" s="142">
        <f>'[6]Daily Roster'!$J110</f>
        <v>0</v>
      </c>
      <c r="K110" s="142">
        <f>'[6]Daily Roster'!$K110</f>
        <v>0</v>
      </c>
      <c r="L110" s="142">
        <f>'[6]Daily Roster'!$L110</f>
        <v>0</v>
      </c>
      <c r="M110" s="142">
        <f>'[6]Daily Roster'!$M110</f>
        <v>0</v>
      </c>
      <c r="N110" s="142">
        <f>'[6]Daily Roster'!$N110</f>
        <v>0</v>
      </c>
      <c r="O110" s="142">
        <f>'[6]Daily Roster'!$O110</f>
        <v>0</v>
      </c>
      <c r="P110" s="142">
        <f>'[6]Daily Roster'!$P110</f>
        <v>0</v>
      </c>
      <c r="Q110" s="142">
        <f>'[6]Daily Roster'!$Q110</f>
        <v>0</v>
      </c>
      <c r="R110" s="142">
        <f>'[6]Daily Roster'!$R110</f>
        <v>0</v>
      </c>
      <c r="S110" s="142">
        <f>'[6]Daily Roster'!$S110</f>
        <v>0</v>
      </c>
      <c r="T110" s="142">
        <f>'[6]Daily Roster'!$T110</f>
        <v>0</v>
      </c>
      <c r="U110" s="142">
        <f>'[6]Daily Roster'!$U110</f>
        <v>0</v>
      </c>
      <c r="V110" s="142">
        <f>'[6]Daily Roster'!$V110</f>
        <v>0</v>
      </c>
      <c r="W110" s="142">
        <f>'[6]Daily Roster'!$W110</f>
        <v>0</v>
      </c>
      <c r="X110" s="142">
        <f>'[6]Daily Roster'!$X110</f>
        <v>0</v>
      </c>
      <c r="Y110" s="142">
        <f>'[6]Daily Roster'!$Y110</f>
        <v>0</v>
      </c>
      <c r="Z110" s="142">
        <f>'[6]Daily Roster'!$Z110</f>
        <v>0</v>
      </c>
      <c r="AA110" s="142">
        <f>'[6]Daily Roster'!$AA110</f>
        <v>0</v>
      </c>
      <c r="AB110" s="142">
        <f>'[6]Daily Roster'!$AB110</f>
        <v>0</v>
      </c>
      <c r="AC110" s="142">
        <f>'[6]Daily Roster'!$AC110</f>
        <v>0</v>
      </c>
      <c r="AD110" s="142">
        <f>'[6]Daily Roster'!$AD110</f>
        <v>0</v>
      </c>
      <c r="AE110" s="142">
        <f>'[6]Daily Roster'!$AE110</f>
        <v>0</v>
      </c>
      <c r="AF110" s="142">
        <f>'[6]Daily Roster'!$AF110</f>
        <v>0</v>
      </c>
      <c r="AG110" s="142">
        <f>'[6]Daily Roster'!$AG110</f>
        <v>0</v>
      </c>
      <c r="AH110" s="142">
        <f>'[6]Daily Roster'!$AH110</f>
        <v>0</v>
      </c>
      <c r="AI110" s="142">
        <f>'[6]Daily Roster'!$AI110</f>
        <v>0</v>
      </c>
      <c r="AJ110" s="191">
        <f>'[6]Daily Roster'!$AJ110</f>
        <v>0</v>
      </c>
      <c r="AK110" s="191">
        <f>'[6]Daily Roster'!$AK110</f>
        <v>0</v>
      </c>
      <c r="AL110" s="191">
        <f>'[6]Daily Roster'!$AL110</f>
        <v>0</v>
      </c>
      <c r="AN110" s="25"/>
    </row>
    <row r="111" spans="1:40" s="5" customFormat="1" x14ac:dyDescent="0.3">
      <c r="A111" s="139">
        <v>43252</v>
      </c>
      <c r="B111" s="140" t="s">
        <v>5</v>
      </c>
      <c r="C111" s="142">
        <f>'[6]Daily Roster'!$C111</f>
        <v>0</v>
      </c>
      <c r="D111" s="142">
        <f>'[6]Daily Roster'!$D111</f>
        <v>0</v>
      </c>
      <c r="E111" s="142">
        <f>'[6]Daily Roster'!$E111</f>
        <v>0</v>
      </c>
      <c r="F111" s="142">
        <f>'[6]Daily Roster'!$F111</f>
        <v>0</v>
      </c>
      <c r="G111" s="142">
        <f>'[6]Daily Roster'!$G111</f>
        <v>0</v>
      </c>
      <c r="H111" s="142">
        <f>'[6]Daily Roster'!$H111</f>
        <v>0</v>
      </c>
      <c r="I111" s="142">
        <f>'[6]Daily Roster'!$I111</f>
        <v>0</v>
      </c>
      <c r="J111" s="142">
        <f>'[6]Daily Roster'!$J111</f>
        <v>0</v>
      </c>
      <c r="K111" s="142">
        <f>'[6]Daily Roster'!$K111</f>
        <v>0</v>
      </c>
      <c r="L111" s="142">
        <f>'[6]Daily Roster'!$L111</f>
        <v>0</v>
      </c>
      <c r="M111" s="142">
        <f>'[6]Daily Roster'!$M111</f>
        <v>0</v>
      </c>
      <c r="N111" s="142">
        <f>'[6]Daily Roster'!$N111</f>
        <v>0</v>
      </c>
      <c r="O111" s="142">
        <f>'[6]Daily Roster'!$O111</f>
        <v>0</v>
      </c>
      <c r="P111" s="142">
        <f>'[6]Daily Roster'!$P111</f>
        <v>0</v>
      </c>
      <c r="Q111" s="142">
        <f>'[6]Daily Roster'!$Q111</f>
        <v>0</v>
      </c>
      <c r="R111" s="142">
        <f>'[6]Daily Roster'!$R111</f>
        <v>0</v>
      </c>
      <c r="S111" s="142">
        <f>'[6]Daily Roster'!$S111</f>
        <v>0</v>
      </c>
      <c r="T111" s="142">
        <f>'[6]Daily Roster'!$T111</f>
        <v>0</v>
      </c>
      <c r="U111" s="142">
        <f>'[6]Daily Roster'!$U111</f>
        <v>0</v>
      </c>
      <c r="V111" s="142">
        <f>'[6]Daily Roster'!$V111</f>
        <v>0</v>
      </c>
      <c r="W111" s="142">
        <f>'[6]Daily Roster'!$W111</f>
        <v>0</v>
      </c>
      <c r="X111" s="142">
        <f>'[6]Daily Roster'!$X111</f>
        <v>0</v>
      </c>
      <c r="Y111" s="142">
        <f>'[6]Daily Roster'!$Y111</f>
        <v>0</v>
      </c>
      <c r="Z111" s="142">
        <f>'[6]Daily Roster'!$Z111</f>
        <v>0</v>
      </c>
      <c r="AA111" s="142">
        <f>'[6]Daily Roster'!$AA111</f>
        <v>0</v>
      </c>
      <c r="AB111" s="142">
        <f>'[6]Daily Roster'!$AB111</f>
        <v>0</v>
      </c>
      <c r="AC111" s="142">
        <f>'[6]Daily Roster'!$AC111</f>
        <v>0</v>
      </c>
      <c r="AD111" s="142">
        <f>'[6]Daily Roster'!$AD111</f>
        <v>0</v>
      </c>
      <c r="AE111" s="142">
        <f>'[6]Daily Roster'!$AE111</f>
        <v>0</v>
      </c>
      <c r="AF111" s="142">
        <f>'[6]Daily Roster'!$AF111</f>
        <v>0</v>
      </c>
      <c r="AG111" s="142">
        <f>'[6]Daily Roster'!$AG111</f>
        <v>0</v>
      </c>
      <c r="AH111" s="142">
        <f>'[6]Daily Roster'!$AH111</f>
        <v>0</v>
      </c>
      <c r="AI111" s="142">
        <f>'[6]Daily Roster'!$AI111</f>
        <v>0</v>
      </c>
      <c r="AJ111" s="191">
        <f>'[6]Daily Roster'!$AJ111</f>
        <v>0</v>
      </c>
      <c r="AK111" s="191">
        <f>'[6]Daily Roster'!$AK111</f>
        <v>0</v>
      </c>
      <c r="AL111" s="191">
        <f>'[6]Daily Roster'!$AL111</f>
        <v>0</v>
      </c>
      <c r="AN111" s="25"/>
    </row>
    <row r="112" spans="1:40" s="5" customFormat="1" x14ac:dyDescent="0.3">
      <c r="A112" s="139">
        <v>43255</v>
      </c>
      <c r="B112" s="140" t="s">
        <v>1</v>
      </c>
      <c r="C112" s="142">
        <f>'[6]Daily Roster'!$C112</f>
        <v>0</v>
      </c>
      <c r="D112" s="142">
        <f>'[6]Daily Roster'!$D112</f>
        <v>0</v>
      </c>
      <c r="E112" s="142">
        <f>'[6]Daily Roster'!$E112</f>
        <v>0</v>
      </c>
      <c r="F112" s="142">
        <f>'[6]Daily Roster'!$F112</f>
        <v>0</v>
      </c>
      <c r="G112" s="142">
        <f>'[6]Daily Roster'!$G112</f>
        <v>0</v>
      </c>
      <c r="H112" s="142">
        <f>'[6]Daily Roster'!$H112</f>
        <v>0</v>
      </c>
      <c r="I112" s="142">
        <f>'[6]Daily Roster'!$I112</f>
        <v>0</v>
      </c>
      <c r="J112" s="142">
        <f>'[6]Daily Roster'!$J112</f>
        <v>0</v>
      </c>
      <c r="K112" s="142">
        <f>'[6]Daily Roster'!$K112</f>
        <v>0</v>
      </c>
      <c r="L112" s="142">
        <f>'[6]Daily Roster'!$L112</f>
        <v>0</v>
      </c>
      <c r="M112" s="142">
        <f>'[6]Daily Roster'!$M112</f>
        <v>0</v>
      </c>
      <c r="N112" s="142">
        <f>'[6]Daily Roster'!$N112</f>
        <v>0</v>
      </c>
      <c r="O112" s="142">
        <f>'[6]Daily Roster'!$O112</f>
        <v>0</v>
      </c>
      <c r="P112" s="142">
        <f>'[6]Daily Roster'!$P112</f>
        <v>0</v>
      </c>
      <c r="Q112" s="142">
        <f>'[6]Daily Roster'!$Q112</f>
        <v>0</v>
      </c>
      <c r="R112" s="142">
        <f>'[6]Daily Roster'!$R112</f>
        <v>0</v>
      </c>
      <c r="S112" s="142">
        <f>'[6]Daily Roster'!$S112</f>
        <v>0</v>
      </c>
      <c r="T112" s="142">
        <f>'[6]Daily Roster'!$T112</f>
        <v>0</v>
      </c>
      <c r="U112" s="142">
        <f>'[6]Daily Roster'!$U112</f>
        <v>0</v>
      </c>
      <c r="V112" s="142">
        <f>'[6]Daily Roster'!$V112</f>
        <v>0</v>
      </c>
      <c r="W112" s="142">
        <f>'[6]Daily Roster'!$W112</f>
        <v>0</v>
      </c>
      <c r="X112" s="142">
        <f>'[6]Daily Roster'!$X112</f>
        <v>0</v>
      </c>
      <c r="Y112" s="142">
        <f>'[6]Daily Roster'!$Y112</f>
        <v>0</v>
      </c>
      <c r="Z112" s="142">
        <f>'[6]Daily Roster'!$Z112</f>
        <v>0</v>
      </c>
      <c r="AA112" s="142">
        <f>'[6]Daily Roster'!$AA112</f>
        <v>0</v>
      </c>
      <c r="AB112" s="142">
        <f>'[6]Daily Roster'!$AB112</f>
        <v>0</v>
      </c>
      <c r="AC112" s="142">
        <f>'[6]Daily Roster'!$AC112</f>
        <v>0</v>
      </c>
      <c r="AD112" s="142">
        <f>'[6]Daily Roster'!$AD112</f>
        <v>0</v>
      </c>
      <c r="AE112" s="142">
        <f>'[6]Daily Roster'!$AE112</f>
        <v>0</v>
      </c>
      <c r="AF112" s="142">
        <f>'[6]Daily Roster'!$AF112</f>
        <v>0</v>
      </c>
      <c r="AG112" s="142">
        <f>'[6]Daily Roster'!$AG112</f>
        <v>0</v>
      </c>
      <c r="AH112" s="142">
        <f>'[6]Daily Roster'!$AH112</f>
        <v>0</v>
      </c>
      <c r="AI112" s="142">
        <f>'[6]Daily Roster'!$AI112</f>
        <v>0</v>
      </c>
      <c r="AJ112" s="191">
        <f>'[6]Daily Roster'!$AJ112</f>
        <v>0</v>
      </c>
      <c r="AK112" s="191">
        <f>'[6]Daily Roster'!$AK112</f>
        <v>0</v>
      </c>
      <c r="AL112" s="191">
        <f>'[6]Daily Roster'!$AL112</f>
        <v>0</v>
      </c>
      <c r="AN112" s="25"/>
    </row>
    <row r="113" spans="1:40" s="5" customFormat="1" x14ac:dyDescent="0.3">
      <c r="A113" s="139">
        <v>43256</v>
      </c>
      <c r="B113" s="140" t="s">
        <v>2</v>
      </c>
      <c r="C113" s="142">
        <f>'[6]Daily Roster'!$C113</f>
        <v>0</v>
      </c>
      <c r="D113" s="142">
        <f>'[6]Daily Roster'!$D113</f>
        <v>0</v>
      </c>
      <c r="E113" s="142">
        <f>'[6]Daily Roster'!$E113</f>
        <v>0</v>
      </c>
      <c r="F113" s="142">
        <f>'[6]Daily Roster'!$F113</f>
        <v>0</v>
      </c>
      <c r="G113" s="142">
        <f>'[6]Daily Roster'!$G113</f>
        <v>0</v>
      </c>
      <c r="H113" s="142">
        <f>'[6]Daily Roster'!$H113</f>
        <v>0</v>
      </c>
      <c r="I113" s="142">
        <f>'[6]Daily Roster'!$I113</f>
        <v>0</v>
      </c>
      <c r="J113" s="142">
        <f>'[6]Daily Roster'!$J113</f>
        <v>0</v>
      </c>
      <c r="K113" s="142">
        <f>'[6]Daily Roster'!$K113</f>
        <v>0</v>
      </c>
      <c r="L113" s="142">
        <f>'[6]Daily Roster'!$L113</f>
        <v>0</v>
      </c>
      <c r="M113" s="142">
        <f>'[6]Daily Roster'!$M113</f>
        <v>0</v>
      </c>
      <c r="N113" s="142">
        <f>'[6]Daily Roster'!$N113</f>
        <v>0</v>
      </c>
      <c r="O113" s="142">
        <f>'[6]Daily Roster'!$O113</f>
        <v>0</v>
      </c>
      <c r="P113" s="142">
        <f>'[6]Daily Roster'!$P113</f>
        <v>0</v>
      </c>
      <c r="Q113" s="142">
        <f>'[6]Daily Roster'!$Q113</f>
        <v>0</v>
      </c>
      <c r="R113" s="142">
        <f>'[6]Daily Roster'!$R113</f>
        <v>0</v>
      </c>
      <c r="S113" s="142">
        <f>'[6]Daily Roster'!$S113</f>
        <v>0</v>
      </c>
      <c r="T113" s="142">
        <f>'[6]Daily Roster'!$T113</f>
        <v>0</v>
      </c>
      <c r="U113" s="142">
        <f>'[6]Daily Roster'!$U113</f>
        <v>0</v>
      </c>
      <c r="V113" s="142">
        <f>'[6]Daily Roster'!$V113</f>
        <v>0</v>
      </c>
      <c r="W113" s="142">
        <f>'[6]Daily Roster'!$W113</f>
        <v>0</v>
      </c>
      <c r="X113" s="142">
        <f>'[6]Daily Roster'!$X113</f>
        <v>0</v>
      </c>
      <c r="Y113" s="142">
        <f>'[6]Daily Roster'!$Y113</f>
        <v>0</v>
      </c>
      <c r="Z113" s="142">
        <f>'[6]Daily Roster'!$Z113</f>
        <v>0</v>
      </c>
      <c r="AA113" s="142">
        <f>'[6]Daily Roster'!$AA113</f>
        <v>0</v>
      </c>
      <c r="AB113" s="142">
        <f>'[6]Daily Roster'!$AB113</f>
        <v>0</v>
      </c>
      <c r="AC113" s="142">
        <f>'[6]Daily Roster'!$AC113</f>
        <v>0</v>
      </c>
      <c r="AD113" s="142">
        <f>'[6]Daily Roster'!$AD113</f>
        <v>0</v>
      </c>
      <c r="AE113" s="142">
        <f>'[6]Daily Roster'!$AE113</f>
        <v>0</v>
      </c>
      <c r="AF113" s="142">
        <f>'[6]Daily Roster'!$AF113</f>
        <v>0</v>
      </c>
      <c r="AG113" s="142">
        <f>'[6]Daily Roster'!$AG113</f>
        <v>0</v>
      </c>
      <c r="AH113" s="142">
        <f>'[6]Daily Roster'!$AH113</f>
        <v>0</v>
      </c>
      <c r="AI113" s="142">
        <f>'[6]Daily Roster'!$AI113</f>
        <v>0</v>
      </c>
      <c r="AJ113" s="191">
        <f>'[6]Daily Roster'!$AJ113</f>
        <v>0</v>
      </c>
      <c r="AK113" s="191">
        <f>'[6]Daily Roster'!$AK113</f>
        <v>0</v>
      </c>
      <c r="AL113" s="191">
        <f>'[6]Daily Roster'!$AL113</f>
        <v>0</v>
      </c>
      <c r="AN113" s="25"/>
    </row>
    <row r="114" spans="1:40" s="5" customFormat="1" x14ac:dyDescent="0.3">
      <c r="A114" s="139">
        <v>43257</v>
      </c>
      <c r="B114" s="140" t="s">
        <v>3</v>
      </c>
      <c r="C114" s="142">
        <f>'[6]Daily Roster'!$C114</f>
        <v>0</v>
      </c>
      <c r="D114" s="142">
        <f>'[6]Daily Roster'!$D114</f>
        <v>0</v>
      </c>
      <c r="E114" s="142">
        <f>'[6]Daily Roster'!$E114</f>
        <v>0</v>
      </c>
      <c r="F114" s="142">
        <f>'[6]Daily Roster'!$F114</f>
        <v>0</v>
      </c>
      <c r="G114" s="142">
        <f>'[6]Daily Roster'!$G114</f>
        <v>0</v>
      </c>
      <c r="H114" s="142">
        <f>'[6]Daily Roster'!$H114</f>
        <v>0</v>
      </c>
      <c r="I114" s="142">
        <f>'[6]Daily Roster'!$I114</f>
        <v>0</v>
      </c>
      <c r="J114" s="142">
        <f>'[6]Daily Roster'!$J114</f>
        <v>0</v>
      </c>
      <c r="K114" s="142">
        <f>'[6]Daily Roster'!$K114</f>
        <v>0</v>
      </c>
      <c r="L114" s="142">
        <f>'[6]Daily Roster'!$L114</f>
        <v>0</v>
      </c>
      <c r="M114" s="142">
        <f>'[6]Daily Roster'!$M114</f>
        <v>0</v>
      </c>
      <c r="N114" s="142">
        <f>'[6]Daily Roster'!$N114</f>
        <v>0</v>
      </c>
      <c r="O114" s="142">
        <f>'[6]Daily Roster'!$O114</f>
        <v>0</v>
      </c>
      <c r="P114" s="142">
        <f>'[6]Daily Roster'!$P114</f>
        <v>0</v>
      </c>
      <c r="Q114" s="142">
        <f>'[6]Daily Roster'!$Q114</f>
        <v>0</v>
      </c>
      <c r="R114" s="142">
        <f>'[6]Daily Roster'!$R114</f>
        <v>0</v>
      </c>
      <c r="S114" s="142">
        <f>'[6]Daily Roster'!$S114</f>
        <v>0</v>
      </c>
      <c r="T114" s="142">
        <f>'[6]Daily Roster'!$T114</f>
        <v>0</v>
      </c>
      <c r="U114" s="142">
        <f>'[6]Daily Roster'!$U114</f>
        <v>0</v>
      </c>
      <c r="V114" s="142">
        <f>'[6]Daily Roster'!$V114</f>
        <v>0</v>
      </c>
      <c r="W114" s="142">
        <f>'[6]Daily Roster'!$W114</f>
        <v>0</v>
      </c>
      <c r="X114" s="142">
        <f>'[6]Daily Roster'!$X114</f>
        <v>0</v>
      </c>
      <c r="Y114" s="142">
        <f>'[6]Daily Roster'!$Y114</f>
        <v>0</v>
      </c>
      <c r="Z114" s="142">
        <f>'[6]Daily Roster'!$Z114</f>
        <v>0</v>
      </c>
      <c r="AA114" s="142">
        <f>'[6]Daily Roster'!$AA114</f>
        <v>0</v>
      </c>
      <c r="AB114" s="142">
        <f>'[6]Daily Roster'!$AB114</f>
        <v>0</v>
      </c>
      <c r="AC114" s="142">
        <f>'[6]Daily Roster'!$AC114</f>
        <v>0</v>
      </c>
      <c r="AD114" s="142">
        <f>'[6]Daily Roster'!$AD114</f>
        <v>0</v>
      </c>
      <c r="AE114" s="142">
        <f>'[6]Daily Roster'!$AE114</f>
        <v>0</v>
      </c>
      <c r="AF114" s="142">
        <f>'[6]Daily Roster'!$AF114</f>
        <v>0</v>
      </c>
      <c r="AG114" s="142">
        <f>'[6]Daily Roster'!$AG114</f>
        <v>0</v>
      </c>
      <c r="AH114" s="142">
        <f>'[6]Daily Roster'!$AH114</f>
        <v>0</v>
      </c>
      <c r="AI114" s="142">
        <f>'[6]Daily Roster'!$AI114</f>
        <v>0</v>
      </c>
      <c r="AJ114" s="191">
        <f>'[6]Daily Roster'!$AJ114</f>
        <v>0</v>
      </c>
      <c r="AK114" s="191">
        <f>'[6]Daily Roster'!$AK114</f>
        <v>0</v>
      </c>
      <c r="AL114" s="191">
        <f>'[6]Daily Roster'!$AL114</f>
        <v>0</v>
      </c>
      <c r="AN114" s="25"/>
    </row>
    <row r="115" spans="1:40" s="5" customFormat="1" x14ac:dyDescent="0.3">
      <c r="A115" s="139">
        <v>43258</v>
      </c>
      <c r="B115" s="140" t="s">
        <v>4</v>
      </c>
      <c r="C115" s="142">
        <f>'[6]Daily Roster'!$C115</f>
        <v>0</v>
      </c>
      <c r="D115" s="142">
        <f>'[6]Daily Roster'!$D115</f>
        <v>0</v>
      </c>
      <c r="E115" s="142">
        <f>'[6]Daily Roster'!$E115</f>
        <v>0</v>
      </c>
      <c r="F115" s="142">
        <f>'[6]Daily Roster'!$F115</f>
        <v>0</v>
      </c>
      <c r="G115" s="142">
        <f>'[6]Daily Roster'!$G115</f>
        <v>0</v>
      </c>
      <c r="H115" s="142">
        <f>'[6]Daily Roster'!$H115</f>
        <v>0</v>
      </c>
      <c r="I115" s="142">
        <f>'[6]Daily Roster'!$I115</f>
        <v>0</v>
      </c>
      <c r="J115" s="142">
        <f>'[6]Daily Roster'!$J115</f>
        <v>0</v>
      </c>
      <c r="K115" s="142">
        <f>'[6]Daily Roster'!$K115</f>
        <v>0</v>
      </c>
      <c r="L115" s="142">
        <f>'[6]Daily Roster'!$L115</f>
        <v>0</v>
      </c>
      <c r="M115" s="142">
        <f>'[6]Daily Roster'!$M115</f>
        <v>0</v>
      </c>
      <c r="N115" s="142">
        <f>'[6]Daily Roster'!$N115</f>
        <v>0</v>
      </c>
      <c r="O115" s="142">
        <f>'[6]Daily Roster'!$O115</f>
        <v>0</v>
      </c>
      <c r="P115" s="142">
        <f>'[6]Daily Roster'!$P115</f>
        <v>0</v>
      </c>
      <c r="Q115" s="142">
        <f>'[6]Daily Roster'!$Q115</f>
        <v>0</v>
      </c>
      <c r="R115" s="142">
        <f>'[6]Daily Roster'!$R115</f>
        <v>0</v>
      </c>
      <c r="S115" s="142">
        <f>'[6]Daily Roster'!$S115</f>
        <v>0</v>
      </c>
      <c r="T115" s="142">
        <f>'[6]Daily Roster'!$T115</f>
        <v>0</v>
      </c>
      <c r="U115" s="142">
        <f>'[6]Daily Roster'!$U115</f>
        <v>0</v>
      </c>
      <c r="V115" s="142">
        <f>'[6]Daily Roster'!$V115</f>
        <v>0</v>
      </c>
      <c r="W115" s="142">
        <f>'[6]Daily Roster'!$W115</f>
        <v>0</v>
      </c>
      <c r="X115" s="142">
        <f>'[6]Daily Roster'!$X115</f>
        <v>0</v>
      </c>
      <c r="Y115" s="142">
        <f>'[6]Daily Roster'!$Y115</f>
        <v>0</v>
      </c>
      <c r="Z115" s="142">
        <f>'[6]Daily Roster'!$Z115</f>
        <v>0</v>
      </c>
      <c r="AA115" s="142">
        <f>'[6]Daily Roster'!$AA115</f>
        <v>0</v>
      </c>
      <c r="AB115" s="142">
        <f>'[6]Daily Roster'!$AB115</f>
        <v>0</v>
      </c>
      <c r="AC115" s="142">
        <f>'[6]Daily Roster'!$AC115</f>
        <v>0</v>
      </c>
      <c r="AD115" s="142">
        <f>'[6]Daily Roster'!$AD115</f>
        <v>0</v>
      </c>
      <c r="AE115" s="142">
        <f>'[6]Daily Roster'!$AE115</f>
        <v>0</v>
      </c>
      <c r="AF115" s="142">
        <f>'[6]Daily Roster'!$AF115</f>
        <v>0</v>
      </c>
      <c r="AG115" s="142">
        <f>'[6]Daily Roster'!$AG115</f>
        <v>0</v>
      </c>
      <c r="AH115" s="142">
        <f>'[6]Daily Roster'!$AH115</f>
        <v>0</v>
      </c>
      <c r="AI115" s="142">
        <f>'[6]Daily Roster'!$AI115</f>
        <v>0</v>
      </c>
      <c r="AJ115" s="191">
        <f>'[6]Daily Roster'!$AJ115</f>
        <v>0</v>
      </c>
      <c r="AK115" s="191">
        <f>'[6]Daily Roster'!$AK115</f>
        <v>0</v>
      </c>
      <c r="AL115" s="191">
        <f>'[6]Daily Roster'!$AL115</f>
        <v>0</v>
      </c>
      <c r="AN115" s="25"/>
    </row>
    <row r="116" spans="1:40" s="5" customFormat="1" x14ac:dyDescent="0.3">
      <c r="A116" s="139">
        <v>43259</v>
      </c>
      <c r="B116" s="140" t="s">
        <v>5</v>
      </c>
      <c r="C116" s="142">
        <f>'[6]Daily Roster'!$C116</f>
        <v>0</v>
      </c>
      <c r="D116" s="142">
        <f>'[6]Daily Roster'!$D116</f>
        <v>0</v>
      </c>
      <c r="E116" s="142">
        <f>'[6]Daily Roster'!$E116</f>
        <v>0</v>
      </c>
      <c r="F116" s="142">
        <f>'[6]Daily Roster'!$F116</f>
        <v>0</v>
      </c>
      <c r="G116" s="142">
        <f>'[6]Daily Roster'!$G116</f>
        <v>0</v>
      </c>
      <c r="H116" s="142">
        <f>'[6]Daily Roster'!$H116</f>
        <v>0</v>
      </c>
      <c r="I116" s="142">
        <f>'[6]Daily Roster'!$I116</f>
        <v>0</v>
      </c>
      <c r="J116" s="142">
        <f>'[6]Daily Roster'!$J116</f>
        <v>0</v>
      </c>
      <c r="K116" s="142">
        <f>'[6]Daily Roster'!$K116</f>
        <v>0</v>
      </c>
      <c r="L116" s="142">
        <f>'[6]Daily Roster'!$L116</f>
        <v>0</v>
      </c>
      <c r="M116" s="142">
        <f>'[6]Daily Roster'!$M116</f>
        <v>0</v>
      </c>
      <c r="N116" s="142">
        <f>'[6]Daily Roster'!$N116</f>
        <v>0</v>
      </c>
      <c r="O116" s="142">
        <f>'[6]Daily Roster'!$O116</f>
        <v>0</v>
      </c>
      <c r="P116" s="142">
        <f>'[6]Daily Roster'!$P116</f>
        <v>0</v>
      </c>
      <c r="Q116" s="142">
        <f>'[6]Daily Roster'!$Q116</f>
        <v>0</v>
      </c>
      <c r="R116" s="142">
        <f>'[6]Daily Roster'!$R116</f>
        <v>0</v>
      </c>
      <c r="S116" s="142">
        <f>'[6]Daily Roster'!$S116</f>
        <v>0</v>
      </c>
      <c r="T116" s="142">
        <f>'[6]Daily Roster'!$T116</f>
        <v>0</v>
      </c>
      <c r="U116" s="142">
        <f>'[6]Daily Roster'!$U116</f>
        <v>0</v>
      </c>
      <c r="V116" s="142">
        <f>'[6]Daily Roster'!$V116</f>
        <v>0</v>
      </c>
      <c r="W116" s="142">
        <f>'[6]Daily Roster'!$W116</f>
        <v>0</v>
      </c>
      <c r="X116" s="142">
        <f>'[6]Daily Roster'!$X116</f>
        <v>0</v>
      </c>
      <c r="Y116" s="142">
        <f>'[6]Daily Roster'!$Y116</f>
        <v>0</v>
      </c>
      <c r="Z116" s="142">
        <f>'[6]Daily Roster'!$Z116</f>
        <v>0</v>
      </c>
      <c r="AA116" s="142">
        <f>'[6]Daily Roster'!$AA116</f>
        <v>0</v>
      </c>
      <c r="AB116" s="142">
        <f>'[6]Daily Roster'!$AB116</f>
        <v>0</v>
      </c>
      <c r="AC116" s="142">
        <f>'[6]Daily Roster'!$AC116</f>
        <v>0</v>
      </c>
      <c r="AD116" s="142">
        <f>'[6]Daily Roster'!$AD116</f>
        <v>0</v>
      </c>
      <c r="AE116" s="142">
        <f>'[6]Daily Roster'!$AE116</f>
        <v>0</v>
      </c>
      <c r="AF116" s="142">
        <f>'[6]Daily Roster'!$AF116</f>
        <v>0</v>
      </c>
      <c r="AG116" s="142">
        <f>'[6]Daily Roster'!$AG116</f>
        <v>0</v>
      </c>
      <c r="AH116" s="142">
        <f>'[6]Daily Roster'!$AH116</f>
        <v>0</v>
      </c>
      <c r="AI116" s="142">
        <f>'[6]Daily Roster'!$AI116</f>
        <v>0</v>
      </c>
      <c r="AJ116" s="191">
        <f>'[6]Daily Roster'!$AJ116</f>
        <v>0</v>
      </c>
      <c r="AK116" s="191">
        <f>'[6]Daily Roster'!$AK116</f>
        <v>0</v>
      </c>
      <c r="AL116" s="191">
        <f>'[6]Daily Roster'!$AL116</f>
        <v>0</v>
      </c>
      <c r="AN116" s="25"/>
    </row>
    <row r="117" spans="1:40" s="5" customFormat="1" x14ac:dyDescent="0.3">
      <c r="A117" s="139">
        <v>43262</v>
      </c>
      <c r="B117" s="140" t="s">
        <v>1</v>
      </c>
      <c r="C117" s="142">
        <f>'[6]Daily Roster'!$C117</f>
        <v>0</v>
      </c>
      <c r="D117" s="142">
        <f>'[6]Daily Roster'!$D117</f>
        <v>0</v>
      </c>
      <c r="E117" s="142">
        <f>'[6]Daily Roster'!$E117</f>
        <v>0</v>
      </c>
      <c r="F117" s="142">
        <f>'[6]Daily Roster'!$F117</f>
        <v>0</v>
      </c>
      <c r="G117" s="142">
        <f>'[6]Daily Roster'!$G117</f>
        <v>0</v>
      </c>
      <c r="H117" s="142">
        <f>'[6]Daily Roster'!$H117</f>
        <v>0</v>
      </c>
      <c r="I117" s="142">
        <f>'[6]Daily Roster'!$I117</f>
        <v>0</v>
      </c>
      <c r="J117" s="142">
        <f>'[6]Daily Roster'!$J117</f>
        <v>0</v>
      </c>
      <c r="K117" s="142">
        <f>'[6]Daily Roster'!$K117</f>
        <v>0</v>
      </c>
      <c r="L117" s="142">
        <f>'[6]Daily Roster'!$L117</f>
        <v>0</v>
      </c>
      <c r="M117" s="142">
        <f>'[6]Daily Roster'!$M117</f>
        <v>0</v>
      </c>
      <c r="N117" s="142">
        <f>'[6]Daily Roster'!$N117</f>
        <v>0</v>
      </c>
      <c r="O117" s="142">
        <f>'[6]Daily Roster'!$O117</f>
        <v>0</v>
      </c>
      <c r="P117" s="142">
        <f>'[6]Daily Roster'!$P117</f>
        <v>0</v>
      </c>
      <c r="Q117" s="142">
        <f>'[6]Daily Roster'!$Q117</f>
        <v>0</v>
      </c>
      <c r="R117" s="142">
        <f>'[6]Daily Roster'!$R117</f>
        <v>0</v>
      </c>
      <c r="S117" s="142">
        <f>'[6]Daily Roster'!$S117</f>
        <v>0</v>
      </c>
      <c r="T117" s="142">
        <f>'[6]Daily Roster'!$T117</f>
        <v>0</v>
      </c>
      <c r="U117" s="142">
        <f>'[6]Daily Roster'!$U117</f>
        <v>0</v>
      </c>
      <c r="V117" s="142">
        <f>'[6]Daily Roster'!$V117</f>
        <v>0</v>
      </c>
      <c r="W117" s="142">
        <f>'[6]Daily Roster'!$W117</f>
        <v>0</v>
      </c>
      <c r="X117" s="142">
        <f>'[6]Daily Roster'!$X117</f>
        <v>0</v>
      </c>
      <c r="Y117" s="142">
        <f>'[6]Daily Roster'!$Y117</f>
        <v>0</v>
      </c>
      <c r="Z117" s="142">
        <f>'[6]Daily Roster'!$Z117</f>
        <v>0</v>
      </c>
      <c r="AA117" s="142">
        <f>'[6]Daily Roster'!$AA117</f>
        <v>0</v>
      </c>
      <c r="AB117" s="142">
        <f>'[6]Daily Roster'!$AB117</f>
        <v>0</v>
      </c>
      <c r="AC117" s="142">
        <f>'[6]Daily Roster'!$AC117</f>
        <v>0</v>
      </c>
      <c r="AD117" s="142">
        <f>'[6]Daily Roster'!$AD117</f>
        <v>0</v>
      </c>
      <c r="AE117" s="142">
        <f>'[6]Daily Roster'!$AE117</f>
        <v>0</v>
      </c>
      <c r="AF117" s="142">
        <f>'[6]Daily Roster'!$AF117</f>
        <v>0</v>
      </c>
      <c r="AG117" s="142">
        <f>'[6]Daily Roster'!$AG117</f>
        <v>0</v>
      </c>
      <c r="AH117" s="142">
        <f>'[6]Daily Roster'!$AH117</f>
        <v>0</v>
      </c>
      <c r="AI117" s="142">
        <f>'[6]Daily Roster'!$AI117</f>
        <v>0</v>
      </c>
      <c r="AJ117" s="191">
        <f>'[6]Daily Roster'!$AJ117</f>
        <v>0</v>
      </c>
      <c r="AK117" s="191">
        <f>'[6]Daily Roster'!$AK117</f>
        <v>0</v>
      </c>
      <c r="AL117" s="191">
        <f>'[6]Daily Roster'!$AL117</f>
        <v>0</v>
      </c>
      <c r="AN117" s="25"/>
    </row>
    <row r="118" spans="1:40" s="5" customFormat="1" x14ac:dyDescent="0.3">
      <c r="A118" s="139">
        <v>43263</v>
      </c>
      <c r="B118" s="140" t="s">
        <v>2</v>
      </c>
      <c r="C118" s="142">
        <f>'[6]Daily Roster'!$C118</f>
        <v>0</v>
      </c>
      <c r="D118" s="142">
        <f>'[6]Daily Roster'!$D118</f>
        <v>0</v>
      </c>
      <c r="E118" s="142">
        <f>'[6]Daily Roster'!$E118</f>
        <v>0</v>
      </c>
      <c r="F118" s="142">
        <f>'[6]Daily Roster'!$F118</f>
        <v>0</v>
      </c>
      <c r="G118" s="142">
        <f>'[6]Daily Roster'!$G118</f>
        <v>0</v>
      </c>
      <c r="H118" s="142">
        <f>'[6]Daily Roster'!$H118</f>
        <v>0</v>
      </c>
      <c r="I118" s="142">
        <f>'[6]Daily Roster'!$I118</f>
        <v>0</v>
      </c>
      <c r="J118" s="142">
        <f>'[6]Daily Roster'!$J118</f>
        <v>0</v>
      </c>
      <c r="K118" s="142">
        <f>'[6]Daily Roster'!$K118</f>
        <v>0</v>
      </c>
      <c r="L118" s="142">
        <f>'[6]Daily Roster'!$L118</f>
        <v>0</v>
      </c>
      <c r="M118" s="142">
        <f>'[6]Daily Roster'!$M118</f>
        <v>0</v>
      </c>
      <c r="N118" s="142">
        <f>'[6]Daily Roster'!$N118</f>
        <v>0</v>
      </c>
      <c r="O118" s="142">
        <f>'[6]Daily Roster'!$O118</f>
        <v>0</v>
      </c>
      <c r="P118" s="142">
        <f>'[6]Daily Roster'!$P118</f>
        <v>0</v>
      </c>
      <c r="Q118" s="142">
        <f>'[6]Daily Roster'!$Q118</f>
        <v>0</v>
      </c>
      <c r="R118" s="142">
        <f>'[6]Daily Roster'!$R118</f>
        <v>0</v>
      </c>
      <c r="S118" s="142">
        <f>'[6]Daily Roster'!$S118</f>
        <v>0</v>
      </c>
      <c r="T118" s="142">
        <f>'[6]Daily Roster'!$T118</f>
        <v>0</v>
      </c>
      <c r="U118" s="142">
        <f>'[6]Daily Roster'!$U118</f>
        <v>0</v>
      </c>
      <c r="V118" s="142">
        <f>'[6]Daily Roster'!$V118</f>
        <v>0</v>
      </c>
      <c r="W118" s="142">
        <f>'[6]Daily Roster'!$W118</f>
        <v>0</v>
      </c>
      <c r="X118" s="142">
        <f>'[6]Daily Roster'!$X118</f>
        <v>0</v>
      </c>
      <c r="Y118" s="142">
        <f>'[6]Daily Roster'!$Y118</f>
        <v>0</v>
      </c>
      <c r="Z118" s="142">
        <f>'[6]Daily Roster'!$Z118</f>
        <v>0</v>
      </c>
      <c r="AA118" s="142">
        <f>'[6]Daily Roster'!$AA118</f>
        <v>0</v>
      </c>
      <c r="AB118" s="142">
        <f>'[6]Daily Roster'!$AB118</f>
        <v>0</v>
      </c>
      <c r="AC118" s="142">
        <f>'[6]Daily Roster'!$AC118</f>
        <v>0</v>
      </c>
      <c r="AD118" s="142">
        <f>'[6]Daily Roster'!$AD118</f>
        <v>0</v>
      </c>
      <c r="AE118" s="142">
        <f>'[6]Daily Roster'!$AE118</f>
        <v>0</v>
      </c>
      <c r="AF118" s="142">
        <f>'[6]Daily Roster'!$AF118</f>
        <v>0</v>
      </c>
      <c r="AG118" s="142">
        <f>'[6]Daily Roster'!$AG118</f>
        <v>0</v>
      </c>
      <c r="AH118" s="142">
        <f>'[6]Daily Roster'!$AH118</f>
        <v>0</v>
      </c>
      <c r="AI118" s="142">
        <f>'[6]Daily Roster'!$AI118</f>
        <v>0</v>
      </c>
      <c r="AJ118" s="191">
        <f>'[6]Daily Roster'!$AJ118</f>
        <v>0</v>
      </c>
      <c r="AK118" s="191">
        <f>'[6]Daily Roster'!$AK118</f>
        <v>0</v>
      </c>
      <c r="AL118" s="191">
        <f>'[6]Daily Roster'!$AL118</f>
        <v>0</v>
      </c>
      <c r="AN118" s="25"/>
    </row>
    <row r="119" spans="1:40" s="5" customFormat="1" x14ac:dyDescent="0.3">
      <c r="A119" s="139">
        <v>43264</v>
      </c>
      <c r="B119" s="140" t="s">
        <v>3</v>
      </c>
      <c r="C119" s="142">
        <f>'[6]Daily Roster'!$C119</f>
        <v>0</v>
      </c>
      <c r="D119" s="142">
        <f>'[6]Daily Roster'!$D119</f>
        <v>0</v>
      </c>
      <c r="E119" s="142">
        <f>'[6]Daily Roster'!$E119</f>
        <v>0</v>
      </c>
      <c r="F119" s="142">
        <f>'[6]Daily Roster'!$F119</f>
        <v>0</v>
      </c>
      <c r="G119" s="142">
        <f>'[6]Daily Roster'!$G119</f>
        <v>0</v>
      </c>
      <c r="H119" s="142">
        <f>'[6]Daily Roster'!$H119</f>
        <v>0</v>
      </c>
      <c r="I119" s="142">
        <f>'[6]Daily Roster'!$I119</f>
        <v>0</v>
      </c>
      <c r="J119" s="142">
        <f>'[6]Daily Roster'!$J119</f>
        <v>0</v>
      </c>
      <c r="K119" s="142">
        <f>'[6]Daily Roster'!$K119</f>
        <v>0</v>
      </c>
      <c r="L119" s="142">
        <f>'[6]Daily Roster'!$L119</f>
        <v>0</v>
      </c>
      <c r="M119" s="142">
        <f>'[6]Daily Roster'!$M119</f>
        <v>0</v>
      </c>
      <c r="N119" s="142">
        <f>'[6]Daily Roster'!$N119</f>
        <v>0</v>
      </c>
      <c r="O119" s="142">
        <f>'[6]Daily Roster'!$O119</f>
        <v>0</v>
      </c>
      <c r="P119" s="142">
        <f>'[6]Daily Roster'!$P119</f>
        <v>0</v>
      </c>
      <c r="Q119" s="142">
        <f>'[6]Daily Roster'!$Q119</f>
        <v>0</v>
      </c>
      <c r="R119" s="142">
        <f>'[6]Daily Roster'!$R119</f>
        <v>0</v>
      </c>
      <c r="S119" s="142">
        <f>'[6]Daily Roster'!$S119</f>
        <v>0</v>
      </c>
      <c r="T119" s="142">
        <f>'[6]Daily Roster'!$T119</f>
        <v>0</v>
      </c>
      <c r="U119" s="142">
        <f>'[6]Daily Roster'!$U119</f>
        <v>0</v>
      </c>
      <c r="V119" s="142">
        <f>'[6]Daily Roster'!$V119</f>
        <v>0</v>
      </c>
      <c r="W119" s="142">
        <f>'[6]Daily Roster'!$W119</f>
        <v>0</v>
      </c>
      <c r="X119" s="142">
        <f>'[6]Daily Roster'!$X119</f>
        <v>0</v>
      </c>
      <c r="Y119" s="142">
        <f>'[6]Daily Roster'!$Y119</f>
        <v>0</v>
      </c>
      <c r="Z119" s="142">
        <f>'[6]Daily Roster'!$Z119</f>
        <v>0</v>
      </c>
      <c r="AA119" s="142">
        <f>'[6]Daily Roster'!$AA119</f>
        <v>0</v>
      </c>
      <c r="AB119" s="142">
        <f>'[6]Daily Roster'!$AB119</f>
        <v>0</v>
      </c>
      <c r="AC119" s="142">
        <f>'[6]Daily Roster'!$AC119</f>
        <v>0</v>
      </c>
      <c r="AD119" s="142">
        <f>'[6]Daily Roster'!$AD119</f>
        <v>0</v>
      </c>
      <c r="AE119" s="142">
        <f>'[6]Daily Roster'!$AE119</f>
        <v>0</v>
      </c>
      <c r="AF119" s="142">
        <f>'[6]Daily Roster'!$AF119</f>
        <v>0</v>
      </c>
      <c r="AG119" s="142">
        <f>'[6]Daily Roster'!$AG119</f>
        <v>0</v>
      </c>
      <c r="AH119" s="142">
        <f>'[6]Daily Roster'!$AH119</f>
        <v>0</v>
      </c>
      <c r="AI119" s="142">
        <f>'[6]Daily Roster'!$AI119</f>
        <v>0</v>
      </c>
      <c r="AJ119" s="191">
        <f>'[6]Daily Roster'!$AJ119</f>
        <v>0</v>
      </c>
      <c r="AK119" s="191">
        <f>'[6]Daily Roster'!$AK119</f>
        <v>0</v>
      </c>
      <c r="AL119" s="191">
        <f>'[6]Daily Roster'!$AL119</f>
        <v>0</v>
      </c>
      <c r="AN119" s="25"/>
    </row>
    <row r="120" spans="1:40" s="5" customFormat="1" x14ac:dyDescent="0.3">
      <c r="A120" s="139">
        <v>43265</v>
      </c>
      <c r="B120" s="140" t="s">
        <v>4</v>
      </c>
      <c r="C120" s="142">
        <f>'[6]Daily Roster'!$C120</f>
        <v>0</v>
      </c>
      <c r="D120" s="142">
        <f>'[6]Daily Roster'!$D120</f>
        <v>0</v>
      </c>
      <c r="E120" s="142">
        <f>'[6]Daily Roster'!$E120</f>
        <v>0</v>
      </c>
      <c r="F120" s="142">
        <f>'[6]Daily Roster'!$F120</f>
        <v>0</v>
      </c>
      <c r="G120" s="142">
        <f>'[6]Daily Roster'!$G120</f>
        <v>0</v>
      </c>
      <c r="H120" s="142">
        <f>'[6]Daily Roster'!$H120</f>
        <v>0</v>
      </c>
      <c r="I120" s="142">
        <f>'[6]Daily Roster'!$I120</f>
        <v>0</v>
      </c>
      <c r="J120" s="142">
        <f>'[6]Daily Roster'!$J120</f>
        <v>0</v>
      </c>
      <c r="K120" s="142">
        <f>'[6]Daily Roster'!$K120</f>
        <v>0</v>
      </c>
      <c r="L120" s="142">
        <f>'[6]Daily Roster'!$L120</f>
        <v>0</v>
      </c>
      <c r="M120" s="142">
        <f>'[6]Daily Roster'!$M120</f>
        <v>0</v>
      </c>
      <c r="N120" s="142">
        <f>'[6]Daily Roster'!$N120</f>
        <v>0</v>
      </c>
      <c r="O120" s="142">
        <f>'[6]Daily Roster'!$O120</f>
        <v>0</v>
      </c>
      <c r="P120" s="142">
        <f>'[6]Daily Roster'!$P120</f>
        <v>0</v>
      </c>
      <c r="Q120" s="142">
        <f>'[6]Daily Roster'!$Q120</f>
        <v>0</v>
      </c>
      <c r="R120" s="142">
        <f>'[6]Daily Roster'!$R120</f>
        <v>0</v>
      </c>
      <c r="S120" s="142">
        <f>'[6]Daily Roster'!$S120</f>
        <v>0</v>
      </c>
      <c r="T120" s="142">
        <f>'[6]Daily Roster'!$T120</f>
        <v>0</v>
      </c>
      <c r="U120" s="142">
        <f>'[6]Daily Roster'!$U120</f>
        <v>0</v>
      </c>
      <c r="V120" s="142">
        <f>'[6]Daily Roster'!$V120</f>
        <v>0</v>
      </c>
      <c r="W120" s="142">
        <f>'[6]Daily Roster'!$W120</f>
        <v>0</v>
      </c>
      <c r="X120" s="142">
        <f>'[6]Daily Roster'!$X120</f>
        <v>0</v>
      </c>
      <c r="Y120" s="142">
        <f>'[6]Daily Roster'!$Y120</f>
        <v>0</v>
      </c>
      <c r="Z120" s="142">
        <f>'[6]Daily Roster'!$Z120</f>
        <v>0</v>
      </c>
      <c r="AA120" s="142">
        <f>'[6]Daily Roster'!$AA120</f>
        <v>0</v>
      </c>
      <c r="AB120" s="142">
        <f>'[6]Daily Roster'!$AB120</f>
        <v>0</v>
      </c>
      <c r="AC120" s="142">
        <f>'[6]Daily Roster'!$AC120</f>
        <v>0</v>
      </c>
      <c r="AD120" s="142">
        <f>'[6]Daily Roster'!$AD120</f>
        <v>0</v>
      </c>
      <c r="AE120" s="142">
        <f>'[6]Daily Roster'!$AE120</f>
        <v>0</v>
      </c>
      <c r="AF120" s="142">
        <f>'[6]Daily Roster'!$AF120</f>
        <v>0</v>
      </c>
      <c r="AG120" s="142">
        <f>'[6]Daily Roster'!$AG120</f>
        <v>0</v>
      </c>
      <c r="AH120" s="142">
        <f>'[6]Daily Roster'!$AH120</f>
        <v>0</v>
      </c>
      <c r="AI120" s="142">
        <f>'[6]Daily Roster'!$AI120</f>
        <v>0</v>
      </c>
      <c r="AJ120" s="191">
        <f>'[6]Daily Roster'!$AJ120</f>
        <v>0</v>
      </c>
      <c r="AK120" s="191">
        <f>'[6]Daily Roster'!$AK120</f>
        <v>0</v>
      </c>
      <c r="AL120" s="191">
        <f>'[6]Daily Roster'!$AL120</f>
        <v>0</v>
      </c>
      <c r="AN120" s="25"/>
    </row>
    <row r="121" spans="1:40" s="5" customFormat="1" x14ac:dyDescent="0.3">
      <c r="A121" s="139">
        <v>43266</v>
      </c>
      <c r="B121" s="140" t="s">
        <v>5</v>
      </c>
      <c r="C121" s="142">
        <f>'[6]Daily Roster'!$C121</f>
        <v>0</v>
      </c>
      <c r="D121" s="142">
        <f>'[6]Daily Roster'!$D121</f>
        <v>0</v>
      </c>
      <c r="E121" s="142">
        <f>'[6]Daily Roster'!$E121</f>
        <v>0</v>
      </c>
      <c r="F121" s="142">
        <f>'[6]Daily Roster'!$F121</f>
        <v>0</v>
      </c>
      <c r="G121" s="142">
        <f>'[6]Daily Roster'!$G121</f>
        <v>0</v>
      </c>
      <c r="H121" s="142">
        <f>'[6]Daily Roster'!$H121</f>
        <v>0</v>
      </c>
      <c r="I121" s="142">
        <f>'[6]Daily Roster'!$I121</f>
        <v>0</v>
      </c>
      <c r="J121" s="142">
        <f>'[6]Daily Roster'!$J121</f>
        <v>0</v>
      </c>
      <c r="K121" s="142">
        <f>'[6]Daily Roster'!$K121</f>
        <v>0</v>
      </c>
      <c r="L121" s="142">
        <f>'[6]Daily Roster'!$L121</f>
        <v>0</v>
      </c>
      <c r="M121" s="142">
        <f>'[6]Daily Roster'!$M121</f>
        <v>0</v>
      </c>
      <c r="N121" s="142">
        <f>'[6]Daily Roster'!$N121</f>
        <v>0</v>
      </c>
      <c r="O121" s="142">
        <f>'[6]Daily Roster'!$O121</f>
        <v>0</v>
      </c>
      <c r="P121" s="142">
        <f>'[6]Daily Roster'!$P121</f>
        <v>0</v>
      </c>
      <c r="Q121" s="142">
        <f>'[6]Daily Roster'!$Q121</f>
        <v>0</v>
      </c>
      <c r="R121" s="142">
        <f>'[6]Daily Roster'!$R121</f>
        <v>0</v>
      </c>
      <c r="S121" s="142">
        <f>'[6]Daily Roster'!$S121</f>
        <v>0</v>
      </c>
      <c r="T121" s="142">
        <f>'[6]Daily Roster'!$T121</f>
        <v>0</v>
      </c>
      <c r="U121" s="142">
        <f>'[6]Daily Roster'!$U121</f>
        <v>0</v>
      </c>
      <c r="V121" s="142">
        <f>'[6]Daily Roster'!$V121</f>
        <v>0</v>
      </c>
      <c r="W121" s="142">
        <f>'[6]Daily Roster'!$W121</f>
        <v>0</v>
      </c>
      <c r="X121" s="142">
        <f>'[6]Daily Roster'!$X121</f>
        <v>0</v>
      </c>
      <c r="Y121" s="142">
        <f>'[6]Daily Roster'!$Y121</f>
        <v>0</v>
      </c>
      <c r="Z121" s="142">
        <f>'[6]Daily Roster'!$Z121</f>
        <v>0</v>
      </c>
      <c r="AA121" s="142">
        <f>'[6]Daily Roster'!$AA121</f>
        <v>0</v>
      </c>
      <c r="AB121" s="142">
        <f>'[6]Daily Roster'!$AB121</f>
        <v>0</v>
      </c>
      <c r="AC121" s="142">
        <f>'[6]Daily Roster'!$AC121</f>
        <v>0</v>
      </c>
      <c r="AD121" s="142">
        <f>'[6]Daily Roster'!$AD121</f>
        <v>0</v>
      </c>
      <c r="AE121" s="142">
        <f>'[6]Daily Roster'!$AE121</f>
        <v>0</v>
      </c>
      <c r="AF121" s="142">
        <f>'[6]Daily Roster'!$AF121</f>
        <v>0</v>
      </c>
      <c r="AG121" s="142">
        <f>'[6]Daily Roster'!$AG121</f>
        <v>0</v>
      </c>
      <c r="AH121" s="142">
        <f>'[6]Daily Roster'!$AH121</f>
        <v>0</v>
      </c>
      <c r="AI121" s="142">
        <f>'[6]Daily Roster'!$AI121</f>
        <v>0</v>
      </c>
      <c r="AJ121" s="191">
        <f>'[6]Daily Roster'!$AJ121</f>
        <v>0</v>
      </c>
      <c r="AK121" s="191">
        <f>'[6]Daily Roster'!$AK121</f>
        <v>0</v>
      </c>
      <c r="AL121" s="191">
        <f>'[6]Daily Roster'!$AL121</f>
        <v>0</v>
      </c>
      <c r="AN121" s="25"/>
    </row>
    <row r="122" spans="1:40" s="5" customFormat="1" x14ac:dyDescent="0.3">
      <c r="A122" s="139">
        <v>43269</v>
      </c>
      <c r="B122" s="140" t="s">
        <v>1</v>
      </c>
      <c r="C122" s="142">
        <f>'[6]Daily Roster'!$C122</f>
        <v>0</v>
      </c>
      <c r="D122" s="142">
        <f>'[6]Daily Roster'!$D122</f>
        <v>0</v>
      </c>
      <c r="E122" s="142">
        <f>'[6]Daily Roster'!$E122</f>
        <v>0</v>
      </c>
      <c r="F122" s="142">
        <f>'[6]Daily Roster'!$F122</f>
        <v>0</v>
      </c>
      <c r="G122" s="142">
        <f>'[6]Daily Roster'!$G122</f>
        <v>0</v>
      </c>
      <c r="H122" s="142">
        <f>'[6]Daily Roster'!$H122</f>
        <v>0</v>
      </c>
      <c r="I122" s="142">
        <f>'[6]Daily Roster'!$I122</f>
        <v>0</v>
      </c>
      <c r="J122" s="142">
        <f>'[6]Daily Roster'!$J122</f>
        <v>0</v>
      </c>
      <c r="K122" s="142">
        <f>'[6]Daily Roster'!$K122</f>
        <v>0</v>
      </c>
      <c r="L122" s="142">
        <f>'[6]Daily Roster'!$L122</f>
        <v>0</v>
      </c>
      <c r="M122" s="142">
        <f>'[6]Daily Roster'!$M122</f>
        <v>0</v>
      </c>
      <c r="N122" s="142">
        <f>'[6]Daily Roster'!$N122</f>
        <v>0</v>
      </c>
      <c r="O122" s="142">
        <f>'[6]Daily Roster'!$O122</f>
        <v>0</v>
      </c>
      <c r="P122" s="142">
        <f>'[6]Daily Roster'!$P122</f>
        <v>0</v>
      </c>
      <c r="Q122" s="142">
        <f>'[6]Daily Roster'!$Q122</f>
        <v>0</v>
      </c>
      <c r="R122" s="142">
        <f>'[6]Daily Roster'!$R122</f>
        <v>0</v>
      </c>
      <c r="S122" s="142">
        <f>'[6]Daily Roster'!$S122</f>
        <v>0</v>
      </c>
      <c r="T122" s="142">
        <f>'[6]Daily Roster'!$T122</f>
        <v>0</v>
      </c>
      <c r="U122" s="142">
        <f>'[6]Daily Roster'!$U122</f>
        <v>0</v>
      </c>
      <c r="V122" s="142">
        <f>'[6]Daily Roster'!$V122</f>
        <v>0</v>
      </c>
      <c r="W122" s="142">
        <f>'[6]Daily Roster'!$W122</f>
        <v>0</v>
      </c>
      <c r="X122" s="142">
        <f>'[6]Daily Roster'!$X122</f>
        <v>0</v>
      </c>
      <c r="Y122" s="142">
        <f>'[6]Daily Roster'!$Y122</f>
        <v>0</v>
      </c>
      <c r="Z122" s="142">
        <f>'[6]Daily Roster'!$Z122</f>
        <v>0</v>
      </c>
      <c r="AA122" s="142">
        <f>'[6]Daily Roster'!$AA122</f>
        <v>0</v>
      </c>
      <c r="AB122" s="142">
        <f>'[6]Daily Roster'!$AB122</f>
        <v>0</v>
      </c>
      <c r="AC122" s="142">
        <f>'[6]Daily Roster'!$AC122</f>
        <v>0</v>
      </c>
      <c r="AD122" s="142">
        <f>'[6]Daily Roster'!$AD122</f>
        <v>0</v>
      </c>
      <c r="AE122" s="142">
        <f>'[6]Daily Roster'!$AE122</f>
        <v>0</v>
      </c>
      <c r="AF122" s="142">
        <f>'[6]Daily Roster'!$AF122</f>
        <v>0</v>
      </c>
      <c r="AG122" s="142">
        <f>'[6]Daily Roster'!$AG122</f>
        <v>0</v>
      </c>
      <c r="AH122" s="142">
        <f>'[6]Daily Roster'!$AH122</f>
        <v>0</v>
      </c>
      <c r="AI122" s="142">
        <f>'[6]Daily Roster'!$AI122</f>
        <v>0</v>
      </c>
      <c r="AJ122" s="191">
        <f>'[6]Daily Roster'!$AJ122</f>
        <v>0</v>
      </c>
      <c r="AK122" s="191">
        <f>'[6]Daily Roster'!$AK122</f>
        <v>0</v>
      </c>
      <c r="AL122" s="191">
        <f>'[6]Daily Roster'!$AL122</f>
        <v>0</v>
      </c>
      <c r="AN122" s="25"/>
    </row>
    <row r="123" spans="1:40" s="5" customFormat="1" x14ac:dyDescent="0.3">
      <c r="A123" s="139">
        <v>43270</v>
      </c>
      <c r="B123" s="140" t="s">
        <v>2</v>
      </c>
      <c r="C123" s="142">
        <f>'[6]Daily Roster'!$C123</f>
        <v>0</v>
      </c>
      <c r="D123" s="142">
        <f>'[6]Daily Roster'!$D123</f>
        <v>0</v>
      </c>
      <c r="E123" s="142">
        <f>'[6]Daily Roster'!$E123</f>
        <v>0</v>
      </c>
      <c r="F123" s="142">
        <f>'[6]Daily Roster'!$F123</f>
        <v>0</v>
      </c>
      <c r="G123" s="142">
        <f>'[6]Daily Roster'!$G123</f>
        <v>0</v>
      </c>
      <c r="H123" s="142">
        <f>'[6]Daily Roster'!$H123</f>
        <v>0</v>
      </c>
      <c r="I123" s="142">
        <f>'[6]Daily Roster'!$I123</f>
        <v>0</v>
      </c>
      <c r="J123" s="142">
        <f>'[6]Daily Roster'!$J123</f>
        <v>0</v>
      </c>
      <c r="K123" s="142">
        <f>'[6]Daily Roster'!$K123</f>
        <v>0</v>
      </c>
      <c r="L123" s="142">
        <f>'[6]Daily Roster'!$L123</f>
        <v>0</v>
      </c>
      <c r="M123" s="142">
        <f>'[6]Daily Roster'!$M123</f>
        <v>0</v>
      </c>
      <c r="N123" s="142">
        <f>'[6]Daily Roster'!$N123</f>
        <v>0</v>
      </c>
      <c r="O123" s="142">
        <f>'[6]Daily Roster'!$O123</f>
        <v>0</v>
      </c>
      <c r="P123" s="142">
        <f>'[6]Daily Roster'!$P123</f>
        <v>0</v>
      </c>
      <c r="Q123" s="142">
        <f>'[6]Daily Roster'!$Q123</f>
        <v>0</v>
      </c>
      <c r="R123" s="142">
        <f>'[6]Daily Roster'!$R123</f>
        <v>0</v>
      </c>
      <c r="S123" s="142">
        <f>'[6]Daily Roster'!$S123</f>
        <v>0</v>
      </c>
      <c r="T123" s="142">
        <f>'[6]Daily Roster'!$T123</f>
        <v>0</v>
      </c>
      <c r="U123" s="142">
        <f>'[6]Daily Roster'!$U123</f>
        <v>0</v>
      </c>
      <c r="V123" s="142">
        <f>'[6]Daily Roster'!$V123</f>
        <v>0</v>
      </c>
      <c r="W123" s="142">
        <f>'[6]Daily Roster'!$W123</f>
        <v>0</v>
      </c>
      <c r="X123" s="142">
        <f>'[6]Daily Roster'!$X123</f>
        <v>0</v>
      </c>
      <c r="Y123" s="142">
        <f>'[6]Daily Roster'!$Y123</f>
        <v>0</v>
      </c>
      <c r="Z123" s="142">
        <f>'[6]Daily Roster'!$Z123</f>
        <v>0</v>
      </c>
      <c r="AA123" s="142">
        <f>'[6]Daily Roster'!$AA123</f>
        <v>0</v>
      </c>
      <c r="AB123" s="142">
        <f>'[6]Daily Roster'!$AB123</f>
        <v>0</v>
      </c>
      <c r="AC123" s="142">
        <f>'[6]Daily Roster'!$AC123</f>
        <v>0</v>
      </c>
      <c r="AD123" s="142">
        <f>'[6]Daily Roster'!$AD123</f>
        <v>0</v>
      </c>
      <c r="AE123" s="142">
        <f>'[6]Daily Roster'!$AE123</f>
        <v>0</v>
      </c>
      <c r="AF123" s="142">
        <f>'[6]Daily Roster'!$AF123</f>
        <v>0</v>
      </c>
      <c r="AG123" s="142">
        <f>'[6]Daily Roster'!$AG123</f>
        <v>0</v>
      </c>
      <c r="AH123" s="142">
        <f>'[6]Daily Roster'!$AH123</f>
        <v>0</v>
      </c>
      <c r="AI123" s="142">
        <f>'[6]Daily Roster'!$AI123</f>
        <v>0</v>
      </c>
      <c r="AJ123" s="191">
        <f>'[6]Daily Roster'!$AJ123</f>
        <v>0</v>
      </c>
      <c r="AK123" s="191">
        <f>'[6]Daily Roster'!$AK123</f>
        <v>0</v>
      </c>
      <c r="AL123" s="191">
        <f>'[6]Daily Roster'!$AL123</f>
        <v>0</v>
      </c>
      <c r="AN123" s="25"/>
    </row>
    <row r="124" spans="1:40" s="5" customFormat="1" x14ac:dyDescent="0.3">
      <c r="A124" s="139">
        <v>43271</v>
      </c>
      <c r="B124" s="140" t="s">
        <v>3</v>
      </c>
      <c r="C124" s="142">
        <f>'[6]Daily Roster'!$C124</f>
        <v>0</v>
      </c>
      <c r="D124" s="142">
        <f>'[6]Daily Roster'!$D124</f>
        <v>0</v>
      </c>
      <c r="E124" s="142">
        <f>'[6]Daily Roster'!$E124</f>
        <v>0</v>
      </c>
      <c r="F124" s="142">
        <f>'[6]Daily Roster'!$F124</f>
        <v>0</v>
      </c>
      <c r="G124" s="142">
        <f>'[6]Daily Roster'!$G124</f>
        <v>0</v>
      </c>
      <c r="H124" s="142">
        <f>'[6]Daily Roster'!$H124</f>
        <v>0</v>
      </c>
      <c r="I124" s="142">
        <f>'[6]Daily Roster'!$I124</f>
        <v>0</v>
      </c>
      <c r="J124" s="142">
        <f>'[6]Daily Roster'!$J124</f>
        <v>0</v>
      </c>
      <c r="K124" s="142">
        <f>'[6]Daily Roster'!$K124</f>
        <v>0</v>
      </c>
      <c r="L124" s="142">
        <f>'[6]Daily Roster'!$L124</f>
        <v>0</v>
      </c>
      <c r="M124" s="142">
        <f>'[6]Daily Roster'!$M124</f>
        <v>0</v>
      </c>
      <c r="N124" s="142">
        <f>'[6]Daily Roster'!$N124</f>
        <v>0</v>
      </c>
      <c r="O124" s="142">
        <f>'[6]Daily Roster'!$O124</f>
        <v>0</v>
      </c>
      <c r="P124" s="142">
        <f>'[6]Daily Roster'!$P124</f>
        <v>0</v>
      </c>
      <c r="Q124" s="142">
        <f>'[6]Daily Roster'!$Q124</f>
        <v>0</v>
      </c>
      <c r="R124" s="142">
        <f>'[6]Daily Roster'!$R124</f>
        <v>0</v>
      </c>
      <c r="S124" s="142">
        <f>'[6]Daily Roster'!$S124</f>
        <v>0</v>
      </c>
      <c r="T124" s="142">
        <f>'[6]Daily Roster'!$T124</f>
        <v>0</v>
      </c>
      <c r="U124" s="142">
        <f>'[6]Daily Roster'!$U124</f>
        <v>0</v>
      </c>
      <c r="V124" s="142">
        <f>'[6]Daily Roster'!$V124</f>
        <v>0</v>
      </c>
      <c r="W124" s="142">
        <f>'[6]Daily Roster'!$W124</f>
        <v>0</v>
      </c>
      <c r="X124" s="142">
        <f>'[6]Daily Roster'!$X124</f>
        <v>0</v>
      </c>
      <c r="Y124" s="142">
        <f>'[6]Daily Roster'!$Y124</f>
        <v>0</v>
      </c>
      <c r="Z124" s="142">
        <f>'[6]Daily Roster'!$Z124</f>
        <v>0</v>
      </c>
      <c r="AA124" s="142">
        <f>'[6]Daily Roster'!$AA124</f>
        <v>0</v>
      </c>
      <c r="AB124" s="142">
        <f>'[6]Daily Roster'!$AB124</f>
        <v>0</v>
      </c>
      <c r="AC124" s="142">
        <f>'[6]Daily Roster'!$AC124</f>
        <v>0</v>
      </c>
      <c r="AD124" s="142">
        <f>'[6]Daily Roster'!$AD124</f>
        <v>0</v>
      </c>
      <c r="AE124" s="142">
        <f>'[6]Daily Roster'!$AE124</f>
        <v>0</v>
      </c>
      <c r="AF124" s="142">
        <f>'[6]Daily Roster'!$AF124</f>
        <v>0</v>
      </c>
      <c r="AG124" s="142">
        <f>'[6]Daily Roster'!$AG124</f>
        <v>0</v>
      </c>
      <c r="AH124" s="142">
        <f>'[6]Daily Roster'!$AH124</f>
        <v>0</v>
      </c>
      <c r="AI124" s="142">
        <f>'[6]Daily Roster'!$AI124</f>
        <v>0</v>
      </c>
      <c r="AJ124" s="191">
        <f>'[6]Daily Roster'!$AJ124</f>
        <v>0</v>
      </c>
      <c r="AK124" s="191">
        <f>'[6]Daily Roster'!$AK124</f>
        <v>0</v>
      </c>
      <c r="AL124" s="191">
        <f>'[6]Daily Roster'!$AL124</f>
        <v>0</v>
      </c>
      <c r="AN124" s="25"/>
    </row>
    <row r="125" spans="1:40" s="5" customFormat="1" x14ac:dyDescent="0.3">
      <c r="A125" s="139">
        <v>43272</v>
      </c>
      <c r="B125" s="140" t="s">
        <v>4</v>
      </c>
      <c r="C125" s="142">
        <f>'[6]Daily Roster'!$C125</f>
        <v>0</v>
      </c>
      <c r="D125" s="142">
        <f>'[6]Daily Roster'!$D125</f>
        <v>0</v>
      </c>
      <c r="E125" s="142">
        <f>'[6]Daily Roster'!$E125</f>
        <v>0</v>
      </c>
      <c r="F125" s="142">
        <f>'[6]Daily Roster'!$F125</f>
        <v>0</v>
      </c>
      <c r="G125" s="142">
        <f>'[6]Daily Roster'!$G125</f>
        <v>0</v>
      </c>
      <c r="H125" s="142">
        <f>'[6]Daily Roster'!$H125</f>
        <v>0</v>
      </c>
      <c r="I125" s="142">
        <f>'[6]Daily Roster'!$I125</f>
        <v>0</v>
      </c>
      <c r="J125" s="142">
        <f>'[6]Daily Roster'!$J125</f>
        <v>0</v>
      </c>
      <c r="K125" s="142">
        <f>'[6]Daily Roster'!$K125</f>
        <v>0</v>
      </c>
      <c r="L125" s="142">
        <f>'[6]Daily Roster'!$L125</f>
        <v>0</v>
      </c>
      <c r="M125" s="142">
        <f>'[6]Daily Roster'!$M125</f>
        <v>0</v>
      </c>
      <c r="N125" s="142">
        <f>'[6]Daily Roster'!$N125</f>
        <v>0</v>
      </c>
      <c r="O125" s="142">
        <f>'[6]Daily Roster'!$O125</f>
        <v>0</v>
      </c>
      <c r="P125" s="142">
        <f>'[6]Daily Roster'!$P125</f>
        <v>0</v>
      </c>
      <c r="Q125" s="142">
        <f>'[6]Daily Roster'!$Q125</f>
        <v>0</v>
      </c>
      <c r="R125" s="142">
        <f>'[6]Daily Roster'!$R125</f>
        <v>0</v>
      </c>
      <c r="S125" s="142">
        <f>'[6]Daily Roster'!$S125</f>
        <v>0</v>
      </c>
      <c r="T125" s="142">
        <f>'[6]Daily Roster'!$T125</f>
        <v>0</v>
      </c>
      <c r="U125" s="142">
        <f>'[6]Daily Roster'!$U125</f>
        <v>0</v>
      </c>
      <c r="V125" s="142">
        <f>'[6]Daily Roster'!$V125</f>
        <v>0</v>
      </c>
      <c r="W125" s="142">
        <f>'[6]Daily Roster'!$W125</f>
        <v>0</v>
      </c>
      <c r="X125" s="142">
        <f>'[6]Daily Roster'!$X125</f>
        <v>0</v>
      </c>
      <c r="Y125" s="142">
        <f>'[6]Daily Roster'!$Y125</f>
        <v>0</v>
      </c>
      <c r="Z125" s="142">
        <f>'[6]Daily Roster'!$Z125</f>
        <v>0</v>
      </c>
      <c r="AA125" s="142">
        <f>'[6]Daily Roster'!$AA125</f>
        <v>0</v>
      </c>
      <c r="AB125" s="142">
        <f>'[6]Daily Roster'!$AB125</f>
        <v>0</v>
      </c>
      <c r="AC125" s="142">
        <f>'[6]Daily Roster'!$AC125</f>
        <v>0</v>
      </c>
      <c r="AD125" s="142">
        <f>'[6]Daily Roster'!$AD125</f>
        <v>0</v>
      </c>
      <c r="AE125" s="142">
        <f>'[6]Daily Roster'!$AE125</f>
        <v>0</v>
      </c>
      <c r="AF125" s="142">
        <f>'[6]Daily Roster'!$AF125</f>
        <v>0</v>
      </c>
      <c r="AG125" s="142">
        <f>'[6]Daily Roster'!$AG125</f>
        <v>0</v>
      </c>
      <c r="AH125" s="142">
        <f>'[6]Daily Roster'!$AH125</f>
        <v>0</v>
      </c>
      <c r="AI125" s="142">
        <f>'[6]Daily Roster'!$AI125</f>
        <v>0</v>
      </c>
      <c r="AJ125" s="191">
        <f>'[6]Daily Roster'!$AJ125</f>
        <v>0</v>
      </c>
      <c r="AK125" s="191">
        <f>'[6]Daily Roster'!$AK125</f>
        <v>0</v>
      </c>
      <c r="AL125" s="191">
        <f>'[6]Daily Roster'!$AL125</f>
        <v>0</v>
      </c>
      <c r="AN125" s="25"/>
    </row>
    <row r="126" spans="1:40" s="5" customFormat="1" x14ac:dyDescent="0.3">
      <c r="A126" s="139">
        <v>43273</v>
      </c>
      <c r="B126" s="140" t="s">
        <v>5</v>
      </c>
      <c r="C126" s="142">
        <f>'[6]Daily Roster'!$C126</f>
        <v>0</v>
      </c>
      <c r="D126" s="142">
        <f>'[6]Daily Roster'!$D126</f>
        <v>0</v>
      </c>
      <c r="E126" s="142">
        <f>'[6]Daily Roster'!$E126</f>
        <v>0</v>
      </c>
      <c r="F126" s="142">
        <f>'[6]Daily Roster'!$F126</f>
        <v>0</v>
      </c>
      <c r="G126" s="142">
        <f>'[6]Daily Roster'!$G126</f>
        <v>0</v>
      </c>
      <c r="H126" s="142">
        <f>'[6]Daily Roster'!$H126</f>
        <v>0</v>
      </c>
      <c r="I126" s="142">
        <f>'[6]Daily Roster'!$I126</f>
        <v>0</v>
      </c>
      <c r="J126" s="142">
        <f>'[6]Daily Roster'!$J126</f>
        <v>0</v>
      </c>
      <c r="K126" s="142">
        <f>'[6]Daily Roster'!$K126</f>
        <v>0</v>
      </c>
      <c r="L126" s="142">
        <f>'[6]Daily Roster'!$L126</f>
        <v>0</v>
      </c>
      <c r="M126" s="142">
        <f>'[6]Daily Roster'!$M126</f>
        <v>0</v>
      </c>
      <c r="N126" s="142">
        <f>'[6]Daily Roster'!$N126</f>
        <v>0</v>
      </c>
      <c r="O126" s="142">
        <f>'[6]Daily Roster'!$O126</f>
        <v>0</v>
      </c>
      <c r="P126" s="142">
        <f>'[6]Daily Roster'!$P126</f>
        <v>0</v>
      </c>
      <c r="Q126" s="142">
        <f>'[6]Daily Roster'!$Q126</f>
        <v>0</v>
      </c>
      <c r="R126" s="142">
        <f>'[6]Daily Roster'!$R126</f>
        <v>0</v>
      </c>
      <c r="S126" s="142">
        <f>'[6]Daily Roster'!$S126</f>
        <v>0</v>
      </c>
      <c r="T126" s="142">
        <f>'[6]Daily Roster'!$T126</f>
        <v>0</v>
      </c>
      <c r="U126" s="142">
        <f>'[6]Daily Roster'!$U126</f>
        <v>0</v>
      </c>
      <c r="V126" s="142">
        <f>'[6]Daily Roster'!$V126</f>
        <v>0</v>
      </c>
      <c r="W126" s="142">
        <f>'[6]Daily Roster'!$W126</f>
        <v>0</v>
      </c>
      <c r="X126" s="142">
        <f>'[6]Daily Roster'!$X126</f>
        <v>0</v>
      </c>
      <c r="Y126" s="142">
        <f>'[6]Daily Roster'!$Y126</f>
        <v>0</v>
      </c>
      <c r="Z126" s="142">
        <f>'[6]Daily Roster'!$Z126</f>
        <v>0</v>
      </c>
      <c r="AA126" s="142">
        <f>'[6]Daily Roster'!$AA126</f>
        <v>0</v>
      </c>
      <c r="AB126" s="142">
        <f>'[6]Daily Roster'!$AB126</f>
        <v>0</v>
      </c>
      <c r="AC126" s="142">
        <f>'[6]Daily Roster'!$AC126</f>
        <v>0</v>
      </c>
      <c r="AD126" s="142">
        <f>'[6]Daily Roster'!$AD126</f>
        <v>0</v>
      </c>
      <c r="AE126" s="142">
        <f>'[6]Daily Roster'!$AE126</f>
        <v>0</v>
      </c>
      <c r="AF126" s="142">
        <f>'[6]Daily Roster'!$AF126</f>
        <v>0</v>
      </c>
      <c r="AG126" s="142">
        <f>'[6]Daily Roster'!$AG126</f>
        <v>0</v>
      </c>
      <c r="AH126" s="142">
        <f>'[6]Daily Roster'!$AH126</f>
        <v>0</v>
      </c>
      <c r="AI126" s="142">
        <f>'[6]Daily Roster'!$AI126</f>
        <v>0</v>
      </c>
      <c r="AJ126" s="191">
        <f>'[6]Daily Roster'!$AJ126</f>
        <v>0</v>
      </c>
      <c r="AK126" s="191">
        <f>'[6]Daily Roster'!$AK126</f>
        <v>0</v>
      </c>
      <c r="AL126" s="191">
        <f>'[6]Daily Roster'!$AL126</f>
        <v>0</v>
      </c>
      <c r="AN126" s="25"/>
    </row>
    <row r="127" spans="1:40" s="5" customFormat="1" x14ac:dyDescent="0.3">
      <c r="A127" s="139">
        <v>43276</v>
      </c>
      <c r="B127" s="140" t="s">
        <v>1</v>
      </c>
      <c r="C127" s="142">
        <f>'[6]Daily Roster'!$C127</f>
        <v>0</v>
      </c>
      <c r="D127" s="142">
        <f>'[6]Daily Roster'!$D127</f>
        <v>0</v>
      </c>
      <c r="E127" s="142">
        <f>'[6]Daily Roster'!$E127</f>
        <v>0</v>
      </c>
      <c r="F127" s="142">
        <f>'[6]Daily Roster'!$F127</f>
        <v>0</v>
      </c>
      <c r="G127" s="142">
        <f>'[6]Daily Roster'!$G127</f>
        <v>0</v>
      </c>
      <c r="H127" s="142">
        <f>'[6]Daily Roster'!$H127</f>
        <v>0</v>
      </c>
      <c r="I127" s="142">
        <f>'[6]Daily Roster'!$I127</f>
        <v>0</v>
      </c>
      <c r="J127" s="142">
        <f>'[6]Daily Roster'!$J127</f>
        <v>0</v>
      </c>
      <c r="K127" s="142">
        <f>'[6]Daily Roster'!$K127</f>
        <v>0</v>
      </c>
      <c r="L127" s="142">
        <f>'[6]Daily Roster'!$L127</f>
        <v>0</v>
      </c>
      <c r="M127" s="142">
        <f>'[6]Daily Roster'!$M127</f>
        <v>0</v>
      </c>
      <c r="N127" s="142">
        <f>'[6]Daily Roster'!$N127</f>
        <v>0</v>
      </c>
      <c r="O127" s="142">
        <f>'[6]Daily Roster'!$O127</f>
        <v>0</v>
      </c>
      <c r="P127" s="142">
        <f>'[6]Daily Roster'!$P127</f>
        <v>0</v>
      </c>
      <c r="Q127" s="142">
        <f>'[6]Daily Roster'!$Q127</f>
        <v>0</v>
      </c>
      <c r="R127" s="142">
        <f>'[6]Daily Roster'!$R127</f>
        <v>0</v>
      </c>
      <c r="S127" s="142">
        <f>'[6]Daily Roster'!$S127</f>
        <v>0</v>
      </c>
      <c r="T127" s="142">
        <f>'[6]Daily Roster'!$T127</f>
        <v>0</v>
      </c>
      <c r="U127" s="142">
        <f>'[6]Daily Roster'!$U127</f>
        <v>0</v>
      </c>
      <c r="V127" s="142">
        <f>'[6]Daily Roster'!$V127</f>
        <v>0</v>
      </c>
      <c r="W127" s="142">
        <f>'[6]Daily Roster'!$W127</f>
        <v>0</v>
      </c>
      <c r="X127" s="142">
        <f>'[6]Daily Roster'!$X127</f>
        <v>0</v>
      </c>
      <c r="Y127" s="142">
        <f>'[6]Daily Roster'!$Y127</f>
        <v>0</v>
      </c>
      <c r="Z127" s="142">
        <f>'[6]Daily Roster'!$Z127</f>
        <v>0</v>
      </c>
      <c r="AA127" s="142">
        <f>'[6]Daily Roster'!$AA127</f>
        <v>0</v>
      </c>
      <c r="AB127" s="142">
        <f>'[6]Daily Roster'!$AB127</f>
        <v>0</v>
      </c>
      <c r="AC127" s="142">
        <f>'[6]Daily Roster'!$AC127</f>
        <v>0</v>
      </c>
      <c r="AD127" s="142">
        <f>'[6]Daily Roster'!$AD127</f>
        <v>0</v>
      </c>
      <c r="AE127" s="142">
        <f>'[6]Daily Roster'!$AE127</f>
        <v>0</v>
      </c>
      <c r="AF127" s="142">
        <f>'[6]Daily Roster'!$AF127</f>
        <v>0</v>
      </c>
      <c r="AG127" s="142">
        <f>'[6]Daily Roster'!$AG127</f>
        <v>0</v>
      </c>
      <c r="AH127" s="142">
        <f>'[6]Daily Roster'!$AH127</f>
        <v>0</v>
      </c>
      <c r="AI127" s="142">
        <f>'[6]Daily Roster'!$AI127</f>
        <v>0</v>
      </c>
      <c r="AJ127" s="191">
        <f>'[6]Daily Roster'!$AJ127</f>
        <v>0</v>
      </c>
      <c r="AK127" s="191">
        <f>'[6]Daily Roster'!$AK127</f>
        <v>0</v>
      </c>
      <c r="AL127" s="191">
        <f>'[6]Daily Roster'!$AL127</f>
        <v>0</v>
      </c>
      <c r="AN127" s="25"/>
    </row>
    <row r="128" spans="1:40" s="5" customFormat="1" x14ac:dyDescent="0.3">
      <c r="A128" s="139">
        <v>43277</v>
      </c>
      <c r="B128" s="140" t="s">
        <v>2</v>
      </c>
      <c r="C128" s="142">
        <f>'[6]Daily Roster'!$C128</f>
        <v>0</v>
      </c>
      <c r="D128" s="142">
        <f>'[6]Daily Roster'!$D128</f>
        <v>0</v>
      </c>
      <c r="E128" s="142">
        <f>'[6]Daily Roster'!$E128</f>
        <v>0</v>
      </c>
      <c r="F128" s="142">
        <f>'[6]Daily Roster'!$F128</f>
        <v>0</v>
      </c>
      <c r="G128" s="142">
        <f>'[6]Daily Roster'!$G128</f>
        <v>0</v>
      </c>
      <c r="H128" s="142">
        <f>'[6]Daily Roster'!$H128</f>
        <v>0</v>
      </c>
      <c r="I128" s="142">
        <f>'[6]Daily Roster'!$I128</f>
        <v>0</v>
      </c>
      <c r="J128" s="142">
        <f>'[6]Daily Roster'!$J128</f>
        <v>0</v>
      </c>
      <c r="K128" s="142">
        <f>'[6]Daily Roster'!$K128</f>
        <v>0</v>
      </c>
      <c r="L128" s="142">
        <f>'[6]Daily Roster'!$L128</f>
        <v>0</v>
      </c>
      <c r="M128" s="142">
        <f>'[6]Daily Roster'!$M128</f>
        <v>0</v>
      </c>
      <c r="N128" s="142">
        <f>'[6]Daily Roster'!$N128</f>
        <v>0</v>
      </c>
      <c r="O128" s="142">
        <f>'[6]Daily Roster'!$O128</f>
        <v>0</v>
      </c>
      <c r="P128" s="142">
        <f>'[6]Daily Roster'!$P128</f>
        <v>0</v>
      </c>
      <c r="Q128" s="142">
        <f>'[6]Daily Roster'!$Q128</f>
        <v>0</v>
      </c>
      <c r="R128" s="142">
        <f>'[6]Daily Roster'!$R128</f>
        <v>0</v>
      </c>
      <c r="S128" s="142">
        <f>'[6]Daily Roster'!$S128</f>
        <v>0</v>
      </c>
      <c r="T128" s="142">
        <f>'[6]Daily Roster'!$T128</f>
        <v>0</v>
      </c>
      <c r="U128" s="142">
        <f>'[6]Daily Roster'!$U128</f>
        <v>0</v>
      </c>
      <c r="V128" s="142">
        <f>'[6]Daily Roster'!$V128</f>
        <v>0</v>
      </c>
      <c r="W128" s="142">
        <f>'[6]Daily Roster'!$W128</f>
        <v>0</v>
      </c>
      <c r="X128" s="142">
        <f>'[6]Daily Roster'!$X128</f>
        <v>0</v>
      </c>
      <c r="Y128" s="142">
        <f>'[6]Daily Roster'!$Y128</f>
        <v>0</v>
      </c>
      <c r="Z128" s="142">
        <f>'[6]Daily Roster'!$Z128</f>
        <v>0</v>
      </c>
      <c r="AA128" s="142">
        <f>'[6]Daily Roster'!$AA128</f>
        <v>0</v>
      </c>
      <c r="AB128" s="142">
        <f>'[6]Daily Roster'!$AB128</f>
        <v>0</v>
      </c>
      <c r="AC128" s="142">
        <f>'[6]Daily Roster'!$AC128</f>
        <v>0</v>
      </c>
      <c r="AD128" s="142">
        <f>'[6]Daily Roster'!$AD128</f>
        <v>0</v>
      </c>
      <c r="AE128" s="142">
        <f>'[6]Daily Roster'!$AE128</f>
        <v>0</v>
      </c>
      <c r="AF128" s="142">
        <f>'[6]Daily Roster'!$AF128</f>
        <v>0</v>
      </c>
      <c r="AG128" s="142">
        <f>'[6]Daily Roster'!$AG128</f>
        <v>0</v>
      </c>
      <c r="AH128" s="142">
        <f>'[6]Daily Roster'!$AH128</f>
        <v>0</v>
      </c>
      <c r="AI128" s="142">
        <f>'[6]Daily Roster'!$AI128</f>
        <v>0</v>
      </c>
      <c r="AJ128" s="191">
        <f>'[6]Daily Roster'!$AJ128</f>
        <v>0</v>
      </c>
      <c r="AK128" s="191">
        <f>'[6]Daily Roster'!$AK128</f>
        <v>0</v>
      </c>
      <c r="AL128" s="191">
        <f>'[6]Daily Roster'!$AL128</f>
        <v>0</v>
      </c>
      <c r="AN128" s="25"/>
    </row>
    <row r="129" spans="1:40" s="5" customFormat="1" x14ac:dyDescent="0.3">
      <c r="A129" s="139">
        <v>43278</v>
      </c>
      <c r="B129" s="140" t="s">
        <v>3</v>
      </c>
      <c r="C129" s="142">
        <f>'[6]Daily Roster'!$C129</f>
        <v>0</v>
      </c>
      <c r="D129" s="142">
        <f>'[6]Daily Roster'!$D129</f>
        <v>0</v>
      </c>
      <c r="E129" s="142">
        <f>'[6]Daily Roster'!$E129</f>
        <v>0</v>
      </c>
      <c r="F129" s="142">
        <f>'[6]Daily Roster'!$F129</f>
        <v>0</v>
      </c>
      <c r="G129" s="142">
        <f>'[6]Daily Roster'!$G129</f>
        <v>0</v>
      </c>
      <c r="H129" s="142">
        <f>'[6]Daily Roster'!$H129</f>
        <v>0</v>
      </c>
      <c r="I129" s="142">
        <f>'[6]Daily Roster'!$I129</f>
        <v>0</v>
      </c>
      <c r="J129" s="142">
        <f>'[6]Daily Roster'!$J129</f>
        <v>0</v>
      </c>
      <c r="K129" s="142">
        <f>'[6]Daily Roster'!$K129</f>
        <v>0</v>
      </c>
      <c r="L129" s="142">
        <f>'[6]Daily Roster'!$L129</f>
        <v>0</v>
      </c>
      <c r="M129" s="142">
        <f>'[6]Daily Roster'!$M129</f>
        <v>0</v>
      </c>
      <c r="N129" s="142">
        <f>'[6]Daily Roster'!$N129</f>
        <v>0</v>
      </c>
      <c r="O129" s="142">
        <f>'[6]Daily Roster'!$O129</f>
        <v>0</v>
      </c>
      <c r="P129" s="142">
        <f>'[6]Daily Roster'!$P129</f>
        <v>0</v>
      </c>
      <c r="Q129" s="142">
        <f>'[6]Daily Roster'!$Q129</f>
        <v>0</v>
      </c>
      <c r="R129" s="142">
        <f>'[6]Daily Roster'!$R129</f>
        <v>0</v>
      </c>
      <c r="S129" s="142">
        <f>'[6]Daily Roster'!$S129</f>
        <v>0</v>
      </c>
      <c r="T129" s="142">
        <f>'[6]Daily Roster'!$T129</f>
        <v>0</v>
      </c>
      <c r="U129" s="142">
        <f>'[6]Daily Roster'!$U129</f>
        <v>0</v>
      </c>
      <c r="V129" s="142">
        <f>'[6]Daily Roster'!$V129</f>
        <v>0</v>
      </c>
      <c r="W129" s="142">
        <f>'[6]Daily Roster'!$W129</f>
        <v>0</v>
      </c>
      <c r="X129" s="142">
        <f>'[6]Daily Roster'!$X129</f>
        <v>0</v>
      </c>
      <c r="Y129" s="142">
        <f>'[6]Daily Roster'!$Y129</f>
        <v>0</v>
      </c>
      <c r="Z129" s="142">
        <f>'[6]Daily Roster'!$Z129</f>
        <v>0</v>
      </c>
      <c r="AA129" s="142">
        <f>'[6]Daily Roster'!$AA129</f>
        <v>0</v>
      </c>
      <c r="AB129" s="142">
        <f>'[6]Daily Roster'!$AB129</f>
        <v>0</v>
      </c>
      <c r="AC129" s="142">
        <f>'[6]Daily Roster'!$AC129</f>
        <v>0</v>
      </c>
      <c r="AD129" s="142">
        <f>'[6]Daily Roster'!$AD129</f>
        <v>0</v>
      </c>
      <c r="AE129" s="142">
        <f>'[6]Daily Roster'!$AE129</f>
        <v>0</v>
      </c>
      <c r="AF129" s="142">
        <f>'[6]Daily Roster'!$AF129</f>
        <v>0</v>
      </c>
      <c r="AG129" s="142">
        <f>'[6]Daily Roster'!$AG129</f>
        <v>0</v>
      </c>
      <c r="AH129" s="142">
        <f>'[6]Daily Roster'!$AH129</f>
        <v>0</v>
      </c>
      <c r="AI129" s="142">
        <f>'[6]Daily Roster'!$AI129</f>
        <v>0</v>
      </c>
      <c r="AJ129" s="191">
        <f>'[6]Daily Roster'!$AJ129</f>
        <v>0</v>
      </c>
      <c r="AK129" s="191">
        <f>'[6]Daily Roster'!$AK129</f>
        <v>0</v>
      </c>
      <c r="AL129" s="191">
        <f>'[6]Daily Roster'!$AL129</f>
        <v>0</v>
      </c>
      <c r="AN129" s="25"/>
    </row>
    <row r="130" spans="1:40" s="5" customFormat="1" x14ac:dyDescent="0.3">
      <c r="A130" s="139">
        <v>43279</v>
      </c>
      <c r="B130" s="140" t="s">
        <v>4</v>
      </c>
      <c r="C130" s="142">
        <f>'[6]Daily Roster'!$C130</f>
        <v>0</v>
      </c>
      <c r="D130" s="142">
        <f>'[6]Daily Roster'!$D130</f>
        <v>0</v>
      </c>
      <c r="E130" s="142">
        <f>'[6]Daily Roster'!$E130</f>
        <v>0</v>
      </c>
      <c r="F130" s="142">
        <f>'[6]Daily Roster'!$F130</f>
        <v>0</v>
      </c>
      <c r="G130" s="142">
        <f>'[6]Daily Roster'!$G130</f>
        <v>0</v>
      </c>
      <c r="H130" s="142">
        <f>'[6]Daily Roster'!$H130</f>
        <v>0</v>
      </c>
      <c r="I130" s="142">
        <f>'[6]Daily Roster'!$I130</f>
        <v>0</v>
      </c>
      <c r="J130" s="142">
        <f>'[6]Daily Roster'!$J130</f>
        <v>0</v>
      </c>
      <c r="K130" s="142">
        <f>'[6]Daily Roster'!$K130</f>
        <v>0</v>
      </c>
      <c r="L130" s="142">
        <f>'[6]Daily Roster'!$L130</f>
        <v>0</v>
      </c>
      <c r="M130" s="142">
        <f>'[6]Daily Roster'!$M130</f>
        <v>0</v>
      </c>
      <c r="N130" s="142">
        <f>'[6]Daily Roster'!$N130</f>
        <v>0</v>
      </c>
      <c r="O130" s="142">
        <f>'[6]Daily Roster'!$O130</f>
        <v>0</v>
      </c>
      <c r="P130" s="142">
        <f>'[6]Daily Roster'!$P130</f>
        <v>0</v>
      </c>
      <c r="Q130" s="142">
        <f>'[6]Daily Roster'!$Q130</f>
        <v>0</v>
      </c>
      <c r="R130" s="142">
        <f>'[6]Daily Roster'!$R130</f>
        <v>0</v>
      </c>
      <c r="S130" s="142">
        <f>'[6]Daily Roster'!$S130</f>
        <v>0</v>
      </c>
      <c r="T130" s="142">
        <f>'[6]Daily Roster'!$T130</f>
        <v>0</v>
      </c>
      <c r="U130" s="142">
        <f>'[6]Daily Roster'!$U130</f>
        <v>0</v>
      </c>
      <c r="V130" s="142">
        <f>'[6]Daily Roster'!$V130</f>
        <v>0</v>
      </c>
      <c r="W130" s="142">
        <f>'[6]Daily Roster'!$W130</f>
        <v>0</v>
      </c>
      <c r="X130" s="142">
        <f>'[6]Daily Roster'!$X130</f>
        <v>0</v>
      </c>
      <c r="Y130" s="142">
        <f>'[6]Daily Roster'!$Y130</f>
        <v>0</v>
      </c>
      <c r="Z130" s="142">
        <f>'[6]Daily Roster'!$Z130</f>
        <v>0</v>
      </c>
      <c r="AA130" s="142">
        <f>'[6]Daily Roster'!$AA130</f>
        <v>0</v>
      </c>
      <c r="AB130" s="142">
        <f>'[6]Daily Roster'!$AB130</f>
        <v>0</v>
      </c>
      <c r="AC130" s="142">
        <f>'[6]Daily Roster'!$AC130</f>
        <v>0</v>
      </c>
      <c r="AD130" s="142">
        <f>'[6]Daily Roster'!$AD130</f>
        <v>0</v>
      </c>
      <c r="AE130" s="142">
        <f>'[6]Daily Roster'!$AE130</f>
        <v>0</v>
      </c>
      <c r="AF130" s="142">
        <f>'[6]Daily Roster'!$AF130</f>
        <v>0</v>
      </c>
      <c r="AG130" s="142">
        <f>'[6]Daily Roster'!$AG130</f>
        <v>0</v>
      </c>
      <c r="AH130" s="142">
        <f>'[6]Daily Roster'!$AH130</f>
        <v>0</v>
      </c>
      <c r="AI130" s="142">
        <f>'[6]Daily Roster'!$AI130</f>
        <v>0</v>
      </c>
      <c r="AJ130" s="191">
        <f>'[6]Daily Roster'!$AJ130</f>
        <v>0</v>
      </c>
      <c r="AK130" s="191">
        <f>'[6]Daily Roster'!$AK130</f>
        <v>0</v>
      </c>
      <c r="AL130" s="191">
        <f>'[6]Daily Roster'!$AL130</f>
        <v>0</v>
      </c>
      <c r="AN130" s="25"/>
    </row>
    <row r="131" spans="1:40" s="5" customFormat="1" x14ac:dyDescent="0.3">
      <c r="A131" s="139">
        <v>43280</v>
      </c>
      <c r="B131" s="140" t="s">
        <v>5</v>
      </c>
      <c r="C131" s="142">
        <f>'[6]Daily Roster'!$C131</f>
        <v>0</v>
      </c>
      <c r="D131" s="142">
        <f>'[6]Daily Roster'!$D131</f>
        <v>0</v>
      </c>
      <c r="E131" s="142">
        <f>'[6]Daily Roster'!$E131</f>
        <v>0</v>
      </c>
      <c r="F131" s="142">
        <f>'[6]Daily Roster'!$F131</f>
        <v>0</v>
      </c>
      <c r="G131" s="142">
        <f>'[6]Daily Roster'!$G131</f>
        <v>0</v>
      </c>
      <c r="H131" s="142">
        <f>'[6]Daily Roster'!$H131</f>
        <v>0</v>
      </c>
      <c r="I131" s="142">
        <f>'[6]Daily Roster'!$I131</f>
        <v>0</v>
      </c>
      <c r="J131" s="142">
        <f>'[6]Daily Roster'!$J131</f>
        <v>0</v>
      </c>
      <c r="K131" s="142">
        <f>'[6]Daily Roster'!$K131</f>
        <v>0</v>
      </c>
      <c r="L131" s="142">
        <f>'[6]Daily Roster'!$L131</f>
        <v>0</v>
      </c>
      <c r="M131" s="142">
        <f>'[6]Daily Roster'!$M131</f>
        <v>0</v>
      </c>
      <c r="N131" s="142">
        <f>'[6]Daily Roster'!$N131</f>
        <v>0</v>
      </c>
      <c r="O131" s="142">
        <f>'[6]Daily Roster'!$O131</f>
        <v>0</v>
      </c>
      <c r="P131" s="142">
        <f>'[6]Daily Roster'!$P131</f>
        <v>0</v>
      </c>
      <c r="Q131" s="142">
        <f>'[6]Daily Roster'!$Q131</f>
        <v>0</v>
      </c>
      <c r="R131" s="142">
        <f>'[6]Daily Roster'!$R131</f>
        <v>0</v>
      </c>
      <c r="S131" s="142">
        <f>'[6]Daily Roster'!$S131</f>
        <v>0</v>
      </c>
      <c r="T131" s="142">
        <f>'[6]Daily Roster'!$T131</f>
        <v>0</v>
      </c>
      <c r="U131" s="142">
        <f>'[6]Daily Roster'!$U131</f>
        <v>0</v>
      </c>
      <c r="V131" s="142">
        <f>'[6]Daily Roster'!$V131</f>
        <v>0</v>
      </c>
      <c r="W131" s="142">
        <f>'[6]Daily Roster'!$W131</f>
        <v>0</v>
      </c>
      <c r="X131" s="142">
        <f>'[6]Daily Roster'!$X131</f>
        <v>0</v>
      </c>
      <c r="Y131" s="142">
        <f>'[6]Daily Roster'!$Y131</f>
        <v>0</v>
      </c>
      <c r="Z131" s="142">
        <f>'[6]Daily Roster'!$Z131</f>
        <v>0</v>
      </c>
      <c r="AA131" s="142">
        <f>'[6]Daily Roster'!$AA131</f>
        <v>0</v>
      </c>
      <c r="AB131" s="142">
        <f>'[6]Daily Roster'!$AB131</f>
        <v>0</v>
      </c>
      <c r="AC131" s="142">
        <f>'[6]Daily Roster'!$AC131</f>
        <v>0</v>
      </c>
      <c r="AD131" s="142">
        <f>'[6]Daily Roster'!$AD131</f>
        <v>0</v>
      </c>
      <c r="AE131" s="142">
        <f>'[6]Daily Roster'!$AE131</f>
        <v>0</v>
      </c>
      <c r="AF131" s="142">
        <f>'[6]Daily Roster'!$AF131</f>
        <v>0</v>
      </c>
      <c r="AG131" s="142">
        <f>'[6]Daily Roster'!$AG131</f>
        <v>0</v>
      </c>
      <c r="AH131" s="142">
        <f>'[6]Daily Roster'!$AH131</f>
        <v>0</v>
      </c>
      <c r="AI131" s="142">
        <f>'[6]Daily Roster'!$AI131</f>
        <v>0</v>
      </c>
      <c r="AJ131" s="191">
        <f>'[6]Daily Roster'!$AJ131</f>
        <v>0</v>
      </c>
      <c r="AK131" s="191">
        <f>'[6]Daily Roster'!$AK131</f>
        <v>0</v>
      </c>
      <c r="AL131" s="191">
        <f>'[6]Daily Roster'!$AL131</f>
        <v>0</v>
      </c>
      <c r="AN131" s="25"/>
    </row>
    <row r="132" spans="1:40" s="5" customFormat="1" x14ac:dyDescent="0.3">
      <c r="A132" s="139">
        <v>43283</v>
      </c>
      <c r="B132" s="140" t="s">
        <v>1</v>
      </c>
      <c r="C132" s="142">
        <f>'[6]Daily Roster'!$C132</f>
        <v>0</v>
      </c>
      <c r="D132" s="142">
        <f>'[6]Daily Roster'!$D132</f>
        <v>0</v>
      </c>
      <c r="E132" s="142">
        <f>'[6]Daily Roster'!$E132</f>
        <v>0</v>
      </c>
      <c r="F132" s="142">
        <f>'[6]Daily Roster'!$F132</f>
        <v>0</v>
      </c>
      <c r="G132" s="142">
        <f>'[6]Daily Roster'!$G132</f>
        <v>0</v>
      </c>
      <c r="H132" s="142">
        <f>'[6]Daily Roster'!$H132</f>
        <v>0</v>
      </c>
      <c r="I132" s="142">
        <f>'[6]Daily Roster'!$I132</f>
        <v>0</v>
      </c>
      <c r="J132" s="142">
        <f>'[6]Daily Roster'!$J132</f>
        <v>0</v>
      </c>
      <c r="K132" s="142">
        <f>'[6]Daily Roster'!$K132</f>
        <v>0</v>
      </c>
      <c r="L132" s="142">
        <f>'[6]Daily Roster'!$L132</f>
        <v>0</v>
      </c>
      <c r="M132" s="142">
        <f>'[6]Daily Roster'!$M132</f>
        <v>0</v>
      </c>
      <c r="N132" s="142">
        <f>'[6]Daily Roster'!$N132</f>
        <v>0</v>
      </c>
      <c r="O132" s="142">
        <f>'[6]Daily Roster'!$O132</f>
        <v>0</v>
      </c>
      <c r="P132" s="142">
        <f>'[6]Daily Roster'!$P132</f>
        <v>0</v>
      </c>
      <c r="Q132" s="142">
        <f>'[6]Daily Roster'!$Q132</f>
        <v>0</v>
      </c>
      <c r="R132" s="142">
        <f>'[6]Daily Roster'!$R132</f>
        <v>0</v>
      </c>
      <c r="S132" s="142">
        <f>'[6]Daily Roster'!$S132</f>
        <v>0</v>
      </c>
      <c r="T132" s="142">
        <f>'[6]Daily Roster'!$T132</f>
        <v>0</v>
      </c>
      <c r="U132" s="142">
        <f>'[6]Daily Roster'!$U132</f>
        <v>0</v>
      </c>
      <c r="V132" s="142">
        <f>'[6]Daily Roster'!$V132</f>
        <v>0</v>
      </c>
      <c r="W132" s="142">
        <f>'[6]Daily Roster'!$W132</f>
        <v>0</v>
      </c>
      <c r="X132" s="142">
        <f>'[6]Daily Roster'!$X132</f>
        <v>0</v>
      </c>
      <c r="Y132" s="142">
        <f>'[6]Daily Roster'!$Y132</f>
        <v>0</v>
      </c>
      <c r="Z132" s="142">
        <f>'[6]Daily Roster'!$Z132</f>
        <v>0</v>
      </c>
      <c r="AA132" s="142">
        <f>'[6]Daily Roster'!$AA132</f>
        <v>0</v>
      </c>
      <c r="AB132" s="142">
        <f>'[6]Daily Roster'!$AB132</f>
        <v>0</v>
      </c>
      <c r="AC132" s="142">
        <f>'[6]Daily Roster'!$AC132</f>
        <v>0</v>
      </c>
      <c r="AD132" s="142">
        <f>'[6]Daily Roster'!$AD132</f>
        <v>0</v>
      </c>
      <c r="AE132" s="142">
        <f>'[6]Daily Roster'!$AE132</f>
        <v>0</v>
      </c>
      <c r="AF132" s="142">
        <f>'[6]Daily Roster'!$AF132</f>
        <v>0</v>
      </c>
      <c r="AG132" s="142">
        <f>'[6]Daily Roster'!$AG132</f>
        <v>0</v>
      </c>
      <c r="AH132" s="142">
        <f>'[6]Daily Roster'!$AH132</f>
        <v>0</v>
      </c>
      <c r="AI132" s="142">
        <f>'[6]Daily Roster'!$AI132</f>
        <v>0</v>
      </c>
      <c r="AJ132" s="191">
        <f>'[6]Daily Roster'!$AJ132</f>
        <v>0</v>
      </c>
      <c r="AK132" s="191">
        <f>'[6]Daily Roster'!$AK132</f>
        <v>0</v>
      </c>
      <c r="AL132" s="191">
        <f>'[6]Daily Roster'!$AL132</f>
        <v>0</v>
      </c>
      <c r="AN132" s="25"/>
    </row>
    <row r="133" spans="1:40" s="5" customFormat="1" x14ac:dyDescent="0.3">
      <c r="A133" s="139">
        <v>43284</v>
      </c>
      <c r="B133" s="140" t="s">
        <v>2</v>
      </c>
      <c r="C133" s="142">
        <f>'[6]Daily Roster'!$C133</f>
        <v>0</v>
      </c>
      <c r="D133" s="142">
        <f>'[6]Daily Roster'!$D133</f>
        <v>0</v>
      </c>
      <c r="E133" s="142">
        <f>'[6]Daily Roster'!$E133</f>
        <v>0</v>
      </c>
      <c r="F133" s="142">
        <f>'[6]Daily Roster'!$F133</f>
        <v>0</v>
      </c>
      <c r="G133" s="142">
        <f>'[6]Daily Roster'!$G133</f>
        <v>0</v>
      </c>
      <c r="H133" s="142">
        <f>'[6]Daily Roster'!$H133</f>
        <v>0</v>
      </c>
      <c r="I133" s="142">
        <f>'[6]Daily Roster'!$I133</f>
        <v>0</v>
      </c>
      <c r="J133" s="142">
        <f>'[6]Daily Roster'!$J133</f>
        <v>0</v>
      </c>
      <c r="K133" s="142">
        <f>'[6]Daily Roster'!$K133</f>
        <v>0</v>
      </c>
      <c r="L133" s="142">
        <f>'[6]Daily Roster'!$L133</f>
        <v>0</v>
      </c>
      <c r="M133" s="142">
        <f>'[6]Daily Roster'!$M133</f>
        <v>0</v>
      </c>
      <c r="N133" s="142">
        <f>'[6]Daily Roster'!$N133</f>
        <v>0</v>
      </c>
      <c r="O133" s="142">
        <f>'[6]Daily Roster'!$O133</f>
        <v>0</v>
      </c>
      <c r="P133" s="142">
        <f>'[6]Daily Roster'!$P133</f>
        <v>0</v>
      </c>
      <c r="Q133" s="142">
        <f>'[6]Daily Roster'!$Q133</f>
        <v>0</v>
      </c>
      <c r="R133" s="142">
        <f>'[6]Daily Roster'!$R133</f>
        <v>0</v>
      </c>
      <c r="S133" s="142">
        <f>'[6]Daily Roster'!$S133</f>
        <v>0</v>
      </c>
      <c r="T133" s="142">
        <f>'[6]Daily Roster'!$T133</f>
        <v>0</v>
      </c>
      <c r="U133" s="142">
        <f>'[6]Daily Roster'!$U133</f>
        <v>0</v>
      </c>
      <c r="V133" s="142">
        <f>'[6]Daily Roster'!$V133</f>
        <v>0</v>
      </c>
      <c r="W133" s="142">
        <f>'[6]Daily Roster'!$W133</f>
        <v>0</v>
      </c>
      <c r="X133" s="142">
        <f>'[6]Daily Roster'!$X133</f>
        <v>0</v>
      </c>
      <c r="Y133" s="142">
        <f>'[6]Daily Roster'!$Y133</f>
        <v>0</v>
      </c>
      <c r="Z133" s="142">
        <f>'[6]Daily Roster'!$Z133</f>
        <v>0</v>
      </c>
      <c r="AA133" s="142">
        <f>'[6]Daily Roster'!$AA133</f>
        <v>0</v>
      </c>
      <c r="AB133" s="142">
        <f>'[6]Daily Roster'!$AB133</f>
        <v>0</v>
      </c>
      <c r="AC133" s="142">
        <f>'[6]Daily Roster'!$AC133</f>
        <v>0</v>
      </c>
      <c r="AD133" s="142">
        <f>'[6]Daily Roster'!$AD133</f>
        <v>0</v>
      </c>
      <c r="AE133" s="142">
        <f>'[6]Daily Roster'!$AE133</f>
        <v>0</v>
      </c>
      <c r="AF133" s="142">
        <f>'[6]Daily Roster'!$AF133</f>
        <v>0</v>
      </c>
      <c r="AG133" s="142">
        <f>'[6]Daily Roster'!$AG133</f>
        <v>0</v>
      </c>
      <c r="AH133" s="142">
        <f>'[6]Daily Roster'!$AH133</f>
        <v>0</v>
      </c>
      <c r="AI133" s="142">
        <f>'[6]Daily Roster'!$AI133</f>
        <v>0</v>
      </c>
      <c r="AJ133" s="191">
        <f>'[6]Daily Roster'!$AJ133</f>
        <v>0</v>
      </c>
      <c r="AK133" s="191">
        <f>'[6]Daily Roster'!$AK133</f>
        <v>0</v>
      </c>
      <c r="AL133" s="191">
        <f>'[6]Daily Roster'!$AL133</f>
        <v>0</v>
      </c>
      <c r="AN133" s="25"/>
    </row>
    <row r="134" spans="1:40" s="5" customFormat="1" x14ac:dyDescent="0.3">
      <c r="A134" s="139">
        <v>43285</v>
      </c>
      <c r="B134" s="140" t="s">
        <v>3</v>
      </c>
      <c r="C134" s="142">
        <f>'[6]Daily Roster'!$C134</f>
        <v>0</v>
      </c>
      <c r="D134" s="142">
        <f>'[6]Daily Roster'!$D134</f>
        <v>0</v>
      </c>
      <c r="E134" s="142">
        <f>'[6]Daily Roster'!$E134</f>
        <v>0</v>
      </c>
      <c r="F134" s="142">
        <f>'[6]Daily Roster'!$F134</f>
        <v>0</v>
      </c>
      <c r="G134" s="142">
        <f>'[6]Daily Roster'!$G134</f>
        <v>0</v>
      </c>
      <c r="H134" s="142">
        <f>'[6]Daily Roster'!$H134</f>
        <v>0</v>
      </c>
      <c r="I134" s="142">
        <f>'[6]Daily Roster'!$I134</f>
        <v>0</v>
      </c>
      <c r="J134" s="142">
        <f>'[6]Daily Roster'!$J134</f>
        <v>0</v>
      </c>
      <c r="K134" s="142">
        <f>'[6]Daily Roster'!$K134</f>
        <v>0</v>
      </c>
      <c r="L134" s="142">
        <f>'[6]Daily Roster'!$L134</f>
        <v>0</v>
      </c>
      <c r="M134" s="142">
        <f>'[6]Daily Roster'!$M134</f>
        <v>0</v>
      </c>
      <c r="N134" s="142">
        <f>'[6]Daily Roster'!$N134</f>
        <v>0</v>
      </c>
      <c r="O134" s="142">
        <f>'[6]Daily Roster'!$O134</f>
        <v>0</v>
      </c>
      <c r="P134" s="142">
        <f>'[6]Daily Roster'!$P134</f>
        <v>0</v>
      </c>
      <c r="Q134" s="142">
        <f>'[6]Daily Roster'!$Q134</f>
        <v>0</v>
      </c>
      <c r="R134" s="142">
        <f>'[6]Daily Roster'!$R134</f>
        <v>0</v>
      </c>
      <c r="S134" s="142">
        <f>'[6]Daily Roster'!$S134</f>
        <v>0</v>
      </c>
      <c r="T134" s="142">
        <f>'[6]Daily Roster'!$T134</f>
        <v>0</v>
      </c>
      <c r="U134" s="142">
        <f>'[6]Daily Roster'!$U134</f>
        <v>0</v>
      </c>
      <c r="V134" s="142">
        <f>'[6]Daily Roster'!$V134</f>
        <v>0</v>
      </c>
      <c r="W134" s="142">
        <f>'[6]Daily Roster'!$W134</f>
        <v>0</v>
      </c>
      <c r="X134" s="142">
        <f>'[6]Daily Roster'!$X134</f>
        <v>0</v>
      </c>
      <c r="Y134" s="142">
        <f>'[6]Daily Roster'!$Y134</f>
        <v>0</v>
      </c>
      <c r="Z134" s="142">
        <f>'[6]Daily Roster'!$Z134</f>
        <v>0</v>
      </c>
      <c r="AA134" s="142">
        <f>'[6]Daily Roster'!$AA134</f>
        <v>0</v>
      </c>
      <c r="AB134" s="142">
        <f>'[6]Daily Roster'!$AB134</f>
        <v>0</v>
      </c>
      <c r="AC134" s="142">
        <f>'[6]Daily Roster'!$AC134</f>
        <v>0</v>
      </c>
      <c r="AD134" s="142">
        <f>'[6]Daily Roster'!$AD134</f>
        <v>0</v>
      </c>
      <c r="AE134" s="142">
        <f>'[6]Daily Roster'!$AE134</f>
        <v>0</v>
      </c>
      <c r="AF134" s="142">
        <f>'[6]Daily Roster'!$AF134</f>
        <v>0</v>
      </c>
      <c r="AG134" s="142">
        <f>'[6]Daily Roster'!$AG134</f>
        <v>0</v>
      </c>
      <c r="AH134" s="142">
        <f>'[6]Daily Roster'!$AH134</f>
        <v>0</v>
      </c>
      <c r="AI134" s="142">
        <f>'[6]Daily Roster'!$AI134</f>
        <v>0</v>
      </c>
      <c r="AJ134" s="191">
        <f>'[6]Daily Roster'!$AJ134</f>
        <v>0</v>
      </c>
      <c r="AK134" s="191">
        <f>'[6]Daily Roster'!$AK134</f>
        <v>0</v>
      </c>
      <c r="AL134" s="191">
        <f>'[6]Daily Roster'!$AL134</f>
        <v>0</v>
      </c>
      <c r="AN134" s="25"/>
    </row>
    <row r="135" spans="1:40" s="5" customFormat="1" x14ac:dyDescent="0.3">
      <c r="A135" s="139">
        <v>43286</v>
      </c>
      <c r="B135" s="140" t="s">
        <v>4</v>
      </c>
      <c r="C135" s="142">
        <f>'[6]Daily Roster'!$C135</f>
        <v>0</v>
      </c>
      <c r="D135" s="142">
        <f>'[6]Daily Roster'!$D135</f>
        <v>0</v>
      </c>
      <c r="E135" s="142">
        <f>'[6]Daily Roster'!$E135</f>
        <v>0</v>
      </c>
      <c r="F135" s="142">
        <f>'[6]Daily Roster'!$F135</f>
        <v>0</v>
      </c>
      <c r="G135" s="142">
        <f>'[6]Daily Roster'!$G135</f>
        <v>0</v>
      </c>
      <c r="H135" s="142">
        <f>'[6]Daily Roster'!$H135</f>
        <v>0</v>
      </c>
      <c r="I135" s="142">
        <f>'[6]Daily Roster'!$I135</f>
        <v>0</v>
      </c>
      <c r="J135" s="142">
        <f>'[6]Daily Roster'!$J135</f>
        <v>0</v>
      </c>
      <c r="K135" s="142">
        <f>'[6]Daily Roster'!$K135</f>
        <v>0</v>
      </c>
      <c r="L135" s="142">
        <f>'[6]Daily Roster'!$L135</f>
        <v>0</v>
      </c>
      <c r="M135" s="142">
        <f>'[6]Daily Roster'!$M135</f>
        <v>0</v>
      </c>
      <c r="N135" s="142">
        <f>'[6]Daily Roster'!$N135</f>
        <v>0</v>
      </c>
      <c r="O135" s="142">
        <f>'[6]Daily Roster'!$O135</f>
        <v>0</v>
      </c>
      <c r="P135" s="142">
        <f>'[6]Daily Roster'!$P135</f>
        <v>0</v>
      </c>
      <c r="Q135" s="142">
        <f>'[6]Daily Roster'!$Q135</f>
        <v>0</v>
      </c>
      <c r="R135" s="142">
        <f>'[6]Daily Roster'!$R135</f>
        <v>0</v>
      </c>
      <c r="S135" s="142">
        <f>'[6]Daily Roster'!$S135</f>
        <v>0</v>
      </c>
      <c r="T135" s="142">
        <f>'[6]Daily Roster'!$T135</f>
        <v>0</v>
      </c>
      <c r="U135" s="142">
        <f>'[6]Daily Roster'!$U135</f>
        <v>0</v>
      </c>
      <c r="V135" s="142">
        <f>'[6]Daily Roster'!$V135</f>
        <v>0</v>
      </c>
      <c r="W135" s="142">
        <f>'[6]Daily Roster'!$W135</f>
        <v>0</v>
      </c>
      <c r="X135" s="142">
        <f>'[6]Daily Roster'!$X135</f>
        <v>0</v>
      </c>
      <c r="Y135" s="142">
        <f>'[6]Daily Roster'!$Y135</f>
        <v>0</v>
      </c>
      <c r="Z135" s="142">
        <f>'[6]Daily Roster'!$Z135</f>
        <v>0</v>
      </c>
      <c r="AA135" s="142">
        <f>'[6]Daily Roster'!$AA135</f>
        <v>0</v>
      </c>
      <c r="AB135" s="142">
        <f>'[6]Daily Roster'!$AB135</f>
        <v>0</v>
      </c>
      <c r="AC135" s="142">
        <f>'[6]Daily Roster'!$AC135</f>
        <v>0</v>
      </c>
      <c r="AD135" s="142">
        <f>'[6]Daily Roster'!$AD135</f>
        <v>0</v>
      </c>
      <c r="AE135" s="142">
        <f>'[6]Daily Roster'!$AE135</f>
        <v>0</v>
      </c>
      <c r="AF135" s="142">
        <f>'[6]Daily Roster'!$AF135</f>
        <v>0</v>
      </c>
      <c r="AG135" s="142">
        <f>'[6]Daily Roster'!$AG135</f>
        <v>0</v>
      </c>
      <c r="AH135" s="142">
        <f>'[6]Daily Roster'!$AH135</f>
        <v>0</v>
      </c>
      <c r="AI135" s="142">
        <f>'[6]Daily Roster'!$AI135</f>
        <v>0</v>
      </c>
      <c r="AJ135" s="191">
        <f>'[6]Daily Roster'!$AJ135</f>
        <v>0</v>
      </c>
      <c r="AK135" s="191">
        <f>'[6]Daily Roster'!$AK135</f>
        <v>0</v>
      </c>
      <c r="AL135" s="191">
        <f>'[6]Daily Roster'!$AL135</f>
        <v>0</v>
      </c>
      <c r="AN135" s="25"/>
    </row>
    <row r="136" spans="1:40" s="5" customFormat="1" x14ac:dyDescent="0.3">
      <c r="A136" s="139">
        <v>43287</v>
      </c>
      <c r="B136" s="140" t="s">
        <v>5</v>
      </c>
      <c r="C136" s="142">
        <f>'[6]Daily Roster'!$C136</f>
        <v>0</v>
      </c>
      <c r="D136" s="142">
        <f>'[6]Daily Roster'!$D136</f>
        <v>0</v>
      </c>
      <c r="E136" s="142">
        <f>'[6]Daily Roster'!$E136</f>
        <v>0</v>
      </c>
      <c r="F136" s="142">
        <f>'[6]Daily Roster'!$F136</f>
        <v>0</v>
      </c>
      <c r="G136" s="142">
        <f>'[6]Daily Roster'!$G136</f>
        <v>0</v>
      </c>
      <c r="H136" s="142">
        <f>'[6]Daily Roster'!$H136</f>
        <v>0</v>
      </c>
      <c r="I136" s="142">
        <f>'[6]Daily Roster'!$I136</f>
        <v>0</v>
      </c>
      <c r="J136" s="142">
        <f>'[6]Daily Roster'!$J136</f>
        <v>0</v>
      </c>
      <c r="K136" s="142">
        <f>'[6]Daily Roster'!$K136</f>
        <v>0</v>
      </c>
      <c r="L136" s="142">
        <f>'[6]Daily Roster'!$L136</f>
        <v>0</v>
      </c>
      <c r="M136" s="142">
        <f>'[6]Daily Roster'!$M136</f>
        <v>0</v>
      </c>
      <c r="N136" s="142">
        <f>'[6]Daily Roster'!$N136</f>
        <v>0</v>
      </c>
      <c r="O136" s="142">
        <f>'[6]Daily Roster'!$O136</f>
        <v>0</v>
      </c>
      <c r="P136" s="142">
        <f>'[6]Daily Roster'!$P136</f>
        <v>0</v>
      </c>
      <c r="Q136" s="142">
        <f>'[6]Daily Roster'!$Q136</f>
        <v>0</v>
      </c>
      <c r="R136" s="142">
        <f>'[6]Daily Roster'!$R136</f>
        <v>0</v>
      </c>
      <c r="S136" s="142">
        <f>'[6]Daily Roster'!$S136</f>
        <v>0</v>
      </c>
      <c r="T136" s="142">
        <f>'[6]Daily Roster'!$T136</f>
        <v>0</v>
      </c>
      <c r="U136" s="142">
        <f>'[6]Daily Roster'!$U136</f>
        <v>0</v>
      </c>
      <c r="V136" s="142">
        <f>'[6]Daily Roster'!$V136</f>
        <v>0</v>
      </c>
      <c r="W136" s="142">
        <f>'[6]Daily Roster'!$W136</f>
        <v>0</v>
      </c>
      <c r="X136" s="142">
        <f>'[6]Daily Roster'!$X136</f>
        <v>0</v>
      </c>
      <c r="Y136" s="142">
        <f>'[6]Daily Roster'!$Y136</f>
        <v>0</v>
      </c>
      <c r="Z136" s="142">
        <f>'[6]Daily Roster'!$Z136</f>
        <v>0</v>
      </c>
      <c r="AA136" s="142">
        <f>'[6]Daily Roster'!$AA136</f>
        <v>0</v>
      </c>
      <c r="AB136" s="142">
        <f>'[6]Daily Roster'!$AB136</f>
        <v>0</v>
      </c>
      <c r="AC136" s="142">
        <f>'[6]Daily Roster'!$AC136</f>
        <v>0</v>
      </c>
      <c r="AD136" s="142">
        <f>'[6]Daily Roster'!$AD136</f>
        <v>0</v>
      </c>
      <c r="AE136" s="142">
        <f>'[6]Daily Roster'!$AE136</f>
        <v>0</v>
      </c>
      <c r="AF136" s="142">
        <f>'[6]Daily Roster'!$AF136</f>
        <v>0</v>
      </c>
      <c r="AG136" s="142">
        <f>'[6]Daily Roster'!$AG136</f>
        <v>0</v>
      </c>
      <c r="AH136" s="142">
        <f>'[6]Daily Roster'!$AH136</f>
        <v>0</v>
      </c>
      <c r="AI136" s="142">
        <f>'[6]Daily Roster'!$AI136</f>
        <v>0</v>
      </c>
      <c r="AJ136" s="191">
        <f>'[6]Daily Roster'!$AJ136</f>
        <v>0</v>
      </c>
      <c r="AK136" s="191">
        <f>'[6]Daily Roster'!$AK136</f>
        <v>0</v>
      </c>
      <c r="AL136" s="191">
        <f>'[6]Daily Roster'!$AL136</f>
        <v>0</v>
      </c>
      <c r="AN136" s="25"/>
    </row>
    <row r="137" spans="1:40" s="5" customFormat="1" x14ac:dyDescent="0.3">
      <c r="A137" s="139">
        <v>43290</v>
      </c>
      <c r="B137" s="140" t="s">
        <v>1</v>
      </c>
      <c r="C137" s="142">
        <f>'[6]Daily Roster'!$C137</f>
        <v>0</v>
      </c>
      <c r="D137" s="142">
        <f>'[6]Daily Roster'!$D137</f>
        <v>0</v>
      </c>
      <c r="E137" s="142">
        <f>'[6]Daily Roster'!$E137</f>
        <v>0</v>
      </c>
      <c r="F137" s="142">
        <f>'[6]Daily Roster'!$F137</f>
        <v>0</v>
      </c>
      <c r="G137" s="142">
        <f>'[6]Daily Roster'!$G137</f>
        <v>0</v>
      </c>
      <c r="H137" s="142">
        <f>'[6]Daily Roster'!$H137</f>
        <v>0</v>
      </c>
      <c r="I137" s="142">
        <f>'[6]Daily Roster'!$I137</f>
        <v>0</v>
      </c>
      <c r="J137" s="142">
        <f>'[6]Daily Roster'!$J137</f>
        <v>0</v>
      </c>
      <c r="K137" s="142">
        <f>'[6]Daily Roster'!$K137</f>
        <v>0</v>
      </c>
      <c r="L137" s="142">
        <f>'[6]Daily Roster'!$L137</f>
        <v>0</v>
      </c>
      <c r="M137" s="142">
        <f>'[6]Daily Roster'!$M137</f>
        <v>0</v>
      </c>
      <c r="N137" s="142">
        <f>'[6]Daily Roster'!$N137</f>
        <v>0</v>
      </c>
      <c r="O137" s="142">
        <f>'[6]Daily Roster'!$O137</f>
        <v>0</v>
      </c>
      <c r="P137" s="142">
        <f>'[6]Daily Roster'!$P137</f>
        <v>0</v>
      </c>
      <c r="Q137" s="142">
        <f>'[6]Daily Roster'!$Q137</f>
        <v>0</v>
      </c>
      <c r="R137" s="142">
        <f>'[6]Daily Roster'!$R137</f>
        <v>0</v>
      </c>
      <c r="S137" s="142">
        <f>'[6]Daily Roster'!$S137</f>
        <v>0</v>
      </c>
      <c r="T137" s="142">
        <f>'[6]Daily Roster'!$T137</f>
        <v>0</v>
      </c>
      <c r="U137" s="142">
        <f>'[6]Daily Roster'!$U137</f>
        <v>0</v>
      </c>
      <c r="V137" s="142">
        <f>'[6]Daily Roster'!$V137</f>
        <v>0</v>
      </c>
      <c r="W137" s="142">
        <f>'[6]Daily Roster'!$W137</f>
        <v>0</v>
      </c>
      <c r="X137" s="142">
        <f>'[6]Daily Roster'!$X137</f>
        <v>0</v>
      </c>
      <c r="Y137" s="142">
        <f>'[6]Daily Roster'!$Y137</f>
        <v>0</v>
      </c>
      <c r="Z137" s="142">
        <f>'[6]Daily Roster'!$Z137</f>
        <v>0</v>
      </c>
      <c r="AA137" s="142">
        <f>'[6]Daily Roster'!$AA137</f>
        <v>0</v>
      </c>
      <c r="AB137" s="142">
        <f>'[6]Daily Roster'!$AB137</f>
        <v>0</v>
      </c>
      <c r="AC137" s="142">
        <f>'[6]Daily Roster'!$AC137</f>
        <v>0</v>
      </c>
      <c r="AD137" s="142">
        <f>'[6]Daily Roster'!$AD137</f>
        <v>0</v>
      </c>
      <c r="AE137" s="142">
        <f>'[6]Daily Roster'!$AE137</f>
        <v>0</v>
      </c>
      <c r="AF137" s="142">
        <f>'[6]Daily Roster'!$AF137</f>
        <v>0</v>
      </c>
      <c r="AG137" s="142">
        <f>'[6]Daily Roster'!$AG137</f>
        <v>0</v>
      </c>
      <c r="AH137" s="142">
        <f>'[6]Daily Roster'!$AH137</f>
        <v>0</v>
      </c>
      <c r="AI137" s="142">
        <f>'[6]Daily Roster'!$AI137</f>
        <v>0</v>
      </c>
      <c r="AJ137" s="191">
        <f>'[6]Daily Roster'!$AJ137</f>
        <v>0</v>
      </c>
      <c r="AK137" s="191">
        <f>'[6]Daily Roster'!$AK137</f>
        <v>0</v>
      </c>
      <c r="AL137" s="191">
        <f>'[6]Daily Roster'!$AL137</f>
        <v>0</v>
      </c>
      <c r="AN137" s="25"/>
    </row>
    <row r="138" spans="1:40" s="5" customFormat="1" x14ac:dyDescent="0.3">
      <c r="A138" s="139">
        <v>43291</v>
      </c>
      <c r="B138" s="140" t="s">
        <v>2</v>
      </c>
      <c r="C138" s="142">
        <f>'[6]Daily Roster'!$C138</f>
        <v>0</v>
      </c>
      <c r="D138" s="142">
        <f>'[6]Daily Roster'!$D138</f>
        <v>0</v>
      </c>
      <c r="E138" s="142">
        <f>'[6]Daily Roster'!$E138</f>
        <v>0</v>
      </c>
      <c r="F138" s="142">
        <f>'[6]Daily Roster'!$F138</f>
        <v>0</v>
      </c>
      <c r="G138" s="142">
        <f>'[6]Daily Roster'!$G138</f>
        <v>0</v>
      </c>
      <c r="H138" s="142">
        <f>'[6]Daily Roster'!$H138</f>
        <v>0</v>
      </c>
      <c r="I138" s="142">
        <f>'[6]Daily Roster'!$I138</f>
        <v>0</v>
      </c>
      <c r="J138" s="142">
        <f>'[6]Daily Roster'!$J138</f>
        <v>0</v>
      </c>
      <c r="K138" s="142">
        <f>'[6]Daily Roster'!$K138</f>
        <v>0</v>
      </c>
      <c r="L138" s="142">
        <f>'[6]Daily Roster'!$L138</f>
        <v>0</v>
      </c>
      <c r="M138" s="142">
        <f>'[6]Daily Roster'!$M138</f>
        <v>0</v>
      </c>
      <c r="N138" s="142">
        <f>'[6]Daily Roster'!$N138</f>
        <v>0</v>
      </c>
      <c r="O138" s="142">
        <f>'[6]Daily Roster'!$O138</f>
        <v>0</v>
      </c>
      <c r="P138" s="142">
        <f>'[6]Daily Roster'!$P138</f>
        <v>0</v>
      </c>
      <c r="Q138" s="142">
        <f>'[6]Daily Roster'!$Q138</f>
        <v>0</v>
      </c>
      <c r="R138" s="142">
        <f>'[6]Daily Roster'!$R138</f>
        <v>0</v>
      </c>
      <c r="S138" s="142">
        <f>'[6]Daily Roster'!$S138</f>
        <v>0</v>
      </c>
      <c r="T138" s="142">
        <f>'[6]Daily Roster'!$T138</f>
        <v>0</v>
      </c>
      <c r="U138" s="142">
        <f>'[6]Daily Roster'!$U138</f>
        <v>0</v>
      </c>
      <c r="V138" s="142">
        <f>'[6]Daily Roster'!$V138</f>
        <v>0</v>
      </c>
      <c r="W138" s="142">
        <f>'[6]Daily Roster'!$W138</f>
        <v>0</v>
      </c>
      <c r="X138" s="142">
        <f>'[6]Daily Roster'!$X138</f>
        <v>0</v>
      </c>
      <c r="Y138" s="142">
        <f>'[6]Daily Roster'!$Y138</f>
        <v>0</v>
      </c>
      <c r="Z138" s="142">
        <f>'[6]Daily Roster'!$Z138</f>
        <v>0</v>
      </c>
      <c r="AA138" s="142">
        <f>'[6]Daily Roster'!$AA138</f>
        <v>0</v>
      </c>
      <c r="AB138" s="142">
        <f>'[6]Daily Roster'!$AB138</f>
        <v>0</v>
      </c>
      <c r="AC138" s="142">
        <f>'[6]Daily Roster'!$AC138</f>
        <v>0</v>
      </c>
      <c r="AD138" s="142">
        <f>'[6]Daily Roster'!$AD138</f>
        <v>0</v>
      </c>
      <c r="AE138" s="142">
        <f>'[6]Daily Roster'!$AE138</f>
        <v>0</v>
      </c>
      <c r="AF138" s="142">
        <f>'[6]Daily Roster'!$AF138</f>
        <v>0</v>
      </c>
      <c r="AG138" s="142">
        <f>'[6]Daily Roster'!$AG138</f>
        <v>0</v>
      </c>
      <c r="AH138" s="142">
        <f>'[6]Daily Roster'!$AH138</f>
        <v>0</v>
      </c>
      <c r="AI138" s="142">
        <f>'[6]Daily Roster'!$AI138</f>
        <v>0</v>
      </c>
      <c r="AJ138" s="191">
        <f>'[6]Daily Roster'!$AJ138</f>
        <v>0</v>
      </c>
      <c r="AK138" s="191">
        <f>'[6]Daily Roster'!$AK138</f>
        <v>0</v>
      </c>
      <c r="AL138" s="191">
        <f>'[6]Daily Roster'!$AL138</f>
        <v>0</v>
      </c>
      <c r="AN138" s="25"/>
    </row>
    <row r="139" spans="1:40" s="5" customFormat="1" x14ac:dyDescent="0.3">
      <c r="A139" s="139">
        <v>43292</v>
      </c>
      <c r="B139" s="140" t="s">
        <v>3</v>
      </c>
      <c r="C139" s="142">
        <f>'[6]Daily Roster'!$C139</f>
        <v>0</v>
      </c>
      <c r="D139" s="142">
        <f>'[6]Daily Roster'!$D139</f>
        <v>0</v>
      </c>
      <c r="E139" s="142">
        <f>'[6]Daily Roster'!$E139</f>
        <v>0</v>
      </c>
      <c r="F139" s="142">
        <f>'[6]Daily Roster'!$F139</f>
        <v>0</v>
      </c>
      <c r="G139" s="142">
        <f>'[6]Daily Roster'!$G139</f>
        <v>0</v>
      </c>
      <c r="H139" s="142">
        <f>'[6]Daily Roster'!$H139</f>
        <v>0</v>
      </c>
      <c r="I139" s="142">
        <f>'[6]Daily Roster'!$I139</f>
        <v>0</v>
      </c>
      <c r="J139" s="142">
        <f>'[6]Daily Roster'!$J139</f>
        <v>0</v>
      </c>
      <c r="K139" s="142">
        <f>'[6]Daily Roster'!$K139</f>
        <v>0</v>
      </c>
      <c r="L139" s="142">
        <f>'[6]Daily Roster'!$L139</f>
        <v>0</v>
      </c>
      <c r="M139" s="142">
        <f>'[6]Daily Roster'!$M139</f>
        <v>0</v>
      </c>
      <c r="N139" s="142">
        <f>'[6]Daily Roster'!$N139</f>
        <v>0</v>
      </c>
      <c r="O139" s="142">
        <f>'[6]Daily Roster'!$O139</f>
        <v>0</v>
      </c>
      <c r="P139" s="142">
        <f>'[6]Daily Roster'!$P139</f>
        <v>0</v>
      </c>
      <c r="Q139" s="142">
        <f>'[6]Daily Roster'!$Q139</f>
        <v>0</v>
      </c>
      <c r="R139" s="142">
        <f>'[6]Daily Roster'!$R139</f>
        <v>0</v>
      </c>
      <c r="S139" s="142">
        <f>'[6]Daily Roster'!$S139</f>
        <v>0</v>
      </c>
      <c r="T139" s="142">
        <f>'[6]Daily Roster'!$T139</f>
        <v>0</v>
      </c>
      <c r="U139" s="142">
        <f>'[6]Daily Roster'!$U139</f>
        <v>0</v>
      </c>
      <c r="V139" s="142">
        <f>'[6]Daily Roster'!$V139</f>
        <v>0</v>
      </c>
      <c r="W139" s="142">
        <f>'[6]Daily Roster'!$W139</f>
        <v>0</v>
      </c>
      <c r="X139" s="142">
        <f>'[6]Daily Roster'!$X139</f>
        <v>0</v>
      </c>
      <c r="Y139" s="142">
        <f>'[6]Daily Roster'!$Y139</f>
        <v>0</v>
      </c>
      <c r="Z139" s="142">
        <f>'[6]Daily Roster'!$Z139</f>
        <v>0</v>
      </c>
      <c r="AA139" s="142">
        <f>'[6]Daily Roster'!$AA139</f>
        <v>0</v>
      </c>
      <c r="AB139" s="142">
        <f>'[6]Daily Roster'!$AB139</f>
        <v>0</v>
      </c>
      <c r="AC139" s="142">
        <f>'[6]Daily Roster'!$AC139</f>
        <v>0</v>
      </c>
      <c r="AD139" s="142">
        <f>'[6]Daily Roster'!$AD139</f>
        <v>0</v>
      </c>
      <c r="AE139" s="142">
        <f>'[6]Daily Roster'!$AE139</f>
        <v>0</v>
      </c>
      <c r="AF139" s="142">
        <f>'[6]Daily Roster'!$AF139</f>
        <v>0</v>
      </c>
      <c r="AG139" s="142">
        <f>'[6]Daily Roster'!$AG139</f>
        <v>0</v>
      </c>
      <c r="AH139" s="142">
        <f>'[6]Daily Roster'!$AH139</f>
        <v>0</v>
      </c>
      <c r="AI139" s="142">
        <f>'[6]Daily Roster'!$AI139</f>
        <v>0</v>
      </c>
      <c r="AJ139" s="191">
        <f>'[6]Daily Roster'!$AJ139</f>
        <v>0</v>
      </c>
      <c r="AK139" s="191">
        <f>'[6]Daily Roster'!$AK139</f>
        <v>0</v>
      </c>
      <c r="AL139" s="191">
        <f>'[6]Daily Roster'!$AL139</f>
        <v>0</v>
      </c>
      <c r="AN139" s="25"/>
    </row>
    <row r="140" spans="1:40" s="5" customFormat="1" x14ac:dyDescent="0.3">
      <c r="A140" s="139">
        <v>43293</v>
      </c>
      <c r="B140" s="140" t="s">
        <v>4</v>
      </c>
      <c r="C140" s="142">
        <f>'[6]Daily Roster'!$C140</f>
        <v>0</v>
      </c>
      <c r="D140" s="142">
        <f>'[6]Daily Roster'!$D140</f>
        <v>0</v>
      </c>
      <c r="E140" s="142">
        <f>'[6]Daily Roster'!$E140</f>
        <v>0</v>
      </c>
      <c r="F140" s="142">
        <f>'[6]Daily Roster'!$F140</f>
        <v>0</v>
      </c>
      <c r="G140" s="142">
        <f>'[6]Daily Roster'!$G140</f>
        <v>0</v>
      </c>
      <c r="H140" s="142">
        <f>'[6]Daily Roster'!$H140</f>
        <v>0</v>
      </c>
      <c r="I140" s="142">
        <f>'[6]Daily Roster'!$I140</f>
        <v>0</v>
      </c>
      <c r="J140" s="142">
        <f>'[6]Daily Roster'!$J140</f>
        <v>0</v>
      </c>
      <c r="K140" s="142">
        <f>'[6]Daily Roster'!$K140</f>
        <v>0</v>
      </c>
      <c r="L140" s="142">
        <f>'[6]Daily Roster'!$L140</f>
        <v>0</v>
      </c>
      <c r="M140" s="142">
        <f>'[6]Daily Roster'!$M140</f>
        <v>0</v>
      </c>
      <c r="N140" s="142">
        <f>'[6]Daily Roster'!$N140</f>
        <v>0</v>
      </c>
      <c r="O140" s="142">
        <f>'[6]Daily Roster'!$O140</f>
        <v>0</v>
      </c>
      <c r="P140" s="142">
        <f>'[6]Daily Roster'!$P140</f>
        <v>0</v>
      </c>
      <c r="Q140" s="142">
        <f>'[6]Daily Roster'!$Q140</f>
        <v>0</v>
      </c>
      <c r="R140" s="142">
        <f>'[6]Daily Roster'!$R140</f>
        <v>0</v>
      </c>
      <c r="S140" s="142">
        <f>'[6]Daily Roster'!$S140</f>
        <v>0</v>
      </c>
      <c r="T140" s="142">
        <f>'[6]Daily Roster'!$T140</f>
        <v>0</v>
      </c>
      <c r="U140" s="142">
        <f>'[6]Daily Roster'!$U140</f>
        <v>0</v>
      </c>
      <c r="V140" s="142">
        <f>'[6]Daily Roster'!$V140</f>
        <v>0</v>
      </c>
      <c r="W140" s="142">
        <f>'[6]Daily Roster'!$W140</f>
        <v>0</v>
      </c>
      <c r="X140" s="142">
        <f>'[6]Daily Roster'!$X140</f>
        <v>0</v>
      </c>
      <c r="Y140" s="142">
        <f>'[6]Daily Roster'!$Y140</f>
        <v>0</v>
      </c>
      <c r="Z140" s="142">
        <f>'[6]Daily Roster'!$Z140</f>
        <v>0</v>
      </c>
      <c r="AA140" s="142">
        <f>'[6]Daily Roster'!$AA140</f>
        <v>0</v>
      </c>
      <c r="AB140" s="142">
        <f>'[6]Daily Roster'!$AB140</f>
        <v>0</v>
      </c>
      <c r="AC140" s="142">
        <f>'[6]Daily Roster'!$AC140</f>
        <v>0</v>
      </c>
      <c r="AD140" s="142">
        <f>'[6]Daily Roster'!$AD140</f>
        <v>0</v>
      </c>
      <c r="AE140" s="142">
        <f>'[6]Daily Roster'!$AE140</f>
        <v>0</v>
      </c>
      <c r="AF140" s="142">
        <f>'[6]Daily Roster'!$AF140</f>
        <v>0</v>
      </c>
      <c r="AG140" s="142">
        <f>'[6]Daily Roster'!$AG140</f>
        <v>0</v>
      </c>
      <c r="AH140" s="142">
        <f>'[6]Daily Roster'!$AH140</f>
        <v>0</v>
      </c>
      <c r="AI140" s="142">
        <f>'[6]Daily Roster'!$AI140</f>
        <v>0</v>
      </c>
      <c r="AJ140" s="191">
        <f>'[6]Daily Roster'!$AJ140</f>
        <v>0</v>
      </c>
      <c r="AK140" s="191">
        <f>'[6]Daily Roster'!$AK140</f>
        <v>0</v>
      </c>
      <c r="AL140" s="191">
        <f>'[6]Daily Roster'!$AL140</f>
        <v>0</v>
      </c>
      <c r="AN140" s="25"/>
    </row>
    <row r="141" spans="1:40" s="5" customFormat="1" x14ac:dyDescent="0.3">
      <c r="A141" s="139">
        <v>43294</v>
      </c>
      <c r="B141" s="140" t="s">
        <v>5</v>
      </c>
      <c r="C141" s="142">
        <f>'[6]Daily Roster'!$C141</f>
        <v>0</v>
      </c>
      <c r="D141" s="142">
        <f>'[6]Daily Roster'!$D141</f>
        <v>0</v>
      </c>
      <c r="E141" s="142">
        <f>'[6]Daily Roster'!$E141</f>
        <v>0</v>
      </c>
      <c r="F141" s="142">
        <f>'[6]Daily Roster'!$F141</f>
        <v>0</v>
      </c>
      <c r="G141" s="142">
        <f>'[6]Daily Roster'!$G141</f>
        <v>0</v>
      </c>
      <c r="H141" s="142">
        <f>'[6]Daily Roster'!$H141</f>
        <v>0</v>
      </c>
      <c r="I141" s="142">
        <f>'[6]Daily Roster'!$I141</f>
        <v>0</v>
      </c>
      <c r="J141" s="142">
        <f>'[6]Daily Roster'!$J141</f>
        <v>0</v>
      </c>
      <c r="K141" s="142">
        <f>'[6]Daily Roster'!$K141</f>
        <v>0</v>
      </c>
      <c r="L141" s="142">
        <f>'[6]Daily Roster'!$L141</f>
        <v>0</v>
      </c>
      <c r="M141" s="142">
        <f>'[6]Daily Roster'!$M141</f>
        <v>0</v>
      </c>
      <c r="N141" s="142">
        <f>'[6]Daily Roster'!$N141</f>
        <v>0</v>
      </c>
      <c r="O141" s="142">
        <f>'[6]Daily Roster'!$O141</f>
        <v>0</v>
      </c>
      <c r="P141" s="142">
        <f>'[6]Daily Roster'!$P141</f>
        <v>0</v>
      </c>
      <c r="Q141" s="142">
        <f>'[6]Daily Roster'!$Q141</f>
        <v>0</v>
      </c>
      <c r="R141" s="142">
        <f>'[6]Daily Roster'!$R141</f>
        <v>0</v>
      </c>
      <c r="S141" s="142">
        <f>'[6]Daily Roster'!$S141</f>
        <v>0</v>
      </c>
      <c r="T141" s="142">
        <f>'[6]Daily Roster'!$T141</f>
        <v>0</v>
      </c>
      <c r="U141" s="142">
        <f>'[6]Daily Roster'!$U141</f>
        <v>0</v>
      </c>
      <c r="V141" s="142">
        <f>'[6]Daily Roster'!$V141</f>
        <v>0</v>
      </c>
      <c r="W141" s="142">
        <f>'[6]Daily Roster'!$W141</f>
        <v>0</v>
      </c>
      <c r="X141" s="142">
        <f>'[6]Daily Roster'!$X141</f>
        <v>0</v>
      </c>
      <c r="Y141" s="142">
        <f>'[6]Daily Roster'!$Y141</f>
        <v>0</v>
      </c>
      <c r="Z141" s="142">
        <f>'[6]Daily Roster'!$Z141</f>
        <v>0</v>
      </c>
      <c r="AA141" s="142">
        <f>'[6]Daily Roster'!$AA141</f>
        <v>0</v>
      </c>
      <c r="AB141" s="142">
        <f>'[6]Daily Roster'!$AB141</f>
        <v>0</v>
      </c>
      <c r="AC141" s="142">
        <f>'[6]Daily Roster'!$AC141</f>
        <v>0</v>
      </c>
      <c r="AD141" s="142">
        <f>'[6]Daily Roster'!$AD141</f>
        <v>0</v>
      </c>
      <c r="AE141" s="142">
        <f>'[6]Daily Roster'!$AE141</f>
        <v>0</v>
      </c>
      <c r="AF141" s="142">
        <f>'[6]Daily Roster'!$AF141</f>
        <v>0</v>
      </c>
      <c r="AG141" s="142">
        <f>'[6]Daily Roster'!$AG141</f>
        <v>0</v>
      </c>
      <c r="AH141" s="142">
        <f>'[6]Daily Roster'!$AH141</f>
        <v>0</v>
      </c>
      <c r="AI141" s="142">
        <f>'[6]Daily Roster'!$AI141</f>
        <v>0</v>
      </c>
      <c r="AJ141" s="191">
        <f>'[6]Daily Roster'!$AJ141</f>
        <v>0</v>
      </c>
      <c r="AK141" s="191">
        <f>'[6]Daily Roster'!$AK141</f>
        <v>0</v>
      </c>
      <c r="AL141" s="191">
        <f>'[6]Daily Roster'!$AL141</f>
        <v>0</v>
      </c>
      <c r="AN141" s="25"/>
    </row>
    <row r="142" spans="1:40" s="5" customFormat="1" x14ac:dyDescent="0.3">
      <c r="A142" s="139">
        <v>43297</v>
      </c>
      <c r="B142" s="140" t="s">
        <v>1</v>
      </c>
      <c r="C142" s="142">
        <f>'[6]Daily Roster'!$C142</f>
        <v>0</v>
      </c>
      <c r="D142" s="142">
        <f>'[6]Daily Roster'!$D142</f>
        <v>0</v>
      </c>
      <c r="E142" s="142">
        <f>'[6]Daily Roster'!$E142</f>
        <v>0</v>
      </c>
      <c r="F142" s="142">
        <f>'[6]Daily Roster'!$F142</f>
        <v>0</v>
      </c>
      <c r="G142" s="142">
        <f>'[6]Daily Roster'!$G142</f>
        <v>0</v>
      </c>
      <c r="H142" s="142">
        <f>'[6]Daily Roster'!$H142</f>
        <v>0</v>
      </c>
      <c r="I142" s="142">
        <f>'[6]Daily Roster'!$I142</f>
        <v>0</v>
      </c>
      <c r="J142" s="142">
        <f>'[6]Daily Roster'!$J142</f>
        <v>0</v>
      </c>
      <c r="K142" s="142">
        <f>'[6]Daily Roster'!$K142</f>
        <v>0</v>
      </c>
      <c r="L142" s="142">
        <f>'[6]Daily Roster'!$L142</f>
        <v>0</v>
      </c>
      <c r="M142" s="142">
        <f>'[6]Daily Roster'!$M142</f>
        <v>0</v>
      </c>
      <c r="N142" s="142">
        <f>'[6]Daily Roster'!$N142</f>
        <v>0</v>
      </c>
      <c r="O142" s="142">
        <f>'[6]Daily Roster'!$O142</f>
        <v>0</v>
      </c>
      <c r="P142" s="142">
        <f>'[6]Daily Roster'!$P142</f>
        <v>0</v>
      </c>
      <c r="Q142" s="142">
        <f>'[6]Daily Roster'!$Q142</f>
        <v>0</v>
      </c>
      <c r="R142" s="142">
        <f>'[6]Daily Roster'!$R142</f>
        <v>0</v>
      </c>
      <c r="S142" s="142">
        <f>'[6]Daily Roster'!$S142</f>
        <v>0</v>
      </c>
      <c r="T142" s="142">
        <f>'[6]Daily Roster'!$T142</f>
        <v>0</v>
      </c>
      <c r="U142" s="142">
        <f>'[6]Daily Roster'!$U142</f>
        <v>0</v>
      </c>
      <c r="V142" s="142">
        <f>'[6]Daily Roster'!$V142</f>
        <v>0</v>
      </c>
      <c r="W142" s="142">
        <f>'[6]Daily Roster'!$W142</f>
        <v>0</v>
      </c>
      <c r="X142" s="142">
        <f>'[6]Daily Roster'!$X142</f>
        <v>0</v>
      </c>
      <c r="Y142" s="142">
        <f>'[6]Daily Roster'!$Y142</f>
        <v>0</v>
      </c>
      <c r="Z142" s="142">
        <f>'[6]Daily Roster'!$Z142</f>
        <v>0</v>
      </c>
      <c r="AA142" s="142">
        <f>'[6]Daily Roster'!$AA142</f>
        <v>0</v>
      </c>
      <c r="AB142" s="142">
        <f>'[6]Daily Roster'!$AB142</f>
        <v>0</v>
      </c>
      <c r="AC142" s="142">
        <f>'[6]Daily Roster'!$AC142</f>
        <v>0</v>
      </c>
      <c r="AD142" s="142">
        <f>'[6]Daily Roster'!$AD142</f>
        <v>0</v>
      </c>
      <c r="AE142" s="142">
        <f>'[6]Daily Roster'!$AE142</f>
        <v>0</v>
      </c>
      <c r="AF142" s="142">
        <f>'[6]Daily Roster'!$AF142</f>
        <v>0</v>
      </c>
      <c r="AG142" s="142">
        <f>'[6]Daily Roster'!$AG142</f>
        <v>0</v>
      </c>
      <c r="AH142" s="142">
        <f>'[6]Daily Roster'!$AH142</f>
        <v>0</v>
      </c>
      <c r="AI142" s="142">
        <f>'[6]Daily Roster'!$AI142</f>
        <v>0</v>
      </c>
      <c r="AJ142" s="191">
        <f>'[6]Daily Roster'!$AJ142</f>
        <v>0</v>
      </c>
      <c r="AK142" s="191">
        <f>'[6]Daily Roster'!$AK142</f>
        <v>0</v>
      </c>
      <c r="AL142" s="191">
        <f>'[6]Daily Roster'!$AL142</f>
        <v>0</v>
      </c>
      <c r="AN142" s="25"/>
    </row>
    <row r="143" spans="1:40" s="5" customFormat="1" x14ac:dyDescent="0.3">
      <c r="A143" s="139">
        <v>43298</v>
      </c>
      <c r="B143" s="140" t="s">
        <v>2</v>
      </c>
      <c r="C143" s="142">
        <f>'[6]Daily Roster'!$C143</f>
        <v>0</v>
      </c>
      <c r="D143" s="142">
        <f>'[6]Daily Roster'!$D143</f>
        <v>0</v>
      </c>
      <c r="E143" s="142">
        <f>'[6]Daily Roster'!$E143</f>
        <v>0</v>
      </c>
      <c r="F143" s="142">
        <f>'[6]Daily Roster'!$F143</f>
        <v>0</v>
      </c>
      <c r="G143" s="142">
        <f>'[6]Daily Roster'!$G143</f>
        <v>0</v>
      </c>
      <c r="H143" s="142">
        <f>'[6]Daily Roster'!$H143</f>
        <v>0</v>
      </c>
      <c r="I143" s="142">
        <f>'[6]Daily Roster'!$I143</f>
        <v>0</v>
      </c>
      <c r="J143" s="142">
        <f>'[6]Daily Roster'!$J143</f>
        <v>0</v>
      </c>
      <c r="K143" s="142">
        <f>'[6]Daily Roster'!$K143</f>
        <v>0</v>
      </c>
      <c r="L143" s="142">
        <f>'[6]Daily Roster'!$L143</f>
        <v>0</v>
      </c>
      <c r="M143" s="142">
        <f>'[6]Daily Roster'!$M143</f>
        <v>0</v>
      </c>
      <c r="N143" s="142">
        <f>'[6]Daily Roster'!$N143</f>
        <v>0</v>
      </c>
      <c r="O143" s="142">
        <f>'[6]Daily Roster'!$O143</f>
        <v>0</v>
      </c>
      <c r="P143" s="142">
        <f>'[6]Daily Roster'!$P143</f>
        <v>0</v>
      </c>
      <c r="Q143" s="142">
        <f>'[6]Daily Roster'!$Q143</f>
        <v>0</v>
      </c>
      <c r="R143" s="142">
        <f>'[6]Daily Roster'!$R143</f>
        <v>0</v>
      </c>
      <c r="S143" s="142">
        <f>'[6]Daily Roster'!$S143</f>
        <v>0</v>
      </c>
      <c r="T143" s="142">
        <f>'[6]Daily Roster'!$T143</f>
        <v>0</v>
      </c>
      <c r="U143" s="142">
        <f>'[6]Daily Roster'!$U143</f>
        <v>0</v>
      </c>
      <c r="V143" s="142">
        <f>'[6]Daily Roster'!$V143</f>
        <v>0</v>
      </c>
      <c r="W143" s="142">
        <f>'[6]Daily Roster'!$W143</f>
        <v>0</v>
      </c>
      <c r="X143" s="142">
        <f>'[6]Daily Roster'!$X143</f>
        <v>0</v>
      </c>
      <c r="Y143" s="142">
        <f>'[6]Daily Roster'!$Y143</f>
        <v>0</v>
      </c>
      <c r="Z143" s="142">
        <f>'[6]Daily Roster'!$Z143</f>
        <v>0</v>
      </c>
      <c r="AA143" s="142">
        <f>'[6]Daily Roster'!$AA143</f>
        <v>0</v>
      </c>
      <c r="AB143" s="142">
        <f>'[6]Daily Roster'!$AB143</f>
        <v>0</v>
      </c>
      <c r="AC143" s="142">
        <f>'[6]Daily Roster'!$AC143</f>
        <v>0</v>
      </c>
      <c r="AD143" s="142">
        <f>'[6]Daily Roster'!$AD143</f>
        <v>0</v>
      </c>
      <c r="AE143" s="142">
        <f>'[6]Daily Roster'!$AE143</f>
        <v>0</v>
      </c>
      <c r="AF143" s="142">
        <f>'[6]Daily Roster'!$AF143</f>
        <v>0</v>
      </c>
      <c r="AG143" s="142">
        <f>'[6]Daily Roster'!$AG143</f>
        <v>0</v>
      </c>
      <c r="AH143" s="142">
        <f>'[6]Daily Roster'!$AH143</f>
        <v>0</v>
      </c>
      <c r="AI143" s="142">
        <f>'[6]Daily Roster'!$AI143</f>
        <v>0</v>
      </c>
      <c r="AJ143" s="191">
        <f>'[6]Daily Roster'!$AJ143</f>
        <v>0</v>
      </c>
      <c r="AK143" s="191">
        <f>'[6]Daily Roster'!$AK143</f>
        <v>0</v>
      </c>
      <c r="AL143" s="191">
        <f>'[6]Daily Roster'!$AL143</f>
        <v>0</v>
      </c>
      <c r="AN143" s="25"/>
    </row>
    <row r="144" spans="1:40" s="5" customFormat="1" x14ac:dyDescent="0.3">
      <c r="A144" s="139">
        <v>43299</v>
      </c>
      <c r="B144" s="140" t="s">
        <v>3</v>
      </c>
      <c r="C144" s="142">
        <f>'[6]Daily Roster'!$C144</f>
        <v>0</v>
      </c>
      <c r="D144" s="142">
        <f>'[6]Daily Roster'!$D144</f>
        <v>0</v>
      </c>
      <c r="E144" s="142">
        <f>'[6]Daily Roster'!$E144</f>
        <v>0</v>
      </c>
      <c r="F144" s="142">
        <f>'[6]Daily Roster'!$F144</f>
        <v>0</v>
      </c>
      <c r="G144" s="142">
        <f>'[6]Daily Roster'!$G144</f>
        <v>0</v>
      </c>
      <c r="H144" s="142">
        <f>'[6]Daily Roster'!$H144</f>
        <v>0</v>
      </c>
      <c r="I144" s="142">
        <f>'[6]Daily Roster'!$I144</f>
        <v>0</v>
      </c>
      <c r="J144" s="142">
        <f>'[6]Daily Roster'!$J144</f>
        <v>0</v>
      </c>
      <c r="K144" s="142">
        <f>'[6]Daily Roster'!$K144</f>
        <v>0</v>
      </c>
      <c r="L144" s="142">
        <f>'[6]Daily Roster'!$L144</f>
        <v>0</v>
      </c>
      <c r="M144" s="142">
        <f>'[6]Daily Roster'!$M144</f>
        <v>0</v>
      </c>
      <c r="N144" s="142">
        <f>'[6]Daily Roster'!$N144</f>
        <v>0</v>
      </c>
      <c r="O144" s="142">
        <f>'[6]Daily Roster'!$O144</f>
        <v>0</v>
      </c>
      <c r="P144" s="142">
        <f>'[6]Daily Roster'!$P144</f>
        <v>0</v>
      </c>
      <c r="Q144" s="142">
        <f>'[6]Daily Roster'!$Q144</f>
        <v>0</v>
      </c>
      <c r="R144" s="142">
        <f>'[6]Daily Roster'!$R144</f>
        <v>0</v>
      </c>
      <c r="S144" s="142">
        <f>'[6]Daily Roster'!$S144</f>
        <v>0</v>
      </c>
      <c r="T144" s="142">
        <f>'[6]Daily Roster'!$T144</f>
        <v>0</v>
      </c>
      <c r="U144" s="142">
        <f>'[6]Daily Roster'!$U144</f>
        <v>0</v>
      </c>
      <c r="V144" s="142">
        <f>'[6]Daily Roster'!$V144</f>
        <v>0</v>
      </c>
      <c r="W144" s="142">
        <f>'[6]Daily Roster'!$W144</f>
        <v>0</v>
      </c>
      <c r="X144" s="142">
        <f>'[6]Daily Roster'!$X144</f>
        <v>0</v>
      </c>
      <c r="Y144" s="142">
        <f>'[6]Daily Roster'!$Y144</f>
        <v>0</v>
      </c>
      <c r="Z144" s="142">
        <f>'[6]Daily Roster'!$Z144</f>
        <v>0</v>
      </c>
      <c r="AA144" s="142">
        <f>'[6]Daily Roster'!$AA144</f>
        <v>0</v>
      </c>
      <c r="AB144" s="142">
        <f>'[6]Daily Roster'!$AB144</f>
        <v>0</v>
      </c>
      <c r="AC144" s="142">
        <f>'[6]Daily Roster'!$AC144</f>
        <v>0</v>
      </c>
      <c r="AD144" s="142">
        <f>'[6]Daily Roster'!$AD144</f>
        <v>0</v>
      </c>
      <c r="AE144" s="142">
        <f>'[6]Daily Roster'!$AE144</f>
        <v>0</v>
      </c>
      <c r="AF144" s="142">
        <f>'[6]Daily Roster'!$AF144</f>
        <v>0</v>
      </c>
      <c r="AG144" s="142">
        <f>'[6]Daily Roster'!$AG144</f>
        <v>0</v>
      </c>
      <c r="AH144" s="142">
        <f>'[6]Daily Roster'!$AH144</f>
        <v>0</v>
      </c>
      <c r="AI144" s="142">
        <f>'[6]Daily Roster'!$AI144</f>
        <v>0</v>
      </c>
      <c r="AJ144" s="191">
        <f>'[6]Daily Roster'!$AJ144</f>
        <v>0</v>
      </c>
      <c r="AK144" s="191">
        <f>'[6]Daily Roster'!$AK144</f>
        <v>0</v>
      </c>
      <c r="AL144" s="191">
        <f>'[6]Daily Roster'!$AL144</f>
        <v>0</v>
      </c>
      <c r="AN144" s="25"/>
    </row>
    <row r="145" spans="1:40" s="5" customFormat="1" x14ac:dyDescent="0.3">
      <c r="A145" s="139">
        <v>43300</v>
      </c>
      <c r="B145" s="140" t="s">
        <v>4</v>
      </c>
      <c r="C145" s="142">
        <f>'[6]Daily Roster'!$C145</f>
        <v>0</v>
      </c>
      <c r="D145" s="142">
        <f>'[6]Daily Roster'!$D145</f>
        <v>0</v>
      </c>
      <c r="E145" s="142">
        <f>'[6]Daily Roster'!$E145</f>
        <v>0</v>
      </c>
      <c r="F145" s="142">
        <f>'[6]Daily Roster'!$F145</f>
        <v>0</v>
      </c>
      <c r="G145" s="142">
        <f>'[6]Daily Roster'!$G145</f>
        <v>0</v>
      </c>
      <c r="H145" s="142">
        <f>'[6]Daily Roster'!$H145</f>
        <v>0</v>
      </c>
      <c r="I145" s="142">
        <f>'[6]Daily Roster'!$I145</f>
        <v>0</v>
      </c>
      <c r="J145" s="142">
        <f>'[6]Daily Roster'!$J145</f>
        <v>0</v>
      </c>
      <c r="K145" s="142">
        <f>'[6]Daily Roster'!$K145</f>
        <v>0</v>
      </c>
      <c r="L145" s="142">
        <f>'[6]Daily Roster'!$L145</f>
        <v>0</v>
      </c>
      <c r="M145" s="142">
        <f>'[6]Daily Roster'!$M145</f>
        <v>0</v>
      </c>
      <c r="N145" s="142">
        <f>'[6]Daily Roster'!$N145</f>
        <v>0</v>
      </c>
      <c r="O145" s="142">
        <f>'[6]Daily Roster'!$O145</f>
        <v>0</v>
      </c>
      <c r="P145" s="142">
        <f>'[6]Daily Roster'!$P145</f>
        <v>0</v>
      </c>
      <c r="Q145" s="142">
        <f>'[6]Daily Roster'!$Q145</f>
        <v>0</v>
      </c>
      <c r="R145" s="142">
        <f>'[6]Daily Roster'!$R145</f>
        <v>0</v>
      </c>
      <c r="S145" s="142">
        <f>'[6]Daily Roster'!$S145</f>
        <v>0</v>
      </c>
      <c r="T145" s="142">
        <f>'[6]Daily Roster'!$T145</f>
        <v>0</v>
      </c>
      <c r="U145" s="142">
        <f>'[6]Daily Roster'!$U145</f>
        <v>0</v>
      </c>
      <c r="V145" s="142">
        <f>'[6]Daily Roster'!$V145</f>
        <v>0</v>
      </c>
      <c r="W145" s="142">
        <f>'[6]Daily Roster'!$W145</f>
        <v>0</v>
      </c>
      <c r="X145" s="142">
        <f>'[6]Daily Roster'!$X145</f>
        <v>0</v>
      </c>
      <c r="Y145" s="142">
        <f>'[6]Daily Roster'!$Y145</f>
        <v>0</v>
      </c>
      <c r="Z145" s="142">
        <f>'[6]Daily Roster'!$Z145</f>
        <v>0</v>
      </c>
      <c r="AA145" s="142">
        <f>'[6]Daily Roster'!$AA145</f>
        <v>0</v>
      </c>
      <c r="AB145" s="142">
        <f>'[6]Daily Roster'!$AB145</f>
        <v>0</v>
      </c>
      <c r="AC145" s="142">
        <f>'[6]Daily Roster'!$AC145</f>
        <v>0</v>
      </c>
      <c r="AD145" s="142">
        <f>'[6]Daily Roster'!$AD145</f>
        <v>0</v>
      </c>
      <c r="AE145" s="142">
        <f>'[6]Daily Roster'!$AE145</f>
        <v>0</v>
      </c>
      <c r="AF145" s="142">
        <f>'[6]Daily Roster'!$AF145</f>
        <v>0</v>
      </c>
      <c r="AG145" s="142">
        <f>'[6]Daily Roster'!$AG145</f>
        <v>0</v>
      </c>
      <c r="AH145" s="142">
        <f>'[6]Daily Roster'!$AH145</f>
        <v>0</v>
      </c>
      <c r="AI145" s="142">
        <f>'[6]Daily Roster'!$AI145</f>
        <v>0</v>
      </c>
      <c r="AJ145" s="191">
        <f>'[6]Daily Roster'!$AJ145</f>
        <v>0</v>
      </c>
      <c r="AK145" s="191">
        <f>'[6]Daily Roster'!$AK145</f>
        <v>0</v>
      </c>
      <c r="AL145" s="191">
        <f>'[6]Daily Roster'!$AL145</f>
        <v>0</v>
      </c>
      <c r="AN145" s="25"/>
    </row>
    <row r="146" spans="1:40" s="5" customFormat="1" x14ac:dyDescent="0.3">
      <c r="A146" s="139">
        <v>43301</v>
      </c>
      <c r="B146" s="140" t="s">
        <v>5</v>
      </c>
      <c r="C146" s="142">
        <f>'[6]Daily Roster'!$C146</f>
        <v>0</v>
      </c>
      <c r="D146" s="142">
        <f>'[6]Daily Roster'!$D146</f>
        <v>0</v>
      </c>
      <c r="E146" s="142">
        <f>'[6]Daily Roster'!$E146</f>
        <v>0</v>
      </c>
      <c r="F146" s="142">
        <f>'[6]Daily Roster'!$F146</f>
        <v>0</v>
      </c>
      <c r="G146" s="142">
        <f>'[6]Daily Roster'!$G146</f>
        <v>0</v>
      </c>
      <c r="H146" s="142">
        <f>'[6]Daily Roster'!$H146</f>
        <v>0</v>
      </c>
      <c r="I146" s="142">
        <f>'[6]Daily Roster'!$I146</f>
        <v>0</v>
      </c>
      <c r="J146" s="142">
        <f>'[6]Daily Roster'!$J146</f>
        <v>0</v>
      </c>
      <c r="K146" s="142">
        <f>'[6]Daily Roster'!$K146</f>
        <v>0</v>
      </c>
      <c r="L146" s="142">
        <f>'[6]Daily Roster'!$L146</f>
        <v>0</v>
      </c>
      <c r="M146" s="142">
        <f>'[6]Daily Roster'!$M146</f>
        <v>0</v>
      </c>
      <c r="N146" s="142">
        <f>'[6]Daily Roster'!$N146</f>
        <v>0</v>
      </c>
      <c r="O146" s="142">
        <f>'[6]Daily Roster'!$O146</f>
        <v>0</v>
      </c>
      <c r="P146" s="142">
        <f>'[6]Daily Roster'!$P146</f>
        <v>0</v>
      </c>
      <c r="Q146" s="142">
        <f>'[6]Daily Roster'!$Q146</f>
        <v>0</v>
      </c>
      <c r="R146" s="142">
        <f>'[6]Daily Roster'!$R146</f>
        <v>0</v>
      </c>
      <c r="S146" s="142">
        <f>'[6]Daily Roster'!$S146</f>
        <v>0</v>
      </c>
      <c r="T146" s="142">
        <f>'[6]Daily Roster'!$T146</f>
        <v>0</v>
      </c>
      <c r="U146" s="142">
        <f>'[6]Daily Roster'!$U146</f>
        <v>0</v>
      </c>
      <c r="V146" s="142">
        <f>'[6]Daily Roster'!$V146</f>
        <v>0</v>
      </c>
      <c r="W146" s="142">
        <f>'[6]Daily Roster'!$W146</f>
        <v>0</v>
      </c>
      <c r="X146" s="142">
        <f>'[6]Daily Roster'!$X146</f>
        <v>0</v>
      </c>
      <c r="Y146" s="142">
        <f>'[6]Daily Roster'!$Y146</f>
        <v>0</v>
      </c>
      <c r="Z146" s="142">
        <f>'[6]Daily Roster'!$Z146</f>
        <v>0</v>
      </c>
      <c r="AA146" s="142">
        <f>'[6]Daily Roster'!$AA146</f>
        <v>0</v>
      </c>
      <c r="AB146" s="142">
        <f>'[6]Daily Roster'!$AB146</f>
        <v>0</v>
      </c>
      <c r="AC146" s="142">
        <f>'[6]Daily Roster'!$AC146</f>
        <v>0</v>
      </c>
      <c r="AD146" s="142">
        <f>'[6]Daily Roster'!$AD146</f>
        <v>0</v>
      </c>
      <c r="AE146" s="142">
        <f>'[6]Daily Roster'!$AE146</f>
        <v>0</v>
      </c>
      <c r="AF146" s="142">
        <f>'[6]Daily Roster'!$AF146</f>
        <v>0</v>
      </c>
      <c r="AG146" s="142">
        <f>'[6]Daily Roster'!$AG146</f>
        <v>0</v>
      </c>
      <c r="AH146" s="142">
        <f>'[6]Daily Roster'!$AH146</f>
        <v>0</v>
      </c>
      <c r="AI146" s="142">
        <f>'[6]Daily Roster'!$AI146</f>
        <v>0</v>
      </c>
      <c r="AJ146" s="191">
        <f>'[6]Daily Roster'!$AJ146</f>
        <v>0</v>
      </c>
      <c r="AK146" s="191">
        <f>'[6]Daily Roster'!$AK146</f>
        <v>0</v>
      </c>
      <c r="AL146" s="191">
        <f>'[6]Daily Roster'!$AL146</f>
        <v>0</v>
      </c>
      <c r="AN146" s="25"/>
    </row>
    <row r="147" spans="1:40" s="5" customFormat="1" x14ac:dyDescent="0.3">
      <c r="A147" s="139">
        <v>43304</v>
      </c>
      <c r="B147" s="140" t="s">
        <v>1</v>
      </c>
      <c r="C147" s="142">
        <f>'[6]Daily Roster'!$C147</f>
        <v>0</v>
      </c>
      <c r="D147" s="142">
        <f>'[6]Daily Roster'!$D147</f>
        <v>0</v>
      </c>
      <c r="E147" s="142">
        <f>'[6]Daily Roster'!$E147</f>
        <v>0</v>
      </c>
      <c r="F147" s="142">
        <f>'[6]Daily Roster'!$F147</f>
        <v>0</v>
      </c>
      <c r="G147" s="142">
        <f>'[6]Daily Roster'!$G147</f>
        <v>0</v>
      </c>
      <c r="H147" s="142">
        <f>'[6]Daily Roster'!$H147</f>
        <v>0</v>
      </c>
      <c r="I147" s="142">
        <f>'[6]Daily Roster'!$I147</f>
        <v>0</v>
      </c>
      <c r="J147" s="142">
        <f>'[6]Daily Roster'!$J147</f>
        <v>0</v>
      </c>
      <c r="K147" s="142">
        <f>'[6]Daily Roster'!$K147</f>
        <v>0</v>
      </c>
      <c r="L147" s="142">
        <f>'[6]Daily Roster'!$L147</f>
        <v>0</v>
      </c>
      <c r="M147" s="142">
        <f>'[6]Daily Roster'!$M147</f>
        <v>0</v>
      </c>
      <c r="N147" s="142">
        <f>'[6]Daily Roster'!$N147</f>
        <v>0</v>
      </c>
      <c r="O147" s="142">
        <f>'[6]Daily Roster'!$O147</f>
        <v>0</v>
      </c>
      <c r="P147" s="142">
        <f>'[6]Daily Roster'!$P147</f>
        <v>0</v>
      </c>
      <c r="Q147" s="142">
        <f>'[6]Daily Roster'!$Q147</f>
        <v>0</v>
      </c>
      <c r="R147" s="142">
        <f>'[6]Daily Roster'!$R147</f>
        <v>0</v>
      </c>
      <c r="S147" s="142">
        <f>'[6]Daily Roster'!$S147</f>
        <v>0</v>
      </c>
      <c r="T147" s="142">
        <f>'[6]Daily Roster'!$T147</f>
        <v>0</v>
      </c>
      <c r="U147" s="142">
        <f>'[6]Daily Roster'!$U147</f>
        <v>0</v>
      </c>
      <c r="V147" s="142">
        <f>'[6]Daily Roster'!$V147</f>
        <v>0</v>
      </c>
      <c r="W147" s="142">
        <f>'[6]Daily Roster'!$W147</f>
        <v>0</v>
      </c>
      <c r="X147" s="142">
        <f>'[6]Daily Roster'!$X147</f>
        <v>0</v>
      </c>
      <c r="Y147" s="142">
        <f>'[6]Daily Roster'!$Y147</f>
        <v>0</v>
      </c>
      <c r="Z147" s="142">
        <f>'[6]Daily Roster'!$Z147</f>
        <v>0</v>
      </c>
      <c r="AA147" s="142">
        <f>'[6]Daily Roster'!$AA147</f>
        <v>0</v>
      </c>
      <c r="AB147" s="142">
        <f>'[6]Daily Roster'!$AB147</f>
        <v>0</v>
      </c>
      <c r="AC147" s="142">
        <f>'[6]Daily Roster'!$AC147</f>
        <v>0</v>
      </c>
      <c r="AD147" s="142">
        <f>'[6]Daily Roster'!$AD147</f>
        <v>0</v>
      </c>
      <c r="AE147" s="142">
        <f>'[6]Daily Roster'!$AE147</f>
        <v>0</v>
      </c>
      <c r="AF147" s="142">
        <f>'[6]Daily Roster'!$AF147</f>
        <v>0</v>
      </c>
      <c r="AG147" s="142">
        <f>'[6]Daily Roster'!$AG147</f>
        <v>0</v>
      </c>
      <c r="AH147" s="142">
        <f>'[6]Daily Roster'!$AH147</f>
        <v>0</v>
      </c>
      <c r="AI147" s="142">
        <f>'[6]Daily Roster'!$AI147</f>
        <v>0</v>
      </c>
      <c r="AJ147" s="191">
        <f>'[6]Daily Roster'!$AJ147</f>
        <v>0</v>
      </c>
      <c r="AK147" s="191">
        <f>'[6]Daily Roster'!$AK147</f>
        <v>0</v>
      </c>
      <c r="AL147" s="191">
        <f>'[6]Daily Roster'!$AL147</f>
        <v>0</v>
      </c>
      <c r="AN147" s="25"/>
    </row>
    <row r="148" spans="1:40" s="5" customFormat="1" x14ac:dyDescent="0.3">
      <c r="A148" s="139">
        <v>43305</v>
      </c>
      <c r="B148" s="140" t="s">
        <v>2</v>
      </c>
      <c r="C148" s="142">
        <f>'[6]Daily Roster'!$C148</f>
        <v>0</v>
      </c>
      <c r="D148" s="142">
        <f>'[6]Daily Roster'!$D148</f>
        <v>0</v>
      </c>
      <c r="E148" s="142">
        <f>'[6]Daily Roster'!$E148</f>
        <v>0</v>
      </c>
      <c r="F148" s="142">
        <f>'[6]Daily Roster'!$F148</f>
        <v>0</v>
      </c>
      <c r="G148" s="142">
        <f>'[6]Daily Roster'!$G148</f>
        <v>0</v>
      </c>
      <c r="H148" s="142">
        <f>'[6]Daily Roster'!$H148</f>
        <v>0</v>
      </c>
      <c r="I148" s="142">
        <f>'[6]Daily Roster'!$I148</f>
        <v>0</v>
      </c>
      <c r="J148" s="142">
        <f>'[6]Daily Roster'!$J148</f>
        <v>0</v>
      </c>
      <c r="K148" s="142">
        <f>'[6]Daily Roster'!$K148</f>
        <v>0</v>
      </c>
      <c r="L148" s="142">
        <f>'[6]Daily Roster'!$L148</f>
        <v>0</v>
      </c>
      <c r="M148" s="142">
        <f>'[6]Daily Roster'!$M148</f>
        <v>0</v>
      </c>
      <c r="N148" s="142">
        <f>'[6]Daily Roster'!$N148</f>
        <v>0</v>
      </c>
      <c r="O148" s="142">
        <f>'[6]Daily Roster'!$O148</f>
        <v>0</v>
      </c>
      <c r="P148" s="142">
        <f>'[6]Daily Roster'!$P148</f>
        <v>0</v>
      </c>
      <c r="Q148" s="142">
        <f>'[6]Daily Roster'!$Q148</f>
        <v>0</v>
      </c>
      <c r="R148" s="142">
        <f>'[6]Daily Roster'!$R148</f>
        <v>0</v>
      </c>
      <c r="S148" s="142">
        <f>'[6]Daily Roster'!$S148</f>
        <v>0</v>
      </c>
      <c r="T148" s="142">
        <f>'[6]Daily Roster'!$T148</f>
        <v>0</v>
      </c>
      <c r="U148" s="142">
        <f>'[6]Daily Roster'!$U148</f>
        <v>0</v>
      </c>
      <c r="V148" s="142">
        <f>'[6]Daily Roster'!$V148</f>
        <v>0</v>
      </c>
      <c r="W148" s="142">
        <f>'[6]Daily Roster'!$W148</f>
        <v>0</v>
      </c>
      <c r="X148" s="142">
        <f>'[6]Daily Roster'!$X148</f>
        <v>0</v>
      </c>
      <c r="Y148" s="142">
        <f>'[6]Daily Roster'!$Y148</f>
        <v>0</v>
      </c>
      <c r="Z148" s="142">
        <f>'[6]Daily Roster'!$Z148</f>
        <v>0</v>
      </c>
      <c r="AA148" s="142">
        <f>'[6]Daily Roster'!$AA148</f>
        <v>0</v>
      </c>
      <c r="AB148" s="142">
        <f>'[6]Daily Roster'!$AB148</f>
        <v>0</v>
      </c>
      <c r="AC148" s="142">
        <f>'[6]Daily Roster'!$AC148</f>
        <v>0</v>
      </c>
      <c r="AD148" s="142">
        <f>'[6]Daily Roster'!$AD148</f>
        <v>0</v>
      </c>
      <c r="AE148" s="142">
        <f>'[6]Daily Roster'!$AE148</f>
        <v>0</v>
      </c>
      <c r="AF148" s="142">
        <f>'[6]Daily Roster'!$AF148</f>
        <v>0</v>
      </c>
      <c r="AG148" s="142">
        <f>'[6]Daily Roster'!$AG148</f>
        <v>0</v>
      </c>
      <c r="AH148" s="142">
        <f>'[6]Daily Roster'!$AH148</f>
        <v>0</v>
      </c>
      <c r="AI148" s="142">
        <f>'[6]Daily Roster'!$AI148</f>
        <v>0</v>
      </c>
      <c r="AJ148" s="191">
        <f>'[6]Daily Roster'!$AJ148</f>
        <v>0</v>
      </c>
      <c r="AK148" s="191">
        <f>'[6]Daily Roster'!$AK148</f>
        <v>0</v>
      </c>
      <c r="AL148" s="191">
        <f>'[6]Daily Roster'!$AL148</f>
        <v>0</v>
      </c>
      <c r="AN148" s="25"/>
    </row>
    <row r="149" spans="1:40" s="5" customFormat="1" x14ac:dyDescent="0.3">
      <c r="A149" s="139">
        <v>43306</v>
      </c>
      <c r="B149" s="140" t="s">
        <v>3</v>
      </c>
      <c r="C149" s="142">
        <f>'[6]Daily Roster'!$C149</f>
        <v>0</v>
      </c>
      <c r="D149" s="142">
        <f>'[6]Daily Roster'!$D149</f>
        <v>0</v>
      </c>
      <c r="E149" s="142">
        <f>'[6]Daily Roster'!$E149</f>
        <v>0</v>
      </c>
      <c r="F149" s="142">
        <f>'[6]Daily Roster'!$F149</f>
        <v>0</v>
      </c>
      <c r="G149" s="142">
        <f>'[6]Daily Roster'!$G149</f>
        <v>0</v>
      </c>
      <c r="H149" s="142">
        <f>'[6]Daily Roster'!$H149</f>
        <v>0</v>
      </c>
      <c r="I149" s="142">
        <f>'[6]Daily Roster'!$I149</f>
        <v>0</v>
      </c>
      <c r="J149" s="142">
        <f>'[6]Daily Roster'!$J149</f>
        <v>0</v>
      </c>
      <c r="K149" s="142">
        <f>'[6]Daily Roster'!$K149</f>
        <v>0</v>
      </c>
      <c r="L149" s="142">
        <f>'[6]Daily Roster'!$L149</f>
        <v>0</v>
      </c>
      <c r="M149" s="142">
        <f>'[6]Daily Roster'!$M149</f>
        <v>0</v>
      </c>
      <c r="N149" s="142">
        <f>'[6]Daily Roster'!$N149</f>
        <v>0</v>
      </c>
      <c r="O149" s="142">
        <f>'[6]Daily Roster'!$O149</f>
        <v>0</v>
      </c>
      <c r="P149" s="142">
        <f>'[6]Daily Roster'!$P149</f>
        <v>0</v>
      </c>
      <c r="Q149" s="142">
        <f>'[6]Daily Roster'!$Q149</f>
        <v>0</v>
      </c>
      <c r="R149" s="142">
        <f>'[6]Daily Roster'!$R149</f>
        <v>0</v>
      </c>
      <c r="S149" s="142">
        <f>'[6]Daily Roster'!$S149</f>
        <v>0</v>
      </c>
      <c r="T149" s="142">
        <f>'[6]Daily Roster'!$T149</f>
        <v>0</v>
      </c>
      <c r="U149" s="142">
        <f>'[6]Daily Roster'!$U149</f>
        <v>0</v>
      </c>
      <c r="V149" s="142">
        <f>'[6]Daily Roster'!$V149</f>
        <v>0</v>
      </c>
      <c r="W149" s="142">
        <f>'[6]Daily Roster'!$W149</f>
        <v>0</v>
      </c>
      <c r="X149" s="142">
        <f>'[6]Daily Roster'!$X149</f>
        <v>0</v>
      </c>
      <c r="Y149" s="142">
        <f>'[6]Daily Roster'!$Y149</f>
        <v>0</v>
      </c>
      <c r="Z149" s="142">
        <f>'[6]Daily Roster'!$Z149</f>
        <v>0</v>
      </c>
      <c r="AA149" s="142">
        <f>'[6]Daily Roster'!$AA149</f>
        <v>0</v>
      </c>
      <c r="AB149" s="142">
        <f>'[6]Daily Roster'!$AB149</f>
        <v>0</v>
      </c>
      <c r="AC149" s="142">
        <f>'[6]Daily Roster'!$AC149</f>
        <v>0</v>
      </c>
      <c r="AD149" s="142">
        <f>'[6]Daily Roster'!$AD149</f>
        <v>0</v>
      </c>
      <c r="AE149" s="142">
        <f>'[6]Daily Roster'!$AE149</f>
        <v>0</v>
      </c>
      <c r="AF149" s="142">
        <f>'[6]Daily Roster'!$AF149</f>
        <v>0</v>
      </c>
      <c r="AG149" s="142">
        <f>'[6]Daily Roster'!$AG149</f>
        <v>0</v>
      </c>
      <c r="AH149" s="142">
        <f>'[6]Daily Roster'!$AH149</f>
        <v>0</v>
      </c>
      <c r="AI149" s="142">
        <f>'[6]Daily Roster'!$AI149</f>
        <v>0</v>
      </c>
      <c r="AJ149" s="191">
        <f>'[6]Daily Roster'!$AJ149</f>
        <v>0</v>
      </c>
      <c r="AK149" s="191">
        <f>'[6]Daily Roster'!$AK149</f>
        <v>0</v>
      </c>
      <c r="AL149" s="191">
        <f>'[6]Daily Roster'!$AL149</f>
        <v>0</v>
      </c>
      <c r="AN149" s="25"/>
    </row>
    <row r="150" spans="1:40" s="5" customFormat="1" x14ac:dyDescent="0.3">
      <c r="A150" s="139">
        <v>43307</v>
      </c>
      <c r="B150" s="140" t="s">
        <v>4</v>
      </c>
      <c r="C150" s="142">
        <f>'[6]Daily Roster'!$C150</f>
        <v>0</v>
      </c>
      <c r="D150" s="142">
        <f>'[6]Daily Roster'!$D150</f>
        <v>0</v>
      </c>
      <c r="E150" s="142">
        <f>'[6]Daily Roster'!$E150</f>
        <v>0</v>
      </c>
      <c r="F150" s="142">
        <f>'[6]Daily Roster'!$F150</f>
        <v>0</v>
      </c>
      <c r="G150" s="142">
        <f>'[6]Daily Roster'!$G150</f>
        <v>0</v>
      </c>
      <c r="H150" s="142">
        <f>'[6]Daily Roster'!$H150</f>
        <v>0</v>
      </c>
      <c r="I150" s="142">
        <f>'[6]Daily Roster'!$I150</f>
        <v>0</v>
      </c>
      <c r="J150" s="142">
        <f>'[6]Daily Roster'!$J150</f>
        <v>0</v>
      </c>
      <c r="K150" s="142">
        <f>'[6]Daily Roster'!$K150</f>
        <v>0</v>
      </c>
      <c r="L150" s="142">
        <f>'[6]Daily Roster'!$L150</f>
        <v>0</v>
      </c>
      <c r="M150" s="142">
        <f>'[6]Daily Roster'!$M150</f>
        <v>0</v>
      </c>
      <c r="N150" s="142">
        <f>'[6]Daily Roster'!$N150</f>
        <v>0</v>
      </c>
      <c r="O150" s="142">
        <f>'[6]Daily Roster'!$O150</f>
        <v>0</v>
      </c>
      <c r="P150" s="142">
        <f>'[6]Daily Roster'!$P150</f>
        <v>0</v>
      </c>
      <c r="Q150" s="142">
        <f>'[6]Daily Roster'!$Q150</f>
        <v>0</v>
      </c>
      <c r="R150" s="142">
        <f>'[6]Daily Roster'!$R150</f>
        <v>0</v>
      </c>
      <c r="S150" s="142">
        <f>'[6]Daily Roster'!$S150</f>
        <v>0</v>
      </c>
      <c r="T150" s="142">
        <f>'[6]Daily Roster'!$T150</f>
        <v>0</v>
      </c>
      <c r="U150" s="142">
        <f>'[6]Daily Roster'!$U150</f>
        <v>0</v>
      </c>
      <c r="V150" s="142">
        <f>'[6]Daily Roster'!$V150</f>
        <v>0</v>
      </c>
      <c r="W150" s="142">
        <f>'[6]Daily Roster'!$W150</f>
        <v>0</v>
      </c>
      <c r="X150" s="142">
        <f>'[6]Daily Roster'!$X150</f>
        <v>0</v>
      </c>
      <c r="Y150" s="142">
        <f>'[6]Daily Roster'!$Y150</f>
        <v>0</v>
      </c>
      <c r="Z150" s="142">
        <f>'[6]Daily Roster'!$Z150</f>
        <v>0</v>
      </c>
      <c r="AA150" s="142">
        <f>'[6]Daily Roster'!$AA150</f>
        <v>0</v>
      </c>
      <c r="AB150" s="142">
        <f>'[6]Daily Roster'!$AB150</f>
        <v>0</v>
      </c>
      <c r="AC150" s="142">
        <f>'[6]Daily Roster'!$AC150</f>
        <v>0</v>
      </c>
      <c r="AD150" s="142">
        <f>'[6]Daily Roster'!$AD150</f>
        <v>0</v>
      </c>
      <c r="AE150" s="142">
        <f>'[6]Daily Roster'!$AE150</f>
        <v>0</v>
      </c>
      <c r="AF150" s="142">
        <f>'[6]Daily Roster'!$AF150</f>
        <v>0</v>
      </c>
      <c r="AG150" s="142">
        <f>'[6]Daily Roster'!$AG150</f>
        <v>0</v>
      </c>
      <c r="AH150" s="142">
        <f>'[6]Daily Roster'!$AH150</f>
        <v>0</v>
      </c>
      <c r="AI150" s="142">
        <f>'[6]Daily Roster'!$AI150</f>
        <v>0</v>
      </c>
      <c r="AJ150" s="191">
        <f>'[6]Daily Roster'!$AJ150</f>
        <v>0</v>
      </c>
      <c r="AK150" s="191">
        <f>'[6]Daily Roster'!$AK150</f>
        <v>0</v>
      </c>
      <c r="AL150" s="191">
        <f>'[6]Daily Roster'!$AL150</f>
        <v>0</v>
      </c>
      <c r="AN150" s="25"/>
    </row>
    <row r="151" spans="1:40" s="5" customFormat="1" x14ac:dyDescent="0.3">
      <c r="A151" s="139">
        <v>43308</v>
      </c>
      <c r="B151" s="140" t="s">
        <v>5</v>
      </c>
      <c r="C151" s="142">
        <f>'[6]Daily Roster'!$C151</f>
        <v>0</v>
      </c>
      <c r="D151" s="142">
        <f>'[6]Daily Roster'!$D151</f>
        <v>0</v>
      </c>
      <c r="E151" s="142">
        <f>'[6]Daily Roster'!$E151</f>
        <v>0</v>
      </c>
      <c r="F151" s="142">
        <f>'[6]Daily Roster'!$F151</f>
        <v>0</v>
      </c>
      <c r="G151" s="142">
        <f>'[6]Daily Roster'!$G151</f>
        <v>0</v>
      </c>
      <c r="H151" s="142">
        <f>'[6]Daily Roster'!$H151</f>
        <v>0</v>
      </c>
      <c r="I151" s="142">
        <f>'[6]Daily Roster'!$I151</f>
        <v>0</v>
      </c>
      <c r="J151" s="142">
        <f>'[6]Daily Roster'!$J151</f>
        <v>0</v>
      </c>
      <c r="K151" s="142">
        <f>'[6]Daily Roster'!$K151</f>
        <v>0</v>
      </c>
      <c r="L151" s="142">
        <f>'[6]Daily Roster'!$L151</f>
        <v>0</v>
      </c>
      <c r="M151" s="142">
        <f>'[6]Daily Roster'!$M151</f>
        <v>0</v>
      </c>
      <c r="N151" s="142">
        <f>'[6]Daily Roster'!$N151</f>
        <v>0</v>
      </c>
      <c r="O151" s="142">
        <f>'[6]Daily Roster'!$O151</f>
        <v>0</v>
      </c>
      <c r="P151" s="142">
        <f>'[6]Daily Roster'!$P151</f>
        <v>0</v>
      </c>
      <c r="Q151" s="142">
        <f>'[6]Daily Roster'!$Q151</f>
        <v>0</v>
      </c>
      <c r="R151" s="142">
        <f>'[6]Daily Roster'!$R151</f>
        <v>0</v>
      </c>
      <c r="S151" s="142">
        <f>'[6]Daily Roster'!$S151</f>
        <v>0</v>
      </c>
      <c r="T151" s="142">
        <f>'[6]Daily Roster'!$T151</f>
        <v>0</v>
      </c>
      <c r="U151" s="142">
        <f>'[6]Daily Roster'!$U151</f>
        <v>0</v>
      </c>
      <c r="V151" s="142">
        <f>'[6]Daily Roster'!$V151</f>
        <v>0</v>
      </c>
      <c r="W151" s="142">
        <f>'[6]Daily Roster'!$W151</f>
        <v>0</v>
      </c>
      <c r="X151" s="142">
        <f>'[6]Daily Roster'!$X151</f>
        <v>0</v>
      </c>
      <c r="Y151" s="142">
        <f>'[6]Daily Roster'!$Y151</f>
        <v>0</v>
      </c>
      <c r="Z151" s="142">
        <f>'[6]Daily Roster'!$Z151</f>
        <v>0</v>
      </c>
      <c r="AA151" s="142">
        <f>'[6]Daily Roster'!$AA151</f>
        <v>0</v>
      </c>
      <c r="AB151" s="142">
        <f>'[6]Daily Roster'!$AB151</f>
        <v>0</v>
      </c>
      <c r="AC151" s="142">
        <f>'[6]Daily Roster'!$AC151</f>
        <v>0</v>
      </c>
      <c r="AD151" s="142">
        <f>'[6]Daily Roster'!$AD151</f>
        <v>0</v>
      </c>
      <c r="AE151" s="142">
        <f>'[6]Daily Roster'!$AE151</f>
        <v>0</v>
      </c>
      <c r="AF151" s="142">
        <f>'[6]Daily Roster'!$AF151</f>
        <v>0</v>
      </c>
      <c r="AG151" s="142">
        <f>'[6]Daily Roster'!$AG151</f>
        <v>0</v>
      </c>
      <c r="AH151" s="142">
        <f>'[6]Daily Roster'!$AH151</f>
        <v>0</v>
      </c>
      <c r="AI151" s="142">
        <f>'[6]Daily Roster'!$AI151</f>
        <v>0</v>
      </c>
      <c r="AJ151" s="191">
        <f>'[6]Daily Roster'!$AJ151</f>
        <v>0</v>
      </c>
      <c r="AK151" s="191">
        <f>'[6]Daily Roster'!$AK151</f>
        <v>0</v>
      </c>
      <c r="AL151" s="191">
        <f>'[6]Daily Roster'!$AL151</f>
        <v>0</v>
      </c>
      <c r="AN151" s="25"/>
    </row>
    <row r="152" spans="1:40" s="5" customFormat="1" x14ac:dyDescent="0.3">
      <c r="A152" s="139">
        <v>43311</v>
      </c>
      <c r="B152" s="140" t="s">
        <v>1</v>
      </c>
      <c r="C152" s="142">
        <f>'[6]Daily Roster'!$C152</f>
        <v>0</v>
      </c>
      <c r="D152" s="142">
        <f>'[6]Daily Roster'!$D152</f>
        <v>0</v>
      </c>
      <c r="E152" s="142">
        <f>'[6]Daily Roster'!$E152</f>
        <v>0</v>
      </c>
      <c r="F152" s="142">
        <f>'[6]Daily Roster'!$F152</f>
        <v>0</v>
      </c>
      <c r="G152" s="142">
        <f>'[6]Daily Roster'!$G152</f>
        <v>0</v>
      </c>
      <c r="H152" s="142">
        <f>'[6]Daily Roster'!$H152</f>
        <v>0</v>
      </c>
      <c r="I152" s="142">
        <f>'[6]Daily Roster'!$I152</f>
        <v>0</v>
      </c>
      <c r="J152" s="142">
        <f>'[6]Daily Roster'!$J152</f>
        <v>0</v>
      </c>
      <c r="K152" s="142">
        <f>'[6]Daily Roster'!$K152</f>
        <v>0</v>
      </c>
      <c r="L152" s="142">
        <f>'[6]Daily Roster'!$L152</f>
        <v>0</v>
      </c>
      <c r="M152" s="142">
        <f>'[6]Daily Roster'!$M152</f>
        <v>0</v>
      </c>
      <c r="N152" s="142">
        <f>'[6]Daily Roster'!$N152</f>
        <v>0</v>
      </c>
      <c r="O152" s="142">
        <f>'[6]Daily Roster'!$O152</f>
        <v>0</v>
      </c>
      <c r="P152" s="142">
        <f>'[6]Daily Roster'!$P152</f>
        <v>0</v>
      </c>
      <c r="Q152" s="142">
        <f>'[6]Daily Roster'!$Q152</f>
        <v>0</v>
      </c>
      <c r="R152" s="142">
        <f>'[6]Daily Roster'!$R152</f>
        <v>0</v>
      </c>
      <c r="S152" s="142">
        <f>'[6]Daily Roster'!$S152</f>
        <v>0</v>
      </c>
      <c r="T152" s="142">
        <f>'[6]Daily Roster'!$T152</f>
        <v>0</v>
      </c>
      <c r="U152" s="142">
        <f>'[6]Daily Roster'!$U152</f>
        <v>0</v>
      </c>
      <c r="V152" s="142">
        <f>'[6]Daily Roster'!$V152</f>
        <v>0</v>
      </c>
      <c r="W152" s="142">
        <f>'[6]Daily Roster'!$W152</f>
        <v>0</v>
      </c>
      <c r="X152" s="142">
        <f>'[6]Daily Roster'!$X152</f>
        <v>0</v>
      </c>
      <c r="Y152" s="142">
        <f>'[6]Daily Roster'!$Y152</f>
        <v>0</v>
      </c>
      <c r="Z152" s="142">
        <f>'[6]Daily Roster'!$Z152</f>
        <v>0</v>
      </c>
      <c r="AA152" s="142">
        <f>'[6]Daily Roster'!$AA152</f>
        <v>0</v>
      </c>
      <c r="AB152" s="142">
        <f>'[6]Daily Roster'!$AB152</f>
        <v>0</v>
      </c>
      <c r="AC152" s="142">
        <f>'[6]Daily Roster'!$AC152</f>
        <v>0</v>
      </c>
      <c r="AD152" s="142">
        <f>'[6]Daily Roster'!$AD152</f>
        <v>0</v>
      </c>
      <c r="AE152" s="142">
        <f>'[6]Daily Roster'!$AE152</f>
        <v>0</v>
      </c>
      <c r="AF152" s="142">
        <f>'[6]Daily Roster'!$AF152</f>
        <v>0</v>
      </c>
      <c r="AG152" s="142">
        <f>'[6]Daily Roster'!$AG152</f>
        <v>0</v>
      </c>
      <c r="AH152" s="142">
        <f>'[6]Daily Roster'!$AH152</f>
        <v>0</v>
      </c>
      <c r="AI152" s="142">
        <f>'[6]Daily Roster'!$AI152</f>
        <v>0</v>
      </c>
      <c r="AJ152" s="191">
        <f>'[6]Daily Roster'!$AJ152</f>
        <v>0</v>
      </c>
      <c r="AK152" s="191">
        <f>'[6]Daily Roster'!$AK152</f>
        <v>0</v>
      </c>
      <c r="AL152" s="191">
        <f>'[6]Daily Roster'!$AL152</f>
        <v>0</v>
      </c>
      <c r="AN152" s="25"/>
    </row>
    <row r="153" spans="1:40" s="5" customFormat="1" x14ac:dyDescent="0.3">
      <c r="A153" s="139">
        <v>43312</v>
      </c>
      <c r="B153" s="140" t="s">
        <v>2</v>
      </c>
      <c r="C153" s="142">
        <f>'[6]Daily Roster'!$C153</f>
        <v>0</v>
      </c>
      <c r="D153" s="142">
        <f>'[6]Daily Roster'!$D153</f>
        <v>0</v>
      </c>
      <c r="E153" s="142">
        <f>'[6]Daily Roster'!$E153</f>
        <v>0</v>
      </c>
      <c r="F153" s="142">
        <f>'[6]Daily Roster'!$F153</f>
        <v>0</v>
      </c>
      <c r="G153" s="142">
        <f>'[6]Daily Roster'!$G153</f>
        <v>0</v>
      </c>
      <c r="H153" s="142">
        <f>'[6]Daily Roster'!$H153</f>
        <v>0</v>
      </c>
      <c r="I153" s="142">
        <f>'[6]Daily Roster'!$I153</f>
        <v>0</v>
      </c>
      <c r="J153" s="142">
        <f>'[6]Daily Roster'!$J153</f>
        <v>0</v>
      </c>
      <c r="K153" s="142">
        <f>'[6]Daily Roster'!$K153</f>
        <v>0</v>
      </c>
      <c r="L153" s="142">
        <f>'[6]Daily Roster'!$L153</f>
        <v>0</v>
      </c>
      <c r="M153" s="142">
        <f>'[6]Daily Roster'!$M153</f>
        <v>0</v>
      </c>
      <c r="N153" s="142">
        <f>'[6]Daily Roster'!$N153</f>
        <v>0</v>
      </c>
      <c r="O153" s="142">
        <f>'[6]Daily Roster'!$O153</f>
        <v>0</v>
      </c>
      <c r="P153" s="142">
        <f>'[6]Daily Roster'!$P153</f>
        <v>0</v>
      </c>
      <c r="Q153" s="142">
        <f>'[6]Daily Roster'!$Q153</f>
        <v>0</v>
      </c>
      <c r="R153" s="142">
        <f>'[6]Daily Roster'!$R153</f>
        <v>0</v>
      </c>
      <c r="S153" s="142">
        <f>'[6]Daily Roster'!$S153</f>
        <v>0</v>
      </c>
      <c r="T153" s="142">
        <f>'[6]Daily Roster'!$T153</f>
        <v>0</v>
      </c>
      <c r="U153" s="142">
        <f>'[6]Daily Roster'!$U153</f>
        <v>0</v>
      </c>
      <c r="V153" s="142">
        <f>'[6]Daily Roster'!$V153</f>
        <v>0</v>
      </c>
      <c r="W153" s="142">
        <f>'[6]Daily Roster'!$W153</f>
        <v>0</v>
      </c>
      <c r="X153" s="142">
        <f>'[6]Daily Roster'!$X153</f>
        <v>0</v>
      </c>
      <c r="Y153" s="142">
        <f>'[6]Daily Roster'!$Y153</f>
        <v>0</v>
      </c>
      <c r="Z153" s="142">
        <f>'[6]Daily Roster'!$Z153</f>
        <v>0</v>
      </c>
      <c r="AA153" s="142">
        <f>'[6]Daily Roster'!$AA153</f>
        <v>0</v>
      </c>
      <c r="AB153" s="142">
        <f>'[6]Daily Roster'!$AB153</f>
        <v>0</v>
      </c>
      <c r="AC153" s="142">
        <f>'[6]Daily Roster'!$AC153</f>
        <v>0</v>
      </c>
      <c r="AD153" s="142">
        <f>'[6]Daily Roster'!$AD153</f>
        <v>0</v>
      </c>
      <c r="AE153" s="142">
        <f>'[6]Daily Roster'!$AE153</f>
        <v>0</v>
      </c>
      <c r="AF153" s="142">
        <f>'[6]Daily Roster'!$AF153</f>
        <v>0</v>
      </c>
      <c r="AG153" s="142">
        <f>'[6]Daily Roster'!$AG153</f>
        <v>0</v>
      </c>
      <c r="AH153" s="142">
        <f>'[6]Daily Roster'!$AH153</f>
        <v>0</v>
      </c>
      <c r="AI153" s="142">
        <f>'[6]Daily Roster'!$AI153</f>
        <v>0</v>
      </c>
      <c r="AJ153" s="191">
        <f>'[6]Daily Roster'!$AJ153</f>
        <v>0</v>
      </c>
      <c r="AK153" s="191">
        <f>'[6]Daily Roster'!$AK153</f>
        <v>0</v>
      </c>
      <c r="AL153" s="191">
        <f>'[6]Daily Roster'!$AL153</f>
        <v>0</v>
      </c>
      <c r="AN153" s="25"/>
    </row>
    <row r="154" spans="1:40" s="5" customFormat="1" x14ac:dyDescent="0.3">
      <c r="A154" s="139">
        <v>43313</v>
      </c>
      <c r="B154" s="140" t="s">
        <v>3</v>
      </c>
      <c r="C154" s="142">
        <f>'[6]Daily Roster'!$C154</f>
        <v>0</v>
      </c>
      <c r="D154" s="142">
        <f>'[6]Daily Roster'!$D154</f>
        <v>0</v>
      </c>
      <c r="E154" s="142">
        <f>'[6]Daily Roster'!$E154</f>
        <v>0</v>
      </c>
      <c r="F154" s="142">
        <f>'[6]Daily Roster'!$F154</f>
        <v>0</v>
      </c>
      <c r="G154" s="142">
        <f>'[6]Daily Roster'!$G154</f>
        <v>0</v>
      </c>
      <c r="H154" s="142">
        <f>'[6]Daily Roster'!$H154</f>
        <v>0</v>
      </c>
      <c r="I154" s="142">
        <f>'[6]Daily Roster'!$I154</f>
        <v>0</v>
      </c>
      <c r="J154" s="142">
        <f>'[6]Daily Roster'!$J154</f>
        <v>0</v>
      </c>
      <c r="K154" s="142">
        <f>'[6]Daily Roster'!$K154</f>
        <v>0</v>
      </c>
      <c r="L154" s="142">
        <f>'[6]Daily Roster'!$L154</f>
        <v>0</v>
      </c>
      <c r="M154" s="142">
        <f>'[6]Daily Roster'!$M154</f>
        <v>0</v>
      </c>
      <c r="N154" s="142">
        <f>'[6]Daily Roster'!$N154</f>
        <v>0</v>
      </c>
      <c r="O154" s="142">
        <f>'[6]Daily Roster'!$O154</f>
        <v>0</v>
      </c>
      <c r="P154" s="142">
        <f>'[6]Daily Roster'!$P154</f>
        <v>0</v>
      </c>
      <c r="Q154" s="142">
        <f>'[6]Daily Roster'!$Q154</f>
        <v>0</v>
      </c>
      <c r="R154" s="142">
        <f>'[6]Daily Roster'!$R154</f>
        <v>0</v>
      </c>
      <c r="S154" s="142">
        <f>'[6]Daily Roster'!$S154</f>
        <v>0</v>
      </c>
      <c r="T154" s="142">
        <f>'[6]Daily Roster'!$T154</f>
        <v>0</v>
      </c>
      <c r="U154" s="142">
        <f>'[6]Daily Roster'!$U154</f>
        <v>0</v>
      </c>
      <c r="V154" s="142">
        <f>'[6]Daily Roster'!$V154</f>
        <v>0</v>
      </c>
      <c r="W154" s="142">
        <f>'[6]Daily Roster'!$W154</f>
        <v>0</v>
      </c>
      <c r="X154" s="142">
        <f>'[6]Daily Roster'!$X154</f>
        <v>0</v>
      </c>
      <c r="Y154" s="142">
        <f>'[6]Daily Roster'!$Y154</f>
        <v>0</v>
      </c>
      <c r="Z154" s="142">
        <f>'[6]Daily Roster'!$Z154</f>
        <v>0</v>
      </c>
      <c r="AA154" s="142">
        <f>'[6]Daily Roster'!$AA154</f>
        <v>0</v>
      </c>
      <c r="AB154" s="142">
        <f>'[6]Daily Roster'!$AB154</f>
        <v>0</v>
      </c>
      <c r="AC154" s="142">
        <f>'[6]Daily Roster'!$AC154</f>
        <v>0</v>
      </c>
      <c r="AD154" s="142">
        <f>'[6]Daily Roster'!$AD154</f>
        <v>0</v>
      </c>
      <c r="AE154" s="142">
        <f>'[6]Daily Roster'!$AE154</f>
        <v>0</v>
      </c>
      <c r="AF154" s="142">
        <f>'[6]Daily Roster'!$AF154</f>
        <v>0</v>
      </c>
      <c r="AG154" s="142">
        <f>'[6]Daily Roster'!$AG154</f>
        <v>0</v>
      </c>
      <c r="AH154" s="142">
        <f>'[6]Daily Roster'!$AH154</f>
        <v>0</v>
      </c>
      <c r="AI154" s="142">
        <f>'[6]Daily Roster'!$AI154</f>
        <v>0</v>
      </c>
      <c r="AJ154" s="191">
        <f>'[6]Daily Roster'!$AJ154</f>
        <v>0</v>
      </c>
      <c r="AK154" s="191">
        <f>'[6]Daily Roster'!$AK154</f>
        <v>0</v>
      </c>
      <c r="AL154" s="191">
        <f>'[6]Daily Roster'!$AL154</f>
        <v>0</v>
      </c>
      <c r="AN154" s="25"/>
    </row>
    <row r="155" spans="1:40" s="5" customFormat="1" x14ac:dyDescent="0.3">
      <c r="A155" s="139">
        <v>43314</v>
      </c>
      <c r="B155" s="140" t="s">
        <v>4</v>
      </c>
      <c r="C155" s="142">
        <f>'[6]Daily Roster'!$C155</f>
        <v>0</v>
      </c>
      <c r="D155" s="142">
        <f>'[6]Daily Roster'!$D155</f>
        <v>0</v>
      </c>
      <c r="E155" s="142">
        <f>'[6]Daily Roster'!$E155</f>
        <v>0</v>
      </c>
      <c r="F155" s="142">
        <f>'[6]Daily Roster'!$F155</f>
        <v>0</v>
      </c>
      <c r="G155" s="142">
        <f>'[6]Daily Roster'!$G155</f>
        <v>0</v>
      </c>
      <c r="H155" s="142">
        <f>'[6]Daily Roster'!$H155</f>
        <v>0</v>
      </c>
      <c r="I155" s="142">
        <f>'[6]Daily Roster'!$I155</f>
        <v>0</v>
      </c>
      <c r="J155" s="142">
        <f>'[6]Daily Roster'!$J155</f>
        <v>0</v>
      </c>
      <c r="K155" s="142">
        <f>'[6]Daily Roster'!$K155</f>
        <v>0</v>
      </c>
      <c r="L155" s="142">
        <f>'[6]Daily Roster'!$L155</f>
        <v>0</v>
      </c>
      <c r="M155" s="142">
        <f>'[6]Daily Roster'!$M155</f>
        <v>0</v>
      </c>
      <c r="N155" s="142">
        <f>'[6]Daily Roster'!$N155</f>
        <v>0</v>
      </c>
      <c r="O155" s="142">
        <f>'[6]Daily Roster'!$O155</f>
        <v>0</v>
      </c>
      <c r="P155" s="142">
        <f>'[6]Daily Roster'!$P155</f>
        <v>0</v>
      </c>
      <c r="Q155" s="142">
        <f>'[6]Daily Roster'!$Q155</f>
        <v>0</v>
      </c>
      <c r="R155" s="142">
        <f>'[6]Daily Roster'!$R155</f>
        <v>0</v>
      </c>
      <c r="S155" s="142">
        <f>'[6]Daily Roster'!$S155</f>
        <v>0</v>
      </c>
      <c r="T155" s="142">
        <f>'[6]Daily Roster'!$T155</f>
        <v>0</v>
      </c>
      <c r="U155" s="142">
        <f>'[6]Daily Roster'!$U155</f>
        <v>0</v>
      </c>
      <c r="V155" s="142">
        <f>'[6]Daily Roster'!$V155</f>
        <v>0</v>
      </c>
      <c r="W155" s="142">
        <f>'[6]Daily Roster'!$W155</f>
        <v>0</v>
      </c>
      <c r="X155" s="142">
        <f>'[6]Daily Roster'!$X155</f>
        <v>0</v>
      </c>
      <c r="Y155" s="142">
        <f>'[6]Daily Roster'!$Y155</f>
        <v>0</v>
      </c>
      <c r="Z155" s="142">
        <f>'[6]Daily Roster'!$Z155</f>
        <v>0</v>
      </c>
      <c r="AA155" s="142">
        <f>'[6]Daily Roster'!$AA155</f>
        <v>0</v>
      </c>
      <c r="AB155" s="142">
        <f>'[6]Daily Roster'!$AB155</f>
        <v>0</v>
      </c>
      <c r="AC155" s="142">
        <f>'[6]Daily Roster'!$AC155</f>
        <v>0</v>
      </c>
      <c r="AD155" s="142">
        <f>'[6]Daily Roster'!$AD155</f>
        <v>0</v>
      </c>
      <c r="AE155" s="142">
        <f>'[6]Daily Roster'!$AE155</f>
        <v>0</v>
      </c>
      <c r="AF155" s="142">
        <f>'[6]Daily Roster'!$AF155</f>
        <v>0</v>
      </c>
      <c r="AG155" s="142">
        <f>'[6]Daily Roster'!$AG155</f>
        <v>0</v>
      </c>
      <c r="AH155" s="142">
        <f>'[6]Daily Roster'!$AH155</f>
        <v>0</v>
      </c>
      <c r="AI155" s="142">
        <f>'[6]Daily Roster'!$AI155</f>
        <v>0</v>
      </c>
      <c r="AJ155" s="191">
        <f>'[6]Daily Roster'!$AJ155</f>
        <v>0</v>
      </c>
      <c r="AK155" s="191">
        <f>'[6]Daily Roster'!$AK155</f>
        <v>0</v>
      </c>
      <c r="AL155" s="191">
        <f>'[6]Daily Roster'!$AL155</f>
        <v>0</v>
      </c>
      <c r="AN155" s="25"/>
    </row>
    <row r="156" spans="1:40" s="5" customFormat="1" x14ac:dyDescent="0.3">
      <c r="A156" s="139">
        <v>43315</v>
      </c>
      <c r="B156" s="140" t="s">
        <v>5</v>
      </c>
      <c r="C156" s="142">
        <f>'[6]Daily Roster'!$C156</f>
        <v>0</v>
      </c>
      <c r="D156" s="142">
        <f>'[6]Daily Roster'!$D156</f>
        <v>0</v>
      </c>
      <c r="E156" s="142">
        <f>'[6]Daily Roster'!$E156</f>
        <v>0</v>
      </c>
      <c r="F156" s="142">
        <f>'[6]Daily Roster'!$F156</f>
        <v>0</v>
      </c>
      <c r="G156" s="142">
        <f>'[6]Daily Roster'!$G156</f>
        <v>0</v>
      </c>
      <c r="H156" s="142">
        <f>'[6]Daily Roster'!$H156</f>
        <v>0</v>
      </c>
      <c r="I156" s="142">
        <f>'[6]Daily Roster'!$I156</f>
        <v>0</v>
      </c>
      <c r="J156" s="142">
        <f>'[6]Daily Roster'!$J156</f>
        <v>0</v>
      </c>
      <c r="K156" s="142">
        <f>'[6]Daily Roster'!$K156</f>
        <v>0</v>
      </c>
      <c r="L156" s="142">
        <f>'[6]Daily Roster'!$L156</f>
        <v>0</v>
      </c>
      <c r="M156" s="142">
        <f>'[6]Daily Roster'!$M156</f>
        <v>0</v>
      </c>
      <c r="N156" s="142">
        <f>'[6]Daily Roster'!$N156</f>
        <v>0</v>
      </c>
      <c r="O156" s="142">
        <f>'[6]Daily Roster'!$O156</f>
        <v>0</v>
      </c>
      <c r="P156" s="142">
        <f>'[6]Daily Roster'!$P156</f>
        <v>0</v>
      </c>
      <c r="Q156" s="142">
        <f>'[6]Daily Roster'!$Q156</f>
        <v>0</v>
      </c>
      <c r="R156" s="142">
        <f>'[6]Daily Roster'!$R156</f>
        <v>0</v>
      </c>
      <c r="S156" s="142">
        <f>'[6]Daily Roster'!$S156</f>
        <v>0</v>
      </c>
      <c r="T156" s="142">
        <f>'[6]Daily Roster'!$T156</f>
        <v>0</v>
      </c>
      <c r="U156" s="142">
        <f>'[6]Daily Roster'!$U156</f>
        <v>0</v>
      </c>
      <c r="V156" s="142">
        <f>'[6]Daily Roster'!$V156</f>
        <v>0</v>
      </c>
      <c r="W156" s="142">
        <f>'[6]Daily Roster'!$W156</f>
        <v>0</v>
      </c>
      <c r="X156" s="142">
        <f>'[6]Daily Roster'!$X156</f>
        <v>0</v>
      </c>
      <c r="Y156" s="142">
        <f>'[6]Daily Roster'!$Y156</f>
        <v>0</v>
      </c>
      <c r="Z156" s="142">
        <f>'[6]Daily Roster'!$Z156</f>
        <v>0</v>
      </c>
      <c r="AA156" s="142">
        <f>'[6]Daily Roster'!$AA156</f>
        <v>0</v>
      </c>
      <c r="AB156" s="142">
        <f>'[6]Daily Roster'!$AB156</f>
        <v>0</v>
      </c>
      <c r="AC156" s="142">
        <f>'[6]Daily Roster'!$AC156</f>
        <v>0</v>
      </c>
      <c r="AD156" s="142">
        <f>'[6]Daily Roster'!$AD156</f>
        <v>0</v>
      </c>
      <c r="AE156" s="142">
        <f>'[6]Daily Roster'!$AE156</f>
        <v>0</v>
      </c>
      <c r="AF156" s="142">
        <f>'[6]Daily Roster'!$AF156</f>
        <v>0</v>
      </c>
      <c r="AG156" s="142">
        <f>'[6]Daily Roster'!$AG156</f>
        <v>0</v>
      </c>
      <c r="AH156" s="142">
        <f>'[6]Daily Roster'!$AH156</f>
        <v>0</v>
      </c>
      <c r="AI156" s="142">
        <f>'[6]Daily Roster'!$AI156</f>
        <v>0</v>
      </c>
      <c r="AJ156" s="191">
        <f>'[6]Daily Roster'!$AJ156</f>
        <v>0</v>
      </c>
      <c r="AK156" s="191">
        <f>'[6]Daily Roster'!$AK156</f>
        <v>0</v>
      </c>
      <c r="AL156" s="191">
        <f>'[6]Daily Roster'!$AL156</f>
        <v>0</v>
      </c>
      <c r="AN156" s="25"/>
    </row>
    <row r="157" spans="1:40" s="5" customFormat="1" x14ac:dyDescent="0.3">
      <c r="A157" s="139">
        <v>43318</v>
      </c>
      <c r="B157" s="140" t="s">
        <v>1</v>
      </c>
      <c r="C157" s="142">
        <f>'[6]Daily Roster'!$C157</f>
        <v>0</v>
      </c>
      <c r="D157" s="142">
        <f>'[6]Daily Roster'!$D157</f>
        <v>0</v>
      </c>
      <c r="E157" s="142">
        <f>'[6]Daily Roster'!$E157</f>
        <v>0</v>
      </c>
      <c r="F157" s="142">
        <f>'[6]Daily Roster'!$F157</f>
        <v>0</v>
      </c>
      <c r="G157" s="142">
        <f>'[6]Daily Roster'!$G157</f>
        <v>0</v>
      </c>
      <c r="H157" s="142">
        <f>'[6]Daily Roster'!$H157</f>
        <v>0</v>
      </c>
      <c r="I157" s="142">
        <f>'[6]Daily Roster'!$I157</f>
        <v>0</v>
      </c>
      <c r="J157" s="142">
        <f>'[6]Daily Roster'!$J157</f>
        <v>0</v>
      </c>
      <c r="K157" s="142">
        <f>'[6]Daily Roster'!$K157</f>
        <v>0</v>
      </c>
      <c r="L157" s="142">
        <f>'[6]Daily Roster'!$L157</f>
        <v>0</v>
      </c>
      <c r="M157" s="142">
        <f>'[6]Daily Roster'!$M157</f>
        <v>0</v>
      </c>
      <c r="N157" s="142">
        <f>'[6]Daily Roster'!$N157</f>
        <v>0</v>
      </c>
      <c r="O157" s="142">
        <f>'[6]Daily Roster'!$O157</f>
        <v>0</v>
      </c>
      <c r="P157" s="142">
        <f>'[6]Daily Roster'!$P157</f>
        <v>0</v>
      </c>
      <c r="Q157" s="142">
        <f>'[6]Daily Roster'!$Q157</f>
        <v>0</v>
      </c>
      <c r="R157" s="142">
        <f>'[6]Daily Roster'!$R157</f>
        <v>0</v>
      </c>
      <c r="S157" s="142">
        <f>'[6]Daily Roster'!$S157</f>
        <v>0</v>
      </c>
      <c r="T157" s="142">
        <f>'[6]Daily Roster'!$T157</f>
        <v>0</v>
      </c>
      <c r="U157" s="142">
        <f>'[6]Daily Roster'!$U157</f>
        <v>0</v>
      </c>
      <c r="V157" s="142">
        <f>'[6]Daily Roster'!$V157</f>
        <v>0</v>
      </c>
      <c r="W157" s="142">
        <f>'[6]Daily Roster'!$W157</f>
        <v>0</v>
      </c>
      <c r="X157" s="142">
        <f>'[6]Daily Roster'!$X157</f>
        <v>0</v>
      </c>
      <c r="Y157" s="142">
        <f>'[6]Daily Roster'!$Y157</f>
        <v>0</v>
      </c>
      <c r="Z157" s="142">
        <f>'[6]Daily Roster'!$Z157</f>
        <v>0</v>
      </c>
      <c r="AA157" s="142">
        <f>'[6]Daily Roster'!$AA157</f>
        <v>0</v>
      </c>
      <c r="AB157" s="142">
        <f>'[6]Daily Roster'!$AB157</f>
        <v>0</v>
      </c>
      <c r="AC157" s="142">
        <f>'[6]Daily Roster'!$AC157</f>
        <v>0</v>
      </c>
      <c r="AD157" s="142">
        <f>'[6]Daily Roster'!$AD157</f>
        <v>0</v>
      </c>
      <c r="AE157" s="142">
        <f>'[6]Daily Roster'!$AE157</f>
        <v>0</v>
      </c>
      <c r="AF157" s="142">
        <f>'[6]Daily Roster'!$AF157</f>
        <v>0</v>
      </c>
      <c r="AG157" s="142">
        <f>'[6]Daily Roster'!$AG157</f>
        <v>0</v>
      </c>
      <c r="AH157" s="142">
        <f>'[6]Daily Roster'!$AH157</f>
        <v>0</v>
      </c>
      <c r="AI157" s="142">
        <f>'[6]Daily Roster'!$AI157</f>
        <v>0</v>
      </c>
      <c r="AJ157" s="191">
        <f>'[6]Daily Roster'!$AJ157</f>
        <v>0</v>
      </c>
      <c r="AK157" s="191">
        <f>'[6]Daily Roster'!$AK157</f>
        <v>0</v>
      </c>
      <c r="AL157" s="191">
        <f>'[6]Daily Roster'!$AL157</f>
        <v>0</v>
      </c>
      <c r="AN157" s="25"/>
    </row>
    <row r="158" spans="1:40" s="5" customFormat="1" x14ac:dyDescent="0.3">
      <c r="A158" s="139">
        <v>43319</v>
      </c>
      <c r="B158" s="140" t="s">
        <v>2</v>
      </c>
      <c r="C158" s="142">
        <f>'[6]Daily Roster'!$C158</f>
        <v>0</v>
      </c>
      <c r="D158" s="142">
        <f>'[6]Daily Roster'!$D158</f>
        <v>0</v>
      </c>
      <c r="E158" s="142">
        <f>'[6]Daily Roster'!$E158</f>
        <v>0</v>
      </c>
      <c r="F158" s="142">
        <f>'[6]Daily Roster'!$F158</f>
        <v>0</v>
      </c>
      <c r="G158" s="142">
        <f>'[6]Daily Roster'!$G158</f>
        <v>0</v>
      </c>
      <c r="H158" s="142">
        <f>'[6]Daily Roster'!$H158</f>
        <v>0</v>
      </c>
      <c r="I158" s="142">
        <f>'[6]Daily Roster'!$I158</f>
        <v>0</v>
      </c>
      <c r="J158" s="142">
        <f>'[6]Daily Roster'!$J158</f>
        <v>0</v>
      </c>
      <c r="K158" s="142">
        <f>'[6]Daily Roster'!$K158</f>
        <v>0</v>
      </c>
      <c r="L158" s="142">
        <f>'[6]Daily Roster'!$L158</f>
        <v>0</v>
      </c>
      <c r="M158" s="142">
        <f>'[6]Daily Roster'!$M158</f>
        <v>0</v>
      </c>
      <c r="N158" s="142">
        <f>'[6]Daily Roster'!$N158</f>
        <v>0</v>
      </c>
      <c r="O158" s="142">
        <f>'[6]Daily Roster'!$O158</f>
        <v>0</v>
      </c>
      <c r="P158" s="142">
        <f>'[6]Daily Roster'!$P158</f>
        <v>0</v>
      </c>
      <c r="Q158" s="142">
        <f>'[6]Daily Roster'!$Q158</f>
        <v>0</v>
      </c>
      <c r="R158" s="142">
        <f>'[6]Daily Roster'!$R158</f>
        <v>0</v>
      </c>
      <c r="S158" s="142">
        <f>'[6]Daily Roster'!$S158</f>
        <v>0</v>
      </c>
      <c r="T158" s="142">
        <f>'[6]Daily Roster'!$T158</f>
        <v>0</v>
      </c>
      <c r="U158" s="142">
        <f>'[6]Daily Roster'!$U158</f>
        <v>0</v>
      </c>
      <c r="V158" s="142">
        <f>'[6]Daily Roster'!$V158</f>
        <v>0</v>
      </c>
      <c r="W158" s="142">
        <f>'[6]Daily Roster'!$W158</f>
        <v>0</v>
      </c>
      <c r="X158" s="142">
        <f>'[6]Daily Roster'!$X158</f>
        <v>0</v>
      </c>
      <c r="Y158" s="142">
        <f>'[6]Daily Roster'!$Y158</f>
        <v>0</v>
      </c>
      <c r="Z158" s="142">
        <f>'[6]Daily Roster'!$Z158</f>
        <v>0</v>
      </c>
      <c r="AA158" s="142">
        <f>'[6]Daily Roster'!$AA158</f>
        <v>0</v>
      </c>
      <c r="AB158" s="142">
        <f>'[6]Daily Roster'!$AB158</f>
        <v>0</v>
      </c>
      <c r="AC158" s="142">
        <f>'[6]Daily Roster'!$AC158</f>
        <v>0</v>
      </c>
      <c r="AD158" s="142">
        <f>'[6]Daily Roster'!$AD158</f>
        <v>0</v>
      </c>
      <c r="AE158" s="142">
        <f>'[6]Daily Roster'!$AE158</f>
        <v>0</v>
      </c>
      <c r="AF158" s="142">
        <f>'[6]Daily Roster'!$AF158</f>
        <v>0</v>
      </c>
      <c r="AG158" s="142">
        <f>'[6]Daily Roster'!$AG158</f>
        <v>0</v>
      </c>
      <c r="AH158" s="142">
        <f>'[6]Daily Roster'!$AH158</f>
        <v>0</v>
      </c>
      <c r="AI158" s="142">
        <f>'[6]Daily Roster'!$AI158</f>
        <v>0</v>
      </c>
      <c r="AJ158" s="191">
        <f>'[6]Daily Roster'!$AJ158</f>
        <v>0</v>
      </c>
      <c r="AK158" s="191">
        <f>'[6]Daily Roster'!$AK158</f>
        <v>0</v>
      </c>
      <c r="AL158" s="191">
        <f>'[6]Daily Roster'!$AL158</f>
        <v>0</v>
      </c>
      <c r="AN158" s="25"/>
    </row>
    <row r="159" spans="1:40" s="5" customFormat="1" x14ac:dyDescent="0.3">
      <c r="A159" s="139">
        <v>43320</v>
      </c>
      <c r="B159" s="140" t="s">
        <v>3</v>
      </c>
      <c r="C159" s="142">
        <f>'[6]Daily Roster'!$C159</f>
        <v>0</v>
      </c>
      <c r="D159" s="142">
        <f>'[6]Daily Roster'!$D159</f>
        <v>0</v>
      </c>
      <c r="E159" s="142">
        <f>'[6]Daily Roster'!$E159</f>
        <v>0</v>
      </c>
      <c r="F159" s="142">
        <f>'[6]Daily Roster'!$F159</f>
        <v>0</v>
      </c>
      <c r="G159" s="142">
        <f>'[6]Daily Roster'!$G159</f>
        <v>0</v>
      </c>
      <c r="H159" s="142">
        <f>'[6]Daily Roster'!$H159</f>
        <v>0</v>
      </c>
      <c r="I159" s="142">
        <f>'[6]Daily Roster'!$I159</f>
        <v>0</v>
      </c>
      <c r="J159" s="142">
        <f>'[6]Daily Roster'!$J159</f>
        <v>0</v>
      </c>
      <c r="K159" s="142">
        <f>'[6]Daily Roster'!$K159</f>
        <v>0</v>
      </c>
      <c r="L159" s="142">
        <f>'[6]Daily Roster'!$L159</f>
        <v>0</v>
      </c>
      <c r="M159" s="142">
        <f>'[6]Daily Roster'!$M159</f>
        <v>0</v>
      </c>
      <c r="N159" s="142">
        <f>'[6]Daily Roster'!$N159</f>
        <v>0</v>
      </c>
      <c r="O159" s="142">
        <f>'[6]Daily Roster'!$O159</f>
        <v>0</v>
      </c>
      <c r="P159" s="142">
        <f>'[6]Daily Roster'!$P159</f>
        <v>0</v>
      </c>
      <c r="Q159" s="142">
        <f>'[6]Daily Roster'!$Q159</f>
        <v>0</v>
      </c>
      <c r="R159" s="142">
        <f>'[6]Daily Roster'!$R159</f>
        <v>0</v>
      </c>
      <c r="S159" s="142">
        <f>'[6]Daily Roster'!$S159</f>
        <v>0</v>
      </c>
      <c r="T159" s="142">
        <f>'[6]Daily Roster'!$T159</f>
        <v>0</v>
      </c>
      <c r="U159" s="142">
        <f>'[6]Daily Roster'!$U159</f>
        <v>0</v>
      </c>
      <c r="V159" s="142">
        <f>'[6]Daily Roster'!$V159</f>
        <v>0</v>
      </c>
      <c r="W159" s="142">
        <f>'[6]Daily Roster'!$W159</f>
        <v>0</v>
      </c>
      <c r="X159" s="142">
        <f>'[6]Daily Roster'!$X159</f>
        <v>0</v>
      </c>
      <c r="Y159" s="142">
        <f>'[6]Daily Roster'!$Y159</f>
        <v>0</v>
      </c>
      <c r="Z159" s="142">
        <f>'[6]Daily Roster'!$Z159</f>
        <v>0</v>
      </c>
      <c r="AA159" s="142">
        <f>'[6]Daily Roster'!$AA159</f>
        <v>0</v>
      </c>
      <c r="AB159" s="142">
        <f>'[6]Daily Roster'!$AB159</f>
        <v>0</v>
      </c>
      <c r="AC159" s="142">
        <f>'[6]Daily Roster'!$AC159</f>
        <v>0</v>
      </c>
      <c r="AD159" s="142">
        <f>'[6]Daily Roster'!$AD159</f>
        <v>0</v>
      </c>
      <c r="AE159" s="142">
        <f>'[6]Daily Roster'!$AE159</f>
        <v>0</v>
      </c>
      <c r="AF159" s="142">
        <f>'[6]Daily Roster'!$AF159</f>
        <v>0</v>
      </c>
      <c r="AG159" s="142">
        <f>'[6]Daily Roster'!$AG159</f>
        <v>0</v>
      </c>
      <c r="AH159" s="142">
        <f>'[6]Daily Roster'!$AH159</f>
        <v>0</v>
      </c>
      <c r="AI159" s="142">
        <f>'[6]Daily Roster'!$AI159</f>
        <v>0</v>
      </c>
      <c r="AJ159" s="191">
        <f>'[6]Daily Roster'!$AJ159</f>
        <v>0</v>
      </c>
      <c r="AK159" s="191">
        <f>'[6]Daily Roster'!$AK159</f>
        <v>0</v>
      </c>
      <c r="AL159" s="191">
        <f>'[6]Daily Roster'!$AL159</f>
        <v>0</v>
      </c>
      <c r="AN159" s="25"/>
    </row>
    <row r="160" spans="1:40" s="5" customFormat="1" x14ac:dyDescent="0.3">
      <c r="A160" s="139">
        <v>43321</v>
      </c>
      <c r="B160" s="140" t="s">
        <v>4</v>
      </c>
      <c r="C160" s="142">
        <f>'[6]Daily Roster'!$C160</f>
        <v>0</v>
      </c>
      <c r="D160" s="142">
        <f>'[6]Daily Roster'!$D160</f>
        <v>0</v>
      </c>
      <c r="E160" s="142">
        <f>'[6]Daily Roster'!$E160</f>
        <v>0</v>
      </c>
      <c r="F160" s="142">
        <f>'[6]Daily Roster'!$F160</f>
        <v>0</v>
      </c>
      <c r="G160" s="142">
        <f>'[6]Daily Roster'!$G160</f>
        <v>0</v>
      </c>
      <c r="H160" s="142">
        <f>'[6]Daily Roster'!$H160</f>
        <v>0</v>
      </c>
      <c r="I160" s="142">
        <f>'[6]Daily Roster'!$I160</f>
        <v>0</v>
      </c>
      <c r="J160" s="142">
        <f>'[6]Daily Roster'!$J160</f>
        <v>0</v>
      </c>
      <c r="K160" s="142">
        <f>'[6]Daily Roster'!$K160</f>
        <v>0</v>
      </c>
      <c r="L160" s="142">
        <f>'[6]Daily Roster'!$L160</f>
        <v>0</v>
      </c>
      <c r="M160" s="142">
        <f>'[6]Daily Roster'!$M160</f>
        <v>0</v>
      </c>
      <c r="N160" s="142">
        <f>'[6]Daily Roster'!$N160</f>
        <v>0</v>
      </c>
      <c r="O160" s="142">
        <f>'[6]Daily Roster'!$O160</f>
        <v>0</v>
      </c>
      <c r="P160" s="142">
        <f>'[6]Daily Roster'!$P160</f>
        <v>0</v>
      </c>
      <c r="Q160" s="142">
        <f>'[6]Daily Roster'!$Q160</f>
        <v>0</v>
      </c>
      <c r="R160" s="142">
        <f>'[6]Daily Roster'!$R160</f>
        <v>0</v>
      </c>
      <c r="S160" s="142">
        <f>'[6]Daily Roster'!$S160</f>
        <v>0</v>
      </c>
      <c r="T160" s="142">
        <f>'[6]Daily Roster'!$T160</f>
        <v>0</v>
      </c>
      <c r="U160" s="142">
        <f>'[6]Daily Roster'!$U160</f>
        <v>0</v>
      </c>
      <c r="V160" s="142">
        <f>'[6]Daily Roster'!$V160</f>
        <v>0</v>
      </c>
      <c r="W160" s="142">
        <f>'[6]Daily Roster'!$W160</f>
        <v>0</v>
      </c>
      <c r="X160" s="142">
        <f>'[6]Daily Roster'!$X160</f>
        <v>0</v>
      </c>
      <c r="Y160" s="142">
        <f>'[6]Daily Roster'!$Y160</f>
        <v>0</v>
      </c>
      <c r="Z160" s="142">
        <f>'[6]Daily Roster'!$Z160</f>
        <v>0</v>
      </c>
      <c r="AA160" s="142">
        <f>'[6]Daily Roster'!$AA160</f>
        <v>0</v>
      </c>
      <c r="AB160" s="142">
        <f>'[6]Daily Roster'!$AB160</f>
        <v>0</v>
      </c>
      <c r="AC160" s="142">
        <f>'[6]Daily Roster'!$AC160</f>
        <v>0</v>
      </c>
      <c r="AD160" s="142">
        <f>'[6]Daily Roster'!$AD160</f>
        <v>0</v>
      </c>
      <c r="AE160" s="142">
        <f>'[6]Daily Roster'!$AE160</f>
        <v>0</v>
      </c>
      <c r="AF160" s="142">
        <f>'[6]Daily Roster'!$AF160</f>
        <v>0</v>
      </c>
      <c r="AG160" s="142">
        <f>'[6]Daily Roster'!$AG160</f>
        <v>0</v>
      </c>
      <c r="AH160" s="142">
        <f>'[6]Daily Roster'!$AH160</f>
        <v>0</v>
      </c>
      <c r="AI160" s="142">
        <f>'[6]Daily Roster'!$AI160</f>
        <v>0</v>
      </c>
      <c r="AJ160" s="191">
        <f>'[6]Daily Roster'!$AJ160</f>
        <v>0</v>
      </c>
      <c r="AK160" s="191">
        <f>'[6]Daily Roster'!$AK160</f>
        <v>0</v>
      </c>
      <c r="AL160" s="191">
        <f>'[6]Daily Roster'!$AL160</f>
        <v>0</v>
      </c>
      <c r="AN160" s="25"/>
    </row>
    <row r="161" spans="1:40" s="5" customFormat="1" x14ac:dyDescent="0.3">
      <c r="A161" s="139">
        <v>43322</v>
      </c>
      <c r="B161" s="140" t="s">
        <v>5</v>
      </c>
      <c r="C161" s="142">
        <f>'[6]Daily Roster'!$C161</f>
        <v>0</v>
      </c>
      <c r="D161" s="142">
        <f>'[6]Daily Roster'!$D161</f>
        <v>0</v>
      </c>
      <c r="E161" s="142">
        <f>'[6]Daily Roster'!$E161</f>
        <v>0</v>
      </c>
      <c r="F161" s="142">
        <f>'[6]Daily Roster'!$F161</f>
        <v>0</v>
      </c>
      <c r="G161" s="142">
        <f>'[6]Daily Roster'!$G161</f>
        <v>0</v>
      </c>
      <c r="H161" s="142">
        <f>'[6]Daily Roster'!$H161</f>
        <v>0</v>
      </c>
      <c r="I161" s="142">
        <f>'[6]Daily Roster'!$I161</f>
        <v>0</v>
      </c>
      <c r="J161" s="142">
        <f>'[6]Daily Roster'!$J161</f>
        <v>0</v>
      </c>
      <c r="K161" s="142">
        <f>'[6]Daily Roster'!$K161</f>
        <v>0</v>
      </c>
      <c r="L161" s="142">
        <f>'[6]Daily Roster'!$L161</f>
        <v>0</v>
      </c>
      <c r="M161" s="142">
        <f>'[6]Daily Roster'!$M161</f>
        <v>0</v>
      </c>
      <c r="N161" s="142">
        <f>'[6]Daily Roster'!$N161</f>
        <v>0</v>
      </c>
      <c r="O161" s="142">
        <f>'[6]Daily Roster'!$O161</f>
        <v>0</v>
      </c>
      <c r="P161" s="142">
        <f>'[6]Daily Roster'!$P161</f>
        <v>0</v>
      </c>
      <c r="Q161" s="142">
        <f>'[6]Daily Roster'!$Q161</f>
        <v>0</v>
      </c>
      <c r="R161" s="142">
        <f>'[6]Daily Roster'!$R161</f>
        <v>0</v>
      </c>
      <c r="S161" s="142">
        <f>'[6]Daily Roster'!$S161</f>
        <v>0</v>
      </c>
      <c r="T161" s="142">
        <f>'[6]Daily Roster'!$T161</f>
        <v>0</v>
      </c>
      <c r="U161" s="142">
        <f>'[6]Daily Roster'!$U161</f>
        <v>0</v>
      </c>
      <c r="V161" s="142">
        <f>'[6]Daily Roster'!$V161</f>
        <v>0</v>
      </c>
      <c r="W161" s="142">
        <f>'[6]Daily Roster'!$W161</f>
        <v>0</v>
      </c>
      <c r="X161" s="142">
        <f>'[6]Daily Roster'!$X161</f>
        <v>0</v>
      </c>
      <c r="Y161" s="142">
        <f>'[6]Daily Roster'!$Y161</f>
        <v>0</v>
      </c>
      <c r="Z161" s="142">
        <f>'[6]Daily Roster'!$Z161</f>
        <v>0</v>
      </c>
      <c r="AA161" s="142">
        <f>'[6]Daily Roster'!$AA161</f>
        <v>0</v>
      </c>
      <c r="AB161" s="142">
        <f>'[6]Daily Roster'!$AB161</f>
        <v>0</v>
      </c>
      <c r="AC161" s="142">
        <f>'[6]Daily Roster'!$AC161</f>
        <v>0</v>
      </c>
      <c r="AD161" s="142">
        <f>'[6]Daily Roster'!$AD161</f>
        <v>0</v>
      </c>
      <c r="AE161" s="142">
        <f>'[6]Daily Roster'!$AE161</f>
        <v>0</v>
      </c>
      <c r="AF161" s="142">
        <f>'[6]Daily Roster'!$AF161</f>
        <v>0</v>
      </c>
      <c r="AG161" s="142">
        <f>'[6]Daily Roster'!$AG161</f>
        <v>0</v>
      </c>
      <c r="AH161" s="142">
        <f>'[6]Daily Roster'!$AH161</f>
        <v>0</v>
      </c>
      <c r="AI161" s="142">
        <f>'[6]Daily Roster'!$AI161</f>
        <v>0</v>
      </c>
      <c r="AJ161" s="191">
        <f>'[6]Daily Roster'!$AJ161</f>
        <v>0</v>
      </c>
      <c r="AK161" s="191">
        <f>'[6]Daily Roster'!$AK161</f>
        <v>0</v>
      </c>
      <c r="AL161" s="191">
        <f>'[6]Daily Roster'!$AL161</f>
        <v>0</v>
      </c>
      <c r="AN161" s="25"/>
    </row>
    <row r="162" spans="1:40" s="5" customFormat="1" x14ac:dyDescent="0.3">
      <c r="A162" s="139">
        <v>43325</v>
      </c>
      <c r="B162" s="140" t="s">
        <v>1</v>
      </c>
      <c r="C162" s="142">
        <f>'[6]Daily Roster'!$C162</f>
        <v>0</v>
      </c>
      <c r="D162" s="142">
        <f>'[6]Daily Roster'!$D162</f>
        <v>0</v>
      </c>
      <c r="E162" s="142">
        <f>'[6]Daily Roster'!$E162</f>
        <v>0</v>
      </c>
      <c r="F162" s="142">
        <f>'[6]Daily Roster'!$F162</f>
        <v>0</v>
      </c>
      <c r="G162" s="142">
        <f>'[6]Daily Roster'!$G162</f>
        <v>0</v>
      </c>
      <c r="H162" s="142">
        <f>'[6]Daily Roster'!$H162</f>
        <v>0</v>
      </c>
      <c r="I162" s="142">
        <f>'[6]Daily Roster'!$I162</f>
        <v>0</v>
      </c>
      <c r="J162" s="142">
        <f>'[6]Daily Roster'!$J162</f>
        <v>0</v>
      </c>
      <c r="K162" s="142">
        <f>'[6]Daily Roster'!$K162</f>
        <v>0</v>
      </c>
      <c r="L162" s="142">
        <f>'[6]Daily Roster'!$L162</f>
        <v>0</v>
      </c>
      <c r="M162" s="142">
        <f>'[6]Daily Roster'!$M162</f>
        <v>0</v>
      </c>
      <c r="N162" s="142">
        <f>'[6]Daily Roster'!$N162</f>
        <v>0</v>
      </c>
      <c r="O162" s="142">
        <f>'[6]Daily Roster'!$O162</f>
        <v>0</v>
      </c>
      <c r="P162" s="142">
        <f>'[6]Daily Roster'!$P162</f>
        <v>0</v>
      </c>
      <c r="Q162" s="142">
        <f>'[6]Daily Roster'!$Q162</f>
        <v>0</v>
      </c>
      <c r="R162" s="142">
        <f>'[6]Daily Roster'!$R162</f>
        <v>0</v>
      </c>
      <c r="S162" s="142">
        <f>'[6]Daily Roster'!$S162</f>
        <v>0</v>
      </c>
      <c r="T162" s="142">
        <f>'[6]Daily Roster'!$T162</f>
        <v>0</v>
      </c>
      <c r="U162" s="142">
        <f>'[6]Daily Roster'!$U162</f>
        <v>0</v>
      </c>
      <c r="V162" s="142">
        <f>'[6]Daily Roster'!$V162</f>
        <v>0</v>
      </c>
      <c r="W162" s="142">
        <f>'[6]Daily Roster'!$W162</f>
        <v>0</v>
      </c>
      <c r="X162" s="142">
        <f>'[6]Daily Roster'!$X162</f>
        <v>0</v>
      </c>
      <c r="Y162" s="142">
        <f>'[6]Daily Roster'!$Y162</f>
        <v>0</v>
      </c>
      <c r="Z162" s="142">
        <f>'[6]Daily Roster'!$Z162</f>
        <v>0</v>
      </c>
      <c r="AA162" s="142">
        <f>'[6]Daily Roster'!$AA162</f>
        <v>0</v>
      </c>
      <c r="AB162" s="142">
        <f>'[6]Daily Roster'!$AB162</f>
        <v>0</v>
      </c>
      <c r="AC162" s="142">
        <f>'[6]Daily Roster'!$AC162</f>
        <v>0</v>
      </c>
      <c r="AD162" s="142">
        <f>'[6]Daily Roster'!$AD162</f>
        <v>0</v>
      </c>
      <c r="AE162" s="142">
        <f>'[6]Daily Roster'!$AE162</f>
        <v>0</v>
      </c>
      <c r="AF162" s="142">
        <f>'[6]Daily Roster'!$AF162</f>
        <v>0</v>
      </c>
      <c r="AG162" s="142">
        <f>'[6]Daily Roster'!$AG162</f>
        <v>0</v>
      </c>
      <c r="AH162" s="142">
        <f>'[6]Daily Roster'!$AH162</f>
        <v>0</v>
      </c>
      <c r="AI162" s="142">
        <f>'[6]Daily Roster'!$AI162</f>
        <v>0</v>
      </c>
      <c r="AJ162" s="191">
        <f>'[6]Daily Roster'!$AJ162</f>
        <v>0</v>
      </c>
      <c r="AK162" s="191">
        <f>'[6]Daily Roster'!$AK162</f>
        <v>0</v>
      </c>
      <c r="AL162" s="191">
        <f>'[6]Daily Roster'!$AL162</f>
        <v>0</v>
      </c>
      <c r="AN162" s="25"/>
    </row>
    <row r="163" spans="1:40" s="5" customFormat="1" x14ac:dyDescent="0.3">
      <c r="A163" s="139">
        <v>43326</v>
      </c>
      <c r="B163" s="140" t="s">
        <v>2</v>
      </c>
      <c r="C163" s="142">
        <f>'[6]Daily Roster'!$C163</f>
        <v>0</v>
      </c>
      <c r="D163" s="142">
        <f>'[6]Daily Roster'!$D163</f>
        <v>0</v>
      </c>
      <c r="E163" s="142">
        <f>'[6]Daily Roster'!$E163</f>
        <v>0</v>
      </c>
      <c r="F163" s="142">
        <f>'[6]Daily Roster'!$F163</f>
        <v>0</v>
      </c>
      <c r="G163" s="142">
        <f>'[6]Daily Roster'!$G163</f>
        <v>0</v>
      </c>
      <c r="H163" s="142">
        <f>'[6]Daily Roster'!$H163</f>
        <v>0</v>
      </c>
      <c r="I163" s="142">
        <f>'[6]Daily Roster'!$I163</f>
        <v>0</v>
      </c>
      <c r="J163" s="142">
        <f>'[6]Daily Roster'!$J163</f>
        <v>0</v>
      </c>
      <c r="K163" s="142">
        <f>'[6]Daily Roster'!$K163</f>
        <v>0</v>
      </c>
      <c r="L163" s="142">
        <f>'[6]Daily Roster'!$L163</f>
        <v>0</v>
      </c>
      <c r="M163" s="142">
        <f>'[6]Daily Roster'!$M163</f>
        <v>0</v>
      </c>
      <c r="N163" s="142">
        <f>'[6]Daily Roster'!$N163</f>
        <v>0</v>
      </c>
      <c r="O163" s="142">
        <f>'[6]Daily Roster'!$O163</f>
        <v>0</v>
      </c>
      <c r="P163" s="142">
        <f>'[6]Daily Roster'!$P163</f>
        <v>0</v>
      </c>
      <c r="Q163" s="142">
        <f>'[6]Daily Roster'!$Q163</f>
        <v>0</v>
      </c>
      <c r="R163" s="142">
        <f>'[6]Daily Roster'!$R163</f>
        <v>0</v>
      </c>
      <c r="S163" s="142">
        <f>'[6]Daily Roster'!$S163</f>
        <v>0</v>
      </c>
      <c r="T163" s="142">
        <f>'[6]Daily Roster'!$T163</f>
        <v>0</v>
      </c>
      <c r="U163" s="142">
        <f>'[6]Daily Roster'!$U163</f>
        <v>0</v>
      </c>
      <c r="V163" s="142">
        <f>'[6]Daily Roster'!$V163</f>
        <v>0</v>
      </c>
      <c r="W163" s="142">
        <f>'[6]Daily Roster'!$W163</f>
        <v>0</v>
      </c>
      <c r="X163" s="142">
        <f>'[6]Daily Roster'!$X163</f>
        <v>0</v>
      </c>
      <c r="Y163" s="142">
        <f>'[6]Daily Roster'!$Y163</f>
        <v>0</v>
      </c>
      <c r="Z163" s="142">
        <f>'[6]Daily Roster'!$Z163</f>
        <v>0</v>
      </c>
      <c r="AA163" s="142">
        <f>'[6]Daily Roster'!$AA163</f>
        <v>0</v>
      </c>
      <c r="AB163" s="142">
        <f>'[6]Daily Roster'!$AB163</f>
        <v>0</v>
      </c>
      <c r="AC163" s="142">
        <f>'[6]Daily Roster'!$AC163</f>
        <v>0</v>
      </c>
      <c r="AD163" s="142">
        <f>'[6]Daily Roster'!$AD163</f>
        <v>0</v>
      </c>
      <c r="AE163" s="142">
        <f>'[6]Daily Roster'!$AE163</f>
        <v>0</v>
      </c>
      <c r="AF163" s="142">
        <f>'[6]Daily Roster'!$AF163</f>
        <v>0</v>
      </c>
      <c r="AG163" s="142">
        <f>'[6]Daily Roster'!$AG163</f>
        <v>0</v>
      </c>
      <c r="AH163" s="142">
        <f>'[6]Daily Roster'!$AH163</f>
        <v>0</v>
      </c>
      <c r="AI163" s="142">
        <f>'[6]Daily Roster'!$AI163</f>
        <v>0</v>
      </c>
      <c r="AJ163" s="191">
        <f>'[6]Daily Roster'!$AJ163</f>
        <v>0</v>
      </c>
      <c r="AK163" s="191">
        <f>'[6]Daily Roster'!$AK163</f>
        <v>0</v>
      </c>
      <c r="AL163" s="191">
        <f>'[6]Daily Roster'!$AL163</f>
        <v>0</v>
      </c>
      <c r="AN163" s="25"/>
    </row>
    <row r="164" spans="1:40" s="5" customFormat="1" x14ac:dyDescent="0.3">
      <c r="A164" s="139">
        <v>43327</v>
      </c>
      <c r="B164" s="140" t="s">
        <v>3</v>
      </c>
      <c r="C164" s="142">
        <f>'[6]Daily Roster'!$C164</f>
        <v>0</v>
      </c>
      <c r="D164" s="142">
        <f>'[6]Daily Roster'!$D164</f>
        <v>0</v>
      </c>
      <c r="E164" s="142">
        <f>'[6]Daily Roster'!$E164</f>
        <v>0</v>
      </c>
      <c r="F164" s="142">
        <f>'[6]Daily Roster'!$F164</f>
        <v>0</v>
      </c>
      <c r="G164" s="142">
        <f>'[6]Daily Roster'!$G164</f>
        <v>0</v>
      </c>
      <c r="H164" s="142">
        <f>'[6]Daily Roster'!$H164</f>
        <v>0</v>
      </c>
      <c r="I164" s="142">
        <f>'[6]Daily Roster'!$I164</f>
        <v>0</v>
      </c>
      <c r="J164" s="142">
        <f>'[6]Daily Roster'!$J164</f>
        <v>0</v>
      </c>
      <c r="K164" s="142">
        <f>'[6]Daily Roster'!$K164</f>
        <v>0</v>
      </c>
      <c r="L164" s="142">
        <f>'[6]Daily Roster'!$L164</f>
        <v>0</v>
      </c>
      <c r="M164" s="142">
        <f>'[6]Daily Roster'!$M164</f>
        <v>0</v>
      </c>
      <c r="N164" s="142">
        <f>'[6]Daily Roster'!$N164</f>
        <v>0</v>
      </c>
      <c r="O164" s="142">
        <f>'[6]Daily Roster'!$O164</f>
        <v>0</v>
      </c>
      <c r="P164" s="142">
        <f>'[6]Daily Roster'!$P164</f>
        <v>0</v>
      </c>
      <c r="Q164" s="142">
        <f>'[6]Daily Roster'!$Q164</f>
        <v>0</v>
      </c>
      <c r="R164" s="142">
        <f>'[6]Daily Roster'!$R164</f>
        <v>0</v>
      </c>
      <c r="S164" s="142">
        <f>'[6]Daily Roster'!$S164</f>
        <v>0</v>
      </c>
      <c r="T164" s="142">
        <f>'[6]Daily Roster'!$T164</f>
        <v>0</v>
      </c>
      <c r="U164" s="142">
        <f>'[6]Daily Roster'!$U164</f>
        <v>0</v>
      </c>
      <c r="V164" s="142">
        <f>'[6]Daily Roster'!$V164</f>
        <v>0</v>
      </c>
      <c r="W164" s="142">
        <f>'[6]Daily Roster'!$W164</f>
        <v>0</v>
      </c>
      <c r="X164" s="142">
        <f>'[6]Daily Roster'!$X164</f>
        <v>0</v>
      </c>
      <c r="Y164" s="142">
        <f>'[6]Daily Roster'!$Y164</f>
        <v>0</v>
      </c>
      <c r="Z164" s="142">
        <f>'[6]Daily Roster'!$Z164</f>
        <v>0</v>
      </c>
      <c r="AA164" s="142">
        <f>'[6]Daily Roster'!$AA164</f>
        <v>0</v>
      </c>
      <c r="AB164" s="142">
        <f>'[6]Daily Roster'!$AB164</f>
        <v>0</v>
      </c>
      <c r="AC164" s="142">
        <f>'[6]Daily Roster'!$AC164</f>
        <v>0</v>
      </c>
      <c r="AD164" s="142">
        <f>'[6]Daily Roster'!$AD164</f>
        <v>0</v>
      </c>
      <c r="AE164" s="142">
        <f>'[6]Daily Roster'!$AE164</f>
        <v>0</v>
      </c>
      <c r="AF164" s="142">
        <f>'[6]Daily Roster'!$AF164</f>
        <v>0</v>
      </c>
      <c r="AG164" s="142">
        <f>'[6]Daily Roster'!$AG164</f>
        <v>0</v>
      </c>
      <c r="AH164" s="142">
        <f>'[6]Daily Roster'!$AH164</f>
        <v>0</v>
      </c>
      <c r="AI164" s="142">
        <f>'[6]Daily Roster'!$AI164</f>
        <v>0</v>
      </c>
      <c r="AJ164" s="191">
        <f>'[6]Daily Roster'!$AJ164</f>
        <v>0</v>
      </c>
      <c r="AK164" s="191">
        <f>'[6]Daily Roster'!$AK164</f>
        <v>0</v>
      </c>
      <c r="AL164" s="191">
        <f>'[6]Daily Roster'!$AL164</f>
        <v>0</v>
      </c>
      <c r="AN164" s="25"/>
    </row>
    <row r="165" spans="1:40" s="5" customFormat="1" x14ac:dyDescent="0.3">
      <c r="A165" s="139">
        <v>43328</v>
      </c>
      <c r="B165" s="140" t="s">
        <v>4</v>
      </c>
      <c r="C165" s="142">
        <f>'[6]Daily Roster'!$C165</f>
        <v>0</v>
      </c>
      <c r="D165" s="142">
        <f>'[6]Daily Roster'!$D165</f>
        <v>0</v>
      </c>
      <c r="E165" s="142">
        <f>'[6]Daily Roster'!$E165</f>
        <v>0</v>
      </c>
      <c r="F165" s="142">
        <f>'[6]Daily Roster'!$F165</f>
        <v>0</v>
      </c>
      <c r="G165" s="142">
        <f>'[6]Daily Roster'!$G165</f>
        <v>0</v>
      </c>
      <c r="H165" s="142">
        <f>'[6]Daily Roster'!$H165</f>
        <v>0</v>
      </c>
      <c r="I165" s="142">
        <f>'[6]Daily Roster'!$I165</f>
        <v>0</v>
      </c>
      <c r="J165" s="142">
        <f>'[6]Daily Roster'!$J165</f>
        <v>0</v>
      </c>
      <c r="K165" s="142">
        <f>'[6]Daily Roster'!$K165</f>
        <v>0</v>
      </c>
      <c r="L165" s="142">
        <f>'[6]Daily Roster'!$L165</f>
        <v>0</v>
      </c>
      <c r="M165" s="142">
        <f>'[6]Daily Roster'!$M165</f>
        <v>0</v>
      </c>
      <c r="N165" s="142">
        <f>'[6]Daily Roster'!$N165</f>
        <v>0</v>
      </c>
      <c r="O165" s="142">
        <f>'[6]Daily Roster'!$O165</f>
        <v>0</v>
      </c>
      <c r="P165" s="142">
        <f>'[6]Daily Roster'!$P165</f>
        <v>0</v>
      </c>
      <c r="Q165" s="142">
        <f>'[6]Daily Roster'!$Q165</f>
        <v>0</v>
      </c>
      <c r="R165" s="142">
        <f>'[6]Daily Roster'!$R165</f>
        <v>0</v>
      </c>
      <c r="S165" s="142">
        <f>'[6]Daily Roster'!$S165</f>
        <v>0</v>
      </c>
      <c r="T165" s="142">
        <f>'[6]Daily Roster'!$T165</f>
        <v>0</v>
      </c>
      <c r="U165" s="142">
        <f>'[6]Daily Roster'!$U165</f>
        <v>0</v>
      </c>
      <c r="V165" s="142">
        <f>'[6]Daily Roster'!$V165</f>
        <v>0</v>
      </c>
      <c r="W165" s="142">
        <f>'[6]Daily Roster'!$W165</f>
        <v>0</v>
      </c>
      <c r="X165" s="142">
        <f>'[6]Daily Roster'!$X165</f>
        <v>0</v>
      </c>
      <c r="Y165" s="142">
        <f>'[6]Daily Roster'!$Y165</f>
        <v>0</v>
      </c>
      <c r="Z165" s="142">
        <f>'[6]Daily Roster'!$Z165</f>
        <v>0</v>
      </c>
      <c r="AA165" s="142">
        <f>'[6]Daily Roster'!$AA165</f>
        <v>0</v>
      </c>
      <c r="AB165" s="142">
        <f>'[6]Daily Roster'!$AB165</f>
        <v>0</v>
      </c>
      <c r="AC165" s="142">
        <f>'[6]Daily Roster'!$AC165</f>
        <v>0</v>
      </c>
      <c r="AD165" s="142">
        <f>'[6]Daily Roster'!$AD165</f>
        <v>0</v>
      </c>
      <c r="AE165" s="142">
        <f>'[6]Daily Roster'!$AE165</f>
        <v>0</v>
      </c>
      <c r="AF165" s="142">
        <f>'[6]Daily Roster'!$AF165</f>
        <v>0</v>
      </c>
      <c r="AG165" s="142">
        <f>'[6]Daily Roster'!$AG165</f>
        <v>0</v>
      </c>
      <c r="AH165" s="142">
        <f>'[6]Daily Roster'!$AH165</f>
        <v>0</v>
      </c>
      <c r="AI165" s="142">
        <f>'[6]Daily Roster'!$AI165</f>
        <v>0</v>
      </c>
      <c r="AJ165" s="191">
        <f>'[6]Daily Roster'!$AJ165</f>
        <v>0</v>
      </c>
      <c r="AK165" s="191">
        <f>'[6]Daily Roster'!$AK165</f>
        <v>0</v>
      </c>
      <c r="AL165" s="191">
        <f>'[6]Daily Roster'!$AL165</f>
        <v>0</v>
      </c>
      <c r="AN165" s="25"/>
    </row>
    <row r="166" spans="1:40" s="5" customFormat="1" x14ac:dyDescent="0.3">
      <c r="A166" s="139">
        <v>43329</v>
      </c>
      <c r="B166" s="140" t="s">
        <v>5</v>
      </c>
      <c r="C166" s="142">
        <f>'[6]Daily Roster'!$C166</f>
        <v>0</v>
      </c>
      <c r="D166" s="142">
        <f>'[6]Daily Roster'!$D166</f>
        <v>0</v>
      </c>
      <c r="E166" s="142">
        <f>'[6]Daily Roster'!$E166</f>
        <v>0</v>
      </c>
      <c r="F166" s="142">
        <f>'[6]Daily Roster'!$F166</f>
        <v>0</v>
      </c>
      <c r="G166" s="142">
        <f>'[6]Daily Roster'!$G166</f>
        <v>0</v>
      </c>
      <c r="H166" s="142">
        <f>'[6]Daily Roster'!$H166</f>
        <v>0</v>
      </c>
      <c r="I166" s="142">
        <f>'[6]Daily Roster'!$I166</f>
        <v>0</v>
      </c>
      <c r="J166" s="142">
        <f>'[6]Daily Roster'!$J166</f>
        <v>0</v>
      </c>
      <c r="K166" s="142">
        <f>'[6]Daily Roster'!$K166</f>
        <v>0</v>
      </c>
      <c r="L166" s="142">
        <f>'[6]Daily Roster'!$L166</f>
        <v>0</v>
      </c>
      <c r="M166" s="142">
        <f>'[6]Daily Roster'!$M166</f>
        <v>0</v>
      </c>
      <c r="N166" s="142">
        <f>'[6]Daily Roster'!$N166</f>
        <v>0</v>
      </c>
      <c r="O166" s="142">
        <f>'[6]Daily Roster'!$O166</f>
        <v>0</v>
      </c>
      <c r="P166" s="142">
        <f>'[6]Daily Roster'!$P166</f>
        <v>0</v>
      </c>
      <c r="Q166" s="142">
        <f>'[6]Daily Roster'!$Q166</f>
        <v>0</v>
      </c>
      <c r="R166" s="142">
        <f>'[6]Daily Roster'!$R166</f>
        <v>0</v>
      </c>
      <c r="S166" s="142">
        <f>'[6]Daily Roster'!$S166</f>
        <v>0</v>
      </c>
      <c r="T166" s="142">
        <f>'[6]Daily Roster'!$T166</f>
        <v>0</v>
      </c>
      <c r="U166" s="142">
        <f>'[6]Daily Roster'!$U166</f>
        <v>0</v>
      </c>
      <c r="V166" s="142">
        <f>'[6]Daily Roster'!$V166</f>
        <v>0</v>
      </c>
      <c r="W166" s="142">
        <f>'[6]Daily Roster'!$W166</f>
        <v>0</v>
      </c>
      <c r="X166" s="142">
        <f>'[6]Daily Roster'!$X166</f>
        <v>0</v>
      </c>
      <c r="Y166" s="142">
        <f>'[6]Daily Roster'!$Y166</f>
        <v>0</v>
      </c>
      <c r="Z166" s="142">
        <f>'[6]Daily Roster'!$Z166</f>
        <v>0</v>
      </c>
      <c r="AA166" s="142">
        <f>'[6]Daily Roster'!$AA166</f>
        <v>0</v>
      </c>
      <c r="AB166" s="142">
        <f>'[6]Daily Roster'!$AB166</f>
        <v>0</v>
      </c>
      <c r="AC166" s="142">
        <f>'[6]Daily Roster'!$AC166</f>
        <v>0</v>
      </c>
      <c r="AD166" s="142">
        <f>'[6]Daily Roster'!$AD166</f>
        <v>0</v>
      </c>
      <c r="AE166" s="142">
        <f>'[6]Daily Roster'!$AE166</f>
        <v>0</v>
      </c>
      <c r="AF166" s="142">
        <f>'[6]Daily Roster'!$AF166</f>
        <v>0</v>
      </c>
      <c r="AG166" s="142">
        <f>'[6]Daily Roster'!$AG166</f>
        <v>0</v>
      </c>
      <c r="AH166" s="142">
        <f>'[6]Daily Roster'!$AH166</f>
        <v>0</v>
      </c>
      <c r="AI166" s="142">
        <f>'[6]Daily Roster'!$AI166</f>
        <v>0</v>
      </c>
      <c r="AJ166" s="191">
        <f>'[6]Daily Roster'!$AJ166</f>
        <v>0</v>
      </c>
      <c r="AK166" s="191">
        <f>'[6]Daily Roster'!$AK166</f>
        <v>0</v>
      </c>
      <c r="AL166" s="191">
        <f>'[6]Daily Roster'!$AL166</f>
        <v>0</v>
      </c>
      <c r="AN166" s="25"/>
    </row>
    <row r="167" spans="1:40" s="5" customFormat="1" x14ac:dyDescent="0.3">
      <c r="A167" s="139">
        <v>43332</v>
      </c>
      <c r="B167" s="140" t="s">
        <v>1</v>
      </c>
      <c r="C167" s="142">
        <f>'[6]Daily Roster'!$C167</f>
        <v>0</v>
      </c>
      <c r="D167" s="142">
        <f>'[6]Daily Roster'!$D167</f>
        <v>0</v>
      </c>
      <c r="E167" s="142">
        <f>'[6]Daily Roster'!$E167</f>
        <v>0</v>
      </c>
      <c r="F167" s="142">
        <f>'[6]Daily Roster'!$F167</f>
        <v>0</v>
      </c>
      <c r="G167" s="142">
        <f>'[6]Daily Roster'!$G167</f>
        <v>0</v>
      </c>
      <c r="H167" s="142">
        <f>'[6]Daily Roster'!$H167</f>
        <v>0</v>
      </c>
      <c r="I167" s="142">
        <f>'[6]Daily Roster'!$I167</f>
        <v>0</v>
      </c>
      <c r="J167" s="142">
        <f>'[6]Daily Roster'!$J167</f>
        <v>0</v>
      </c>
      <c r="K167" s="142">
        <f>'[6]Daily Roster'!$K167</f>
        <v>0</v>
      </c>
      <c r="L167" s="142">
        <f>'[6]Daily Roster'!$L167</f>
        <v>0</v>
      </c>
      <c r="M167" s="142">
        <f>'[6]Daily Roster'!$M167</f>
        <v>0</v>
      </c>
      <c r="N167" s="142">
        <f>'[6]Daily Roster'!$N167</f>
        <v>0</v>
      </c>
      <c r="O167" s="142">
        <f>'[6]Daily Roster'!$O167</f>
        <v>0</v>
      </c>
      <c r="P167" s="142">
        <f>'[6]Daily Roster'!$P167</f>
        <v>0</v>
      </c>
      <c r="Q167" s="142">
        <f>'[6]Daily Roster'!$Q167</f>
        <v>0</v>
      </c>
      <c r="R167" s="142">
        <f>'[6]Daily Roster'!$R167</f>
        <v>0</v>
      </c>
      <c r="S167" s="142">
        <f>'[6]Daily Roster'!$S167</f>
        <v>0</v>
      </c>
      <c r="T167" s="142">
        <f>'[6]Daily Roster'!$T167</f>
        <v>0</v>
      </c>
      <c r="U167" s="142">
        <f>'[6]Daily Roster'!$U167</f>
        <v>0</v>
      </c>
      <c r="V167" s="142">
        <f>'[6]Daily Roster'!$V167</f>
        <v>0</v>
      </c>
      <c r="W167" s="142">
        <f>'[6]Daily Roster'!$W167</f>
        <v>0</v>
      </c>
      <c r="X167" s="142">
        <f>'[6]Daily Roster'!$X167</f>
        <v>0</v>
      </c>
      <c r="Y167" s="142">
        <f>'[6]Daily Roster'!$Y167</f>
        <v>0</v>
      </c>
      <c r="Z167" s="142">
        <f>'[6]Daily Roster'!$Z167</f>
        <v>0</v>
      </c>
      <c r="AA167" s="142">
        <f>'[6]Daily Roster'!$AA167</f>
        <v>0</v>
      </c>
      <c r="AB167" s="142">
        <f>'[6]Daily Roster'!$AB167</f>
        <v>0</v>
      </c>
      <c r="AC167" s="142">
        <f>'[6]Daily Roster'!$AC167</f>
        <v>0</v>
      </c>
      <c r="AD167" s="142">
        <f>'[6]Daily Roster'!$AD167</f>
        <v>0</v>
      </c>
      <c r="AE167" s="142">
        <f>'[6]Daily Roster'!$AE167</f>
        <v>0</v>
      </c>
      <c r="AF167" s="142">
        <f>'[6]Daily Roster'!$AF167</f>
        <v>0</v>
      </c>
      <c r="AG167" s="142">
        <f>'[6]Daily Roster'!$AG167</f>
        <v>0</v>
      </c>
      <c r="AH167" s="142">
        <f>'[6]Daily Roster'!$AH167</f>
        <v>0</v>
      </c>
      <c r="AI167" s="142">
        <f>'[6]Daily Roster'!$AI167</f>
        <v>0</v>
      </c>
      <c r="AJ167" s="191">
        <f>'[6]Daily Roster'!$AJ167</f>
        <v>0</v>
      </c>
      <c r="AK167" s="191">
        <f>'[6]Daily Roster'!$AK167</f>
        <v>0</v>
      </c>
      <c r="AL167" s="191">
        <f>'[6]Daily Roster'!$AL167</f>
        <v>0</v>
      </c>
      <c r="AN167" s="25"/>
    </row>
    <row r="168" spans="1:40" s="5" customFormat="1" x14ac:dyDescent="0.3">
      <c r="A168" s="139">
        <v>43333</v>
      </c>
      <c r="B168" s="140" t="s">
        <v>2</v>
      </c>
      <c r="C168" s="142">
        <f>'[6]Daily Roster'!$C168</f>
        <v>0</v>
      </c>
      <c r="D168" s="142">
        <f>'[6]Daily Roster'!$D168</f>
        <v>0</v>
      </c>
      <c r="E168" s="142">
        <f>'[6]Daily Roster'!$E168</f>
        <v>0</v>
      </c>
      <c r="F168" s="142">
        <f>'[6]Daily Roster'!$F168</f>
        <v>0</v>
      </c>
      <c r="G168" s="142">
        <f>'[6]Daily Roster'!$G168</f>
        <v>0</v>
      </c>
      <c r="H168" s="142">
        <f>'[6]Daily Roster'!$H168</f>
        <v>0</v>
      </c>
      <c r="I168" s="142">
        <f>'[6]Daily Roster'!$I168</f>
        <v>0</v>
      </c>
      <c r="J168" s="142">
        <f>'[6]Daily Roster'!$J168</f>
        <v>0</v>
      </c>
      <c r="K168" s="142">
        <f>'[6]Daily Roster'!$K168</f>
        <v>0</v>
      </c>
      <c r="L168" s="142">
        <f>'[6]Daily Roster'!$L168</f>
        <v>0</v>
      </c>
      <c r="M168" s="142">
        <f>'[6]Daily Roster'!$M168</f>
        <v>0</v>
      </c>
      <c r="N168" s="142">
        <f>'[6]Daily Roster'!$N168</f>
        <v>0</v>
      </c>
      <c r="O168" s="142">
        <f>'[6]Daily Roster'!$O168</f>
        <v>0</v>
      </c>
      <c r="P168" s="142">
        <f>'[6]Daily Roster'!$P168</f>
        <v>0</v>
      </c>
      <c r="Q168" s="142">
        <f>'[6]Daily Roster'!$Q168</f>
        <v>0</v>
      </c>
      <c r="R168" s="142">
        <f>'[6]Daily Roster'!$R168</f>
        <v>0</v>
      </c>
      <c r="S168" s="142">
        <f>'[6]Daily Roster'!$S168</f>
        <v>0</v>
      </c>
      <c r="T168" s="142">
        <f>'[6]Daily Roster'!$T168</f>
        <v>0</v>
      </c>
      <c r="U168" s="142">
        <f>'[6]Daily Roster'!$U168</f>
        <v>0</v>
      </c>
      <c r="V168" s="142">
        <f>'[6]Daily Roster'!$V168</f>
        <v>0</v>
      </c>
      <c r="W168" s="142">
        <f>'[6]Daily Roster'!$W168</f>
        <v>0</v>
      </c>
      <c r="X168" s="142">
        <f>'[6]Daily Roster'!$X168</f>
        <v>0</v>
      </c>
      <c r="Y168" s="142">
        <f>'[6]Daily Roster'!$Y168</f>
        <v>0</v>
      </c>
      <c r="Z168" s="142">
        <f>'[6]Daily Roster'!$Z168</f>
        <v>0</v>
      </c>
      <c r="AA168" s="142">
        <f>'[6]Daily Roster'!$AA168</f>
        <v>0</v>
      </c>
      <c r="AB168" s="142">
        <f>'[6]Daily Roster'!$AB168</f>
        <v>0</v>
      </c>
      <c r="AC168" s="142">
        <f>'[6]Daily Roster'!$AC168</f>
        <v>0</v>
      </c>
      <c r="AD168" s="142">
        <f>'[6]Daily Roster'!$AD168</f>
        <v>0</v>
      </c>
      <c r="AE168" s="142">
        <f>'[6]Daily Roster'!$AE168</f>
        <v>0</v>
      </c>
      <c r="AF168" s="142">
        <f>'[6]Daily Roster'!$AF168</f>
        <v>0</v>
      </c>
      <c r="AG168" s="142">
        <f>'[6]Daily Roster'!$AG168</f>
        <v>0</v>
      </c>
      <c r="AH168" s="142">
        <f>'[6]Daily Roster'!$AH168</f>
        <v>0</v>
      </c>
      <c r="AI168" s="142">
        <f>'[6]Daily Roster'!$AI168</f>
        <v>0</v>
      </c>
      <c r="AJ168" s="191">
        <f>'[6]Daily Roster'!$AJ168</f>
        <v>0</v>
      </c>
      <c r="AK168" s="191">
        <f>'[6]Daily Roster'!$AK168</f>
        <v>0</v>
      </c>
      <c r="AL168" s="191">
        <f>'[6]Daily Roster'!$AL168</f>
        <v>0</v>
      </c>
      <c r="AN168" s="25"/>
    </row>
    <row r="169" spans="1:40" s="5" customFormat="1" x14ac:dyDescent="0.3">
      <c r="A169" s="139">
        <v>43334</v>
      </c>
      <c r="B169" s="140" t="s">
        <v>3</v>
      </c>
      <c r="C169" s="142">
        <f>'[6]Daily Roster'!$C169</f>
        <v>0</v>
      </c>
      <c r="D169" s="142">
        <f>'[6]Daily Roster'!$D169</f>
        <v>0</v>
      </c>
      <c r="E169" s="142">
        <f>'[6]Daily Roster'!$E169</f>
        <v>0</v>
      </c>
      <c r="F169" s="142">
        <f>'[6]Daily Roster'!$F169</f>
        <v>0</v>
      </c>
      <c r="G169" s="142">
        <f>'[6]Daily Roster'!$G169</f>
        <v>0</v>
      </c>
      <c r="H169" s="142">
        <f>'[6]Daily Roster'!$H169</f>
        <v>0</v>
      </c>
      <c r="I169" s="142">
        <f>'[6]Daily Roster'!$I169</f>
        <v>0</v>
      </c>
      <c r="J169" s="142">
        <f>'[6]Daily Roster'!$J169</f>
        <v>0</v>
      </c>
      <c r="K169" s="142">
        <f>'[6]Daily Roster'!$K169</f>
        <v>0</v>
      </c>
      <c r="L169" s="142">
        <f>'[6]Daily Roster'!$L169</f>
        <v>0</v>
      </c>
      <c r="M169" s="142">
        <f>'[6]Daily Roster'!$M169</f>
        <v>0</v>
      </c>
      <c r="N169" s="142">
        <f>'[6]Daily Roster'!$N169</f>
        <v>0</v>
      </c>
      <c r="O169" s="142">
        <f>'[6]Daily Roster'!$O169</f>
        <v>0</v>
      </c>
      <c r="P169" s="142">
        <f>'[6]Daily Roster'!$P169</f>
        <v>0</v>
      </c>
      <c r="Q169" s="142">
        <f>'[6]Daily Roster'!$Q169</f>
        <v>0</v>
      </c>
      <c r="R169" s="142">
        <f>'[6]Daily Roster'!$R169</f>
        <v>0</v>
      </c>
      <c r="S169" s="142">
        <f>'[6]Daily Roster'!$S169</f>
        <v>0</v>
      </c>
      <c r="T169" s="142">
        <f>'[6]Daily Roster'!$T169</f>
        <v>0</v>
      </c>
      <c r="U169" s="142">
        <f>'[6]Daily Roster'!$U169</f>
        <v>0</v>
      </c>
      <c r="V169" s="142">
        <f>'[6]Daily Roster'!$V169</f>
        <v>0</v>
      </c>
      <c r="W169" s="142">
        <f>'[6]Daily Roster'!$W169</f>
        <v>0</v>
      </c>
      <c r="X169" s="142">
        <f>'[6]Daily Roster'!$X169</f>
        <v>0</v>
      </c>
      <c r="Y169" s="142">
        <f>'[6]Daily Roster'!$Y169</f>
        <v>0</v>
      </c>
      <c r="Z169" s="142">
        <f>'[6]Daily Roster'!$Z169</f>
        <v>0</v>
      </c>
      <c r="AA169" s="142">
        <f>'[6]Daily Roster'!$AA169</f>
        <v>0</v>
      </c>
      <c r="AB169" s="142">
        <f>'[6]Daily Roster'!$AB169</f>
        <v>0</v>
      </c>
      <c r="AC169" s="142">
        <f>'[6]Daily Roster'!$AC169</f>
        <v>0</v>
      </c>
      <c r="AD169" s="142">
        <f>'[6]Daily Roster'!$AD169</f>
        <v>0</v>
      </c>
      <c r="AE169" s="142">
        <f>'[6]Daily Roster'!$AE169</f>
        <v>0</v>
      </c>
      <c r="AF169" s="142">
        <f>'[6]Daily Roster'!$AF169</f>
        <v>0</v>
      </c>
      <c r="AG169" s="142">
        <f>'[6]Daily Roster'!$AG169</f>
        <v>0</v>
      </c>
      <c r="AH169" s="142">
        <f>'[6]Daily Roster'!$AH169</f>
        <v>0</v>
      </c>
      <c r="AI169" s="142">
        <f>'[6]Daily Roster'!$AI169</f>
        <v>0</v>
      </c>
      <c r="AJ169" s="191">
        <f>'[6]Daily Roster'!$AJ169</f>
        <v>0</v>
      </c>
      <c r="AK169" s="191">
        <f>'[6]Daily Roster'!$AK169</f>
        <v>0</v>
      </c>
      <c r="AL169" s="191">
        <f>'[6]Daily Roster'!$AL169</f>
        <v>0</v>
      </c>
      <c r="AN169" s="25"/>
    </row>
    <row r="170" spans="1:40" s="5" customFormat="1" x14ac:dyDescent="0.3">
      <c r="A170" s="139">
        <v>43335</v>
      </c>
      <c r="B170" s="140" t="s">
        <v>4</v>
      </c>
      <c r="C170" s="142">
        <f>'[6]Daily Roster'!$C170</f>
        <v>0</v>
      </c>
      <c r="D170" s="142">
        <f>'[6]Daily Roster'!$D170</f>
        <v>0</v>
      </c>
      <c r="E170" s="142">
        <f>'[6]Daily Roster'!$E170</f>
        <v>0</v>
      </c>
      <c r="F170" s="142">
        <f>'[6]Daily Roster'!$F170</f>
        <v>0</v>
      </c>
      <c r="G170" s="142">
        <f>'[6]Daily Roster'!$G170</f>
        <v>0</v>
      </c>
      <c r="H170" s="142">
        <f>'[6]Daily Roster'!$H170</f>
        <v>0</v>
      </c>
      <c r="I170" s="142">
        <f>'[6]Daily Roster'!$I170</f>
        <v>0</v>
      </c>
      <c r="J170" s="142">
        <f>'[6]Daily Roster'!$J170</f>
        <v>0</v>
      </c>
      <c r="K170" s="142">
        <f>'[6]Daily Roster'!$K170</f>
        <v>0</v>
      </c>
      <c r="L170" s="142">
        <f>'[6]Daily Roster'!$L170</f>
        <v>0</v>
      </c>
      <c r="M170" s="142">
        <f>'[6]Daily Roster'!$M170</f>
        <v>0</v>
      </c>
      <c r="N170" s="142">
        <f>'[6]Daily Roster'!$N170</f>
        <v>0</v>
      </c>
      <c r="O170" s="142">
        <f>'[6]Daily Roster'!$O170</f>
        <v>0</v>
      </c>
      <c r="P170" s="142">
        <f>'[6]Daily Roster'!$P170</f>
        <v>0</v>
      </c>
      <c r="Q170" s="142">
        <f>'[6]Daily Roster'!$Q170</f>
        <v>0</v>
      </c>
      <c r="R170" s="142">
        <f>'[6]Daily Roster'!$R170</f>
        <v>0</v>
      </c>
      <c r="S170" s="142">
        <f>'[6]Daily Roster'!$S170</f>
        <v>0</v>
      </c>
      <c r="T170" s="142">
        <f>'[6]Daily Roster'!$T170</f>
        <v>0</v>
      </c>
      <c r="U170" s="142">
        <f>'[6]Daily Roster'!$U170</f>
        <v>0</v>
      </c>
      <c r="V170" s="142">
        <f>'[6]Daily Roster'!$V170</f>
        <v>0</v>
      </c>
      <c r="W170" s="142">
        <f>'[6]Daily Roster'!$W170</f>
        <v>0</v>
      </c>
      <c r="X170" s="142">
        <f>'[6]Daily Roster'!$X170</f>
        <v>0</v>
      </c>
      <c r="Y170" s="142">
        <f>'[6]Daily Roster'!$Y170</f>
        <v>0</v>
      </c>
      <c r="Z170" s="142">
        <f>'[6]Daily Roster'!$Z170</f>
        <v>0</v>
      </c>
      <c r="AA170" s="142">
        <f>'[6]Daily Roster'!$AA170</f>
        <v>0</v>
      </c>
      <c r="AB170" s="142">
        <f>'[6]Daily Roster'!$AB170</f>
        <v>0</v>
      </c>
      <c r="AC170" s="142">
        <f>'[6]Daily Roster'!$AC170</f>
        <v>0</v>
      </c>
      <c r="AD170" s="142">
        <f>'[6]Daily Roster'!$AD170</f>
        <v>0</v>
      </c>
      <c r="AE170" s="142">
        <f>'[6]Daily Roster'!$AE170</f>
        <v>0</v>
      </c>
      <c r="AF170" s="142">
        <f>'[6]Daily Roster'!$AF170</f>
        <v>0</v>
      </c>
      <c r="AG170" s="142">
        <f>'[6]Daily Roster'!$AG170</f>
        <v>0</v>
      </c>
      <c r="AH170" s="142">
        <f>'[6]Daily Roster'!$AH170</f>
        <v>0</v>
      </c>
      <c r="AI170" s="142">
        <f>'[6]Daily Roster'!$AI170</f>
        <v>0</v>
      </c>
      <c r="AJ170" s="191">
        <f>'[6]Daily Roster'!$AJ170</f>
        <v>0</v>
      </c>
      <c r="AK170" s="191">
        <f>'[6]Daily Roster'!$AK170</f>
        <v>0</v>
      </c>
      <c r="AL170" s="191">
        <f>'[6]Daily Roster'!$AL170</f>
        <v>0</v>
      </c>
      <c r="AN170" s="25"/>
    </row>
    <row r="171" spans="1:40" s="5" customFormat="1" x14ac:dyDescent="0.3">
      <c r="A171" s="139">
        <v>43336</v>
      </c>
      <c r="B171" s="140" t="s">
        <v>5</v>
      </c>
      <c r="C171" s="142">
        <f>'[6]Daily Roster'!$C171</f>
        <v>0</v>
      </c>
      <c r="D171" s="142">
        <f>'[6]Daily Roster'!$D171</f>
        <v>0</v>
      </c>
      <c r="E171" s="142">
        <f>'[6]Daily Roster'!$E171</f>
        <v>0</v>
      </c>
      <c r="F171" s="142">
        <f>'[6]Daily Roster'!$F171</f>
        <v>0</v>
      </c>
      <c r="G171" s="142">
        <f>'[6]Daily Roster'!$G171</f>
        <v>0</v>
      </c>
      <c r="H171" s="142">
        <f>'[6]Daily Roster'!$H171</f>
        <v>0</v>
      </c>
      <c r="I171" s="142">
        <f>'[6]Daily Roster'!$I171</f>
        <v>0</v>
      </c>
      <c r="J171" s="142">
        <f>'[6]Daily Roster'!$J171</f>
        <v>0</v>
      </c>
      <c r="K171" s="142">
        <f>'[6]Daily Roster'!$K171</f>
        <v>0</v>
      </c>
      <c r="L171" s="142">
        <f>'[6]Daily Roster'!$L171</f>
        <v>0</v>
      </c>
      <c r="M171" s="142">
        <f>'[6]Daily Roster'!$M171</f>
        <v>0</v>
      </c>
      <c r="N171" s="142">
        <f>'[6]Daily Roster'!$N171</f>
        <v>0</v>
      </c>
      <c r="O171" s="142">
        <f>'[6]Daily Roster'!$O171</f>
        <v>0</v>
      </c>
      <c r="P171" s="142">
        <f>'[6]Daily Roster'!$P171</f>
        <v>0</v>
      </c>
      <c r="Q171" s="142">
        <f>'[6]Daily Roster'!$Q171</f>
        <v>0</v>
      </c>
      <c r="R171" s="142">
        <f>'[6]Daily Roster'!$R171</f>
        <v>0</v>
      </c>
      <c r="S171" s="142">
        <f>'[6]Daily Roster'!$S171</f>
        <v>0</v>
      </c>
      <c r="T171" s="142">
        <f>'[6]Daily Roster'!$T171</f>
        <v>0</v>
      </c>
      <c r="U171" s="142">
        <f>'[6]Daily Roster'!$U171</f>
        <v>0</v>
      </c>
      <c r="V171" s="142">
        <f>'[6]Daily Roster'!$V171</f>
        <v>0</v>
      </c>
      <c r="W171" s="142">
        <f>'[6]Daily Roster'!$W171</f>
        <v>0</v>
      </c>
      <c r="X171" s="142">
        <f>'[6]Daily Roster'!$X171</f>
        <v>0</v>
      </c>
      <c r="Y171" s="142">
        <f>'[6]Daily Roster'!$Y171</f>
        <v>0</v>
      </c>
      <c r="Z171" s="142">
        <f>'[6]Daily Roster'!$Z171</f>
        <v>0</v>
      </c>
      <c r="AA171" s="142">
        <f>'[6]Daily Roster'!$AA171</f>
        <v>0</v>
      </c>
      <c r="AB171" s="142">
        <f>'[6]Daily Roster'!$AB171</f>
        <v>0</v>
      </c>
      <c r="AC171" s="142">
        <f>'[6]Daily Roster'!$AC171</f>
        <v>0</v>
      </c>
      <c r="AD171" s="142">
        <f>'[6]Daily Roster'!$AD171</f>
        <v>0</v>
      </c>
      <c r="AE171" s="142">
        <f>'[6]Daily Roster'!$AE171</f>
        <v>0</v>
      </c>
      <c r="AF171" s="142">
        <f>'[6]Daily Roster'!$AF171</f>
        <v>0</v>
      </c>
      <c r="AG171" s="142">
        <f>'[6]Daily Roster'!$AG171</f>
        <v>0</v>
      </c>
      <c r="AH171" s="142">
        <f>'[6]Daily Roster'!$AH171</f>
        <v>0</v>
      </c>
      <c r="AI171" s="142">
        <f>'[6]Daily Roster'!$AI171</f>
        <v>0</v>
      </c>
      <c r="AJ171" s="191">
        <f>'[6]Daily Roster'!$AJ171</f>
        <v>0</v>
      </c>
      <c r="AK171" s="191">
        <f>'[6]Daily Roster'!$AK171</f>
        <v>0</v>
      </c>
      <c r="AL171" s="191">
        <f>'[6]Daily Roster'!$AL171</f>
        <v>0</v>
      </c>
      <c r="AN171" s="25"/>
    </row>
    <row r="172" spans="1:40" s="5" customFormat="1" x14ac:dyDescent="0.3">
      <c r="A172" s="139">
        <v>43339</v>
      </c>
      <c r="B172" s="140" t="s">
        <v>1</v>
      </c>
      <c r="C172" s="142">
        <f>'[6]Daily Roster'!$C172</f>
        <v>0</v>
      </c>
      <c r="D172" s="142">
        <f>'[6]Daily Roster'!$D172</f>
        <v>0</v>
      </c>
      <c r="E172" s="142">
        <f>'[6]Daily Roster'!$E172</f>
        <v>0</v>
      </c>
      <c r="F172" s="142">
        <f>'[6]Daily Roster'!$F172</f>
        <v>0</v>
      </c>
      <c r="G172" s="142">
        <f>'[6]Daily Roster'!$G172</f>
        <v>0</v>
      </c>
      <c r="H172" s="142">
        <f>'[6]Daily Roster'!$H172</f>
        <v>0</v>
      </c>
      <c r="I172" s="142">
        <f>'[6]Daily Roster'!$I172</f>
        <v>0</v>
      </c>
      <c r="J172" s="142">
        <f>'[6]Daily Roster'!$J172</f>
        <v>0</v>
      </c>
      <c r="K172" s="142">
        <f>'[6]Daily Roster'!$K172</f>
        <v>0</v>
      </c>
      <c r="L172" s="142">
        <f>'[6]Daily Roster'!$L172</f>
        <v>0</v>
      </c>
      <c r="M172" s="142">
        <f>'[6]Daily Roster'!$M172</f>
        <v>0</v>
      </c>
      <c r="N172" s="142">
        <f>'[6]Daily Roster'!$N172</f>
        <v>0</v>
      </c>
      <c r="O172" s="142">
        <f>'[6]Daily Roster'!$O172</f>
        <v>0</v>
      </c>
      <c r="P172" s="142">
        <f>'[6]Daily Roster'!$P172</f>
        <v>0</v>
      </c>
      <c r="Q172" s="142">
        <f>'[6]Daily Roster'!$Q172</f>
        <v>0</v>
      </c>
      <c r="R172" s="142">
        <f>'[6]Daily Roster'!$R172</f>
        <v>0</v>
      </c>
      <c r="S172" s="142">
        <f>'[6]Daily Roster'!$S172</f>
        <v>0</v>
      </c>
      <c r="T172" s="142">
        <f>'[6]Daily Roster'!$T172</f>
        <v>0</v>
      </c>
      <c r="U172" s="142">
        <f>'[6]Daily Roster'!$U172</f>
        <v>0</v>
      </c>
      <c r="V172" s="142">
        <f>'[6]Daily Roster'!$V172</f>
        <v>0</v>
      </c>
      <c r="W172" s="142">
        <f>'[6]Daily Roster'!$W172</f>
        <v>0</v>
      </c>
      <c r="X172" s="142">
        <f>'[6]Daily Roster'!$X172</f>
        <v>0</v>
      </c>
      <c r="Y172" s="142">
        <f>'[6]Daily Roster'!$Y172</f>
        <v>0</v>
      </c>
      <c r="Z172" s="142">
        <f>'[6]Daily Roster'!$Z172</f>
        <v>0</v>
      </c>
      <c r="AA172" s="142">
        <f>'[6]Daily Roster'!$AA172</f>
        <v>0</v>
      </c>
      <c r="AB172" s="142">
        <f>'[6]Daily Roster'!$AB172</f>
        <v>0</v>
      </c>
      <c r="AC172" s="142">
        <f>'[6]Daily Roster'!$AC172</f>
        <v>0</v>
      </c>
      <c r="AD172" s="142">
        <f>'[6]Daily Roster'!$AD172</f>
        <v>0</v>
      </c>
      <c r="AE172" s="142">
        <f>'[6]Daily Roster'!$AE172</f>
        <v>0</v>
      </c>
      <c r="AF172" s="142">
        <f>'[6]Daily Roster'!$AF172</f>
        <v>0</v>
      </c>
      <c r="AG172" s="142">
        <f>'[6]Daily Roster'!$AG172</f>
        <v>0</v>
      </c>
      <c r="AH172" s="142">
        <f>'[6]Daily Roster'!$AH172</f>
        <v>0</v>
      </c>
      <c r="AI172" s="142">
        <f>'[6]Daily Roster'!$AI172</f>
        <v>0</v>
      </c>
      <c r="AJ172" s="191">
        <f>'[6]Daily Roster'!$AJ172</f>
        <v>0</v>
      </c>
      <c r="AK172" s="191">
        <f>'[6]Daily Roster'!$AK172</f>
        <v>0</v>
      </c>
      <c r="AL172" s="191">
        <f>'[6]Daily Roster'!$AL172</f>
        <v>0</v>
      </c>
      <c r="AN172" s="25"/>
    </row>
    <row r="173" spans="1:40" s="5" customFormat="1" x14ac:dyDescent="0.3">
      <c r="A173" s="139">
        <v>43340</v>
      </c>
      <c r="B173" s="140" t="s">
        <v>2</v>
      </c>
      <c r="C173" s="142">
        <f>'[6]Daily Roster'!$C173</f>
        <v>0</v>
      </c>
      <c r="D173" s="142">
        <f>'[6]Daily Roster'!$D173</f>
        <v>0</v>
      </c>
      <c r="E173" s="142">
        <f>'[6]Daily Roster'!$E173</f>
        <v>0</v>
      </c>
      <c r="F173" s="142">
        <f>'[6]Daily Roster'!$F173</f>
        <v>0</v>
      </c>
      <c r="G173" s="142">
        <f>'[6]Daily Roster'!$G173</f>
        <v>0</v>
      </c>
      <c r="H173" s="142">
        <f>'[6]Daily Roster'!$H173</f>
        <v>0</v>
      </c>
      <c r="I173" s="142">
        <f>'[6]Daily Roster'!$I173</f>
        <v>0</v>
      </c>
      <c r="J173" s="142">
        <f>'[6]Daily Roster'!$J173</f>
        <v>0</v>
      </c>
      <c r="K173" s="142">
        <f>'[6]Daily Roster'!$K173</f>
        <v>0</v>
      </c>
      <c r="L173" s="142">
        <f>'[6]Daily Roster'!$L173</f>
        <v>0</v>
      </c>
      <c r="M173" s="142">
        <f>'[6]Daily Roster'!$M173</f>
        <v>0</v>
      </c>
      <c r="N173" s="142">
        <f>'[6]Daily Roster'!$N173</f>
        <v>0</v>
      </c>
      <c r="O173" s="142">
        <f>'[6]Daily Roster'!$O173</f>
        <v>0</v>
      </c>
      <c r="P173" s="142">
        <f>'[6]Daily Roster'!$P173</f>
        <v>0</v>
      </c>
      <c r="Q173" s="142">
        <f>'[6]Daily Roster'!$Q173</f>
        <v>0</v>
      </c>
      <c r="R173" s="142">
        <f>'[6]Daily Roster'!$R173</f>
        <v>0</v>
      </c>
      <c r="S173" s="142">
        <f>'[6]Daily Roster'!$S173</f>
        <v>0</v>
      </c>
      <c r="T173" s="142">
        <f>'[6]Daily Roster'!$T173</f>
        <v>0</v>
      </c>
      <c r="U173" s="142">
        <f>'[6]Daily Roster'!$U173</f>
        <v>0</v>
      </c>
      <c r="V173" s="142">
        <f>'[6]Daily Roster'!$V173</f>
        <v>0</v>
      </c>
      <c r="W173" s="142">
        <f>'[6]Daily Roster'!$W173</f>
        <v>0</v>
      </c>
      <c r="X173" s="142">
        <f>'[6]Daily Roster'!$X173</f>
        <v>0</v>
      </c>
      <c r="Y173" s="142">
        <f>'[6]Daily Roster'!$Y173</f>
        <v>0</v>
      </c>
      <c r="Z173" s="142">
        <f>'[6]Daily Roster'!$Z173</f>
        <v>0</v>
      </c>
      <c r="AA173" s="142">
        <f>'[6]Daily Roster'!$AA173</f>
        <v>0</v>
      </c>
      <c r="AB173" s="142">
        <f>'[6]Daily Roster'!$AB173</f>
        <v>0</v>
      </c>
      <c r="AC173" s="142">
        <f>'[6]Daily Roster'!$AC173</f>
        <v>0</v>
      </c>
      <c r="AD173" s="142">
        <f>'[6]Daily Roster'!$AD173</f>
        <v>0</v>
      </c>
      <c r="AE173" s="142">
        <f>'[6]Daily Roster'!$AE173</f>
        <v>0</v>
      </c>
      <c r="AF173" s="142">
        <f>'[6]Daily Roster'!$AF173</f>
        <v>0</v>
      </c>
      <c r="AG173" s="142">
        <f>'[6]Daily Roster'!$AG173</f>
        <v>0</v>
      </c>
      <c r="AH173" s="142">
        <f>'[6]Daily Roster'!$AH173</f>
        <v>0</v>
      </c>
      <c r="AI173" s="142">
        <f>'[6]Daily Roster'!$AI173</f>
        <v>0</v>
      </c>
      <c r="AJ173" s="191">
        <f>'[6]Daily Roster'!$AJ173</f>
        <v>0</v>
      </c>
      <c r="AK173" s="191">
        <f>'[6]Daily Roster'!$AK173</f>
        <v>0</v>
      </c>
      <c r="AL173" s="191">
        <f>'[6]Daily Roster'!$AL173</f>
        <v>0</v>
      </c>
      <c r="AN173" s="25"/>
    </row>
    <row r="174" spans="1:40" s="5" customFormat="1" x14ac:dyDescent="0.3">
      <c r="A174" s="139">
        <v>43341</v>
      </c>
      <c r="B174" s="140" t="s">
        <v>3</v>
      </c>
      <c r="C174" s="142">
        <f>'[6]Daily Roster'!$C174</f>
        <v>0</v>
      </c>
      <c r="D174" s="142">
        <f>'[6]Daily Roster'!$D174</f>
        <v>0</v>
      </c>
      <c r="E174" s="142">
        <f>'[6]Daily Roster'!$E174</f>
        <v>0</v>
      </c>
      <c r="F174" s="142">
        <f>'[6]Daily Roster'!$F174</f>
        <v>0</v>
      </c>
      <c r="G174" s="142">
        <f>'[6]Daily Roster'!$G174</f>
        <v>0</v>
      </c>
      <c r="H174" s="142">
        <f>'[6]Daily Roster'!$H174</f>
        <v>0</v>
      </c>
      <c r="I174" s="142">
        <f>'[6]Daily Roster'!$I174</f>
        <v>0</v>
      </c>
      <c r="J174" s="142">
        <f>'[6]Daily Roster'!$J174</f>
        <v>0</v>
      </c>
      <c r="K174" s="142">
        <f>'[6]Daily Roster'!$K174</f>
        <v>0</v>
      </c>
      <c r="L174" s="142">
        <f>'[6]Daily Roster'!$L174</f>
        <v>0</v>
      </c>
      <c r="M174" s="142">
        <f>'[6]Daily Roster'!$M174</f>
        <v>0</v>
      </c>
      <c r="N174" s="142">
        <f>'[6]Daily Roster'!$N174</f>
        <v>0</v>
      </c>
      <c r="O174" s="142">
        <f>'[6]Daily Roster'!$O174</f>
        <v>0</v>
      </c>
      <c r="P174" s="142">
        <f>'[6]Daily Roster'!$P174</f>
        <v>0</v>
      </c>
      <c r="Q174" s="142">
        <f>'[6]Daily Roster'!$Q174</f>
        <v>0</v>
      </c>
      <c r="R174" s="142">
        <f>'[6]Daily Roster'!$R174</f>
        <v>0</v>
      </c>
      <c r="S174" s="142">
        <f>'[6]Daily Roster'!$S174</f>
        <v>0</v>
      </c>
      <c r="T174" s="142">
        <f>'[6]Daily Roster'!$T174</f>
        <v>0</v>
      </c>
      <c r="U174" s="142">
        <f>'[6]Daily Roster'!$U174</f>
        <v>0</v>
      </c>
      <c r="V174" s="142">
        <f>'[6]Daily Roster'!$V174</f>
        <v>0</v>
      </c>
      <c r="W174" s="142">
        <f>'[6]Daily Roster'!$W174</f>
        <v>0</v>
      </c>
      <c r="X174" s="142">
        <f>'[6]Daily Roster'!$X174</f>
        <v>0</v>
      </c>
      <c r="Y174" s="142">
        <f>'[6]Daily Roster'!$Y174</f>
        <v>0</v>
      </c>
      <c r="Z174" s="142">
        <f>'[6]Daily Roster'!$Z174</f>
        <v>0</v>
      </c>
      <c r="AA174" s="142">
        <f>'[6]Daily Roster'!$AA174</f>
        <v>0</v>
      </c>
      <c r="AB174" s="142">
        <f>'[6]Daily Roster'!$AB174</f>
        <v>0</v>
      </c>
      <c r="AC174" s="142">
        <f>'[6]Daily Roster'!$AC174</f>
        <v>0</v>
      </c>
      <c r="AD174" s="142">
        <f>'[6]Daily Roster'!$AD174</f>
        <v>0</v>
      </c>
      <c r="AE174" s="142">
        <f>'[6]Daily Roster'!$AE174</f>
        <v>0</v>
      </c>
      <c r="AF174" s="142">
        <f>'[6]Daily Roster'!$AF174</f>
        <v>0</v>
      </c>
      <c r="AG174" s="142">
        <f>'[6]Daily Roster'!$AG174</f>
        <v>0</v>
      </c>
      <c r="AH174" s="142">
        <f>'[6]Daily Roster'!$AH174</f>
        <v>0</v>
      </c>
      <c r="AI174" s="142">
        <f>'[6]Daily Roster'!$AI174</f>
        <v>0</v>
      </c>
      <c r="AJ174" s="191">
        <f>'[6]Daily Roster'!$AJ174</f>
        <v>0</v>
      </c>
      <c r="AK174" s="191">
        <f>'[6]Daily Roster'!$AK174</f>
        <v>0</v>
      </c>
      <c r="AL174" s="191">
        <f>'[6]Daily Roster'!$AL174</f>
        <v>0</v>
      </c>
      <c r="AN174" s="25"/>
    </row>
    <row r="175" spans="1:40" s="5" customFormat="1" x14ac:dyDescent="0.3">
      <c r="A175" s="139">
        <v>43342</v>
      </c>
      <c r="B175" s="140" t="s">
        <v>4</v>
      </c>
      <c r="C175" s="142">
        <f>'[6]Daily Roster'!$C175</f>
        <v>0</v>
      </c>
      <c r="D175" s="142">
        <f>'[6]Daily Roster'!$D175</f>
        <v>0</v>
      </c>
      <c r="E175" s="142">
        <f>'[6]Daily Roster'!$E175</f>
        <v>0</v>
      </c>
      <c r="F175" s="142">
        <f>'[6]Daily Roster'!$F175</f>
        <v>0</v>
      </c>
      <c r="G175" s="142">
        <f>'[6]Daily Roster'!$G175</f>
        <v>0</v>
      </c>
      <c r="H175" s="142">
        <f>'[6]Daily Roster'!$H175</f>
        <v>0</v>
      </c>
      <c r="I175" s="142">
        <f>'[6]Daily Roster'!$I175</f>
        <v>0</v>
      </c>
      <c r="J175" s="142">
        <f>'[6]Daily Roster'!$J175</f>
        <v>0</v>
      </c>
      <c r="K175" s="142">
        <f>'[6]Daily Roster'!$K175</f>
        <v>0</v>
      </c>
      <c r="L175" s="142">
        <f>'[6]Daily Roster'!$L175</f>
        <v>0</v>
      </c>
      <c r="M175" s="142">
        <f>'[6]Daily Roster'!$M175</f>
        <v>0</v>
      </c>
      <c r="N175" s="142">
        <f>'[6]Daily Roster'!$N175</f>
        <v>0</v>
      </c>
      <c r="O175" s="142">
        <f>'[6]Daily Roster'!$O175</f>
        <v>0</v>
      </c>
      <c r="P175" s="142">
        <f>'[6]Daily Roster'!$P175</f>
        <v>0</v>
      </c>
      <c r="Q175" s="142">
        <f>'[6]Daily Roster'!$Q175</f>
        <v>0</v>
      </c>
      <c r="R175" s="142">
        <f>'[6]Daily Roster'!$R175</f>
        <v>0</v>
      </c>
      <c r="S175" s="142">
        <f>'[6]Daily Roster'!$S175</f>
        <v>0</v>
      </c>
      <c r="T175" s="142">
        <f>'[6]Daily Roster'!$T175</f>
        <v>0</v>
      </c>
      <c r="U175" s="142">
        <f>'[6]Daily Roster'!$U175</f>
        <v>0</v>
      </c>
      <c r="V175" s="142">
        <f>'[6]Daily Roster'!$V175</f>
        <v>0</v>
      </c>
      <c r="W175" s="142">
        <f>'[6]Daily Roster'!$W175</f>
        <v>0</v>
      </c>
      <c r="X175" s="142">
        <f>'[6]Daily Roster'!$X175</f>
        <v>0</v>
      </c>
      <c r="Y175" s="142">
        <f>'[6]Daily Roster'!$Y175</f>
        <v>0</v>
      </c>
      <c r="Z175" s="142">
        <f>'[6]Daily Roster'!$Z175</f>
        <v>0</v>
      </c>
      <c r="AA175" s="142">
        <f>'[6]Daily Roster'!$AA175</f>
        <v>0</v>
      </c>
      <c r="AB175" s="142">
        <f>'[6]Daily Roster'!$AB175</f>
        <v>0</v>
      </c>
      <c r="AC175" s="142">
        <f>'[6]Daily Roster'!$AC175</f>
        <v>0</v>
      </c>
      <c r="AD175" s="142">
        <f>'[6]Daily Roster'!$AD175</f>
        <v>0</v>
      </c>
      <c r="AE175" s="142">
        <f>'[6]Daily Roster'!$AE175</f>
        <v>0</v>
      </c>
      <c r="AF175" s="142">
        <f>'[6]Daily Roster'!$AF175</f>
        <v>0</v>
      </c>
      <c r="AG175" s="142">
        <f>'[6]Daily Roster'!$AG175</f>
        <v>0</v>
      </c>
      <c r="AH175" s="142">
        <f>'[6]Daily Roster'!$AH175</f>
        <v>0</v>
      </c>
      <c r="AI175" s="142">
        <f>'[6]Daily Roster'!$AI175</f>
        <v>0</v>
      </c>
      <c r="AJ175" s="191">
        <f>'[6]Daily Roster'!$AJ175</f>
        <v>0</v>
      </c>
      <c r="AK175" s="191">
        <f>'[6]Daily Roster'!$AK175</f>
        <v>0</v>
      </c>
      <c r="AL175" s="191">
        <f>'[6]Daily Roster'!$AL175</f>
        <v>0</v>
      </c>
      <c r="AN175" s="25"/>
    </row>
    <row r="176" spans="1:40" s="5" customFormat="1" x14ac:dyDescent="0.3">
      <c r="A176" s="139">
        <v>43343</v>
      </c>
      <c r="B176" s="140" t="s">
        <v>5</v>
      </c>
      <c r="C176" s="142">
        <f>'[6]Daily Roster'!$C176</f>
        <v>0</v>
      </c>
      <c r="D176" s="142">
        <f>'[6]Daily Roster'!$D176</f>
        <v>0</v>
      </c>
      <c r="E176" s="142">
        <f>'[6]Daily Roster'!$E176</f>
        <v>0</v>
      </c>
      <c r="F176" s="142">
        <f>'[6]Daily Roster'!$F176</f>
        <v>0</v>
      </c>
      <c r="G176" s="142">
        <f>'[6]Daily Roster'!$G176</f>
        <v>0</v>
      </c>
      <c r="H176" s="142">
        <f>'[6]Daily Roster'!$H176</f>
        <v>0</v>
      </c>
      <c r="I176" s="142">
        <f>'[6]Daily Roster'!$I176</f>
        <v>0</v>
      </c>
      <c r="J176" s="142">
        <f>'[6]Daily Roster'!$J176</f>
        <v>0</v>
      </c>
      <c r="K176" s="142">
        <f>'[6]Daily Roster'!$K176</f>
        <v>0</v>
      </c>
      <c r="L176" s="142">
        <f>'[6]Daily Roster'!$L176</f>
        <v>0</v>
      </c>
      <c r="M176" s="142">
        <f>'[6]Daily Roster'!$M176</f>
        <v>0</v>
      </c>
      <c r="N176" s="142">
        <f>'[6]Daily Roster'!$N176</f>
        <v>0</v>
      </c>
      <c r="O176" s="142">
        <f>'[6]Daily Roster'!$O176</f>
        <v>0</v>
      </c>
      <c r="P176" s="142">
        <f>'[6]Daily Roster'!$P176</f>
        <v>0</v>
      </c>
      <c r="Q176" s="142">
        <f>'[6]Daily Roster'!$Q176</f>
        <v>0</v>
      </c>
      <c r="R176" s="142">
        <f>'[6]Daily Roster'!$R176</f>
        <v>0</v>
      </c>
      <c r="S176" s="142">
        <f>'[6]Daily Roster'!$S176</f>
        <v>0</v>
      </c>
      <c r="T176" s="142">
        <f>'[6]Daily Roster'!$T176</f>
        <v>0</v>
      </c>
      <c r="U176" s="142">
        <f>'[6]Daily Roster'!$U176</f>
        <v>0</v>
      </c>
      <c r="V176" s="142">
        <f>'[6]Daily Roster'!$V176</f>
        <v>0</v>
      </c>
      <c r="W176" s="142">
        <f>'[6]Daily Roster'!$W176</f>
        <v>0</v>
      </c>
      <c r="X176" s="142">
        <f>'[6]Daily Roster'!$X176</f>
        <v>0</v>
      </c>
      <c r="Y176" s="142">
        <f>'[6]Daily Roster'!$Y176</f>
        <v>0</v>
      </c>
      <c r="Z176" s="142">
        <f>'[6]Daily Roster'!$Z176</f>
        <v>0</v>
      </c>
      <c r="AA176" s="142">
        <f>'[6]Daily Roster'!$AA176</f>
        <v>0</v>
      </c>
      <c r="AB176" s="142">
        <f>'[6]Daily Roster'!$AB176</f>
        <v>0</v>
      </c>
      <c r="AC176" s="142">
        <f>'[6]Daily Roster'!$AC176</f>
        <v>0</v>
      </c>
      <c r="AD176" s="142">
        <f>'[6]Daily Roster'!$AD176</f>
        <v>0</v>
      </c>
      <c r="AE176" s="142">
        <f>'[6]Daily Roster'!$AE176</f>
        <v>0</v>
      </c>
      <c r="AF176" s="142">
        <f>'[6]Daily Roster'!$AF176</f>
        <v>0</v>
      </c>
      <c r="AG176" s="142">
        <f>'[6]Daily Roster'!$AG176</f>
        <v>0</v>
      </c>
      <c r="AH176" s="142">
        <f>'[6]Daily Roster'!$AH176</f>
        <v>0</v>
      </c>
      <c r="AI176" s="142">
        <f>'[6]Daily Roster'!$AI176</f>
        <v>0</v>
      </c>
      <c r="AJ176" s="191">
        <f>'[6]Daily Roster'!$AJ176</f>
        <v>0</v>
      </c>
      <c r="AK176" s="191">
        <f>'[6]Daily Roster'!$AK176</f>
        <v>0</v>
      </c>
      <c r="AL176" s="191">
        <f>'[6]Daily Roster'!$AL176</f>
        <v>0</v>
      </c>
      <c r="AN176" s="25"/>
    </row>
    <row r="177" spans="1:40" s="5" customFormat="1" x14ac:dyDescent="0.3">
      <c r="A177" s="139">
        <v>43346</v>
      </c>
      <c r="B177" s="140" t="s">
        <v>1</v>
      </c>
      <c r="C177" s="142">
        <f>'[6]Daily Roster'!$C177</f>
        <v>0</v>
      </c>
      <c r="D177" s="142">
        <f>'[6]Daily Roster'!$D177</f>
        <v>0</v>
      </c>
      <c r="E177" s="142">
        <f>'[6]Daily Roster'!$E177</f>
        <v>0</v>
      </c>
      <c r="F177" s="142">
        <f>'[6]Daily Roster'!$F177</f>
        <v>0</v>
      </c>
      <c r="G177" s="142">
        <f>'[6]Daily Roster'!$G177</f>
        <v>0</v>
      </c>
      <c r="H177" s="142">
        <f>'[6]Daily Roster'!$H177</f>
        <v>0</v>
      </c>
      <c r="I177" s="142">
        <f>'[6]Daily Roster'!$I177</f>
        <v>0</v>
      </c>
      <c r="J177" s="142">
        <f>'[6]Daily Roster'!$J177</f>
        <v>0</v>
      </c>
      <c r="K177" s="142">
        <f>'[6]Daily Roster'!$K177</f>
        <v>0</v>
      </c>
      <c r="L177" s="142">
        <f>'[6]Daily Roster'!$L177</f>
        <v>0</v>
      </c>
      <c r="M177" s="142">
        <f>'[6]Daily Roster'!$M177</f>
        <v>0</v>
      </c>
      <c r="N177" s="142">
        <f>'[6]Daily Roster'!$N177</f>
        <v>0</v>
      </c>
      <c r="O177" s="142">
        <f>'[6]Daily Roster'!$O177</f>
        <v>0</v>
      </c>
      <c r="P177" s="142">
        <f>'[6]Daily Roster'!$P177</f>
        <v>0</v>
      </c>
      <c r="Q177" s="142">
        <f>'[6]Daily Roster'!$Q177</f>
        <v>0</v>
      </c>
      <c r="R177" s="142">
        <f>'[6]Daily Roster'!$R177</f>
        <v>0</v>
      </c>
      <c r="S177" s="142">
        <f>'[6]Daily Roster'!$S177</f>
        <v>0</v>
      </c>
      <c r="T177" s="142">
        <f>'[6]Daily Roster'!$T177</f>
        <v>0</v>
      </c>
      <c r="U177" s="142">
        <f>'[6]Daily Roster'!$U177</f>
        <v>0</v>
      </c>
      <c r="V177" s="142">
        <f>'[6]Daily Roster'!$V177</f>
        <v>0</v>
      </c>
      <c r="W177" s="142">
        <f>'[6]Daily Roster'!$W177</f>
        <v>0</v>
      </c>
      <c r="X177" s="142">
        <f>'[6]Daily Roster'!$X177</f>
        <v>0</v>
      </c>
      <c r="Y177" s="142">
        <f>'[6]Daily Roster'!$Y177</f>
        <v>0</v>
      </c>
      <c r="Z177" s="142">
        <f>'[6]Daily Roster'!$Z177</f>
        <v>0</v>
      </c>
      <c r="AA177" s="142">
        <f>'[6]Daily Roster'!$AA177</f>
        <v>0</v>
      </c>
      <c r="AB177" s="142">
        <f>'[6]Daily Roster'!$AB177</f>
        <v>0</v>
      </c>
      <c r="AC177" s="142">
        <f>'[6]Daily Roster'!$AC177</f>
        <v>0</v>
      </c>
      <c r="AD177" s="142">
        <f>'[6]Daily Roster'!$AD177</f>
        <v>0</v>
      </c>
      <c r="AE177" s="142">
        <f>'[6]Daily Roster'!$AE177</f>
        <v>0</v>
      </c>
      <c r="AF177" s="142">
        <f>'[6]Daily Roster'!$AF177</f>
        <v>0</v>
      </c>
      <c r="AG177" s="142">
        <f>'[6]Daily Roster'!$AG177</f>
        <v>0</v>
      </c>
      <c r="AH177" s="142">
        <f>'[6]Daily Roster'!$AH177</f>
        <v>0</v>
      </c>
      <c r="AI177" s="142">
        <f>'[6]Daily Roster'!$AI177</f>
        <v>0</v>
      </c>
      <c r="AJ177" s="191">
        <f>'[6]Daily Roster'!$AJ177</f>
        <v>0</v>
      </c>
      <c r="AK177" s="191">
        <f>'[6]Daily Roster'!$AK177</f>
        <v>0</v>
      </c>
      <c r="AL177" s="191">
        <f>'[6]Daily Roster'!$AL177</f>
        <v>0</v>
      </c>
      <c r="AN177" s="25"/>
    </row>
    <row r="178" spans="1:40" s="5" customFormat="1" x14ac:dyDescent="0.3">
      <c r="A178" s="139">
        <v>43347</v>
      </c>
      <c r="B178" s="140" t="s">
        <v>2</v>
      </c>
      <c r="C178" s="142">
        <f>'[6]Daily Roster'!$C178</f>
        <v>0</v>
      </c>
      <c r="D178" s="142">
        <f>'[6]Daily Roster'!$D178</f>
        <v>0</v>
      </c>
      <c r="E178" s="142">
        <f>'[6]Daily Roster'!$E178</f>
        <v>0</v>
      </c>
      <c r="F178" s="142">
        <f>'[6]Daily Roster'!$F178</f>
        <v>0</v>
      </c>
      <c r="G178" s="142">
        <f>'[6]Daily Roster'!$G178</f>
        <v>0</v>
      </c>
      <c r="H178" s="142">
        <f>'[6]Daily Roster'!$H178</f>
        <v>0</v>
      </c>
      <c r="I178" s="142">
        <f>'[6]Daily Roster'!$I178</f>
        <v>0</v>
      </c>
      <c r="J178" s="142">
        <f>'[6]Daily Roster'!$J178</f>
        <v>0</v>
      </c>
      <c r="K178" s="142">
        <f>'[6]Daily Roster'!$K178</f>
        <v>0</v>
      </c>
      <c r="L178" s="142">
        <f>'[6]Daily Roster'!$L178</f>
        <v>0</v>
      </c>
      <c r="M178" s="142">
        <f>'[6]Daily Roster'!$M178</f>
        <v>0</v>
      </c>
      <c r="N178" s="142">
        <f>'[6]Daily Roster'!$N178</f>
        <v>0</v>
      </c>
      <c r="O178" s="142">
        <f>'[6]Daily Roster'!$O178</f>
        <v>0</v>
      </c>
      <c r="P178" s="142">
        <f>'[6]Daily Roster'!$P178</f>
        <v>0</v>
      </c>
      <c r="Q178" s="142">
        <f>'[6]Daily Roster'!$Q178</f>
        <v>0</v>
      </c>
      <c r="R178" s="142">
        <f>'[6]Daily Roster'!$R178</f>
        <v>0</v>
      </c>
      <c r="S178" s="142">
        <f>'[6]Daily Roster'!$S178</f>
        <v>0</v>
      </c>
      <c r="T178" s="142">
        <f>'[6]Daily Roster'!$T178</f>
        <v>0</v>
      </c>
      <c r="U178" s="142">
        <f>'[6]Daily Roster'!$U178</f>
        <v>0</v>
      </c>
      <c r="V178" s="142">
        <f>'[6]Daily Roster'!$V178</f>
        <v>0</v>
      </c>
      <c r="W178" s="142">
        <f>'[6]Daily Roster'!$W178</f>
        <v>0</v>
      </c>
      <c r="X178" s="142">
        <f>'[6]Daily Roster'!$X178</f>
        <v>0</v>
      </c>
      <c r="Y178" s="142">
        <f>'[6]Daily Roster'!$Y178</f>
        <v>0</v>
      </c>
      <c r="Z178" s="142">
        <f>'[6]Daily Roster'!$Z178</f>
        <v>0</v>
      </c>
      <c r="AA178" s="142">
        <f>'[6]Daily Roster'!$AA178</f>
        <v>0</v>
      </c>
      <c r="AB178" s="142">
        <f>'[6]Daily Roster'!$AB178</f>
        <v>0</v>
      </c>
      <c r="AC178" s="142">
        <f>'[6]Daily Roster'!$AC178</f>
        <v>0</v>
      </c>
      <c r="AD178" s="142">
        <f>'[6]Daily Roster'!$AD178</f>
        <v>0</v>
      </c>
      <c r="AE178" s="142">
        <f>'[6]Daily Roster'!$AE178</f>
        <v>0</v>
      </c>
      <c r="AF178" s="142">
        <f>'[6]Daily Roster'!$AF178</f>
        <v>0</v>
      </c>
      <c r="AG178" s="142">
        <f>'[6]Daily Roster'!$AG178</f>
        <v>0</v>
      </c>
      <c r="AH178" s="142">
        <f>'[6]Daily Roster'!$AH178</f>
        <v>0</v>
      </c>
      <c r="AI178" s="142">
        <f>'[6]Daily Roster'!$AI178</f>
        <v>0</v>
      </c>
      <c r="AJ178" s="191">
        <f>'[6]Daily Roster'!$AJ178</f>
        <v>0</v>
      </c>
      <c r="AK178" s="191">
        <f>'[6]Daily Roster'!$AK178</f>
        <v>0</v>
      </c>
      <c r="AL178" s="191">
        <f>'[6]Daily Roster'!$AL178</f>
        <v>0</v>
      </c>
      <c r="AN178" s="25"/>
    </row>
    <row r="179" spans="1:40" s="5" customFormat="1" x14ac:dyDescent="0.3">
      <c r="A179" s="139">
        <v>43348</v>
      </c>
      <c r="B179" s="140" t="s">
        <v>3</v>
      </c>
      <c r="C179" s="142">
        <f>'[6]Daily Roster'!$C179</f>
        <v>0</v>
      </c>
      <c r="D179" s="142">
        <f>'[6]Daily Roster'!$D179</f>
        <v>0</v>
      </c>
      <c r="E179" s="142">
        <f>'[6]Daily Roster'!$E179</f>
        <v>0</v>
      </c>
      <c r="F179" s="142">
        <f>'[6]Daily Roster'!$F179</f>
        <v>0</v>
      </c>
      <c r="G179" s="142">
        <f>'[6]Daily Roster'!$G179</f>
        <v>0</v>
      </c>
      <c r="H179" s="142">
        <f>'[6]Daily Roster'!$H179</f>
        <v>0</v>
      </c>
      <c r="I179" s="142">
        <f>'[6]Daily Roster'!$I179</f>
        <v>0</v>
      </c>
      <c r="J179" s="142">
        <f>'[6]Daily Roster'!$J179</f>
        <v>0</v>
      </c>
      <c r="K179" s="142">
        <f>'[6]Daily Roster'!$K179</f>
        <v>0</v>
      </c>
      <c r="L179" s="142">
        <f>'[6]Daily Roster'!$L179</f>
        <v>0</v>
      </c>
      <c r="M179" s="142">
        <f>'[6]Daily Roster'!$M179</f>
        <v>0</v>
      </c>
      <c r="N179" s="142">
        <f>'[6]Daily Roster'!$N179</f>
        <v>0</v>
      </c>
      <c r="O179" s="142">
        <f>'[6]Daily Roster'!$O179</f>
        <v>0</v>
      </c>
      <c r="P179" s="142">
        <f>'[6]Daily Roster'!$P179</f>
        <v>0</v>
      </c>
      <c r="Q179" s="142">
        <f>'[6]Daily Roster'!$Q179</f>
        <v>0</v>
      </c>
      <c r="R179" s="142">
        <f>'[6]Daily Roster'!$R179</f>
        <v>0</v>
      </c>
      <c r="S179" s="142">
        <f>'[6]Daily Roster'!$S179</f>
        <v>0</v>
      </c>
      <c r="T179" s="142">
        <f>'[6]Daily Roster'!$T179</f>
        <v>0</v>
      </c>
      <c r="U179" s="142">
        <f>'[6]Daily Roster'!$U179</f>
        <v>0</v>
      </c>
      <c r="V179" s="142">
        <f>'[6]Daily Roster'!$V179</f>
        <v>0</v>
      </c>
      <c r="W179" s="142">
        <f>'[6]Daily Roster'!$W179</f>
        <v>0</v>
      </c>
      <c r="X179" s="142">
        <f>'[6]Daily Roster'!$X179</f>
        <v>0</v>
      </c>
      <c r="Y179" s="142">
        <f>'[6]Daily Roster'!$Y179</f>
        <v>0</v>
      </c>
      <c r="Z179" s="142">
        <f>'[6]Daily Roster'!$Z179</f>
        <v>0</v>
      </c>
      <c r="AA179" s="142">
        <f>'[6]Daily Roster'!$AA179</f>
        <v>0</v>
      </c>
      <c r="AB179" s="142">
        <f>'[6]Daily Roster'!$AB179</f>
        <v>0</v>
      </c>
      <c r="AC179" s="142">
        <f>'[6]Daily Roster'!$AC179</f>
        <v>0</v>
      </c>
      <c r="AD179" s="142">
        <f>'[6]Daily Roster'!$AD179</f>
        <v>0</v>
      </c>
      <c r="AE179" s="142">
        <f>'[6]Daily Roster'!$AE179</f>
        <v>0</v>
      </c>
      <c r="AF179" s="142">
        <f>'[6]Daily Roster'!$AF179</f>
        <v>0</v>
      </c>
      <c r="AG179" s="142">
        <f>'[6]Daily Roster'!$AG179</f>
        <v>0</v>
      </c>
      <c r="AH179" s="142">
        <f>'[6]Daily Roster'!$AH179</f>
        <v>0</v>
      </c>
      <c r="AI179" s="142">
        <f>'[6]Daily Roster'!$AI179</f>
        <v>0</v>
      </c>
      <c r="AJ179" s="191">
        <f>'[6]Daily Roster'!$AJ179</f>
        <v>0</v>
      </c>
      <c r="AK179" s="191">
        <f>'[6]Daily Roster'!$AK179</f>
        <v>0</v>
      </c>
      <c r="AL179" s="191">
        <f>'[6]Daily Roster'!$AL179</f>
        <v>0</v>
      </c>
      <c r="AN179" s="25"/>
    </row>
    <row r="180" spans="1:40" s="5" customFormat="1" x14ac:dyDescent="0.3">
      <c r="A180" s="139">
        <v>43349</v>
      </c>
      <c r="B180" s="140" t="s">
        <v>4</v>
      </c>
      <c r="C180" s="142">
        <f>'[6]Daily Roster'!$C180</f>
        <v>0</v>
      </c>
      <c r="D180" s="142">
        <f>'[6]Daily Roster'!$D180</f>
        <v>0</v>
      </c>
      <c r="E180" s="142">
        <f>'[6]Daily Roster'!$E180</f>
        <v>0</v>
      </c>
      <c r="F180" s="142">
        <f>'[6]Daily Roster'!$F180</f>
        <v>0</v>
      </c>
      <c r="G180" s="142">
        <f>'[6]Daily Roster'!$G180</f>
        <v>0</v>
      </c>
      <c r="H180" s="142">
        <f>'[6]Daily Roster'!$H180</f>
        <v>0</v>
      </c>
      <c r="I180" s="142">
        <f>'[6]Daily Roster'!$I180</f>
        <v>0</v>
      </c>
      <c r="J180" s="142">
        <f>'[6]Daily Roster'!$J180</f>
        <v>0</v>
      </c>
      <c r="K180" s="142">
        <f>'[6]Daily Roster'!$K180</f>
        <v>0</v>
      </c>
      <c r="L180" s="142">
        <f>'[6]Daily Roster'!$L180</f>
        <v>0</v>
      </c>
      <c r="M180" s="142">
        <f>'[6]Daily Roster'!$M180</f>
        <v>0</v>
      </c>
      <c r="N180" s="142">
        <f>'[6]Daily Roster'!$N180</f>
        <v>0</v>
      </c>
      <c r="O180" s="142">
        <f>'[6]Daily Roster'!$O180</f>
        <v>0</v>
      </c>
      <c r="P180" s="142">
        <f>'[6]Daily Roster'!$P180</f>
        <v>0</v>
      </c>
      <c r="Q180" s="142">
        <f>'[6]Daily Roster'!$Q180</f>
        <v>0</v>
      </c>
      <c r="R180" s="142">
        <f>'[6]Daily Roster'!$R180</f>
        <v>0</v>
      </c>
      <c r="S180" s="142">
        <f>'[6]Daily Roster'!$S180</f>
        <v>0</v>
      </c>
      <c r="T180" s="142">
        <f>'[6]Daily Roster'!$T180</f>
        <v>0</v>
      </c>
      <c r="U180" s="142">
        <f>'[6]Daily Roster'!$U180</f>
        <v>0</v>
      </c>
      <c r="V180" s="142">
        <f>'[6]Daily Roster'!$V180</f>
        <v>0</v>
      </c>
      <c r="W180" s="142">
        <f>'[6]Daily Roster'!$W180</f>
        <v>0</v>
      </c>
      <c r="X180" s="142">
        <f>'[6]Daily Roster'!$X180</f>
        <v>0</v>
      </c>
      <c r="Y180" s="142">
        <f>'[6]Daily Roster'!$Y180</f>
        <v>0</v>
      </c>
      <c r="Z180" s="142">
        <f>'[6]Daily Roster'!$Z180</f>
        <v>0</v>
      </c>
      <c r="AA180" s="142">
        <f>'[6]Daily Roster'!$AA180</f>
        <v>0</v>
      </c>
      <c r="AB180" s="142">
        <f>'[6]Daily Roster'!$AB180</f>
        <v>0</v>
      </c>
      <c r="AC180" s="142">
        <f>'[6]Daily Roster'!$AC180</f>
        <v>0</v>
      </c>
      <c r="AD180" s="142">
        <f>'[6]Daily Roster'!$AD180</f>
        <v>0</v>
      </c>
      <c r="AE180" s="142">
        <f>'[6]Daily Roster'!$AE180</f>
        <v>0</v>
      </c>
      <c r="AF180" s="142">
        <f>'[6]Daily Roster'!$AF180</f>
        <v>0</v>
      </c>
      <c r="AG180" s="142">
        <f>'[6]Daily Roster'!$AG180</f>
        <v>0</v>
      </c>
      <c r="AH180" s="142">
        <f>'[6]Daily Roster'!$AH180</f>
        <v>0</v>
      </c>
      <c r="AI180" s="142">
        <f>'[6]Daily Roster'!$AI180</f>
        <v>0</v>
      </c>
      <c r="AJ180" s="191">
        <f>'[6]Daily Roster'!$AJ180</f>
        <v>0</v>
      </c>
      <c r="AK180" s="191">
        <f>'[6]Daily Roster'!$AK180</f>
        <v>0</v>
      </c>
      <c r="AL180" s="191">
        <f>'[6]Daily Roster'!$AL180</f>
        <v>0</v>
      </c>
      <c r="AN180" s="25"/>
    </row>
    <row r="181" spans="1:40" s="5" customFormat="1" x14ac:dyDescent="0.3">
      <c r="A181" s="139">
        <v>43350</v>
      </c>
      <c r="B181" s="140" t="s">
        <v>5</v>
      </c>
      <c r="C181" s="142">
        <f>'[6]Daily Roster'!$C181</f>
        <v>0</v>
      </c>
      <c r="D181" s="142">
        <f>'[6]Daily Roster'!$D181</f>
        <v>0</v>
      </c>
      <c r="E181" s="142">
        <f>'[6]Daily Roster'!$E181</f>
        <v>0</v>
      </c>
      <c r="F181" s="142">
        <f>'[6]Daily Roster'!$F181</f>
        <v>0</v>
      </c>
      <c r="G181" s="142">
        <f>'[6]Daily Roster'!$G181</f>
        <v>0</v>
      </c>
      <c r="H181" s="142">
        <f>'[6]Daily Roster'!$H181</f>
        <v>0</v>
      </c>
      <c r="I181" s="142">
        <f>'[6]Daily Roster'!$I181</f>
        <v>0</v>
      </c>
      <c r="J181" s="142">
        <f>'[6]Daily Roster'!$J181</f>
        <v>0</v>
      </c>
      <c r="K181" s="142">
        <f>'[6]Daily Roster'!$K181</f>
        <v>0</v>
      </c>
      <c r="L181" s="142">
        <f>'[6]Daily Roster'!$L181</f>
        <v>0</v>
      </c>
      <c r="M181" s="142">
        <f>'[6]Daily Roster'!$M181</f>
        <v>0</v>
      </c>
      <c r="N181" s="142">
        <f>'[6]Daily Roster'!$N181</f>
        <v>0</v>
      </c>
      <c r="O181" s="142">
        <f>'[6]Daily Roster'!$O181</f>
        <v>0</v>
      </c>
      <c r="P181" s="142">
        <f>'[6]Daily Roster'!$P181</f>
        <v>0</v>
      </c>
      <c r="Q181" s="142">
        <f>'[6]Daily Roster'!$Q181</f>
        <v>0</v>
      </c>
      <c r="R181" s="142">
        <f>'[6]Daily Roster'!$R181</f>
        <v>0</v>
      </c>
      <c r="S181" s="142">
        <f>'[6]Daily Roster'!$S181</f>
        <v>0</v>
      </c>
      <c r="T181" s="142">
        <f>'[6]Daily Roster'!$T181</f>
        <v>0</v>
      </c>
      <c r="U181" s="142">
        <f>'[6]Daily Roster'!$U181</f>
        <v>0</v>
      </c>
      <c r="V181" s="142">
        <f>'[6]Daily Roster'!$V181</f>
        <v>0</v>
      </c>
      <c r="W181" s="142">
        <f>'[6]Daily Roster'!$W181</f>
        <v>0</v>
      </c>
      <c r="X181" s="142">
        <f>'[6]Daily Roster'!$X181</f>
        <v>0</v>
      </c>
      <c r="Y181" s="142">
        <f>'[6]Daily Roster'!$Y181</f>
        <v>0</v>
      </c>
      <c r="Z181" s="142">
        <f>'[6]Daily Roster'!$Z181</f>
        <v>0</v>
      </c>
      <c r="AA181" s="142">
        <f>'[6]Daily Roster'!$AA181</f>
        <v>0</v>
      </c>
      <c r="AB181" s="142">
        <f>'[6]Daily Roster'!$AB181</f>
        <v>0</v>
      </c>
      <c r="AC181" s="142">
        <f>'[6]Daily Roster'!$AC181</f>
        <v>0</v>
      </c>
      <c r="AD181" s="142">
        <f>'[6]Daily Roster'!$AD181</f>
        <v>0</v>
      </c>
      <c r="AE181" s="142">
        <f>'[6]Daily Roster'!$AE181</f>
        <v>0</v>
      </c>
      <c r="AF181" s="142">
        <f>'[6]Daily Roster'!$AF181</f>
        <v>0</v>
      </c>
      <c r="AG181" s="142">
        <f>'[6]Daily Roster'!$AG181</f>
        <v>0</v>
      </c>
      <c r="AH181" s="142">
        <f>'[6]Daily Roster'!$AH181</f>
        <v>0</v>
      </c>
      <c r="AI181" s="142">
        <f>'[6]Daily Roster'!$AI181</f>
        <v>0</v>
      </c>
      <c r="AJ181" s="191">
        <f>'[6]Daily Roster'!$AJ181</f>
        <v>0</v>
      </c>
      <c r="AK181" s="191">
        <f>'[6]Daily Roster'!$AK181</f>
        <v>0</v>
      </c>
      <c r="AL181" s="191">
        <f>'[6]Daily Roster'!$AL181</f>
        <v>0</v>
      </c>
      <c r="AN181" s="25"/>
    </row>
    <row r="182" spans="1:40" s="5" customFormat="1" x14ac:dyDescent="0.3">
      <c r="A182" s="139">
        <v>43353</v>
      </c>
      <c r="B182" s="140" t="s">
        <v>1</v>
      </c>
      <c r="C182" s="142">
        <f>'[6]Daily Roster'!$C182</f>
        <v>0</v>
      </c>
      <c r="D182" s="142">
        <f>'[6]Daily Roster'!$D182</f>
        <v>0</v>
      </c>
      <c r="E182" s="142">
        <f>'[6]Daily Roster'!$E182</f>
        <v>0</v>
      </c>
      <c r="F182" s="142">
        <f>'[6]Daily Roster'!$F182</f>
        <v>0</v>
      </c>
      <c r="G182" s="142">
        <f>'[6]Daily Roster'!$G182</f>
        <v>0</v>
      </c>
      <c r="H182" s="142">
        <f>'[6]Daily Roster'!$H182</f>
        <v>0</v>
      </c>
      <c r="I182" s="142">
        <f>'[6]Daily Roster'!$I182</f>
        <v>0</v>
      </c>
      <c r="J182" s="142">
        <f>'[6]Daily Roster'!$J182</f>
        <v>0</v>
      </c>
      <c r="K182" s="142">
        <f>'[6]Daily Roster'!$K182</f>
        <v>0</v>
      </c>
      <c r="L182" s="142">
        <f>'[6]Daily Roster'!$L182</f>
        <v>0</v>
      </c>
      <c r="M182" s="142">
        <f>'[6]Daily Roster'!$M182</f>
        <v>0</v>
      </c>
      <c r="N182" s="142">
        <f>'[6]Daily Roster'!$N182</f>
        <v>0</v>
      </c>
      <c r="O182" s="142">
        <f>'[6]Daily Roster'!$O182</f>
        <v>0</v>
      </c>
      <c r="P182" s="142">
        <f>'[6]Daily Roster'!$P182</f>
        <v>0</v>
      </c>
      <c r="Q182" s="142">
        <f>'[6]Daily Roster'!$Q182</f>
        <v>0</v>
      </c>
      <c r="R182" s="142">
        <f>'[6]Daily Roster'!$R182</f>
        <v>0</v>
      </c>
      <c r="S182" s="142">
        <f>'[6]Daily Roster'!$S182</f>
        <v>0</v>
      </c>
      <c r="T182" s="142">
        <f>'[6]Daily Roster'!$T182</f>
        <v>0</v>
      </c>
      <c r="U182" s="142">
        <f>'[6]Daily Roster'!$U182</f>
        <v>0</v>
      </c>
      <c r="V182" s="142">
        <f>'[6]Daily Roster'!$V182</f>
        <v>0</v>
      </c>
      <c r="W182" s="142">
        <f>'[6]Daily Roster'!$W182</f>
        <v>0</v>
      </c>
      <c r="X182" s="142">
        <f>'[6]Daily Roster'!$X182</f>
        <v>0</v>
      </c>
      <c r="Y182" s="142">
        <f>'[6]Daily Roster'!$Y182</f>
        <v>0</v>
      </c>
      <c r="Z182" s="142">
        <f>'[6]Daily Roster'!$Z182</f>
        <v>0</v>
      </c>
      <c r="AA182" s="142">
        <f>'[6]Daily Roster'!$AA182</f>
        <v>0</v>
      </c>
      <c r="AB182" s="142">
        <f>'[6]Daily Roster'!$AB182</f>
        <v>0</v>
      </c>
      <c r="AC182" s="142">
        <f>'[6]Daily Roster'!$AC182</f>
        <v>0</v>
      </c>
      <c r="AD182" s="142">
        <f>'[6]Daily Roster'!$AD182</f>
        <v>0</v>
      </c>
      <c r="AE182" s="142">
        <f>'[6]Daily Roster'!$AE182</f>
        <v>0</v>
      </c>
      <c r="AF182" s="142">
        <f>'[6]Daily Roster'!$AF182</f>
        <v>0</v>
      </c>
      <c r="AG182" s="142">
        <f>'[6]Daily Roster'!$AG182</f>
        <v>0</v>
      </c>
      <c r="AH182" s="142">
        <f>'[6]Daily Roster'!$AH182</f>
        <v>0</v>
      </c>
      <c r="AI182" s="142">
        <f>'[6]Daily Roster'!$AI182</f>
        <v>0</v>
      </c>
      <c r="AJ182" s="191">
        <f>'[6]Daily Roster'!$AJ182</f>
        <v>0</v>
      </c>
      <c r="AK182" s="191">
        <f>'[6]Daily Roster'!$AK182</f>
        <v>0</v>
      </c>
      <c r="AL182" s="191">
        <f>'[6]Daily Roster'!$AL182</f>
        <v>0</v>
      </c>
      <c r="AN182" s="25"/>
    </row>
    <row r="183" spans="1:40" s="5" customFormat="1" x14ac:dyDescent="0.3">
      <c r="A183" s="139">
        <v>43354</v>
      </c>
      <c r="B183" s="140" t="s">
        <v>2</v>
      </c>
      <c r="C183" s="142">
        <f>'[6]Daily Roster'!$C183</f>
        <v>0</v>
      </c>
      <c r="D183" s="142">
        <f>'[6]Daily Roster'!$D183</f>
        <v>0</v>
      </c>
      <c r="E183" s="142">
        <f>'[6]Daily Roster'!$E183</f>
        <v>0</v>
      </c>
      <c r="F183" s="142">
        <f>'[6]Daily Roster'!$F183</f>
        <v>0</v>
      </c>
      <c r="G183" s="142">
        <f>'[6]Daily Roster'!$G183</f>
        <v>0</v>
      </c>
      <c r="H183" s="142">
        <f>'[6]Daily Roster'!$H183</f>
        <v>0</v>
      </c>
      <c r="I183" s="142">
        <f>'[6]Daily Roster'!$I183</f>
        <v>0</v>
      </c>
      <c r="J183" s="142">
        <f>'[6]Daily Roster'!$J183</f>
        <v>0</v>
      </c>
      <c r="K183" s="142">
        <f>'[6]Daily Roster'!$K183</f>
        <v>0</v>
      </c>
      <c r="L183" s="142">
        <f>'[6]Daily Roster'!$L183</f>
        <v>0</v>
      </c>
      <c r="M183" s="142">
        <f>'[6]Daily Roster'!$M183</f>
        <v>0</v>
      </c>
      <c r="N183" s="142">
        <f>'[6]Daily Roster'!$N183</f>
        <v>0</v>
      </c>
      <c r="O183" s="142">
        <f>'[6]Daily Roster'!$O183</f>
        <v>0</v>
      </c>
      <c r="P183" s="142">
        <f>'[6]Daily Roster'!$P183</f>
        <v>0</v>
      </c>
      <c r="Q183" s="142">
        <f>'[6]Daily Roster'!$Q183</f>
        <v>0</v>
      </c>
      <c r="R183" s="142">
        <f>'[6]Daily Roster'!$R183</f>
        <v>0</v>
      </c>
      <c r="S183" s="142">
        <f>'[6]Daily Roster'!$S183</f>
        <v>0</v>
      </c>
      <c r="T183" s="142">
        <f>'[6]Daily Roster'!$T183</f>
        <v>0</v>
      </c>
      <c r="U183" s="142">
        <f>'[6]Daily Roster'!$U183</f>
        <v>0</v>
      </c>
      <c r="V183" s="142">
        <f>'[6]Daily Roster'!$V183</f>
        <v>0</v>
      </c>
      <c r="W183" s="142">
        <f>'[6]Daily Roster'!$W183</f>
        <v>0</v>
      </c>
      <c r="X183" s="142">
        <f>'[6]Daily Roster'!$X183</f>
        <v>0</v>
      </c>
      <c r="Y183" s="142">
        <f>'[6]Daily Roster'!$Y183</f>
        <v>0</v>
      </c>
      <c r="Z183" s="142">
        <f>'[6]Daily Roster'!$Z183</f>
        <v>0</v>
      </c>
      <c r="AA183" s="142">
        <f>'[6]Daily Roster'!$AA183</f>
        <v>0</v>
      </c>
      <c r="AB183" s="142">
        <f>'[6]Daily Roster'!$AB183</f>
        <v>0</v>
      </c>
      <c r="AC183" s="142">
        <f>'[6]Daily Roster'!$AC183</f>
        <v>0</v>
      </c>
      <c r="AD183" s="142">
        <f>'[6]Daily Roster'!$AD183</f>
        <v>0</v>
      </c>
      <c r="AE183" s="142">
        <f>'[6]Daily Roster'!$AE183</f>
        <v>0</v>
      </c>
      <c r="AF183" s="142">
        <f>'[6]Daily Roster'!$AF183</f>
        <v>0</v>
      </c>
      <c r="AG183" s="142">
        <f>'[6]Daily Roster'!$AG183</f>
        <v>0</v>
      </c>
      <c r="AH183" s="142">
        <f>'[6]Daily Roster'!$AH183</f>
        <v>0</v>
      </c>
      <c r="AI183" s="142">
        <f>'[6]Daily Roster'!$AI183</f>
        <v>0</v>
      </c>
      <c r="AJ183" s="191">
        <f>'[6]Daily Roster'!$AJ183</f>
        <v>0</v>
      </c>
      <c r="AK183" s="191">
        <f>'[6]Daily Roster'!$AK183</f>
        <v>0</v>
      </c>
      <c r="AL183" s="191">
        <f>'[6]Daily Roster'!$AL183</f>
        <v>0</v>
      </c>
      <c r="AN183" s="25"/>
    </row>
    <row r="184" spans="1:40" s="5" customFormat="1" x14ac:dyDescent="0.3">
      <c r="A184" s="139">
        <v>43355</v>
      </c>
      <c r="B184" s="140" t="s">
        <v>3</v>
      </c>
      <c r="C184" s="142">
        <f>'[6]Daily Roster'!$C184</f>
        <v>0</v>
      </c>
      <c r="D184" s="142">
        <f>'[6]Daily Roster'!$D184</f>
        <v>0</v>
      </c>
      <c r="E184" s="142">
        <f>'[6]Daily Roster'!$E184</f>
        <v>0</v>
      </c>
      <c r="F184" s="142">
        <f>'[6]Daily Roster'!$F184</f>
        <v>0</v>
      </c>
      <c r="G184" s="142">
        <f>'[6]Daily Roster'!$G184</f>
        <v>0</v>
      </c>
      <c r="H184" s="142">
        <f>'[6]Daily Roster'!$H184</f>
        <v>0</v>
      </c>
      <c r="I184" s="142">
        <f>'[6]Daily Roster'!$I184</f>
        <v>0</v>
      </c>
      <c r="J184" s="142">
        <f>'[6]Daily Roster'!$J184</f>
        <v>0</v>
      </c>
      <c r="K184" s="142">
        <f>'[6]Daily Roster'!$K184</f>
        <v>0</v>
      </c>
      <c r="L184" s="142">
        <f>'[6]Daily Roster'!$L184</f>
        <v>0</v>
      </c>
      <c r="M184" s="142">
        <f>'[6]Daily Roster'!$M184</f>
        <v>0</v>
      </c>
      <c r="N184" s="142">
        <f>'[6]Daily Roster'!$N184</f>
        <v>0</v>
      </c>
      <c r="O184" s="142">
        <f>'[6]Daily Roster'!$O184</f>
        <v>0</v>
      </c>
      <c r="P184" s="142">
        <f>'[6]Daily Roster'!$P184</f>
        <v>0</v>
      </c>
      <c r="Q184" s="142">
        <f>'[6]Daily Roster'!$Q184</f>
        <v>0</v>
      </c>
      <c r="R184" s="142">
        <f>'[6]Daily Roster'!$R184</f>
        <v>0</v>
      </c>
      <c r="S184" s="142">
        <f>'[6]Daily Roster'!$S184</f>
        <v>0</v>
      </c>
      <c r="T184" s="142">
        <f>'[6]Daily Roster'!$T184</f>
        <v>0</v>
      </c>
      <c r="U184" s="142">
        <f>'[6]Daily Roster'!$U184</f>
        <v>0</v>
      </c>
      <c r="V184" s="142">
        <f>'[6]Daily Roster'!$V184</f>
        <v>0</v>
      </c>
      <c r="W184" s="142">
        <f>'[6]Daily Roster'!$W184</f>
        <v>0</v>
      </c>
      <c r="X184" s="142">
        <f>'[6]Daily Roster'!$X184</f>
        <v>0</v>
      </c>
      <c r="Y184" s="142">
        <f>'[6]Daily Roster'!$Y184</f>
        <v>0</v>
      </c>
      <c r="Z184" s="142">
        <f>'[6]Daily Roster'!$Z184</f>
        <v>0</v>
      </c>
      <c r="AA184" s="142">
        <f>'[6]Daily Roster'!$AA184</f>
        <v>0</v>
      </c>
      <c r="AB184" s="142">
        <f>'[6]Daily Roster'!$AB184</f>
        <v>0</v>
      </c>
      <c r="AC184" s="142">
        <f>'[6]Daily Roster'!$AC184</f>
        <v>0</v>
      </c>
      <c r="AD184" s="142">
        <f>'[6]Daily Roster'!$AD184</f>
        <v>0</v>
      </c>
      <c r="AE184" s="142">
        <f>'[6]Daily Roster'!$AE184</f>
        <v>0</v>
      </c>
      <c r="AF184" s="142">
        <f>'[6]Daily Roster'!$AF184</f>
        <v>0</v>
      </c>
      <c r="AG184" s="142">
        <f>'[6]Daily Roster'!$AG184</f>
        <v>0</v>
      </c>
      <c r="AH184" s="142">
        <f>'[6]Daily Roster'!$AH184</f>
        <v>0</v>
      </c>
      <c r="AI184" s="142">
        <f>'[6]Daily Roster'!$AI184</f>
        <v>0</v>
      </c>
      <c r="AJ184" s="191">
        <f>'[6]Daily Roster'!$AJ184</f>
        <v>0</v>
      </c>
      <c r="AK184" s="191">
        <f>'[6]Daily Roster'!$AK184</f>
        <v>0</v>
      </c>
      <c r="AL184" s="191">
        <f>'[6]Daily Roster'!$AL184</f>
        <v>0</v>
      </c>
      <c r="AN184" s="25"/>
    </row>
    <row r="185" spans="1:40" s="5" customFormat="1" x14ac:dyDescent="0.3">
      <c r="A185" s="139">
        <v>43356</v>
      </c>
      <c r="B185" s="140" t="s">
        <v>4</v>
      </c>
      <c r="C185" s="142">
        <f>'[6]Daily Roster'!$C185</f>
        <v>0</v>
      </c>
      <c r="D185" s="142">
        <f>'[6]Daily Roster'!$D185</f>
        <v>0</v>
      </c>
      <c r="E185" s="142">
        <f>'[6]Daily Roster'!$E185</f>
        <v>0</v>
      </c>
      <c r="F185" s="142">
        <f>'[6]Daily Roster'!$F185</f>
        <v>0</v>
      </c>
      <c r="G185" s="142">
        <f>'[6]Daily Roster'!$G185</f>
        <v>0</v>
      </c>
      <c r="H185" s="142">
        <f>'[6]Daily Roster'!$H185</f>
        <v>0</v>
      </c>
      <c r="I185" s="142">
        <f>'[6]Daily Roster'!$I185</f>
        <v>0</v>
      </c>
      <c r="J185" s="142">
        <f>'[6]Daily Roster'!$J185</f>
        <v>0</v>
      </c>
      <c r="K185" s="142">
        <f>'[6]Daily Roster'!$K185</f>
        <v>0</v>
      </c>
      <c r="L185" s="142">
        <f>'[6]Daily Roster'!$L185</f>
        <v>0</v>
      </c>
      <c r="M185" s="142">
        <f>'[6]Daily Roster'!$M185</f>
        <v>0</v>
      </c>
      <c r="N185" s="142">
        <f>'[6]Daily Roster'!$N185</f>
        <v>0</v>
      </c>
      <c r="O185" s="142">
        <f>'[6]Daily Roster'!$O185</f>
        <v>0</v>
      </c>
      <c r="P185" s="142">
        <f>'[6]Daily Roster'!$P185</f>
        <v>0</v>
      </c>
      <c r="Q185" s="142">
        <f>'[6]Daily Roster'!$Q185</f>
        <v>0</v>
      </c>
      <c r="R185" s="142">
        <f>'[6]Daily Roster'!$R185</f>
        <v>0</v>
      </c>
      <c r="S185" s="142">
        <f>'[6]Daily Roster'!$S185</f>
        <v>0</v>
      </c>
      <c r="T185" s="142">
        <f>'[6]Daily Roster'!$T185</f>
        <v>0</v>
      </c>
      <c r="U185" s="142">
        <f>'[6]Daily Roster'!$U185</f>
        <v>0</v>
      </c>
      <c r="V185" s="142">
        <f>'[6]Daily Roster'!$V185</f>
        <v>0</v>
      </c>
      <c r="W185" s="142">
        <f>'[6]Daily Roster'!$W185</f>
        <v>0</v>
      </c>
      <c r="X185" s="142">
        <f>'[6]Daily Roster'!$X185</f>
        <v>0</v>
      </c>
      <c r="Y185" s="142">
        <f>'[6]Daily Roster'!$Y185</f>
        <v>0</v>
      </c>
      <c r="Z185" s="142">
        <f>'[6]Daily Roster'!$Z185</f>
        <v>0</v>
      </c>
      <c r="AA185" s="142">
        <f>'[6]Daily Roster'!$AA185</f>
        <v>0</v>
      </c>
      <c r="AB185" s="142">
        <f>'[6]Daily Roster'!$AB185</f>
        <v>0</v>
      </c>
      <c r="AC185" s="142">
        <f>'[6]Daily Roster'!$AC185</f>
        <v>0</v>
      </c>
      <c r="AD185" s="142">
        <f>'[6]Daily Roster'!$AD185</f>
        <v>0</v>
      </c>
      <c r="AE185" s="142">
        <f>'[6]Daily Roster'!$AE185</f>
        <v>0</v>
      </c>
      <c r="AF185" s="142">
        <f>'[6]Daily Roster'!$AF185</f>
        <v>0</v>
      </c>
      <c r="AG185" s="142">
        <f>'[6]Daily Roster'!$AG185</f>
        <v>0</v>
      </c>
      <c r="AH185" s="142">
        <f>'[6]Daily Roster'!$AH185</f>
        <v>0</v>
      </c>
      <c r="AI185" s="142">
        <f>'[6]Daily Roster'!$AI185</f>
        <v>0</v>
      </c>
      <c r="AJ185" s="191">
        <f>'[6]Daily Roster'!$AJ185</f>
        <v>0</v>
      </c>
      <c r="AK185" s="191">
        <f>'[6]Daily Roster'!$AK185</f>
        <v>0</v>
      </c>
      <c r="AL185" s="191">
        <f>'[6]Daily Roster'!$AL185</f>
        <v>0</v>
      </c>
      <c r="AN185" s="25"/>
    </row>
    <row r="186" spans="1:40" s="5" customFormat="1" x14ac:dyDescent="0.3">
      <c r="A186" s="139">
        <v>43357</v>
      </c>
      <c r="B186" s="140" t="s">
        <v>5</v>
      </c>
      <c r="C186" s="142">
        <f>'[6]Daily Roster'!$C186</f>
        <v>0</v>
      </c>
      <c r="D186" s="142">
        <f>'[6]Daily Roster'!$D186</f>
        <v>0</v>
      </c>
      <c r="E186" s="142">
        <f>'[6]Daily Roster'!$E186</f>
        <v>0</v>
      </c>
      <c r="F186" s="142">
        <f>'[6]Daily Roster'!$F186</f>
        <v>0</v>
      </c>
      <c r="G186" s="142">
        <f>'[6]Daily Roster'!$G186</f>
        <v>0</v>
      </c>
      <c r="H186" s="142">
        <f>'[6]Daily Roster'!$H186</f>
        <v>0</v>
      </c>
      <c r="I186" s="142">
        <f>'[6]Daily Roster'!$I186</f>
        <v>0</v>
      </c>
      <c r="J186" s="142">
        <f>'[6]Daily Roster'!$J186</f>
        <v>0</v>
      </c>
      <c r="K186" s="142">
        <f>'[6]Daily Roster'!$K186</f>
        <v>0</v>
      </c>
      <c r="L186" s="142">
        <f>'[6]Daily Roster'!$L186</f>
        <v>0</v>
      </c>
      <c r="M186" s="142">
        <f>'[6]Daily Roster'!$M186</f>
        <v>0</v>
      </c>
      <c r="N186" s="142">
        <f>'[6]Daily Roster'!$N186</f>
        <v>0</v>
      </c>
      <c r="O186" s="142">
        <f>'[6]Daily Roster'!$O186</f>
        <v>0</v>
      </c>
      <c r="P186" s="142">
        <f>'[6]Daily Roster'!$P186</f>
        <v>0</v>
      </c>
      <c r="Q186" s="142">
        <f>'[6]Daily Roster'!$Q186</f>
        <v>0</v>
      </c>
      <c r="R186" s="142">
        <f>'[6]Daily Roster'!$R186</f>
        <v>0</v>
      </c>
      <c r="S186" s="142">
        <f>'[6]Daily Roster'!$S186</f>
        <v>0</v>
      </c>
      <c r="T186" s="142">
        <f>'[6]Daily Roster'!$T186</f>
        <v>0</v>
      </c>
      <c r="U186" s="142">
        <f>'[6]Daily Roster'!$U186</f>
        <v>0</v>
      </c>
      <c r="V186" s="142">
        <f>'[6]Daily Roster'!$V186</f>
        <v>0</v>
      </c>
      <c r="W186" s="142">
        <f>'[6]Daily Roster'!$W186</f>
        <v>0</v>
      </c>
      <c r="X186" s="142">
        <f>'[6]Daily Roster'!$X186</f>
        <v>0</v>
      </c>
      <c r="Y186" s="142">
        <f>'[6]Daily Roster'!$Y186</f>
        <v>0</v>
      </c>
      <c r="Z186" s="142">
        <f>'[6]Daily Roster'!$Z186</f>
        <v>0</v>
      </c>
      <c r="AA186" s="142">
        <f>'[6]Daily Roster'!$AA186</f>
        <v>0</v>
      </c>
      <c r="AB186" s="142">
        <f>'[6]Daily Roster'!$AB186</f>
        <v>0</v>
      </c>
      <c r="AC186" s="142">
        <f>'[6]Daily Roster'!$AC186</f>
        <v>0</v>
      </c>
      <c r="AD186" s="142">
        <f>'[6]Daily Roster'!$AD186</f>
        <v>0</v>
      </c>
      <c r="AE186" s="142">
        <f>'[6]Daily Roster'!$AE186</f>
        <v>0</v>
      </c>
      <c r="AF186" s="142">
        <f>'[6]Daily Roster'!$AF186</f>
        <v>0</v>
      </c>
      <c r="AG186" s="142">
        <f>'[6]Daily Roster'!$AG186</f>
        <v>0</v>
      </c>
      <c r="AH186" s="142">
        <f>'[6]Daily Roster'!$AH186</f>
        <v>0</v>
      </c>
      <c r="AI186" s="142">
        <f>'[6]Daily Roster'!$AI186</f>
        <v>0</v>
      </c>
      <c r="AJ186" s="191">
        <f>'[6]Daily Roster'!$AJ186</f>
        <v>0</v>
      </c>
      <c r="AK186" s="191">
        <f>'[6]Daily Roster'!$AK186</f>
        <v>0</v>
      </c>
      <c r="AL186" s="191">
        <f>'[6]Daily Roster'!$AL186</f>
        <v>0</v>
      </c>
      <c r="AN186" s="25"/>
    </row>
    <row r="187" spans="1:40" s="5" customFormat="1" x14ac:dyDescent="0.3">
      <c r="A187" s="139">
        <v>43360</v>
      </c>
      <c r="B187" s="140" t="s">
        <v>1</v>
      </c>
      <c r="C187" s="142">
        <f>'[6]Daily Roster'!$C187</f>
        <v>0</v>
      </c>
      <c r="D187" s="142">
        <f>'[6]Daily Roster'!$D187</f>
        <v>0</v>
      </c>
      <c r="E187" s="142">
        <f>'[6]Daily Roster'!$E187</f>
        <v>0</v>
      </c>
      <c r="F187" s="142">
        <f>'[6]Daily Roster'!$F187</f>
        <v>0</v>
      </c>
      <c r="G187" s="142">
        <f>'[6]Daily Roster'!$G187</f>
        <v>0</v>
      </c>
      <c r="H187" s="142">
        <f>'[6]Daily Roster'!$H187</f>
        <v>0</v>
      </c>
      <c r="I187" s="142">
        <f>'[6]Daily Roster'!$I187</f>
        <v>0</v>
      </c>
      <c r="J187" s="142">
        <f>'[6]Daily Roster'!$J187</f>
        <v>0</v>
      </c>
      <c r="K187" s="142">
        <f>'[6]Daily Roster'!$K187</f>
        <v>0</v>
      </c>
      <c r="L187" s="142">
        <f>'[6]Daily Roster'!$L187</f>
        <v>0</v>
      </c>
      <c r="M187" s="142">
        <f>'[6]Daily Roster'!$M187</f>
        <v>0</v>
      </c>
      <c r="N187" s="142">
        <f>'[6]Daily Roster'!$N187</f>
        <v>0</v>
      </c>
      <c r="O187" s="142">
        <f>'[6]Daily Roster'!$O187</f>
        <v>0</v>
      </c>
      <c r="P187" s="142">
        <f>'[6]Daily Roster'!$P187</f>
        <v>0</v>
      </c>
      <c r="Q187" s="142">
        <f>'[6]Daily Roster'!$Q187</f>
        <v>0</v>
      </c>
      <c r="R187" s="142">
        <f>'[6]Daily Roster'!$R187</f>
        <v>0</v>
      </c>
      <c r="S187" s="142">
        <f>'[6]Daily Roster'!$S187</f>
        <v>0</v>
      </c>
      <c r="T187" s="142">
        <f>'[6]Daily Roster'!$T187</f>
        <v>0</v>
      </c>
      <c r="U187" s="142">
        <f>'[6]Daily Roster'!$U187</f>
        <v>0</v>
      </c>
      <c r="V187" s="142">
        <f>'[6]Daily Roster'!$V187</f>
        <v>0</v>
      </c>
      <c r="W187" s="142">
        <f>'[6]Daily Roster'!$W187</f>
        <v>0</v>
      </c>
      <c r="X187" s="142">
        <f>'[6]Daily Roster'!$X187</f>
        <v>0</v>
      </c>
      <c r="Y187" s="142">
        <f>'[6]Daily Roster'!$Y187</f>
        <v>0</v>
      </c>
      <c r="Z187" s="142">
        <f>'[6]Daily Roster'!$Z187</f>
        <v>0</v>
      </c>
      <c r="AA187" s="142">
        <f>'[6]Daily Roster'!$AA187</f>
        <v>0</v>
      </c>
      <c r="AB187" s="142">
        <f>'[6]Daily Roster'!$AB187</f>
        <v>0</v>
      </c>
      <c r="AC187" s="142">
        <f>'[6]Daily Roster'!$AC187</f>
        <v>0</v>
      </c>
      <c r="AD187" s="142">
        <f>'[6]Daily Roster'!$AD187</f>
        <v>0</v>
      </c>
      <c r="AE187" s="142">
        <f>'[6]Daily Roster'!$AE187</f>
        <v>0</v>
      </c>
      <c r="AF187" s="142">
        <f>'[6]Daily Roster'!$AF187</f>
        <v>0</v>
      </c>
      <c r="AG187" s="142">
        <f>'[6]Daily Roster'!$AG187</f>
        <v>0</v>
      </c>
      <c r="AH187" s="142">
        <f>'[6]Daily Roster'!$AH187</f>
        <v>0</v>
      </c>
      <c r="AI187" s="142">
        <f>'[6]Daily Roster'!$AI187</f>
        <v>0</v>
      </c>
      <c r="AJ187" s="191">
        <f>'[6]Daily Roster'!$AJ187</f>
        <v>0</v>
      </c>
      <c r="AK187" s="191">
        <f>'[6]Daily Roster'!$AK187</f>
        <v>0</v>
      </c>
      <c r="AL187" s="191">
        <f>'[6]Daily Roster'!$AL187</f>
        <v>0</v>
      </c>
      <c r="AN187" s="25"/>
    </row>
    <row r="188" spans="1:40" s="5" customFormat="1" x14ac:dyDescent="0.3">
      <c r="A188" s="139">
        <v>43361</v>
      </c>
      <c r="B188" s="140" t="s">
        <v>2</v>
      </c>
      <c r="C188" s="142">
        <f>'[6]Daily Roster'!$C188</f>
        <v>0</v>
      </c>
      <c r="D188" s="142">
        <f>'[6]Daily Roster'!$D188</f>
        <v>0</v>
      </c>
      <c r="E188" s="142">
        <f>'[6]Daily Roster'!$E188</f>
        <v>0</v>
      </c>
      <c r="F188" s="142">
        <f>'[6]Daily Roster'!$F188</f>
        <v>0</v>
      </c>
      <c r="G188" s="142">
        <f>'[6]Daily Roster'!$G188</f>
        <v>0</v>
      </c>
      <c r="H188" s="142">
        <f>'[6]Daily Roster'!$H188</f>
        <v>0</v>
      </c>
      <c r="I188" s="142">
        <f>'[6]Daily Roster'!$I188</f>
        <v>0</v>
      </c>
      <c r="J188" s="142">
        <f>'[6]Daily Roster'!$J188</f>
        <v>0</v>
      </c>
      <c r="K188" s="142">
        <f>'[6]Daily Roster'!$K188</f>
        <v>0</v>
      </c>
      <c r="L188" s="142">
        <f>'[6]Daily Roster'!$L188</f>
        <v>0</v>
      </c>
      <c r="M188" s="142">
        <f>'[6]Daily Roster'!$M188</f>
        <v>0</v>
      </c>
      <c r="N188" s="142">
        <f>'[6]Daily Roster'!$N188</f>
        <v>0</v>
      </c>
      <c r="O188" s="142">
        <f>'[6]Daily Roster'!$O188</f>
        <v>0</v>
      </c>
      <c r="P188" s="142">
        <f>'[6]Daily Roster'!$P188</f>
        <v>0</v>
      </c>
      <c r="Q188" s="142">
        <f>'[6]Daily Roster'!$Q188</f>
        <v>0</v>
      </c>
      <c r="R188" s="142">
        <f>'[6]Daily Roster'!$R188</f>
        <v>0</v>
      </c>
      <c r="S188" s="142">
        <f>'[6]Daily Roster'!$S188</f>
        <v>0</v>
      </c>
      <c r="T188" s="142">
        <f>'[6]Daily Roster'!$T188</f>
        <v>0</v>
      </c>
      <c r="U188" s="142">
        <f>'[6]Daily Roster'!$U188</f>
        <v>0</v>
      </c>
      <c r="V188" s="142">
        <f>'[6]Daily Roster'!$V188</f>
        <v>0</v>
      </c>
      <c r="W188" s="142">
        <f>'[6]Daily Roster'!$W188</f>
        <v>0</v>
      </c>
      <c r="X188" s="142">
        <f>'[6]Daily Roster'!$X188</f>
        <v>0</v>
      </c>
      <c r="Y188" s="142">
        <f>'[6]Daily Roster'!$Y188</f>
        <v>0</v>
      </c>
      <c r="Z188" s="142">
        <f>'[6]Daily Roster'!$Z188</f>
        <v>0</v>
      </c>
      <c r="AA188" s="142">
        <f>'[6]Daily Roster'!$AA188</f>
        <v>0</v>
      </c>
      <c r="AB188" s="142">
        <f>'[6]Daily Roster'!$AB188</f>
        <v>0</v>
      </c>
      <c r="AC188" s="142">
        <f>'[6]Daily Roster'!$AC188</f>
        <v>0</v>
      </c>
      <c r="AD188" s="142">
        <f>'[6]Daily Roster'!$AD188</f>
        <v>0</v>
      </c>
      <c r="AE188" s="142">
        <f>'[6]Daily Roster'!$AE188</f>
        <v>0</v>
      </c>
      <c r="AF188" s="142">
        <f>'[6]Daily Roster'!$AF188</f>
        <v>0</v>
      </c>
      <c r="AG188" s="142">
        <f>'[6]Daily Roster'!$AG188</f>
        <v>0</v>
      </c>
      <c r="AH188" s="142">
        <f>'[6]Daily Roster'!$AH188</f>
        <v>0</v>
      </c>
      <c r="AI188" s="142">
        <f>'[6]Daily Roster'!$AI188</f>
        <v>0</v>
      </c>
      <c r="AJ188" s="191">
        <f>'[6]Daily Roster'!$AJ188</f>
        <v>0</v>
      </c>
      <c r="AK188" s="191">
        <f>'[6]Daily Roster'!$AK188</f>
        <v>0</v>
      </c>
      <c r="AL188" s="191">
        <f>'[6]Daily Roster'!$AL188</f>
        <v>0</v>
      </c>
      <c r="AN188" s="25"/>
    </row>
    <row r="189" spans="1:40" s="5" customFormat="1" x14ac:dyDescent="0.3">
      <c r="A189" s="139">
        <v>43362</v>
      </c>
      <c r="B189" s="140" t="s">
        <v>3</v>
      </c>
      <c r="C189" s="142">
        <f>'[6]Daily Roster'!$C189</f>
        <v>0</v>
      </c>
      <c r="D189" s="142">
        <f>'[6]Daily Roster'!$D189</f>
        <v>0</v>
      </c>
      <c r="E189" s="142">
        <f>'[6]Daily Roster'!$E189</f>
        <v>0</v>
      </c>
      <c r="F189" s="142">
        <f>'[6]Daily Roster'!$F189</f>
        <v>0</v>
      </c>
      <c r="G189" s="142">
        <f>'[6]Daily Roster'!$G189</f>
        <v>0</v>
      </c>
      <c r="H189" s="142">
        <f>'[6]Daily Roster'!$H189</f>
        <v>0</v>
      </c>
      <c r="I189" s="142">
        <f>'[6]Daily Roster'!$I189</f>
        <v>0</v>
      </c>
      <c r="J189" s="142">
        <f>'[6]Daily Roster'!$J189</f>
        <v>0</v>
      </c>
      <c r="K189" s="142">
        <f>'[6]Daily Roster'!$K189</f>
        <v>0</v>
      </c>
      <c r="L189" s="142">
        <f>'[6]Daily Roster'!$L189</f>
        <v>0</v>
      </c>
      <c r="M189" s="142">
        <f>'[6]Daily Roster'!$M189</f>
        <v>0</v>
      </c>
      <c r="N189" s="142">
        <f>'[6]Daily Roster'!$N189</f>
        <v>0</v>
      </c>
      <c r="O189" s="142">
        <f>'[6]Daily Roster'!$O189</f>
        <v>0</v>
      </c>
      <c r="P189" s="142">
        <f>'[6]Daily Roster'!$P189</f>
        <v>0</v>
      </c>
      <c r="Q189" s="142">
        <f>'[6]Daily Roster'!$Q189</f>
        <v>0</v>
      </c>
      <c r="R189" s="142">
        <f>'[6]Daily Roster'!$R189</f>
        <v>0</v>
      </c>
      <c r="S189" s="142">
        <f>'[6]Daily Roster'!$S189</f>
        <v>0</v>
      </c>
      <c r="T189" s="142">
        <f>'[6]Daily Roster'!$T189</f>
        <v>0</v>
      </c>
      <c r="U189" s="142">
        <f>'[6]Daily Roster'!$U189</f>
        <v>0</v>
      </c>
      <c r="V189" s="142">
        <f>'[6]Daily Roster'!$V189</f>
        <v>0</v>
      </c>
      <c r="W189" s="142">
        <f>'[6]Daily Roster'!$W189</f>
        <v>0</v>
      </c>
      <c r="X189" s="142">
        <f>'[6]Daily Roster'!$X189</f>
        <v>0</v>
      </c>
      <c r="Y189" s="142">
        <f>'[6]Daily Roster'!$Y189</f>
        <v>0</v>
      </c>
      <c r="Z189" s="142">
        <f>'[6]Daily Roster'!$Z189</f>
        <v>0</v>
      </c>
      <c r="AA189" s="142">
        <f>'[6]Daily Roster'!$AA189</f>
        <v>0</v>
      </c>
      <c r="AB189" s="142">
        <f>'[6]Daily Roster'!$AB189</f>
        <v>0</v>
      </c>
      <c r="AC189" s="142">
        <f>'[6]Daily Roster'!$AC189</f>
        <v>0</v>
      </c>
      <c r="AD189" s="142">
        <f>'[6]Daily Roster'!$AD189</f>
        <v>0</v>
      </c>
      <c r="AE189" s="142">
        <f>'[6]Daily Roster'!$AE189</f>
        <v>0</v>
      </c>
      <c r="AF189" s="142">
        <f>'[6]Daily Roster'!$AF189</f>
        <v>0</v>
      </c>
      <c r="AG189" s="142">
        <f>'[6]Daily Roster'!$AG189</f>
        <v>0</v>
      </c>
      <c r="AH189" s="142">
        <f>'[6]Daily Roster'!$AH189</f>
        <v>0</v>
      </c>
      <c r="AI189" s="142">
        <f>'[6]Daily Roster'!$AI189</f>
        <v>0</v>
      </c>
      <c r="AJ189" s="191">
        <f>'[6]Daily Roster'!$AJ189</f>
        <v>0</v>
      </c>
      <c r="AK189" s="191">
        <f>'[6]Daily Roster'!$AK189</f>
        <v>0</v>
      </c>
      <c r="AL189" s="191">
        <f>'[6]Daily Roster'!$AL189</f>
        <v>0</v>
      </c>
      <c r="AN189" s="25"/>
    </row>
    <row r="190" spans="1:40" s="5" customFormat="1" x14ac:dyDescent="0.3">
      <c r="A190" s="139">
        <v>43363</v>
      </c>
      <c r="B190" s="140" t="s">
        <v>4</v>
      </c>
      <c r="C190" s="142">
        <f>'[6]Daily Roster'!$C190</f>
        <v>0</v>
      </c>
      <c r="D190" s="142">
        <f>'[6]Daily Roster'!$D190</f>
        <v>0</v>
      </c>
      <c r="E190" s="142">
        <f>'[6]Daily Roster'!$E190</f>
        <v>0</v>
      </c>
      <c r="F190" s="142">
        <f>'[6]Daily Roster'!$F190</f>
        <v>0</v>
      </c>
      <c r="G190" s="142">
        <f>'[6]Daily Roster'!$G190</f>
        <v>0</v>
      </c>
      <c r="H190" s="142">
        <f>'[6]Daily Roster'!$H190</f>
        <v>0</v>
      </c>
      <c r="I190" s="142">
        <f>'[6]Daily Roster'!$I190</f>
        <v>0</v>
      </c>
      <c r="J190" s="142">
        <f>'[6]Daily Roster'!$J190</f>
        <v>0</v>
      </c>
      <c r="K190" s="142">
        <f>'[6]Daily Roster'!$K190</f>
        <v>0</v>
      </c>
      <c r="L190" s="142">
        <f>'[6]Daily Roster'!$L190</f>
        <v>0</v>
      </c>
      <c r="M190" s="142">
        <f>'[6]Daily Roster'!$M190</f>
        <v>0</v>
      </c>
      <c r="N190" s="142">
        <f>'[6]Daily Roster'!$N190</f>
        <v>0</v>
      </c>
      <c r="O190" s="142">
        <f>'[6]Daily Roster'!$O190</f>
        <v>0</v>
      </c>
      <c r="P190" s="142">
        <f>'[6]Daily Roster'!$P190</f>
        <v>0</v>
      </c>
      <c r="Q190" s="142">
        <f>'[6]Daily Roster'!$Q190</f>
        <v>0</v>
      </c>
      <c r="R190" s="142">
        <f>'[6]Daily Roster'!$R190</f>
        <v>0</v>
      </c>
      <c r="S190" s="142">
        <f>'[6]Daily Roster'!$S190</f>
        <v>0</v>
      </c>
      <c r="T190" s="142">
        <f>'[6]Daily Roster'!$T190</f>
        <v>0</v>
      </c>
      <c r="U190" s="142">
        <f>'[6]Daily Roster'!$U190</f>
        <v>0</v>
      </c>
      <c r="V190" s="142">
        <f>'[6]Daily Roster'!$V190</f>
        <v>0</v>
      </c>
      <c r="W190" s="142">
        <f>'[6]Daily Roster'!$W190</f>
        <v>0</v>
      </c>
      <c r="X190" s="142">
        <f>'[6]Daily Roster'!$X190</f>
        <v>0</v>
      </c>
      <c r="Y190" s="142">
        <f>'[6]Daily Roster'!$Y190</f>
        <v>0</v>
      </c>
      <c r="Z190" s="142">
        <f>'[6]Daily Roster'!$Z190</f>
        <v>0</v>
      </c>
      <c r="AA190" s="142">
        <f>'[6]Daily Roster'!$AA190</f>
        <v>0</v>
      </c>
      <c r="AB190" s="142">
        <f>'[6]Daily Roster'!$AB190</f>
        <v>0</v>
      </c>
      <c r="AC190" s="142">
        <f>'[6]Daily Roster'!$AC190</f>
        <v>0</v>
      </c>
      <c r="AD190" s="142">
        <f>'[6]Daily Roster'!$AD190</f>
        <v>0</v>
      </c>
      <c r="AE190" s="142">
        <f>'[6]Daily Roster'!$AE190</f>
        <v>0</v>
      </c>
      <c r="AF190" s="142">
        <f>'[6]Daily Roster'!$AF190</f>
        <v>0</v>
      </c>
      <c r="AG190" s="142">
        <f>'[6]Daily Roster'!$AG190</f>
        <v>0</v>
      </c>
      <c r="AH190" s="142">
        <f>'[6]Daily Roster'!$AH190</f>
        <v>0</v>
      </c>
      <c r="AI190" s="142">
        <f>'[6]Daily Roster'!$AI190</f>
        <v>0</v>
      </c>
      <c r="AJ190" s="191">
        <f>'[6]Daily Roster'!$AJ190</f>
        <v>0</v>
      </c>
      <c r="AK190" s="191">
        <f>'[6]Daily Roster'!$AK190</f>
        <v>0</v>
      </c>
      <c r="AL190" s="191">
        <f>'[6]Daily Roster'!$AL190</f>
        <v>0</v>
      </c>
      <c r="AN190" s="25"/>
    </row>
    <row r="191" spans="1:40" s="5" customFormat="1" x14ac:dyDescent="0.3">
      <c r="A191" s="139">
        <v>43364</v>
      </c>
      <c r="B191" s="140" t="s">
        <v>5</v>
      </c>
      <c r="C191" s="142">
        <f>'[6]Daily Roster'!$C191</f>
        <v>0</v>
      </c>
      <c r="D191" s="142">
        <f>'[6]Daily Roster'!$D191</f>
        <v>0</v>
      </c>
      <c r="E191" s="142">
        <f>'[6]Daily Roster'!$E191</f>
        <v>0</v>
      </c>
      <c r="F191" s="142">
        <f>'[6]Daily Roster'!$F191</f>
        <v>0</v>
      </c>
      <c r="G191" s="142">
        <f>'[6]Daily Roster'!$G191</f>
        <v>0</v>
      </c>
      <c r="H191" s="142">
        <f>'[6]Daily Roster'!$H191</f>
        <v>0</v>
      </c>
      <c r="I191" s="142">
        <f>'[6]Daily Roster'!$I191</f>
        <v>0</v>
      </c>
      <c r="J191" s="142">
        <f>'[6]Daily Roster'!$J191</f>
        <v>0</v>
      </c>
      <c r="K191" s="142">
        <f>'[6]Daily Roster'!$K191</f>
        <v>0</v>
      </c>
      <c r="L191" s="142">
        <f>'[6]Daily Roster'!$L191</f>
        <v>0</v>
      </c>
      <c r="M191" s="142">
        <f>'[6]Daily Roster'!$M191</f>
        <v>0</v>
      </c>
      <c r="N191" s="142">
        <f>'[6]Daily Roster'!$N191</f>
        <v>0</v>
      </c>
      <c r="O191" s="142">
        <f>'[6]Daily Roster'!$O191</f>
        <v>0</v>
      </c>
      <c r="P191" s="142">
        <f>'[6]Daily Roster'!$P191</f>
        <v>0</v>
      </c>
      <c r="Q191" s="142">
        <f>'[6]Daily Roster'!$Q191</f>
        <v>0</v>
      </c>
      <c r="R191" s="142">
        <f>'[6]Daily Roster'!$R191</f>
        <v>0</v>
      </c>
      <c r="S191" s="142">
        <f>'[6]Daily Roster'!$S191</f>
        <v>0</v>
      </c>
      <c r="T191" s="142">
        <f>'[6]Daily Roster'!$T191</f>
        <v>0</v>
      </c>
      <c r="U191" s="142">
        <f>'[6]Daily Roster'!$U191</f>
        <v>0</v>
      </c>
      <c r="V191" s="142">
        <f>'[6]Daily Roster'!$V191</f>
        <v>0</v>
      </c>
      <c r="W191" s="142">
        <f>'[6]Daily Roster'!$W191</f>
        <v>0</v>
      </c>
      <c r="X191" s="142">
        <f>'[6]Daily Roster'!$X191</f>
        <v>0</v>
      </c>
      <c r="Y191" s="142">
        <f>'[6]Daily Roster'!$Y191</f>
        <v>0</v>
      </c>
      <c r="Z191" s="142">
        <f>'[6]Daily Roster'!$Z191</f>
        <v>0</v>
      </c>
      <c r="AA191" s="142">
        <f>'[6]Daily Roster'!$AA191</f>
        <v>0</v>
      </c>
      <c r="AB191" s="142">
        <f>'[6]Daily Roster'!$AB191</f>
        <v>0</v>
      </c>
      <c r="AC191" s="142">
        <f>'[6]Daily Roster'!$AC191</f>
        <v>0</v>
      </c>
      <c r="AD191" s="142">
        <f>'[6]Daily Roster'!$AD191</f>
        <v>0</v>
      </c>
      <c r="AE191" s="142">
        <f>'[6]Daily Roster'!$AE191</f>
        <v>0</v>
      </c>
      <c r="AF191" s="142">
        <f>'[6]Daily Roster'!$AF191</f>
        <v>0</v>
      </c>
      <c r="AG191" s="142">
        <f>'[6]Daily Roster'!$AG191</f>
        <v>0</v>
      </c>
      <c r="AH191" s="142">
        <f>'[6]Daily Roster'!$AH191</f>
        <v>0</v>
      </c>
      <c r="AI191" s="142">
        <f>'[6]Daily Roster'!$AI191</f>
        <v>0</v>
      </c>
      <c r="AJ191" s="191">
        <f>'[6]Daily Roster'!$AJ191</f>
        <v>0</v>
      </c>
      <c r="AK191" s="191">
        <f>'[6]Daily Roster'!$AK191</f>
        <v>0</v>
      </c>
      <c r="AL191" s="191">
        <f>'[6]Daily Roster'!$AL191</f>
        <v>0</v>
      </c>
      <c r="AN191" s="25"/>
    </row>
    <row r="192" spans="1:40" s="5" customFormat="1" x14ac:dyDescent="0.3">
      <c r="A192" s="139">
        <v>43367</v>
      </c>
      <c r="B192" s="140" t="s">
        <v>1</v>
      </c>
      <c r="C192" s="142">
        <f>'[6]Daily Roster'!$C192</f>
        <v>0</v>
      </c>
      <c r="D192" s="142">
        <f>'[6]Daily Roster'!$D192</f>
        <v>0</v>
      </c>
      <c r="E192" s="142">
        <f>'[6]Daily Roster'!$E192</f>
        <v>0</v>
      </c>
      <c r="F192" s="142">
        <f>'[6]Daily Roster'!$F192</f>
        <v>0</v>
      </c>
      <c r="G192" s="142">
        <f>'[6]Daily Roster'!$G192</f>
        <v>0</v>
      </c>
      <c r="H192" s="142">
        <f>'[6]Daily Roster'!$H192</f>
        <v>0</v>
      </c>
      <c r="I192" s="142">
        <f>'[6]Daily Roster'!$I192</f>
        <v>0</v>
      </c>
      <c r="J192" s="142">
        <f>'[6]Daily Roster'!$J192</f>
        <v>0</v>
      </c>
      <c r="K192" s="142">
        <f>'[6]Daily Roster'!$K192</f>
        <v>0</v>
      </c>
      <c r="L192" s="142">
        <f>'[6]Daily Roster'!$L192</f>
        <v>0</v>
      </c>
      <c r="M192" s="142">
        <f>'[6]Daily Roster'!$M192</f>
        <v>0</v>
      </c>
      <c r="N192" s="142">
        <f>'[6]Daily Roster'!$N192</f>
        <v>0</v>
      </c>
      <c r="O192" s="142">
        <f>'[6]Daily Roster'!$O192</f>
        <v>0</v>
      </c>
      <c r="P192" s="142">
        <f>'[6]Daily Roster'!$P192</f>
        <v>0</v>
      </c>
      <c r="Q192" s="142">
        <f>'[6]Daily Roster'!$Q192</f>
        <v>0</v>
      </c>
      <c r="R192" s="142">
        <f>'[6]Daily Roster'!$R192</f>
        <v>0</v>
      </c>
      <c r="S192" s="142">
        <f>'[6]Daily Roster'!$S192</f>
        <v>0</v>
      </c>
      <c r="T192" s="142">
        <f>'[6]Daily Roster'!$T192</f>
        <v>0</v>
      </c>
      <c r="U192" s="142">
        <f>'[6]Daily Roster'!$U192</f>
        <v>0</v>
      </c>
      <c r="V192" s="142">
        <f>'[6]Daily Roster'!$V192</f>
        <v>0</v>
      </c>
      <c r="W192" s="142">
        <f>'[6]Daily Roster'!$W192</f>
        <v>0</v>
      </c>
      <c r="X192" s="142">
        <f>'[6]Daily Roster'!$X192</f>
        <v>0</v>
      </c>
      <c r="Y192" s="142">
        <f>'[6]Daily Roster'!$Y192</f>
        <v>0</v>
      </c>
      <c r="Z192" s="142">
        <f>'[6]Daily Roster'!$Z192</f>
        <v>0</v>
      </c>
      <c r="AA192" s="142">
        <f>'[6]Daily Roster'!$AA192</f>
        <v>0</v>
      </c>
      <c r="AB192" s="142">
        <f>'[6]Daily Roster'!$AB192</f>
        <v>0</v>
      </c>
      <c r="AC192" s="142">
        <f>'[6]Daily Roster'!$AC192</f>
        <v>0</v>
      </c>
      <c r="AD192" s="142">
        <f>'[6]Daily Roster'!$AD192</f>
        <v>0</v>
      </c>
      <c r="AE192" s="142">
        <f>'[6]Daily Roster'!$AE192</f>
        <v>0</v>
      </c>
      <c r="AF192" s="142">
        <f>'[6]Daily Roster'!$AF192</f>
        <v>0</v>
      </c>
      <c r="AG192" s="142">
        <f>'[6]Daily Roster'!$AG192</f>
        <v>0</v>
      </c>
      <c r="AH192" s="142">
        <f>'[6]Daily Roster'!$AH192</f>
        <v>0</v>
      </c>
      <c r="AI192" s="142">
        <f>'[6]Daily Roster'!$AI192</f>
        <v>0</v>
      </c>
      <c r="AJ192" s="191">
        <f>'[6]Daily Roster'!$AJ192</f>
        <v>0</v>
      </c>
      <c r="AK192" s="191">
        <f>'[6]Daily Roster'!$AK192</f>
        <v>0</v>
      </c>
      <c r="AL192" s="191">
        <f>'[6]Daily Roster'!$AL192</f>
        <v>0</v>
      </c>
      <c r="AN192" s="25"/>
    </row>
    <row r="193" spans="1:40" s="5" customFormat="1" x14ac:dyDescent="0.3">
      <c r="A193" s="139">
        <v>43368</v>
      </c>
      <c r="B193" s="140" t="s">
        <v>2</v>
      </c>
      <c r="C193" s="142">
        <f>'[6]Daily Roster'!$C193</f>
        <v>0</v>
      </c>
      <c r="D193" s="142">
        <f>'[6]Daily Roster'!$D193</f>
        <v>0</v>
      </c>
      <c r="E193" s="142">
        <f>'[6]Daily Roster'!$E193</f>
        <v>0</v>
      </c>
      <c r="F193" s="142">
        <f>'[6]Daily Roster'!$F193</f>
        <v>0</v>
      </c>
      <c r="G193" s="142">
        <f>'[6]Daily Roster'!$G193</f>
        <v>0</v>
      </c>
      <c r="H193" s="142">
        <f>'[6]Daily Roster'!$H193</f>
        <v>0</v>
      </c>
      <c r="I193" s="142">
        <f>'[6]Daily Roster'!$I193</f>
        <v>0</v>
      </c>
      <c r="J193" s="142">
        <f>'[6]Daily Roster'!$J193</f>
        <v>0</v>
      </c>
      <c r="K193" s="142">
        <f>'[6]Daily Roster'!$K193</f>
        <v>0</v>
      </c>
      <c r="L193" s="142">
        <f>'[6]Daily Roster'!$L193</f>
        <v>0</v>
      </c>
      <c r="M193" s="142">
        <f>'[6]Daily Roster'!$M193</f>
        <v>0</v>
      </c>
      <c r="N193" s="142">
        <f>'[6]Daily Roster'!$N193</f>
        <v>0</v>
      </c>
      <c r="O193" s="142">
        <f>'[6]Daily Roster'!$O193</f>
        <v>0</v>
      </c>
      <c r="P193" s="142">
        <f>'[6]Daily Roster'!$P193</f>
        <v>0</v>
      </c>
      <c r="Q193" s="142">
        <f>'[6]Daily Roster'!$Q193</f>
        <v>0</v>
      </c>
      <c r="R193" s="142">
        <f>'[6]Daily Roster'!$R193</f>
        <v>0</v>
      </c>
      <c r="S193" s="142">
        <f>'[6]Daily Roster'!$S193</f>
        <v>0</v>
      </c>
      <c r="T193" s="142">
        <f>'[6]Daily Roster'!$T193</f>
        <v>0</v>
      </c>
      <c r="U193" s="142">
        <f>'[6]Daily Roster'!$U193</f>
        <v>0</v>
      </c>
      <c r="V193" s="142">
        <f>'[6]Daily Roster'!$V193</f>
        <v>0</v>
      </c>
      <c r="W193" s="142">
        <f>'[6]Daily Roster'!$W193</f>
        <v>0</v>
      </c>
      <c r="X193" s="142">
        <f>'[6]Daily Roster'!$X193</f>
        <v>0</v>
      </c>
      <c r="Y193" s="142">
        <f>'[6]Daily Roster'!$Y193</f>
        <v>0</v>
      </c>
      <c r="Z193" s="142">
        <f>'[6]Daily Roster'!$Z193</f>
        <v>0</v>
      </c>
      <c r="AA193" s="142">
        <f>'[6]Daily Roster'!$AA193</f>
        <v>0</v>
      </c>
      <c r="AB193" s="142">
        <f>'[6]Daily Roster'!$AB193</f>
        <v>0</v>
      </c>
      <c r="AC193" s="142">
        <f>'[6]Daily Roster'!$AC193</f>
        <v>0</v>
      </c>
      <c r="AD193" s="142">
        <f>'[6]Daily Roster'!$AD193</f>
        <v>0</v>
      </c>
      <c r="AE193" s="142">
        <f>'[6]Daily Roster'!$AE193</f>
        <v>0</v>
      </c>
      <c r="AF193" s="142">
        <f>'[6]Daily Roster'!$AF193</f>
        <v>0</v>
      </c>
      <c r="AG193" s="142">
        <f>'[6]Daily Roster'!$AG193</f>
        <v>0</v>
      </c>
      <c r="AH193" s="142">
        <f>'[6]Daily Roster'!$AH193</f>
        <v>0</v>
      </c>
      <c r="AI193" s="142">
        <f>'[6]Daily Roster'!$AI193</f>
        <v>0</v>
      </c>
      <c r="AJ193" s="191">
        <f>'[6]Daily Roster'!$AJ193</f>
        <v>0</v>
      </c>
      <c r="AK193" s="191">
        <f>'[6]Daily Roster'!$AK193</f>
        <v>0</v>
      </c>
      <c r="AL193" s="191">
        <f>'[6]Daily Roster'!$AL193</f>
        <v>0</v>
      </c>
      <c r="AN193" s="25"/>
    </row>
    <row r="194" spans="1:40" s="5" customFormat="1" x14ac:dyDescent="0.3">
      <c r="A194" s="139">
        <v>43369</v>
      </c>
      <c r="B194" s="140" t="s">
        <v>3</v>
      </c>
      <c r="C194" s="142">
        <f>'[6]Daily Roster'!$C194</f>
        <v>0</v>
      </c>
      <c r="D194" s="142">
        <f>'[6]Daily Roster'!$D194</f>
        <v>0</v>
      </c>
      <c r="E194" s="142">
        <f>'[6]Daily Roster'!$E194</f>
        <v>0</v>
      </c>
      <c r="F194" s="142">
        <f>'[6]Daily Roster'!$F194</f>
        <v>0</v>
      </c>
      <c r="G194" s="142">
        <f>'[6]Daily Roster'!$G194</f>
        <v>0</v>
      </c>
      <c r="H194" s="142">
        <f>'[6]Daily Roster'!$H194</f>
        <v>0</v>
      </c>
      <c r="I194" s="142">
        <f>'[6]Daily Roster'!$I194</f>
        <v>0</v>
      </c>
      <c r="J194" s="142">
        <f>'[6]Daily Roster'!$J194</f>
        <v>0</v>
      </c>
      <c r="K194" s="142">
        <f>'[6]Daily Roster'!$K194</f>
        <v>0</v>
      </c>
      <c r="L194" s="142">
        <f>'[6]Daily Roster'!$L194</f>
        <v>0</v>
      </c>
      <c r="M194" s="142">
        <f>'[6]Daily Roster'!$M194</f>
        <v>0</v>
      </c>
      <c r="N194" s="142">
        <f>'[6]Daily Roster'!$N194</f>
        <v>0</v>
      </c>
      <c r="O194" s="142">
        <f>'[6]Daily Roster'!$O194</f>
        <v>0</v>
      </c>
      <c r="P194" s="142">
        <f>'[6]Daily Roster'!$P194</f>
        <v>0</v>
      </c>
      <c r="Q194" s="142">
        <f>'[6]Daily Roster'!$Q194</f>
        <v>0</v>
      </c>
      <c r="R194" s="142">
        <f>'[6]Daily Roster'!$R194</f>
        <v>0</v>
      </c>
      <c r="S194" s="142">
        <f>'[6]Daily Roster'!$S194</f>
        <v>0</v>
      </c>
      <c r="T194" s="142">
        <f>'[6]Daily Roster'!$T194</f>
        <v>0</v>
      </c>
      <c r="U194" s="142">
        <f>'[6]Daily Roster'!$U194</f>
        <v>0</v>
      </c>
      <c r="V194" s="142">
        <f>'[6]Daily Roster'!$V194</f>
        <v>0</v>
      </c>
      <c r="W194" s="142">
        <f>'[6]Daily Roster'!$W194</f>
        <v>0</v>
      </c>
      <c r="X194" s="142">
        <f>'[6]Daily Roster'!$X194</f>
        <v>0</v>
      </c>
      <c r="Y194" s="142">
        <f>'[6]Daily Roster'!$Y194</f>
        <v>0</v>
      </c>
      <c r="Z194" s="142">
        <f>'[6]Daily Roster'!$Z194</f>
        <v>0</v>
      </c>
      <c r="AA194" s="142">
        <f>'[6]Daily Roster'!$AA194</f>
        <v>0</v>
      </c>
      <c r="AB194" s="142">
        <f>'[6]Daily Roster'!$AB194</f>
        <v>0</v>
      </c>
      <c r="AC194" s="142">
        <f>'[6]Daily Roster'!$AC194</f>
        <v>0</v>
      </c>
      <c r="AD194" s="142">
        <f>'[6]Daily Roster'!$AD194</f>
        <v>0</v>
      </c>
      <c r="AE194" s="142">
        <f>'[6]Daily Roster'!$AE194</f>
        <v>0</v>
      </c>
      <c r="AF194" s="142">
        <f>'[6]Daily Roster'!$AF194</f>
        <v>0</v>
      </c>
      <c r="AG194" s="142">
        <f>'[6]Daily Roster'!$AG194</f>
        <v>0</v>
      </c>
      <c r="AH194" s="142">
        <f>'[6]Daily Roster'!$AH194</f>
        <v>0</v>
      </c>
      <c r="AI194" s="142">
        <f>'[6]Daily Roster'!$AI194</f>
        <v>0</v>
      </c>
      <c r="AJ194" s="191">
        <f>'[6]Daily Roster'!$AJ194</f>
        <v>0</v>
      </c>
      <c r="AK194" s="191">
        <f>'[6]Daily Roster'!$AK194</f>
        <v>0</v>
      </c>
      <c r="AL194" s="191">
        <f>'[6]Daily Roster'!$AL194</f>
        <v>0</v>
      </c>
      <c r="AN194" s="25"/>
    </row>
    <row r="195" spans="1:40" s="5" customFormat="1" x14ac:dyDescent="0.3">
      <c r="A195" s="139">
        <v>43370</v>
      </c>
      <c r="B195" s="140" t="s">
        <v>4</v>
      </c>
      <c r="C195" s="142">
        <f>'[6]Daily Roster'!$C195</f>
        <v>0</v>
      </c>
      <c r="D195" s="142">
        <f>'[6]Daily Roster'!$D195</f>
        <v>0</v>
      </c>
      <c r="E195" s="142">
        <f>'[6]Daily Roster'!$E195</f>
        <v>0</v>
      </c>
      <c r="F195" s="142">
        <f>'[6]Daily Roster'!$F195</f>
        <v>0</v>
      </c>
      <c r="G195" s="142">
        <f>'[6]Daily Roster'!$G195</f>
        <v>0</v>
      </c>
      <c r="H195" s="142">
        <f>'[6]Daily Roster'!$H195</f>
        <v>0</v>
      </c>
      <c r="I195" s="142">
        <f>'[6]Daily Roster'!$I195</f>
        <v>0</v>
      </c>
      <c r="J195" s="142">
        <f>'[6]Daily Roster'!$J195</f>
        <v>0</v>
      </c>
      <c r="K195" s="142">
        <f>'[6]Daily Roster'!$K195</f>
        <v>0</v>
      </c>
      <c r="L195" s="142">
        <f>'[6]Daily Roster'!$L195</f>
        <v>0</v>
      </c>
      <c r="M195" s="142">
        <f>'[6]Daily Roster'!$M195</f>
        <v>0</v>
      </c>
      <c r="N195" s="142">
        <f>'[6]Daily Roster'!$N195</f>
        <v>0</v>
      </c>
      <c r="O195" s="142">
        <f>'[6]Daily Roster'!$O195</f>
        <v>0</v>
      </c>
      <c r="P195" s="142">
        <f>'[6]Daily Roster'!$P195</f>
        <v>0</v>
      </c>
      <c r="Q195" s="142">
        <f>'[6]Daily Roster'!$Q195</f>
        <v>0</v>
      </c>
      <c r="R195" s="142">
        <f>'[6]Daily Roster'!$R195</f>
        <v>0</v>
      </c>
      <c r="S195" s="142">
        <f>'[6]Daily Roster'!$S195</f>
        <v>0</v>
      </c>
      <c r="T195" s="142">
        <f>'[6]Daily Roster'!$T195</f>
        <v>0</v>
      </c>
      <c r="U195" s="142">
        <f>'[6]Daily Roster'!$U195</f>
        <v>0</v>
      </c>
      <c r="V195" s="142">
        <f>'[6]Daily Roster'!$V195</f>
        <v>0</v>
      </c>
      <c r="W195" s="142">
        <f>'[6]Daily Roster'!$W195</f>
        <v>0</v>
      </c>
      <c r="X195" s="142">
        <f>'[6]Daily Roster'!$X195</f>
        <v>0</v>
      </c>
      <c r="Y195" s="142">
        <f>'[6]Daily Roster'!$Y195</f>
        <v>0</v>
      </c>
      <c r="Z195" s="142">
        <f>'[6]Daily Roster'!$Z195</f>
        <v>0</v>
      </c>
      <c r="AA195" s="142">
        <f>'[6]Daily Roster'!$AA195</f>
        <v>0</v>
      </c>
      <c r="AB195" s="142">
        <f>'[6]Daily Roster'!$AB195</f>
        <v>0</v>
      </c>
      <c r="AC195" s="142">
        <f>'[6]Daily Roster'!$AC195</f>
        <v>0</v>
      </c>
      <c r="AD195" s="142">
        <f>'[6]Daily Roster'!$AD195</f>
        <v>0</v>
      </c>
      <c r="AE195" s="142">
        <f>'[6]Daily Roster'!$AE195</f>
        <v>0</v>
      </c>
      <c r="AF195" s="142">
        <f>'[6]Daily Roster'!$AF195</f>
        <v>0</v>
      </c>
      <c r="AG195" s="142">
        <f>'[6]Daily Roster'!$AG195</f>
        <v>0</v>
      </c>
      <c r="AH195" s="142">
        <f>'[6]Daily Roster'!$AH195</f>
        <v>0</v>
      </c>
      <c r="AI195" s="142">
        <f>'[6]Daily Roster'!$AI195</f>
        <v>0</v>
      </c>
      <c r="AJ195" s="191">
        <f>'[6]Daily Roster'!$AJ195</f>
        <v>0</v>
      </c>
      <c r="AK195" s="191">
        <f>'[6]Daily Roster'!$AK195</f>
        <v>0</v>
      </c>
      <c r="AL195" s="191">
        <f>'[6]Daily Roster'!$AL195</f>
        <v>0</v>
      </c>
      <c r="AN195" s="25"/>
    </row>
    <row r="196" spans="1:40" s="5" customFormat="1" x14ac:dyDescent="0.3">
      <c r="A196" s="139">
        <v>43371</v>
      </c>
      <c r="B196" s="140" t="s">
        <v>5</v>
      </c>
      <c r="C196" s="142">
        <f>'[6]Daily Roster'!$C196</f>
        <v>0</v>
      </c>
      <c r="D196" s="142">
        <f>'[6]Daily Roster'!$D196</f>
        <v>0</v>
      </c>
      <c r="E196" s="142">
        <f>'[6]Daily Roster'!$E196</f>
        <v>0</v>
      </c>
      <c r="F196" s="142">
        <f>'[6]Daily Roster'!$F196</f>
        <v>0</v>
      </c>
      <c r="G196" s="142">
        <f>'[6]Daily Roster'!$G196</f>
        <v>0</v>
      </c>
      <c r="H196" s="142">
        <f>'[6]Daily Roster'!$H196</f>
        <v>0</v>
      </c>
      <c r="I196" s="142">
        <f>'[6]Daily Roster'!$I196</f>
        <v>0</v>
      </c>
      <c r="J196" s="142">
        <f>'[6]Daily Roster'!$J196</f>
        <v>0</v>
      </c>
      <c r="K196" s="142">
        <f>'[6]Daily Roster'!$K196</f>
        <v>0</v>
      </c>
      <c r="L196" s="142">
        <f>'[6]Daily Roster'!$L196</f>
        <v>0</v>
      </c>
      <c r="M196" s="142">
        <f>'[6]Daily Roster'!$M196</f>
        <v>0</v>
      </c>
      <c r="N196" s="142">
        <f>'[6]Daily Roster'!$N196</f>
        <v>0</v>
      </c>
      <c r="O196" s="142">
        <f>'[6]Daily Roster'!$O196</f>
        <v>0</v>
      </c>
      <c r="P196" s="142">
        <f>'[6]Daily Roster'!$P196</f>
        <v>0</v>
      </c>
      <c r="Q196" s="142">
        <f>'[6]Daily Roster'!$Q196</f>
        <v>0</v>
      </c>
      <c r="R196" s="142">
        <f>'[6]Daily Roster'!$R196</f>
        <v>0</v>
      </c>
      <c r="S196" s="142">
        <f>'[6]Daily Roster'!$S196</f>
        <v>0</v>
      </c>
      <c r="T196" s="142">
        <f>'[6]Daily Roster'!$T196</f>
        <v>0</v>
      </c>
      <c r="U196" s="142">
        <f>'[6]Daily Roster'!$U196</f>
        <v>0</v>
      </c>
      <c r="V196" s="142">
        <f>'[6]Daily Roster'!$V196</f>
        <v>0</v>
      </c>
      <c r="W196" s="142">
        <f>'[6]Daily Roster'!$W196</f>
        <v>0</v>
      </c>
      <c r="X196" s="142">
        <f>'[6]Daily Roster'!$X196</f>
        <v>0</v>
      </c>
      <c r="Y196" s="142">
        <f>'[6]Daily Roster'!$Y196</f>
        <v>0</v>
      </c>
      <c r="Z196" s="142">
        <f>'[6]Daily Roster'!$Z196</f>
        <v>0</v>
      </c>
      <c r="AA196" s="142">
        <f>'[6]Daily Roster'!$AA196</f>
        <v>0</v>
      </c>
      <c r="AB196" s="142">
        <f>'[6]Daily Roster'!$AB196</f>
        <v>0</v>
      </c>
      <c r="AC196" s="142">
        <f>'[6]Daily Roster'!$AC196</f>
        <v>0</v>
      </c>
      <c r="AD196" s="142">
        <f>'[6]Daily Roster'!$AD196</f>
        <v>0</v>
      </c>
      <c r="AE196" s="142">
        <f>'[6]Daily Roster'!$AE196</f>
        <v>0</v>
      </c>
      <c r="AF196" s="142">
        <f>'[6]Daily Roster'!$AF196</f>
        <v>0</v>
      </c>
      <c r="AG196" s="142">
        <f>'[6]Daily Roster'!$AG196</f>
        <v>0</v>
      </c>
      <c r="AH196" s="142">
        <f>'[6]Daily Roster'!$AH196</f>
        <v>0</v>
      </c>
      <c r="AI196" s="142">
        <f>'[6]Daily Roster'!$AI196</f>
        <v>0</v>
      </c>
      <c r="AJ196" s="191">
        <f>'[6]Daily Roster'!$AJ196</f>
        <v>0</v>
      </c>
      <c r="AK196" s="191">
        <f>'[6]Daily Roster'!$AK196</f>
        <v>0</v>
      </c>
      <c r="AL196" s="191">
        <f>'[6]Daily Roster'!$AL196</f>
        <v>0</v>
      </c>
      <c r="AN196" s="25"/>
    </row>
    <row r="197" spans="1:40" s="5" customFormat="1" x14ac:dyDescent="0.3">
      <c r="A197" s="139">
        <v>43374</v>
      </c>
      <c r="B197" s="140" t="s">
        <v>1</v>
      </c>
      <c r="C197" s="142">
        <f>'[6]Daily Roster'!$C197</f>
        <v>0</v>
      </c>
      <c r="D197" s="142">
        <f>'[6]Daily Roster'!$D197</f>
        <v>0</v>
      </c>
      <c r="E197" s="142">
        <f>'[6]Daily Roster'!$E197</f>
        <v>0</v>
      </c>
      <c r="F197" s="142">
        <f>'[6]Daily Roster'!$F197</f>
        <v>0</v>
      </c>
      <c r="G197" s="142">
        <f>'[6]Daily Roster'!$G197</f>
        <v>0</v>
      </c>
      <c r="H197" s="142">
        <f>'[6]Daily Roster'!$H197</f>
        <v>0</v>
      </c>
      <c r="I197" s="142">
        <f>'[6]Daily Roster'!$I197</f>
        <v>0</v>
      </c>
      <c r="J197" s="142">
        <f>'[6]Daily Roster'!$J197</f>
        <v>0</v>
      </c>
      <c r="K197" s="142">
        <f>'[6]Daily Roster'!$K197</f>
        <v>0</v>
      </c>
      <c r="L197" s="142">
        <f>'[6]Daily Roster'!$L197</f>
        <v>0</v>
      </c>
      <c r="M197" s="142">
        <f>'[6]Daily Roster'!$M197</f>
        <v>0</v>
      </c>
      <c r="N197" s="142">
        <f>'[6]Daily Roster'!$N197</f>
        <v>0</v>
      </c>
      <c r="O197" s="142">
        <f>'[6]Daily Roster'!$O197</f>
        <v>0</v>
      </c>
      <c r="P197" s="142">
        <f>'[6]Daily Roster'!$P197</f>
        <v>0</v>
      </c>
      <c r="Q197" s="142">
        <f>'[6]Daily Roster'!$Q197</f>
        <v>0</v>
      </c>
      <c r="R197" s="142">
        <f>'[6]Daily Roster'!$R197</f>
        <v>0</v>
      </c>
      <c r="S197" s="142">
        <f>'[6]Daily Roster'!$S197</f>
        <v>0</v>
      </c>
      <c r="T197" s="142">
        <f>'[6]Daily Roster'!$T197</f>
        <v>0</v>
      </c>
      <c r="U197" s="142">
        <f>'[6]Daily Roster'!$U197</f>
        <v>0</v>
      </c>
      <c r="V197" s="142">
        <f>'[6]Daily Roster'!$V197</f>
        <v>0</v>
      </c>
      <c r="W197" s="142">
        <f>'[6]Daily Roster'!$W197</f>
        <v>0</v>
      </c>
      <c r="X197" s="142">
        <f>'[6]Daily Roster'!$X197</f>
        <v>0</v>
      </c>
      <c r="Y197" s="142">
        <f>'[6]Daily Roster'!$Y197</f>
        <v>0</v>
      </c>
      <c r="Z197" s="142">
        <f>'[6]Daily Roster'!$Z197</f>
        <v>0</v>
      </c>
      <c r="AA197" s="142">
        <f>'[6]Daily Roster'!$AA197</f>
        <v>0</v>
      </c>
      <c r="AB197" s="142">
        <f>'[6]Daily Roster'!$AB197</f>
        <v>0</v>
      </c>
      <c r="AC197" s="142">
        <f>'[6]Daily Roster'!$AC197</f>
        <v>0</v>
      </c>
      <c r="AD197" s="142">
        <f>'[6]Daily Roster'!$AD197</f>
        <v>0</v>
      </c>
      <c r="AE197" s="142">
        <f>'[6]Daily Roster'!$AE197</f>
        <v>0</v>
      </c>
      <c r="AF197" s="142">
        <f>'[6]Daily Roster'!$AF197</f>
        <v>0</v>
      </c>
      <c r="AG197" s="142">
        <f>'[6]Daily Roster'!$AG197</f>
        <v>0</v>
      </c>
      <c r="AH197" s="142">
        <f>'[6]Daily Roster'!$AH197</f>
        <v>0</v>
      </c>
      <c r="AI197" s="142">
        <f>'[6]Daily Roster'!$AI197</f>
        <v>0</v>
      </c>
      <c r="AJ197" s="191">
        <f>'[6]Daily Roster'!$AJ197</f>
        <v>0</v>
      </c>
      <c r="AK197" s="191">
        <f>'[6]Daily Roster'!$AK197</f>
        <v>0</v>
      </c>
      <c r="AL197" s="191">
        <f>'[6]Daily Roster'!$AL197</f>
        <v>0</v>
      </c>
      <c r="AN197" s="25"/>
    </row>
    <row r="198" spans="1:40" s="5" customFormat="1" x14ac:dyDescent="0.3">
      <c r="A198" s="139">
        <v>43375</v>
      </c>
      <c r="B198" s="140" t="s">
        <v>2</v>
      </c>
      <c r="C198" s="142">
        <f>'[6]Daily Roster'!$C198</f>
        <v>0</v>
      </c>
      <c r="D198" s="142">
        <f>'[6]Daily Roster'!$D198</f>
        <v>0</v>
      </c>
      <c r="E198" s="142">
        <f>'[6]Daily Roster'!$E198</f>
        <v>0</v>
      </c>
      <c r="F198" s="142">
        <f>'[6]Daily Roster'!$F198</f>
        <v>0</v>
      </c>
      <c r="G198" s="142">
        <f>'[6]Daily Roster'!$G198</f>
        <v>0</v>
      </c>
      <c r="H198" s="142">
        <f>'[6]Daily Roster'!$H198</f>
        <v>0</v>
      </c>
      <c r="I198" s="142">
        <f>'[6]Daily Roster'!$I198</f>
        <v>0</v>
      </c>
      <c r="J198" s="142">
        <f>'[6]Daily Roster'!$J198</f>
        <v>0</v>
      </c>
      <c r="K198" s="142">
        <f>'[6]Daily Roster'!$K198</f>
        <v>0</v>
      </c>
      <c r="L198" s="142">
        <f>'[6]Daily Roster'!$L198</f>
        <v>0</v>
      </c>
      <c r="M198" s="142">
        <f>'[6]Daily Roster'!$M198</f>
        <v>0</v>
      </c>
      <c r="N198" s="142">
        <f>'[6]Daily Roster'!$N198</f>
        <v>0</v>
      </c>
      <c r="O198" s="142">
        <f>'[6]Daily Roster'!$O198</f>
        <v>0</v>
      </c>
      <c r="P198" s="142">
        <f>'[6]Daily Roster'!$P198</f>
        <v>0</v>
      </c>
      <c r="Q198" s="142">
        <f>'[6]Daily Roster'!$Q198</f>
        <v>0</v>
      </c>
      <c r="R198" s="142">
        <f>'[6]Daily Roster'!$R198</f>
        <v>0</v>
      </c>
      <c r="S198" s="142">
        <f>'[6]Daily Roster'!$S198</f>
        <v>0</v>
      </c>
      <c r="T198" s="142">
        <f>'[6]Daily Roster'!$T198</f>
        <v>0</v>
      </c>
      <c r="U198" s="142">
        <f>'[6]Daily Roster'!$U198</f>
        <v>0</v>
      </c>
      <c r="V198" s="142">
        <f>'[6]Daily Roster'!$V198</f>
        <v>0</v>
      </c>
      <c r="W198" s="142">
        <f>'[6]Daily Roster'!$W198</f>
        <v>0</v>
      </c>
      <c r="X198" s="142">
        <f>'[6]Daily Roster'!$X198</f>
        <v>0</v>
      </c>
      <c r="Y198" s="142">
        <f>'[6]Daily Roster'!$Y198</f>
        <v>0</v>
      </c>
      <c r="Z198" s="142">
        <f>'[6]Daily Roster'!$Z198</f>
        <v>0</v>
      </c>
      <c r="AA198" s="142">
        <f>'[6]Daily Roster'!$AA198</f>
        <v>0</v>
      </c>
      <c r="AB198" s="142">
        <f>'[6]Daily Roster'!$AB198</f>
        <v>0</v>
      </c>
      <c r="AC198" s="142">
        <f>'[6]Daily Roster'!$AC198</f>
        <v>0</v>
      </c>
      <c r="AD198" s="142">
        <f>'[6]Daily Roster'!$AD198</f>
        <v>0</v>
      </c>
      <c r="AE198" s="142">
        <f>'[6]Daily Roster'!$AE198</f>
        <v>0</v>
      </c>
      <c r="AF198" s="142">
        <f>'[6]Daily Roster'!$AF198</f>
        <v>0</v>
      </c>
      <c r="AG198" s="142">
        <f>'[6]Daily Roster'!$AG198</f>
        <v>0</v>
      </c>
      <c r="AH198" s="142">
        <f>'[6]Daily Roster'!$AH198</f>
        <v>0</v>
      </c>
      <c r="AI198" s="142">
        <f>'[6]Daily Roster'!$AI198</f>
        <v>0</v>
      </c>
      <c r="AJ198" s="191">
        <f>'[6]Daily Roster'!$AJ198</f>
        <v>0</v>
      </c>
      <c r="AK198" s="191">
        <f>'[6]Daily Roster'!$AK198</f>
        <v>0</v>
      </c>
      <c r="AL198" s="191">
        <f>'[6]Daily Roster'!$AL198</f>
        <v>0</v>
      </c>
      <c r="AN198" s="25"/>
    </row>
    <row r="199" spans="1:40" s="5" customFormat="1" x14ac:dyDescent="0.3">
      <c r="A199" s="139">
        <v>43376</v>
      </c>
      <c r="B199" s="140" t="s">
        <v>3</v>
      </c>
      <c r="C199" s="142">
        <f>'[6]Daily Roster'!$C199</f>
        <v>0</v>
      </c>
      <c r="D199" s="142">
        <f>'[6]Daily Roster'!$D199</f>
        <v>0</v>
      </c>
      <c r="E199" s="142">
        <f>'[6]Daily Roster'!$E199</f>
        <v>0</v>
      </c>
      <c r="F199" s="142">
        <f>'[6]Daily Roster'!$F199</f>
        <v>0</v>
      </c>
      <c r="G199" s="142">
        <f>'[6]Daily Roster'!$G199</f>
        <v>0</v>
      </c>
      <c r="H199" s="142">
        <f>'[6]Daily Roster'!$H199</f>
        <v>0</v>
      </c>
      <c r="I199" s="142">
        <f>'[6]Daily Roster'!$I199</f>
        <v>0</v>
      </c>
      <c r="J199" s="142">
        <f>'[6]Daily Roster'!$J199</f>
        <v>0</v>
      </c>
      <c r="K199" s="142">
        <f>'[6]Daily Roster'!$K199</f>
        <v>0</v>
      </c>
      <c r="L199" s="142">
        <f>'[6]Daily Roster'!$L199</f>
        <v>0</v>
      </c>
      <c r="M199" s="142">
        <f>'[6]Daily Roster'!$M199</f>
        <v>0</v>
      </c>
      <c r="N199" s="142">
        <f>'[6]Daily Roster'!$N199</f>
        <v>0</v>
      </c>
      <c r="O199" s="142">
        <f>'[6]Daily Roster'!$O199</f>
        <v>0</v>
      </c>
      <c r="P199" s="142">
        <f>'[6]Daily Roster'!$P199</f>
        <v>0</v>
      </c>
      <c r="Q199" s="142">
        <f>'[6]Daily Roster'!$Q199</f>
        <v>0</v>
      </c>
      <c r="R199" s="142">
        <f>'[6]Daily Roster'!$R199</f>
        <v>0</v>
      </c>
      <c r="S199" s="142">
        <f>'[6]Daily Roster'!$S199</f>
        <v>0</v>
      </c>
      <c r="T199" s="142">
        <f>'[6]Daily Roster'!$T199</f>
        <v>0</v>
      </c>
      <c r="U199" s="142">
        <f>'[6]Daily Roster'!$U199</f>
        <v>0</v>
      </c>
      <c r="V199" s="142">
        <f>'[6]Daily Roster'!$V199</f>
        <v>0</v>
      </c>
      <c r="W199" s="142">
        <f>'[6]Daily Roster'!$W199</f>
        <v>0</v>
      </c>
      <c r="X199" s="142">
        <f>'[6]Daily Roster'!$X199</f>
        <v>0</v>
      </c>
      <c r="Y199" s="142">
        <f>'[6]Daily Roster'!$Y199</f>
        <v>0</v>
      </c>
      <c r="Z199" s="142">
        <f>'[6]Daily Roster'!$Z199</f>
        <v>0</v>
      </c>
      <c r="AA199" s="142">
        <f>'[6]Daily Roster'!$AA199</f>
        <v>0</v>
      </c>
      <c r="AB199" s="142">
        <f>'[6]Daily Roster'!$AB199</f>
        <v>0</v>
      </c>
      <c r="AC199" s="142">
        <f>'[6]Daily Roster'!$AC199</f>
        <v>0</v>
      </c>
      <c r="AD199" s="142">
        <f>'[6]Daily Roster'!$AD199</f>
        <v>0</v>
      </c>
      <c r="AE199" s="142">
        <f>'[6]Daily Roster'!$AE199</f>
        <v>0</v>
      </c>
      <c r="AF199" s="142">
        <f>'[6]Daily Roster'!$AF199</f>
        <v>0</v>
      </c>
      <c r="AG199" s="142">
        <f>'[6]Daily Roster'!$AG199</f>
        <v>0</v>
      </c>
      <c r="AH199" s="142">
        <f>'[6]Daily Roster'!$AH199</f>
        <v>0</v>
      </c>
      <c r="AI199" s="142">
        <f>'[6]Daily Roster'!$AI199</f>
        <v>0</v>
      </c>
      <c r="AJ199" s="191">
        <f>'[6]Daily Roster'!$AJ199</f>
        <v>0</v>
      </c>
      <c r="AK199" s="191">
        <f>'[6]Daily Roster'!$AK199</f>
        <v>0</v>
      </c>
      <c r="AL199" s="191">
        <f>'[6]Daily Roster'!$AL199</f>
        <v>0</v>
      </c>
      <c r="AN199" s="25"/>
    </row>
    <row r="200" spans="1:40" s="5" customFormat="1" x14ac:dyDescent="0.3">
      <c r="A200" s="139">
        <v>43377</v>
      </c>
      <c r="B200" s="140" t="s">
        <v>4</v>
      </c>
      <c r="C200" s="142">
        <f>'[6]Daily Roster'!$C200</f>
        <v>0</v>
      </c>
      <c r="D200" s="142">
        <f>'[6]Daily Roster'!$D200</f>
        <v>0</v>
      </c>
      <c r="E200" s="142">
        <f>'[6]Daily Roster'!$E200</f>
        <v>0</v>
      </c>
      <c r="F200" s="142">
        <f>'[6]Daily Roster'!$F200</f>
        <v>0</v>
      </c>
      <c r="G200" s="142">
        <f>'[6]Daily Roster'!$G200</f>
        <v>0</v>
      </c>
      <c r="H200" s="142">
        <f>'[6]Daily Roster'!$H200</f>
        <v>0</v>
      </c>
      <c r="I200" s="142">
        <f>'[6]Daily Roster'!$I200</f>
        <v>0</v>
      </c>
      <c r="J200" s="142">
        <f>'[6]Daily Roster'!$J200</f>
        <v>0</v>
      </c>
      <c r="K200" s="142">
        <f>'[6]Daily Roster'!$K200</f>
        <v>0</v>
      </c>
      <c r="L200" s="142">
        <f>'[6]Daily Roster'!$L200</f>
        <v>0</v>
      </c>
      <c r="M200" s="142">
        <f>'[6]Daily Roster'!$M200</f>
        <v>0</v>
      </c>
      <c r="N200" s="142">
        <f>'[6]Daily Roster'!$N200</f>
        <v>0</v>
      </c>
      <c r="O200" s="142">
        <f>'[6]Daily Roster'!$O200</f>
        <v>0</v>
      </c>
      <c r="P200" s="142">
        <f>'[6]Daily Roster'!$P200</f>
        <v>0</v>
      </c>
      <c r="Q200" s="142">
        <f>'[6]Daily Roster'!$Q200</f>
        <v>0</v>
      </c>
      <c r="R200" s="142">
        <f>'[6]Daily Roster'!$R200</f>
        <v>0</v>
      </c>
      <c r="S200" s="142">
        <f>'[6]Daily Roster'!$S200</f>
        <v>0</v>
      </c>
      <c r="T200" s="142">
        <f>'[6]Daily Roster'!$T200</f>
        <v>0</v>
      </c>
      <c r="U200" s="142">
        <f>'[6]Daily Roster'!$U200</f>
        <v>0</v>
      </c>
      <c r="V200" s="142">
        <f>'[6]Daily Roster'!$V200</f>
        <v>0</v>
      </c>
      <c r="W200" s="142">
        <f>'[6]Daily Roster'!$W200</f>
        <v>0</v>
      </c>
      <c r="X200" s="142">
        <f>'[6]Daily Roster'!$X200</f>
        <v>0</v>
      </c>
      <c r="Y200" s="142">
        <f>'[6]Daily Roster'!$Y200</f>
        <v>0</v>
      </c>
      <c r="Z200" s="142">
        <f>'[6]Daily Roster'!$Z200</f>
        <v>0</v>
      </c>
      <c r="AA200" s="142">
        <f>'[6]Daily Roster'!$AA200</f>
        <v>0</v>
      </c>
      <c r="AB200" s="142">
        <f>'[6]Daily Roster'!$AB200</f>
        <v>0</v>
      </c>
      <c r="AC200" s="142">
        <f>'[6]Daily Roster'!$AC200</f>
        <v>0</v>
      </c>
      <c r="AD200" s="142">
        <f>'[6]Daily Roster'!$AD200</f>
        <v>0</v>
      </c>
      <c r="AE200" s="142">
        <f>'[6]Daily Roster'!$AE200</f>
        <v>0</v>
      </c>
      <c r="AF200" s="142">
        <f>'[6]Daily Roster'!$AF200</f>
        <v>0</v>
      </c>
      <c r="AG200" s="142">
        <f>'[6]Daily Roster'!$AG200</f>
        <v>0</v>
      </c>
      <c r="AH200" s="142">
        <f>'[6]Daily Roster'!$AH200</f>
        <v>0</v>
      </c>
      <c r="AI200" s="142">
        <f>'[6]Daily Roster'!$AI200</f>
        <v>0</v>
      </c>
      <c r="AJ200" s="191">
        <f>'[6]Daily Roster'!$AJ200</f>
        <v>0</v>
      </c>
      <c r="AK200" s="191">
        <f>'[6]Daily Roster'!$AK200</f>
        <v>0</v>
      </c>
      <c r="AL200" s="191">
        <f>'[6]Daily Roster'!$AL200</f>
        <v>0</v>
      </c>
      <c r="AN200" s="25"/>
    </row>
    <row r="201" spans="1:40" s="5" customFormat="1" x14ac:dyDescent="0.3">
      <c r="A201" s="139">
        <v>43378</v>
      </c>
      <c r="B201" s="140" t="s">
        <v>5</v>
      </c>
      <c r="C201" s="142">
        <f>'[6]Daily Roster'!$C201</f>
        <v>0</v>
      </c>
      <c r="D201" s="142">
        <f>'[6]Daily Roster'!$D201</f>
        <v>0</v>
      </c>
      <c r="E201" s="142">
        <f>'[6]Daily Roster'!$E201</f>
        <v>0</v>
      </c>
      <c r="F201" s="142">
        <f>'[6]Daily Roster'!$F201</f>
        <v>0</v>
      </c>
      <c r="G201" s="142">
        <f>'[6]Daily Roster'!$G201</f>
        <v>0</v>
      </c>
      <c r="H201" s="142">
        <f>'[6]Daily Roster'!$H201</f>
        <v>0</v>
      </c>
      <c r="I201" s="142">
        <f>'[6]Daily Roster'!$I201</f>
        <v>0</v>
      </c>
      <c r="J201" s="142">
        <f>'[6]Daily Roster'!$J201</f>
        <v>0</v>
      </c>
      <c r="K201" s="142">
        <f>'[6]Daily Roster'!$K201</f>
        <v>0</v>
      </c>
      <c r="L201" s="142">
        <f>'[6]Daily Roster'!$L201</f>
        <v>0</v>
      </c>
      <c r="M201" s="142">
        <f>'[6]Daily Roster'!$M201</f>
        <v>0</v>
      </c>
      <c r="N201" s="142">
        <f>'[6]Daily Roster'!$N201</f>
        <v>0</v>
      </c>
      <c r="O201" s="142">
        <f>'[6]Daily Roster'!$O201</f>
        <v>0</v>
      </c>
      <c r="P201" s="142">
        <f>'[6]Daily Roster'!$P201</f>
        <v>0</v>
      </c>
      <c r="Q201" s="142">
        <f>'[6]Daily Roster'!$Q201</f>
        <v>0</v>
      </c>
      <c r="R201" s="142">
        <f>'[6]Daily Roster'!$R201</f>
        <v>0</v>
      </c>
      <c r="S201" s="142">
        <f>'[6]Daily Roster'!$S201</f>
        <v>0</v>
      </c>
      <c r="T201" s="142">
        <f>'[6]Daily Roster'!$T201</f>
        <v>0</v>
      </c>
      <c r="U201" s="142">
        <f>'[6]Daily Roster'!$U201</f>
        <v>0</v>
      </c>
      <c r="V201" s="142">
        <f>'[6]Daily Roster'!$V201</f>
        <v>0</v>
      </c>
      <c r="W201" s="142">
        <f>'[6]Daily Roster'!$W201</f>
        <v>0</v>
      </c>
      <c r="X201" s="142">
        <f>'[6]Daily Roster'!$X201</f>
        <v>0</v>
      </c>
      <c r="Y201" s="142">
        <f>'[6]Daily Roster'!$Y201</f>
        <v>0</v>
      </c>
      <c r="Z201" s="142">
        <f>'[6]Daily Roster'!$Z201</f>
        <v>0</v>
      </c>
      <c r="AA201" s="142">
        <f>'[6]Daily Roster'!$AA201</f>
        <v>0</v>
      </c>
      <c r="AB201" s="142">
        <f>'[6]Daily Roster'!$AB201</f>
        <v>0</v>
      </c>
      <c r="AC201" s="142">
        <f>'[6]Daily Roster'!$AC201</f>
        <v>0</v>
      </c>
      <c r="AD201" s="142">
        <f>'[6]Daily Roster'!$AD201</f>
        <v>0</v>
      </c>
      <c r="AE201" s="142">
        <f>'[6]Daily Roster'!$AE201</f>
        <v>0</v>
      </c>
      <c r="AF201" s="142">
        <f>'[6]Daily Roster'!$AF201</f>
        <v>0</v>
      </c>
      <c r="AG201" s="142">
        <f>'[6]Daily Roster'!$AG201</f>
        <v>0</v>
      </c>
      <c r="AH201" s="142">
        <f>'[6]Daily Roster'!$AH201</f>
        <v>0</v>
      </c>
      <c r="AI201" s="142">
        <f>'[6]Daily Roster'!$AI201</f>
        <v>0</v>
      </c>
      <c r="AJ201" s="191">
        <f>'[6]Daily Roster'!$AJ201</f>
        <v>0</v>
      </c>
      <c r="AK201" s="191">
        <f>'[6]Daily Roster'!$AK201</f>
        <v>0</v>
      </c>
      <c r="AL201" s="191">
        <f>'[6]Daily Roster'!$AL201</f>
        <v>0</v>
      </c>
      <c r="AN201" s="25"/>
    </row>
    <row r="202" spans="1:40" s="5" customFormat="1" x14ac:dyDescent="0.3">
      <c r="A202" s="139">
        <v>43381</v>
      </c>
      <c r="B202" s="140" t="s">
        <v>1</v>
      </c>
      <c r="C202" s="142">
        <f>'[6]Daily Roster'!$C202</f>
        <v>0</v>
      </c>
      <c r="D202" s="142">
        <f>'[6]Daily Roster'!$D202</f>
        <v>0</v>
      </c>
      <c r="E202" s="142">
        <f>'[6]Daily Roster'!$E202</f>
        <v>0</v>
      </c>
      <c r="F202" s="142">
        <f>'[6]Daily Roster'!$F202</f>
        <v>0</v>
      </c>
      <c r="G202" s="142">
        <f>'[6]Daily Roster'!$G202</f>
        <v>0</v>
      </c>
      <c r="H202" s="142">
        <f>'[6]Daily Roster'!$H202</f>
        <v>0</v>
      </c>
      <c r="I202" s="142">
        <f>'[6]Daily Roster'!$I202</f>
        <v>0</v>
      </c>
      <c r="J202" s="142">
        <f>'[6]Daily Roster'!$J202</f>
        <v>0</v>
      </c>
      <c r="K202" s="142">
        <f>'[6]Daily Roster'!$K202</f>
        <v>0</v>
      </c>
      <c r="L202" s="142">
        <f>'[6]Daily Roster'!$L202</f>
        <v>0</v>
      </c>
      <c r="M202" s="142">
        <f>'[6]Daily Roster'!$M202</f>
        <v>0</v>
      </c>
      <c r="N202" s="142">
        <f>'[6]Daily Roster'!$N202</f>
        <v>0</v>
      </c>
      <c r="O202" s="142">
        <f>'[6]Daily Roster'!$O202</f>
        <v>0</v>
      </c>
      <c r="P202" s="142">
        <f>'[6]Daily Roster'!$P202</f>
        <v>0</v>
      </c>
      <c r="Q202" s="142">
        <f>'[6]Daily Roster'!$Q202</f>
        <v>0</v>
      </c>
      <c r="R202" s="142">
        <f>'[6]Daily Roster'!$R202</f>
        <v>0</v>
      </c>
      <c r="S202" s="142">
        <f>'[6]Daily Roster'!$S202</f>
        <v>0</v>
      </c>
      <c r="T202" s="142">
        <f>'[6]Daily Roster'!$T202</f>
        <v>0</v>
      </c>
      <c r="U202" s="142">
        <f>'[6]Daily Roster'!$U202</f>
        <v>0</v>
      </c>
      <c r="V202" s="142">
        <f>'[6]Daily Roster'!$V202</f>
        <v>0</v>
      </c>
      <c r="W202" s="142">
        <f>'[6]Daily Roster'!$W202</f>
        <v>0</v>
      </c>
      <c r="X202" s="142">
        <f>'[6]Daily Roster'!$X202</f>
        <v>0</v>
      </c>
      <c r="Y202" s="142">
        <f>'[6]Daily Roster'!$Y202</f>
        <v>0</v>
      </c>
      <c r="Z202" s="142">
        <f>'[6]Daily Roster'!$Z202</f>
        <v>0</v>
      </c>
      <c r="AA202" s="142">
        <f>'[6]Daily Roster'!$AA202</f>
        <v>0</v>
      </c>
      <c r="AB202" s="142">
        <f>'[6]Daily Roster'!$AB202</f>
        <v>0</v>
      </c>
      <c r="AC202" s="142">
        <f>'[6]Daily Roster'!$AC202</f>
        <v>0</v>
      </c>
      <c r="AD202" s="142">
        <f>'[6]Daily Roster'!$AD202</f>
        <v>0</v>
      </c>
      <c r="AE202" s="142">
        <f>'[6]Daily Roster'!$AE202</f>
        <v>0</v>
      </c>
      <c r="AF202" s="142">
        <f>'[6]Daily Roster'!$AF202</f>
        <v>0</v>
      </c>
      <c r="AG202" s="142">
        <f>'[6]Daily Roster'!$AG202</f>
        <v>0</v>
      </c>
      <c r="AH202" s="142">
        <f>'[6]Daily Roster'!$AH202</f>
        <v>0</v>
      </c>
      <c r="AI202" s="142">
        <f>'[6]Daily Roster'!$AI202</f>
        <v>0</v>
      </c>
      <c r="AJ202" s="191">
        <f>'[6]Daily Roster'!$AJ202</f>
        <v>0</v>
      </c>
      <c r="AK202" s="191">
        <f>'[6]Daily Roster'!$AK202</f>
        <v>0</v>
      </c>
      <c r="AL202" s="191">
        <f>'[6]Daily Roster'!$AL202</f>
        <v>0</v>
      </c>
      <c r="AN202" s="25"/>
    </row>
    <row r="203" spans="1:40" s="5" customFormat="1" x14ac:dyDescent="0.3">
      <c r="A203" s="139">
        <v>43382</v>
      </c>
      <c r="B203" s="140" t="s">
        <v>2</v>
      </c>
      <c r="C203" s="142">
        <f>'[6]Daily Roster'!$C203</f>
        <v>0</v>
      </c>
      <c r="D203" s="142">
        <f>'[6]Daily Roster'!$D203</f>
        <v>0</v>
      </c>
      <c r="E203" s="142">
        <f>'[6]Daily Roster'!$E203</f>
        <v>0</v>
      </c>
      <c r="F203" s="142">
        <f>'[6]Daily Roster'!$F203</f>
        <v>0</v>
      </c>
      <c r="G203" s="142">
        <f>'[6]Daily Roster'!$G203</f>
        <v>0</v>
      </c>
      <c r="H203" s="142">
        <f>'[6]Daily Roster'!$H203</f>
        <v>0</v>
      </c>
      <c r="I203" s="142">
        <f>'[6]Daily Roster'!$I203</f>
        <v>0</v>
      </c>
      <c r="J203" s="142">
        <f>'[6]Daily Roster'!$J203</f>
        <v>0</v>
      </c>
      <c r="K203" s="142">
        <f>'[6]Daily Roster'!$K203</f>
        <v>0</v>
      </c>
      <c r="L203" s="142">
        <f>'[6]Daily Roster'!$L203</f>
        <v>0</v>
      </c>
      <c r="M203" s="142">
        <f>'[6]Daily Roster'!$M203</f>
        <v>0</v>
      </c>
      <c r="N203" s="142">
        <f>'[6]Daily Roster'!$N203</f>
        <v>0</v>
      </c>
      <c r="O203" s="142">
        <f>'[6]Daily Roster'!$O203</f>
        <v>0</v>
      </c>
      <c r="P203" s="142">
        <f>'[6]Daily Roster'!$P203</f>
        <v>0</v>
      </c>
      <c r="Q203" s="142">
        <f>'[6]Daily Roster'!$Q203</f>
        <v>0</v>
      </c>
      <c r="R203" s="142">
        <f>'[6]Daily Roster'!$R203</f>
        <v>0</v>
      </c>
      <c r="S203" s="142">
        <f>'[6]Daily Roster'!$S203</f>
        <v>0</v>
      </c>
      <c r="T203" s="142">
        <f>'[6]Daily Roster'!$T203</f>
        <v>0</v>
      </c>
      <c r="U203" s="142">
        <f>'[6]Daily Roster'!$U203</f>
        <v>0</v>
      </c>
      <c r="V203" s="142">
        <f>'[6]Daily Roster'!$V203</f>
        <v>0</v>
      </c>
      <c r="W203" s="142">
        <f>'[6]Daily Roster'!$W203</f>
        <v>0</v>
      </c>
      <c r="X203" s="142">
        <f>'[6]Daily Roster'!$X203</f>
        <v>0</v>
      </c>
      <c r="Y203" s="142">
        <f>'[6]Daily Roster'!$Y203</f>
        <v>0</v>
      </c>
      <c r="Z203" s="142">
        <f>'[6]Daily Roster'!$Z203</f>
        <v>0</v>
      </c>
      <c r="AA203" s="142">
        <f>'[6]Daily Roster'!$AA203</f>
        <v>0</v>
      </c>
      <c r="AB203" s="142">
        <f>'[6]Daily Roster'!$AB203</f>
        <v>0</v>
      </c>
      <c r="AC203" s="142">
        <f>'[6]Daily Roster'!$AC203</f>
        <v>0</v>
      </c>
      <c r="AD203" s="142">
        <f>'[6]Daily Roster'!$AD203</f>
        <v>0</v>
      </c>
      <c r="AE203" s="142">
        <f>'[6]Daily Roster'!$AE203</f>
        <v>0</v>
      </c>
      <c r="AF203" s="142">
        <f>'[6]Daily Roster'!$AF203</f>
        <v>0</v>
      </c>
      <c r="AG203" s="142">
        <f>'[6]Daily Roster'!$AG203</f>
        <v>0</v>
      </c>
      <c r="AH203" s="142">
        <f>'[6]Daily Roster'!$AH203</f>
        <v>0</v>
      </c>
      <c r="AI203" s="142">
        <f>'[6]Daily Roster'!$AI203</f>
        <v>0</v>
      </c>
      <c r="AJ203" s="191">
        <f>'[6]Daily Roster'!$AJ203</f>
        <v>0</v>
      </c>
      <c r="AK203" s="191">
        <f>'[6]Daily Roster'!$AK203</f>
        <v>0</v>
      </c>
      <c r="AL203" s="191">
        <f>'[6]Daily Roster'!$AL203</f>
        <v>0</v>
      </c>
      <c r="AN203" s="25"/>
    </row>
    <row r="204" spans="1:40" s="5" customFormat="1" x14ac:dyDescent="0.3">
      <c r="A204" s="139">
        <v>43383</v>
      </c>
      <c r="B204" s="140" t="s">
        <v>3</v>
      </c>
      <c r="C204" s="142">
        <f>'[6]Daily Roster'!$C204</f>
        <v>0</v>
      </c>
      <c r="D204" s="142">
        <f>'[6]Daily Roster'!$D204</f>
        <v>0</v>
      </c>
      <c r="E204" s="142">
        <f>'[6]Daily Roster'!$E204</f>
        <v>0</v>
      </c>
      <c r="F204" s="142">
        <f>'[6]Daily Roster'!$F204</f>
        <v>0</v>
      </c>
      <c r="G204" s="142">
        <f>'[6]Daily Roster'!$G204</f>
        <v>0</v>
      </c>
      <c r="H204" s="142">
        <f>'[6]Daily Roster'!$H204</f>
        <v>0</v>
      </c>
      <c r="I204" s="142">
        <f>'[6]Daily Roster'!$I204</f>
        <v>0</v>
      </c>
      <c r="J204" s="142">
        <f>'[6]Daily Roster'!$J204</f>
        <v>0</v>
      </c>
      <c r="K204" s="142">
        <f>'[6]Daily Roster'!$K204</f>
        <v>0</v>
      </c>
      <c r="L204" s="142">
        <f>'[6]Daily Roster'!$L204</f>
        <v>0</v>
      </c>
      <c r="M204" s="142">
        <f>'[6]Daily Roster'!$M204</f>
        <v>0</v>
      </c>
      <c r="N204" s="142">
        <f>'[6]Daily Roster'!$N204</f>
        <v>0</v>
      </c>
      <c r="O204" s="142">
        <f>'[6]Daily Roster'!$O204</f>
        <v>0</v>
      </c>
      <c r="P204" s="142">
        <f>'[6]Daily Roster'!$P204</f>
        <v>0</v>
      </c>
      <c r="Q204" s="142">
        <f>'[6]Daily Roster'!$Q204</f>
        <v>0</v>
      </c>
      <c r="R204" s="142">
        <f>'[6]Daily Roster'!$R204</f>
        <v>0</v>
      </c>
      <c r="S204" s="142">
        <f>'[6]Daily Roster'!$S204</f>
        <v>0</v>
      </c>
      <c r="T204" s="142">
        <f>'[6]Daily Roster'!$T204</f>
        <v>0</v>
      </c>
      <c r="U204" s="142">
        <f>'[6]Daily Roster'!$U204</f>
        <v>0</v>
      </c>
      <c r="V204" s="142">
        <f>'[6]Daily Roster'!$V204</f>
        <v>0</v>
      </c>
      <c r="W204" s="142">
        <f>'[6]Daily Roster'!$W204</f>
        <v>0</v>
      </c>
      <c r="X204" s="142">
        <f>'[6]Daily Roster'!$X204</f>
        <v>0</v>
      </c>
      <c r="Y204" s="142">
        <f>'[6]Daily Roster'!$Y204</f>
        <v>0</v>
      </c>
      <c r="Z204" s="142">
        <f>'[6]Daily Roster'!$Z204</f>
        <v>0</v>
      </c>
      <c r="AA204" s="142">
        <f>'[6]Daily Roster'!$AA204</f>
        <v>0</v>
      </c>
      <c r="AB204" s="142">
        <f>'[6]Daily Roster'!$AB204</f>
        <v>0</v>
      </c>
      <c r="AC204" s="142">
        <f>'[6]Daily Roster'!$AC204</f>
        <v>0</v>
      </c>
      <c r="AD204" s="142">
        <f>'[6]Daily Roster'!$AD204</f>
        <v>0</v>
      </c>
      <c r="AE204" s="142">
        <f>'[6]Daily Roster'!$AE204</f>
        <v>0</v>
      </c>
      <c r="AF204" s="142">
        <f>'[6]Daily Roster'!$AF204</f>
        <v>0</v>
      </c>
      <c r="AG204" s="142">
        <f>'[6]Daily Roster'!$AG204</f>
        <v>0</v>
      </c>
      <c r="AH204" s="142">
        <f>'[6]Daily Roster'!$AH204</f>
        <v>0</v>
      </c>
      <c r="AI204" s="142">
        <f>'[6]Daily Roster'!$AI204</f>
        <v>0</v>
      </c>
      <c r="AJ204" s="191">
        <f>'[6]Daily Roster'!$AJ204</f>
        <v>0</v>
      </c>
      <c r="AK204" s="191">
        <f>'[6]Daily Roster'!$AK204</f>
        <v>0</v>
      </c>
      <c r="AL204" s="191">
        <f>'[6]Daily Roster'!$AL204</f>
        <v>0</v>
      </c>
      <c r="AN204" s="25"/>
    </row>
    <row r="205" spans="1:40" s="5" customFormat="1" x14ac:dyDescent="0.3">
      <c r="A205" s="139">
        <v>43384</v>
      </c>
      <c r="B205" s="140" t="s">
        <v>4</v>
      </c>
      <c r="C205" s="142">
        <f>'[6]Daily Roster'!$C205</f>
        <v>0</v>
      </c>
      <c r="D205" s="142">
        <f>'[6]Daily Roster'!$D205</f>
        <v>0</v>
      </c>
      <c r="E205" s="142">
        <f>'[6]Daily Roster'!$E205</f>
        <v>0</v>
      </c>
      <c r="F205" s="142">
        <f>'[6]Daily Roster'!$F205</f>
        <v>0</v>
      </c>
      <c r="G205" s="142">
        <f>'[6]Daily Roster'!$G205</f>
        <v>0</v>
      </c>
      <c r="H205" s="142">
        <f>'[6]Daily Roster'!$H205</f>
        <v>0</v>
      </c>
      <c r="I205" s="142">
        <f>'[6]Daily Roster'!$I205</f>
        <v>0</v>
      </c>
      <c r="J205" s="142">
        <f>'[6]Daily Roster'!$J205</f>
        <v>0</v>
      </c>
      <c r="K205" s="142">
        <f>'[6]Daily Roster'!$K205</f>
        <v>0</v>
      </c>
      <c r="L205" s="142">
        <f>'[6]Daily Roster'!$L205</f>
        <v>0</v>
      </c>
      <c r="M205" s="142">
        <f>'[6]Daily Roster'!$M205</f>
        <v>0</v>
      </c>
      <c r="N205" s="142">
        <f>'[6]Daily Roster'!$N205</f>
        <v>0</v>
      </c>
      <c r="O205" s="142">
        <f>'[6]Daily Roster'!$O205</f>
        <v>0</v>
      </c>
      <c r="P205" s="142">
        <f>'[6]Daily Roster'!$P205</f>
        <v>0</v>
      </c>
      <c r="Q205" s="142">
        <f>'[6]Daily Roster'!$Q205</f>
        <v>0</v>
      </c>
      <c r="R205" s="142">
        <f>'[6]Daily Roster'!$R205</f>
        <v>0</v>
      </c>
      <c r="S205" s="142">
        <f>'[6]Daily Roster'!$S205</f>
        <v>0</v>
      </c>
      <c r="T205" s="142">
        <f>'[6]Daily Roster'!$T205</f>
        <v>0</v>
      </c>
      <c r="U205" s="142">
        <f>'[6]Daily Roster'!$U205</f>
        <v>0</v>
      </c>
      <c r="V205" s="142">
        <f>'[6]Daily Roster'!$V205</f>
        <v>0</v>
      </c>
      <c r="W205" s="142">
        <f>'[6]Daily Roster'!$W205</f>
        <v>0</v>
      </c>
      <c r="X205" s="142">
        <f>'[6]Daily Roster'!$X205</f>
        <v>0</v>
      </c>
      <c r="Y205" s="142">
        <f>'[6]Daily Roster'!$Y205</f>
        <v>0</v>
      </c>
      <c r="Z205" s="142">
        <f>'[6]Daily Roster'!$Z205</f>
        <v>0</v>
      </c>
      <c r="AA205" s="142">
        <f>'[6]Daily Roster'!$AA205</f>
        <v>0</v>
      </c>
      <c r="AB205" s="142">
        <f>'[6]Daily Roster'!$AB205</f>
        <v>0</v>
      </c>
      <c r="AC205" s="142">
        <f>'[6]Daily Roster'!$AC205</f>
        <v>0</v>
      </c>
      <c r="AD205" s="142">
        <f>'[6]Daily Roster'!$AD205</f>
        <v>0</v>
      </c>
      <c r="AE205" s="142">
        <f>'[6]Daily Roster'!$AE205</f>
        <v>0</v>
      </c>
      <c r="AF205" s="142">
        <f>'[6]Daily Roster'!$AF205</f>
        <v>0</v>
      </c>
      <c r="AG205" s="142">
        <f>'[6]Daily Roster'!$AG205</f>
        <v>0</v>
      </c>
      <c r="AH205" s="142">
        <f>'[6]Daily Roster'!$AH205</f>
        <v>0</v>
      </c>
      <c r="AI205" s="142">
        <f>'[6]Daily Roster'!$AI205</f>
        <v>0</v>
      </c>
      <c r="AJ205" s="191">
        <f>'[6]Daily Roster'!$AJ205</f>
        <v>0</v>
      </c>
      <c r="AK205" s="191">
        <f>'[6]Daily Roster'!$AK205</f>
        <v>0</v>
      </c>
      <c r="AL205" s="191">
        <f>'[6]Daily Roster'!$AL205</f>
        <v>0</v>
      </c>
      <c r="AN205" s="25"/>
    </row>
    <row r="206" spans="1:40" s="5" customFormat="1" x14ac:dyDescent="0.3">
      <c r="A206" s="139">
        <v>43385</v>
      </c>
      <c r="B206" s="140" t="s">
        <v>5</v>
      </c>
      <c r="C206" s="142">
        <f>'[6]Daily Roster'!$C206</f>
        <v>0</v>
      </c>
      <c r="D206" s="142">
        <f>'[6]Daily Roster'!$D206</f>
        <v>0</v>
      </c>
      <c r="E206" s="142">
        <f>'[6]Daily Roster'!$E206</f>
        <v>0</v>
      </c>
      <c r="F206" s="142">
        <f>'[6]Daily Roster'!$F206</f>
        <v>0</v>
      </c>
      <c r="G206" s="142">
        <f>'[6]Daily Roster'!$G206</f>
        <v>0</v>
      </c>
      <c r="H206" s="142">
        <f>'[6]Daily Roster'!$H206</f>
        <v>0</v>
      </c>
      <c r="I206" s="142">
        <f>'[6]Daily Roster'!$I206</f>
        <v>0</v>
      </c>
      <c r="J206" s="142">
        <f>'[6]Daily Roster'!$J206</f>
        <v>0</v>
      </c>
      <c r="K206" s="142">
        <f>'[6]Daily Roster'!$K206</f>
        <v>0</v>
      </c>
      <c r="L206" s="142">
        <f>'[6]Daily Roster'!$L206</f>
        <v>0</v>
      </c>
      <c r="M206" s="142">
        <f>'[6]Daily Roster'!$M206</f>
        <v>0</v>
      </c>
      <c r="N206" s="142">
        <f>'[6]Daily Roster'!$N206</f>
        <v>0</v>
      </c>
      <c r="O206" s="142">
        <f>'[6]Daily Roster'!$O206</f>
        <v>0</v>
      </c>
      <c r="P206" s="142">
        <f>'[6]Daily Roster'!$P206</f>
        <v>0</v>
      </c>
      <c r="Q206" s="142">
        <f>'[6]Daily Roster'!$Q206</f>
        <v>0</v>
      </c>
      <c r="R206" s="142">
        <f>'[6]Daily Roster'!$R206</f>
        <v>0</v>
      </c>
      <c r="S206" s="142">
        <f>'[6]Daily Roster'!$S206</f>
        <v>0</v>
      </c>
      <c r="T206" s="142">
        <f>'[6]Daily Roster'!$T206</f>
        <v>0</v>
      </c>
      <c r="U206" s="142">
        <f>'[6]Daily Roster'!$U206</f>
        <v>0</v>
      </c>
      <c r="V206" s="142">
        <f>'[6]Daily Roster'!$V206</f>
        <v>0</v>
      </c>
      <c r="W206" s="142">
        <f>'[6]Daily Roster'!$W206</f>
        <v>0</v>
      </c>
      <c r="X206" s="142">
        <f>'[6]Daily Roster'!$X206</f>
        <v>0</v>
      </c>
      <c r="Y206" s="142">
        <f>'[6]Daily Roster'!$Y206</f>
        <v>0</v>
      </c>
      <c r="Z206" s="142">
        <f>'[6]Daily Roster'!$Z206</f>
        <v>0</v>
      </c>
      <c r="AA206" s="142">
        <f>'[6]Daily Roster'!$AA206</f>
        <v>0</v>
      </c>
      <c r="AB206" s="142">
        <f>'[6]Daily Roster'!$AB206</f>
        <v>0</v>
      </c>
      <c r="AC206" s="142">
        <f>'[6]Daily Roster'!$AC206</f>
        <v>0</v>
      </c>
      <c r="AD206" s="142">
        <f>'[6]Daily Roster'!$AD206</f>
        <v>0</v>
      </c>
      <c r="AE206" s="142">
        <f>'[6]Daily Roster'!$AE206</f>
        <v>0</v>
      </c>
      <c r="AF206" s="142">
        <f>'[6]Daily Roster'!$AF206</f>
        <v>0</v>
      </c>
      <c r="AG206" s="142">
        <f>'[6]Daily Roster'!$AG206</f>
        <v>0</v>
      </c>
      <c r="AH206" s="142">
        <f>'[6]Daily Roster'!$AH206</f>
        <v>0</v>
      </c>
      <c r="AI206" s="142">
        <f>'[6]Daily Roster'!$AI206</f>
        <v>0</v>
      </c>
      <c r="AJ206" s="191">
        <f>'[6]Daily Roster'!$AJ206</f>
        <v>0</v>
      </c>
      <c r="AK206" s="191">
        <f>'[6]Daily Roster'!$AK206</f>
        <v>0</v>
      </c>
      <c r="AL206" s="191">
        <f>'[6]Daily Roster'!$AL206</f>
        <v>0</v>
      </c>
      <c r="AN206" s="25"/>
    </row>
    <row r="207" spans="1:40" s="5" customFormat="1" x14ac:dyDescent="0.3">
      <c r="A207" s="139">
        <v>43388</v>
      </c>
      <c r="B207" s="140" t="s">
        <v>1</v>
      </c>
      <c r="C207" s="142">
        <f>'[6]Daily Roster'!$C207</f>
        <v>0</v>
      </c>
      <c r="D207" s="142">
        <f>'[6]Daily Roster'!$D207</f>
        <v>0</v>
      </c>
      <c r="E207" s="142">
        <f>'[6]Daily Roster'!$E207</f>
        <v>0</v>
      </c>
      <c r="F207" s="142">
        <f>'[6]Daily Roster'!$F207</f>
        <v>0</v>
      </c>
      <c r="G207" s="142">
        <f>'[6]Daily Roster'!$G207</f>
        <v>0</v>
      </c>
      <c r="H207" s="142">
        <f>'[6]Daily Roster'!$H207</f>
        <v>0</v>
      </c>
      <c r="I207" s="142">
        <f>'[6]Daily Roster'!$I207</f>
        <v>0</v>
      </c>
      <c r="J207" s="142">
        <f>'[6]Daily Roster'!$J207</f>
        <v>0</v>
      </c>
      <c r="K207" s="142">
        <f>'[6]Daily Roster'!$K207</f>
        <v>0</v>
      </c>
      <c r="L207" s="142">
        <f>'[6]Daily Roster'!$L207</f>
        <v>0</v>
      </c>
      <c r="M207" s="142">
        <f>'[6]Daily Roster'!$M207</f>
        <v>0</v>
      </c>
      <c r="N207" s="142">
        <f>'[6]Daily Roster'!$N207</f>
        <v>0</v>
      </c>
      <c r="O207" s="142">
        <f>'[6]Daily Roster'!$O207</f>
        <v>0</v>
      </c>
      <c r="P207" s="142">
        <f>'[6]Daily Roster'!$P207</f>
        <v>0</v>
      </c>
      <c r="Q207" s="142">
        <f>'[6]Daily Roster'!$Q207</f>
        <v>0</v>
      </c>
      <c r="R207" s="142">
        <f>'[6]Daily Roster'!$R207</f>
        <v>0</v>
      </c>
      <c r="S207" s="142">
        <f>'[6]Daily Roster'!$S207</f>
        <v>0</v>
      </c>
      <c r="T207" s="142">
        <f>'[6]Daily Roster'!$T207</f>
        <v>0</v>
      </c>
      <c r="U207" s="142">
        <f>'[6]Daily Roster'!$U207</f>
        <v>0</v>
      </c>
      <c r="V207" s="142">
        <f>'[6]Daily Roster'!$V207</f>
        <v>0</v>
      </c>
      <c r="W207" s="142">
        <f>'[6]Daily Roster'!$W207</f>
        <v>0</v>
      </c>
      <c r="X207" s="142">
        <f>'[6]Daily Roster'!$X207</f>
        <v>0</v>
      </c>
      <c r="Y207" s="142">
        <f>'[6]Daily Roster'!$Y207</f>
        <v>0</v>
      </c>
      <c r="Z207" s="142">
        <f>'[6]Daily Roster'!$Z207</f>
        <v>0</v>
      </c>
      <c r="AA207" s="142">
        <f>'[6]Daily Roster'!$AA207</f>
        <v>0</v>
      </c>
      <c r="AB207" s="142">
        <f>'[6]Daily Roster'!$AB207</f>
        <v>0</v>
      </c>
      <c r="AC207" s="142">
        <f>'[6]Daily Roster'!$AC207</f>
        <v>0</v>
      </c>
      <c r="AD207" s="142">
        <f>'[6]Daily Roster'!$AD207</f>
        <v>0</v>
      </c>
      <c r="AE207" s="142">
        <f>'[6]Daily Roster'!$AE207</f>
        <v>0</v>
      </c>
      <c r="AF207" s="142">
        <f>'[6]Daily Roster'!$AF207</f>
        <v>0</v>
      </c>
      <c r="AG207" s="142">
        <f>'[6]Daily Roster'!$AG207</f>
        <v>0</v>
      </c>
      <c r="AH207" s="142">
        <f>'[6]Daily Roster'!$AH207</f>
        <v>0</v>
      </c>
      <c r="AI207" s="142">
        <f>'[6]Daily Roster'!$AI207</f>
        <v>0</v>
      </c>
      <c r="AJ207" s="191">
        <f>'[6]Daily Roster'!$AJ207</f>
        <v>0</v>
      </c>
      <c r="AK207" s="191">
        <f>'[6]Daily Roster'!$AK207</f>
        <v>0</v>
      </c>
      <c r="AL207" s="191">
        <f>'[6]Daily Roster'!$AL207</f>
        <v>0</v>
      </c>
      <c r="AN207" s="25"/>
    </row>
    <row r="208" spans="1:40" s="5" customFormat="1" x14ac:dyDescent="0.3">
      <c r="A208" s="139">
        <v>43389</v>
      </c>
      <c r="B208" s="140" t="s">
        <v>2</v>
      </c>
      <c r="C208" s="142">
        <f>'[6]Daily Roster'!$C208</f>
        <v>0</v>
      </c>
      <c r="D208" s="142">
        <f>'[6]Daily Roster'!$D208</f>
        <v>0</v>
      </c>
      <c r="E208" s="142">
        <f>'[6]Daily Roster'!$E208</f>
        <v>0</v>
      </c>
      <c r="F208" s="142">
        <f>'[6]Daily Roster'!$F208</f>
        <v>0</v>
      </c>
      <c r="G208" s="142">
        <f>'[6]Daily Roster'!$G208</f>
        <v>0</v>
      </c>
      <c r="H208" s="142">
        <f>'[6]Daily Roster'!$H208</f>
        <v>0</v>
      </c>
      <c r="I208" s="142">
        <f>'[6]Daily Roster'!$I208</f>
        <v>0</v>
      </c>
      <c r="J208" s="142">
        <f>'[6]Daily Roster'!$J208</f>
        <v>0</v>
      </c>
      <c r="K208" s="142">
        <f>'[6]Daily Roster'!$K208</f>
        <v>0</v>
      </c>
      <c r="L208" s="142">
        <f>'[6]Daily Roster'!$L208</f>
        <v>0</v>
      </c>
      <c r="M208" s="142">
        <f>'[6]Daily Roster'!$M208</f>
        <v>0</v>
      </c>
      <c r="N208" s="142">
        <f>'[6]Daily Roster'!$N208</f>
        <v>0</v>
      </c>
      <c r="O208" s="142">
        <f>'[6]Daily Roster'!$O208</f>
        <v>0</v>
      </c>
      <c r="P208" s="142">
        <f>'[6]Daily Roster'!$P208</f>
        <v>0</v>
      </c>
      <c r="Q208" s="142">
        <f>'[6]Daily Roster'!$Q208</f>
        <v>0</v>
      </c>
      <c r="R208" s="142">
        <f>'[6]Daily Roster'!$R208</f>
        <v>0</v>
      </c>
      <c r="S208" s="142">
        <f>'[6]Daily Roster'!$S208</f>
        <v>0</v>
      </c>
      <c r="T208" s="142">
        <f>'[6]Daily Roster'!$T208</f>
        <v>0</v>
      </c>
      <c r="U208" s="142">
        <f>'[6]Daily Roster'!$U208</f>
        <v>0</v>
      </c>
      <c r="V208" s="142">
        <f>'[6]Daily Roster'!$V208</f>
        <v>0</v>
      </c>
      <c r="W208" s="142">
        <f>'[6]Daily Roster'!$W208</f>
        <v>0</v>
      </c>
      <c r="X208" s="142">
        <f>'[6]Daily Roster'!$X208</f>
        <v>0</v>
      </c>
      <c r="Y208" s="142">
        <f>'[6]Daily Roster'!$Y208</f>
        <v>0</v>
      </c>
      <c r="Z208" s="142">
        <f>'[6]Daily Roster'!$Z208</f>
        <v>0</v>
      </c>
      <c r="AA208" s="142">
        <f>'[6]Daily Roster'!$AA208</f>
        <v>0</v>
      </c>
      <c r="AB208" s="142">
        <f>'[6]Daily Roster'!$AB208</f>
        <v>0</v>
      </c>
      <c r="AC208" s="142">
        <f>'[6]Daily Roster'!$AC208</f>
        <v>0</v>
      </c>
      <c r="AD208" s="142">
        <f>'[6]Daily Roster'!$AD208</f>
        <v>0</v>
      </c>
      <c r="AE208" s="142">
        <f>'[6]Daily Roster'!$AE208</f>
        <v>0</v>
      </c>
      <c r="AF208" s="142">
        <f>'[6]Daily Roster'!$AF208</f>
        <v>0</v>
      </c>
      <c r="AG208" s="142">
        <f>'[6]Daily Roster'!$AG208</f>
        <v>0</v>
      </c>
      <c r="AH208" s="142">
        <f>'[6]Daily Roster'!$AH208</f>
        <v>0</v>
      </c>
      <c r="AI208" s="142">
        <f>'[6]Daily Roster'!$AI208</f>
        <v>0</v>
      </c>
      <c r="AJ208" s="191">
        <f>'[6]Daily Roster'!$AJ208</f>
        <v>0</v>
      </c>
      <c r="AK208" s="191">
        <f>'[6]Daily Roster'!$AK208</f>
        <v>0</v>
      </c>
      <c r="AL208" s="191">
        <f>'[6]Daily Roster'!$AL208</f>
        <v>0</v>
      </c>
      <c r="AN208" s="25"/>
    </row>
    <row r="209" spans="1:40" s="5" customFormat="1" x14ac:dyDescent="0.3">
      <c r="A209" s="139">
        <v>43390</v>
      </c>
      <c r="B209" s="140" t="s">
        <v>3</v>
      </c>
      <c r="C209" s="142">
        <f>'[6]Daily Roster'!$C209</f>
        <v>0</v>
      </c>
      <c r="D209" s="142">
        <f>'[6]Daily Roster'!$D209</f>
        <v>0</v>
      </c>
      <c r="E209" s="142">
        <f>'[6]Daily Roster'!$E209</f>
        <v>0</v>
      </c>
      <c r="F209" s="142">
        <f>'[6]Daily Roster'!$F209</f>
        <v>0</v>
      </c>
      <c r="G209" s="142">
        <f>'[6]Daily Roster'!$G209</f>
        <v>0</v>
      </c>
      <c r="H209" s="142">
        <f>'[6]Daily Roster'!$H209</f>
        <v>0</v>
      </c>
      <c r="I209" s="142">
        <f>'[6]Daily Roster'!$I209</f>
        <v>0</v>
      </c>
      <c r="J209" s="142">
        <f>'[6]Daily Roster'!$J209</f>
        <v>0</v>
      </c>
      <c r="K209" s="142">
        <f>'[6]Daily Roster'!$K209</f>
        <v>0</v>
      </c>
      <c r="L209" s="142">
        <f>'[6]Daily Roster'!$L209</f>
        <v>0</v>
      </c>
      <c r="M209" s="142">
        <f>'[6]Daily Roster'!$M209</f>
        <v>0</v>
      </c>
      <c r="N209" s="142">
        <f>'[6]Daily Roster'!$N209</f>
        <v>0</v>
      </c>
      <c r="O209" s="142">
        <f>'[6]Daily Roster'!$O209</f>
        <v>0</v>
      </c>
      <c r="P209" s="142">
        <f>'[6]Daily Roster'!$P209</f>
        <v>0</v>
      </c>
      <c r="Q209" s="142">
        <f>'[6]Daily Roster'!$Q209</f>
        <v>0</v>
      </c>
      <c r="R209" s="142">
        <f>'[6]Daily Roster'!$R209</f>
        <v>0</v>
      </c>
      <c r="S209" s="142">
        <f>'[6]Daily Roster'!$S209</f>
        <v>0</v>
      </c>
      <c r="T209" s="142">
        <f>'[6]Daily Roster'!$T209</f>
        <v>0</v>
      </c>
      <c r="U209" s="142">
        <f>'[6]Daily Roster'!$U209</f>
        <v>0</v>
      </c>
      <c r="V209" s="142">
        <f>'[6]Daily Roster'!$V209</f>
        <v>0</v>
      </c>
      <c r="W209" s="142">
        <f>'[6]Daily Roster'!$W209</f>
        <v>0</v>
      </c>
      <c r="X209" s="142">
        <f>'[6]Daily Roster'!$X209</f>
        <v>0</v>
      </c>
      <c r="Y209" s="142">
        <f>'[6]Daily Roster'!$Y209</f>
        <v>0</v>
      </c>
      <c r="Z209" s="142">
        <f>'[6]Daily Roster'!$Z209</f>
        <v>0</v>
      </c>
      <c r="AA209" s="142">
        <f>'[6]Daily Roster'!$AA209</f>
        <v>0</v>
      </c>
      <c r="AB209" s="142">
        <f>'[6]Daily Roster'!$AB209</f>
        <v>0</v>
      </c>
      <c r="AC209" s="142">
        <f>'[6]Daily Roster'!$AC209</f>
        <v>0</v>
      </c>
      <c r="AD209" s="142">
        <f>'[6]Daily Roster'!$AD209</f>
        <v>0</v>
      </c>
      <c r="AE209" s="142">
        <f>'[6]Daily Roster'!$AE209</f>
        <v>0</v>
      </c>
      <c r="AF209" s="142">
        <f>'[6]Daily Roster'!$AF209</f>
        <v>0</v>
      </c>
      <c r="AG209" s="142">
        <f>'[6]Daily Roster'!$AG209</f>
        <v>0</v>
      </c>
      <c r="AH209" s="142">
        <f>'[6]Daily Roster'!$AH209</f>
        <v>0</v>
      </c>
      <c r="AI209" s="142">
        <f>'[6]Daily Roster'!$AI209</f>
        <v>0</v>
      </c>
      <c r="AJ209" s="191">
        <f>'[6]Daily Roster'!$AJ209</f>
        <v>0</v>
      </c>
      <c r="AK209" s="191">
        <f>'[6]Daily Roster'!$AK209</f>
        <v>0</v>
      </c>
      <c r="AL209" s="191">
        <f>'[6]Daily Roster'!$AL209</f>
        <v>0</v>
      </c>
      <c r="AN209" s="25"/>
    </row>
    <row r="210" spans="1:40" s="5" customFormat="1" x14ac:dyDescent="0.3">
      <c r="A210" s="139">
        <v>43391</v>
      </c>
      <c r="B210" s="140" t="s">
        <v>4</v>
      </c>
      <c r="C210" s="142">
        <f>'[6]Daily Roster'!$C210</f>
        <v>0</v>
      </c>
      <c r="D210" s="142">
        <f>'[6]Daily Roster'!$D210</f>
        <v>0</v>
      </c>
      <c r="E210" s="142">
        <f>'[6]Daily Roster'!$E210</f>
        <v>0</v>
      </c>
      <c r="F210" s="142">
        <f>'[6]Daily Roster'!$F210</f>
        <v>0</v>
      </c>
      <c r="G210" s="142">
        <f>'[6]Daily Roster'!$G210</f>
        <v>0</v>
      </c>
      <c r="H210" s="142">
        <f>'[6]Daily Roster'!$H210</f>
        <v>0</v>
      </c>
      <c r="I210" s="142">
        <f>'[6]Daily Roster'!$I210</f>
        <v>0</v>
      </c>
      <c r="J210" s="142">
        <f>'[6]Daily Roster'!$J210</f>
        <v>0</v>
      </c>
      <c r="K210" s="142">
        <f>'[6]Daily Roster'!$K210</f>
        <v>0</v>
      </c>
      <c r="L210" s="142">
        <f>'[6]Daily Roster'!$L210</f>
        <v>0</v>
      </c>
      <c r="M210" s="142">
        <f>'[6]Daily Roster'!$M210</f>
        <v>0</v>
      </c>
      <c r="N210" s="142">
        <f>'[6]Daily Roster'!$N210</f>
        <v>0</v>
      </c>
      <c r="O210" s="142">
        <f>'[6]Daily Roster'!$O210</f>
        <v>0</v>
      </c>
      <c r="P210" s="142">
        <f>'[6]Daily Roster'!$P210</f>
        <v>0</v>
      </c>
      <c r="Q210" s="142">
        <f>'[6]Daily Roster'!$Q210</f>
        <v>0</v>
      </c>
      <c r="R210" s="142">
        <f>'[6]Daily Roster'!$R210</f>
        <v>0</v>
      </c>
      <c r="S210" s="142">
        <f>'[6]Daily Roster'!$S210</f>
        <v>0</v>
      </c>
      <c r="T210" s="142">
        <f>'[6]Daily Roster'!$T210</f>
        <v>0</v>
      </c>
      <c r="U210" s="142">
        <f>'[6]Daily Roster'!$U210</f>
        <v>0</v>
      </c>
      <c r="V210" s="142">
        <f>'[6]Daily Roster'!$V210</f>
        <v>0</v>
      </c>
      <c r="W210" s="142">
        <f>'[6]Daily Roster'!$W210</f>
        <v>0</v>
      </c>
      <c r="X210" s="142">
        <f>'[6]Daily Roster'!$X210</f>
        <v>0</v>
      </c>
      <c r="Y210" s="142">
        <f>'[6]Daily Roster'!$Y210</f>
        <v>0</v>
      </c>
      <c r="Z210" s="142">
        <f>'[6]Daily Roster'!$Z210</f>
        <v>0</v>
      </c>
      <c r="AA210" s="142">
        <f>'[6]Daily Roster'!$AA210</f>
        <v>0</v>
      </c>
      <c r="AB210" s="142">
        <f>'[6]Daily Roster'!$AB210</f>
        <v>0</v>
      </c>
      <c r="AC210" s="142">
        <f>'[6]Daily Roster'!$AC210</f>
        <v>0</v>
      </c>
      <c r="AD210" s="142">
        <f>'[6]Daily Roster'!$AD210</f>
        <v>0</v>
      </c>
      <c r="AE210" s="142">
        <f>'[6]Daily Roster'!$AE210</f>
        <v>0</v>
      </c>
      <c r="AF210" s="142">
        <f>'[6]Daily Roster'!$AF210</f>
        <v>0</v>
      </c>
      <c r="AG210" s="142">
        <f>'[6]Daily Roster'!$AG210</f>
        <v>0</v>
      </c>
      <c r="AH210" s="142">
        <f>'[6]Daily Roster'!$AH210</f>
        <v>0</v>
      </c>
      <c r="AI210" s="142">
        <f>'[6]Daily Roster'!$AI210</f>
        <v>0</v>
      </c>
      <c r="AJ210" s="191">
        <f>'[6]Daily Roster'!$AJ210</f>
        <v>0</v>
      </c>
      <c r="AK210" s="191">
        <f>'[6]Daily Roster'!$AK210</f>
        <v>0</v>
      </c>
      <c r="AL210" s="191">
        <f>'[6]Daily Roster'!$AL210</f>
        <v>0</v>
      </c>
      <c r="AN210" s="25"/>
    </row>
    <row r="211" spans="1:40" s="5" customFormat="1" x14ac:dyDescent="0.3">
      <c r="A211" s="139">
        <v>43392</v>
      </c>
      <c r="B211" s="140" t="s">
        <v>5</v>
      </c>
      <c r="C211" s="142">
        <f>'[6]Daily Roster'!$C211</f>
        <v>0</v>
      </c>
      <c r="D211" s="142">
        <f>'[6]Daily Roster'!$D211</f>
        <v>0</v>
      </c>
      <c r="E211" s="142">
        <f>'[6]Daily Roster'!$E211</f>
        <v>0</v>
      </c>
      <c r="F211" s="142">
        <f>'[6]Daily Roster'!$F211</f>
        <v>0</v>
      </c>
      <c r="G211" s="142">
        <f>'[6]Daily Roster'!$G211</f>
        <v>0</v>
      </c>
      <c r="H211" s="142">
        <f>'[6]Daily Roster'!$H211</f>
        <v>0</v>
      </c>
      <c r="I211" s="142">
        <f>'[6]Daily Roster'!$I211</f>
        <v>0</v>
      </c>
      <c r="J211" s="142">
        <f>'[6]Daily Roster'!$J211</f>
        <v>0</v>
      </c>
      <c r="K211" s="142">
        <f>'[6]Daily Roster'!$K211</f>
        <v>0</v>
      </c>
      <c r="L211" s="142">
        <f>'[6]Daily Roster'!$L211</f>
        <v>0</v>
      </c>
      <c r="M211" s="142">
        <f>'[6]Daily Roster'!$M211</f>
        <v>0</v>
      </c>
      <c r="N211" s="142">
        <f>'[6]Daily Roster'!$N211</f>
        <v>0</v>
      </c>
      <c r="O211" s="142">
        <f>'[6]Daily Roster'!$O211</f>
        <v>0</v>
      </c>
      <c r="P211" s="142">
        <f>'[6]Daily Roster'!$P211</f>
        <v>0</v>
      </c>
      <c r="Q211" s="142">
        <f>'[6]Daily Roster'!$Q211</f>
        <v>0</v>
      </c>
      <c r="R211" s="142">
        <f>'[6]Daily Roster'!$R211</f>
        <v>0</v>
      </c>
      <c r="S211" s="142">
        <f>'[6]Daily Roster'!$S211</f>
        <v>0</v>
      </c>
      <c r="T211" s="142">
        <f>'[6]Daily Roster'!$T211</f>
        <v>0</v>
      </c>
      <c r="U211" s="142">
        <f>'[6]Daily Roster'!$U211</f>
        <v>0</v>
      </c>
      <c r="V211" s="142">
        <f>'[6]Daily Roster'!$V211</f>
        <v>0</v>
      </c>
      <c r="W211" s="142">
        <f>'[6]Daily Roster'!$W211</f>
        <v>0</v>
      </c>
      <c r="X211" s="142">
        <f>'[6]Daily Roster'!$X211</f>
        <v>0</v>
      </c>
      <c r="Y211" s="142">
        <f>'[6]Daily Roster'!$Y211</f>
        <v>0</v>
      </c>
      <c r="Z211" s="142">
        <f>'[6]Daily Roster'!$Z211</f>
        <v>0</v>
      </c>
      <c r="AA211" s="142">
        <f>'[6]Daily Roster'!$AA211</f>
        <v>0</v>
      </c>
      <c r="AB211" s="142">
        <f>'[6]Daily Roster'!$AB211</f>
        <v>0</v>
      </c>
      <c r="AC211" s="142">
        <f>'[6]Daily Roster'!$AC211</f>
        <v>0</v>
      </c>
      <c r="AD211" s="142">
        <f>'[6]Daily Roster'!$AD211</f>
        <v>0</v>
      </c>
      <c r="AE211" s="142">
        <f>'[6]Daily Roster'!$AE211</f>
        <v>0</v>
      </c>
      <c r="AF211" s="142">
        <f>'[6]Daily Roster'!$AF211</f>
        <v>0</v>
      </c>
      <c r="AG211" s="142">
        <f>'[6]Daily Roster'!$AG211</f>
        <v>0</v>
      </c>
      <c r="AH211" s="142">
        <f>'[6]Daily Roster'!$AH211</f>
        <v>0</v>
      </c>
      <c r="AI211" s="142">
        <f>'[6]Daily Roster'!$AI211</f>
        <v>0</v>
      </c>
      <c r="AJ211" s="191">
        <f>'[6]Daily Roster'!$AJ211</f>
        <v>0</v>
      </c>
      <c r="AK211" s="191">
        <f>'[6]Daily Roster'!$AK211</f>
        <v>0</v>
      </c>
      <c r="AL211" s="191">
        <f>'[6]Daily Roster'!$AL211</f>
        <v>0</v>
      </c>
      <c r="AN211" s="25"/>
    </row>
    <row r="212" spans="1:40" s="5" customFormat="1" x14ac:dyDescent="0.3">
      <c r="A212" s="139">
        <v>43395</v>
      </c>
      <c r="B212" s="140" t="s">
        <v>1</v>
      </c>
      <c r="C212" s="142">
        <f>'[6]Daily Roster'!$C212</f>
        <v>0</v>
      </c>
      <c r="D212" s="142">
        <f>'[6]Daily Roster'!$D212</f>
        <v>0</v>
      </c>
      <c r="E212" s="142">
        <f>'[6]Daily Roster'!$E212</f>
        <v>0</v>
      </c>
      <c r="F212" s="142">
        <f>'[6]Daily Roster'!$F212</f>
        <v>0</v>
      </c>
      <c r="G212" s="142">
        <f>'[6]Daily Roster'!$G212</f>
        <v>0</v>
      </c>
      <c r="H212" s="142">
        <f>'[6]Daily Roster'!$H212</f>
        <v>0</v>
      </c>
      <c r="I212" s="142">
        <f>'[6]Daily Roster'!$I212</f>
        <v>0</v>
      </c>
      <c r="J212" s="142">
        <f>'[6]Daily Roster'!$J212</f>
        <v>0</v>
      </c>
      <c r="K212" s="142">
        <f>'[6]Daily Roster'!$K212</f>
        <v>0</v>
      </c>
      <c r="L212" s="142">
        <f>'[6]Daily Roster'!$L212</f>
        <v>0</v>
      </c>
      <c r="M212" s="142">
        <f>'[6]Daily Roster'!$M212</f>
        <v>0</v>
      </c>
      <c r="N212" s="142">
        <f>'[6]Daily Roster'!$N212</f>
        <v>0</v>
      </c>
      <c r="O212" s="142">
        <f>'[6]Daily Roster'!$O212</f>
        <v>0</v>
      </c>
      <c r="P212" s="142">
        <f>'[6]Daily Roster'!$P212</f>
        <v>0</v>
      </c>
      <c r="Q212" s="142">
        <f>'[6]Daily Roster'!$Q212</f>
        <v>0</v>
      </c>
      <c r="R212" s="142">
        <f>'[6]Daily Roster'!$R212</f>
        <v>0</v>
      </c>
      <c r="S212" s="142">
        <f>'[6]Daily Roster'!$S212</f>
        <v>0</v>
      </c>
      <c r="T212" s="142">
        <f>'[6]Daily Roster'!$T212</f>
        <v>0</v>
      </c>
      <c r="U212" s="142">
        <f>'[6]Daily Roster'!$U212</f>
        <v>0</v>
      </c>
      <c r="V212" s="142">
        <f>'[6]Daily Roster'!$V212</f>
        <v>0</v>
      </c>
      <c r="W212" s="142">
        <f>'[6]Daily Roster'!$W212</f>
        <v>0</v>
      </c>
      <c r="X212" s="142">
        <f>'[6]Daily Roster'!$X212</f>
        <v>0</v>
      </c>
      <c r="Y212" s="142">
        <f>'[6]Daily Roster'!$Y212</f>
        <v>0</v>
      </c>
      <c r="Z212" s="142">
        <f>'[6]Daily Roster'!$Z212</f>
        <v>0</v>
      </c>
      <c r="AA212" s="142">
        <f>'[6]Daily Roster'!$AA212</f>
        <v>0</v>
      </c>
      <c r="AB212" s="142">
        <f>'[6]Daily Roster'!$AB212</f>
        <v>0</v>
      </c>
      <c r="AC212" s="142">
        <f>'[6]Daily Roster'!$AC212</f>
        <v>0</v>
      </c>
      <c r="AD212" s="142">
        <f>'[6]Daily Roster'!$AD212</f>
        <v>0</v>
      </c>
      <c r="AE212" s="142">
        <f>'[6]Daily Roster'!$AE212</f>
        <v>0</v>
      </c>
      <c r="AF212" s="142">
        <f>'[6]Daily Roster'!$AF212</f>
        <v>0</v>
      </c>
      <c r="AG212" s="142">
        <f>'[6]Daily Roster'!$AG212</f>
        <v>0</v>
      </c>
      <c r="AH212" s="142">
        <f>'[6]Daily Roster'!$AH212</f>
        <v>0</v>
      </c>
      <c r="AI212" s="142">
        <f>'[6]Daily Roster'!$AI212</f>
        <v>0</v>
      </c>
      <c r="AJ212" s="191">
        <f>'[6]Daily Roster'!$AJ212</f>
        <v>0</v>
      </c>
      <c r="AK212" s="191">
        <f>'[6]Daily Roster'!$AK212</f>
        <v>0</v>
      </c>
      <c r="AL212" s="191">
        <f>'[6]Daily Roster'!$AL212</f>
        <v>0</v>
      </c>
      <c r="AN212" s="25"/>
    </row>
    <row r="213" spans="1:40" s="5" customFormat="1" x14ac:dyDescent="0.3">
      <c r="A213" s="139">
        <v>43396</v>
      </c>
      <c r="B213" s="140" t="s">
        <v>2</v>
      </c>
      <c r="C213" s="142">
        <f>'[6]Daily Roster'!$C213</f>
        <v>0</v>
      </c>
      <c r="D213" s="142">
        <f>'[6]Daily Roster'!$D213</f>
        <v>0</v>
      </c>
      <c r="E213" s="142">
        <f>'[6]Daily Roster'!$E213</f>
        <v>0</v>
      </c>
      <c r="F213" s="142">
        <f>'[6]Daily Roster'!$F213</f>
        <v>0</v>
      </c>
      <c r="G213" s="142">
        <f>'[6]Daily Roster'!$G213</f>
        <v>0</v>
      </c>
      <c r="H213" s="142">
        <f>'[6]Daily Roster'!$H213</f>
        <v>0</v>
      </c>
      <c r="I213" s="142">
        <f>'[6]Daily Roster'!$I213</f>
        <v>0</v>
      </c>
      <c r="J213" s="142">
        <f>'[6]Daily Roster'!$J213</f>
        <v>0</v>
      </c>
      <c r="K213" s="142">
        <f>'[6]Daily Roster'!$K213</f>
        <v>0</v>
      </c>
      <c r="L213" s="142">
        <f>'[6]Daily Roster'!$L213</f>
        <v>0</v>
      </c>
      <c r="M213" s="142">
        <f>'[6]Daily Roster'!$M213</f>
        <v>0</v>
      </c>
      <c r="N213" s="142">
        <f>'[6]Daily Roster'!$N213</f>
        <v>0</v>
      </c>
      <c r="O213" s="142">
        <f>'[6]Daily Roster'!$O213</f>
        <v>0</v>
      </c>
      <c r="P213" s="142">
        <f>'[6]Daily Roster'!$P213</f>
        <v>0</v>
      </c>
      <c r="Q213" s="142">
        <f>'[6]Daily Roster'!$Q213</f>
        <v>0</v>
      </c>
      <c r="R213" s="142">
        <f>'[6]Daily Roster'!$R213</f>
        <v>0</v>
      </c>
      <c r="S213" s="142">
        <f>'[6]Daily Roster'!$S213</f>
        <v>0</v>
      </c>
      <c r="T213" s="142">
        <f>'[6]Daily Roster'!$T213</f>
        <v>0</v>
      </c>
      <c r="U213" s="142">
        <f>'[6]Daily Roster'!$U213</f>
        <v>0</v>
      </c>
      <c r="V213" s="142">
        <f>'[6]Daily Roster'!$V213</f>
        <v>0</v>
      </c>
      <c r="W213" s="142">
        <f>'[6]Daily Roster'!$W213</f>
        <v>0</v>
      </c>
      <c r="X213" s="142">
        <f>'[6]Daily Roster'!$X213</f>
        <v>0</v>
      </c>
      <c r="Y213" s="142">
        <f>'[6]Daily Roster'!$Y213</f>
        <v>0</v>
      </c>
      <c r="Z213" s="142">
        <f>'[6]Daily Roster'!$Z213</f>
        <v>0</v>
      </c>
      <c r="AA213" s="142">
        <f>'[6]Daily Roster'!$AA213</f>
        <v>0</v>
      </c>
      <c r="AB213" s="142">
        <f>'[6]Daily Roster'!$AB213</f>
        <v>0</v>
      </c>
      <c r="AC213" s="142">
        <f>'[6]Daily Roster'!$AC213</f>
        <v>0</v>
      </c>
      <c r="AD213" s="142">
        <f>'[6]Daily Roster'!$AD213</f>
        <v>0</v>
      </c>
      <c r="AE213" s="142">
        <f>'[6]Daily Roster'!$AE213</f>
        <v>0</v>
      </c>
      <c r="AF213" s="142">
        <f>'[6]Daily Roster'!$AF213</f>
        <v>0</v>
      </c>
      <c r="AG213" s="142">
        <f>'[6]Daily Roster'!$AG213</f>
        <v>0</v>
      </c>
      <c r="AH213" s="142">
        <f>'[6]Daily Roster'!$AH213</f>
        <v>0</v>
      </c>
      <c r="AI213" s="142">
        <f>'[6]Daily Roster'!$AI213</f>
        <v>0</v>
      </c>
      <c r="AJ213" s="191">
        <f>'[6]Daily Roster'!$AJ213</f>
        <v>0</v>
      </c>
      <c r="AK213" s="191">
        <f>'[6]Daily Roster'!$AK213</f>
        <v>0</v>
      </c>
      <c r="AL213" s="191">
        <f>'[6]Daily Roster'!$AL213</f>
        <v>0</v>
      </c>
      <c r="AN213" s="25"/>
    </row>
    <row r="214" spans="1:40" s="5" customFormat="1" x14ac:dyDescent="0.3">
      <c r="A214" s="139">
        <v>43397</v>
      </c>
      <c r="B214" s="140" t="s">
        <v>3</v>
      </c>
      <c r="C214" s="142">
        <f>'[6]Daily Roster'!$C214</f>
        <v>0</v>
      </c>
      <c r="D214" s="142">
        <f>'[6]Daily Roster'!$D214</f>
        <v>0</v>
      </c>
      <c r="E214" s="142">
        <f>'[6]Daily Roster'!$E214</f>
        <v>0</v>
      </c>
      <c r="F214" s="142">
        <f>'[6]Daily Roster'!$F214</f>
        <v>0</v>
      </c>
      <c r="G214" s="142">
        <f>'[6]Daily Roster'!$G214</f>
        <v>0</v>
      </c>
      <c r="H214" s="142">
        <f>'[6]Daily Roster'!$H214</f>
        <v>0</v>
      </c>
      <c r="I214" s="142">
        <f>'[6]Daily Roster'!$I214</f>
        <v>0</v>
      </c>
      <c r="J214" s="142">
        <f>'[6]Daily Roster'!$J214</f>
        <v>0</v>
      </c>
      <c r="K214" s="142">
        <f>'[6]Daily Roster'!$K214</f>
        <v>0</v>
      </c>
      <c r="L214" s="142">
        <f>'[6]Daily Roster'!$L214</f>
        <v>0</v>
      </c>
      <c r="M214" s="142">
        <f>'[6]Daily Roster'!$M214</f>
        <v>0</v>
      </c>
      <c r="N214" s="142">
        <f>'[6]Daily Roster'!$N214</f>
        <v>0</v>
      </c>
      <c r="O214" s="142">
        <f>'[6]Daily Roster'!$O214</f>
        <v>0</v>
      </c>
      <c r="P214" s="142">
        <f>'[6]Daily Roster'!$P214</f>
        <v>0</v>
      </c>
      <c r="Q214" s="142">
        <f>'[6]Daily Roster'!$Q214</f>
        <v>0</v>
      </c>
      <c r="R214" s="142">
        <f>'[6]Daily Roster'!$R214</f>
        <v>0</v>
      </c>
      <c r="S214" s="142">
        <f>'[6]Daily Roster'!$S214</f>
        <v>0</v>
      </c>
      <c r="T214" s="142">
        <f>'[6]Daily Roster'!$T214</f>
        <v>0</v>
      </c>
      <c r="U214" s="142">
        <f>'[6]Daily Roster'!$U214</f>
        <v>0</v>
      </c>
      <c r="V214" s="142">
        <f>'[6]Daily Roster'!$V214</f>
        <v>0</v>
      </c>
      <c r="W214" s="142">
        <f>'[6]Daily Roster'!$W214</f>
        <v>0</v>
      </c>
      <c r="X214" s="142">
        <f>'[6]Daily Roster'!$X214</f>
        <v>0</v>
      </c>
      <c r="Y214" s="142">
        <f>'[6]Daily Roster'!$Y214</f>
        <v>0</v>
      </c>
      <c r="Z214" s="142">
        <f>'[6]Daily Roster'!$Z214</f>
        <v>0</v>
      </c>
      <c r="AA214" s="142">
        <f>'[6]Daily Roster'!$AA214</f>
        <v>0</v>
      </c>
      <c r="AB214" s="142">
        <f>'[6]Daily Roster'!$AB214</f>
        <v>0</v>
      </c>
      <c r="AC214" s="142">
        <f>'[6]Daily Roster'!$AC214</f>
        <v>0</v>
      </c>
      <c r="AD214" s="142">
        <f>'[6]Daily Roster'!$AD214</f>
        <v>0</v>
      </c>
      <c r="AE214" s="142">
        <f>'[6]Daily Roster'!$AE214</f>
        <v>0</v>
      </c>
      <c r="AF214" s="142">
        <f>'[6]Daily Roster'!$AF214</f>
        <v>0</v>
      </c>
      <c r="AG214" s="142">
        <f>'[6]Daily Roster'!$AG214</f>
        <v>0</v>
      </c>
      <c r="AH214" s="142">
        <f>'[6]Daily Roster'!$AH214</f>
        <v>0</v>
      </c>
      <c r="AI214" s="142">
        <f>'[6]Daily Roster'!$AI214</f>
        <v>0</v>
      </c>
      <c r="AJ214" s="191">
        <f>'[6]Daily Roster'!$AJ214</f>
        <v>0</v>
      </c>
      <c r="AK214" s="191">
        <f>'[6]Daily Roster'!$AK214</f>
        <v>0</v>
      </c>
      <c r="AL214" s="191">
        <f>'[6]Daily Roster'!$AL214</f>
        <v>0</v>
      </c>
      <c r="AN214" s="25"/>
    </row>
    <row r="215" spans="1:40" s="5" customFormat="1" x14ac:dyDescent="0.3">
      <c r="A215" s="139">
        <v>43398</v>
      </c>
      <c r="B215" s="140" t="s">
        <v>4</v>
      </c>
      <c r="C215" s="142">
        <f>'[6]Daily Roster'!$C215</f>
        <v>0</v>
      </c>
      <c r="D215" s="142">
        <f>'[6]Daily Roster'!$D215</f>
        <v>0</v>
      </c>
      <c r="E215" s="142">
        <f>'[6]Daily Roster'!$E215</f>
        <v>0</v>
      </c>
      <c r="F215" s="142">
        <f>'[6]Daily Roster'!$F215</f>
        <v>0</v>
      </c>
      <c r="G215" s="142">
        <f>'[6]Daily Roster'!$G215</f>
        <v>0</v>
      </c>
      <c r="H215" s="142">
        <f>'[6]Daily Roster'!$H215</f>
        <v>0</v>
      </c>
      <c r="I215" s="142">
        <f>'[6]Daily Roster'!$I215</f>
        <v>0</v>
      </c>
      <c r="J215" s="142">
        <f>'[6]Daily Roster'!$J215</f>
        <v>0</v>
      </c>
      <c r="K215" s="142">
        <f>'[6]Daily Roster'!$K215</f>
        <v>0</v>
      </c>
      <c r="L215" s="142">
        <f>'[6]Daily Roster'!$L215</f>
        <v>0</v>
      </c>
      <c r="M215" s="142">
        <f>'[6]Daily Roster'!$M215</f>
        <v>0</v>
      </c>
      <c r="N215" s="142">
        <f>'[6]Daily Roster'!$N215</f>
        <v>0</v>
      </c>
      <c r="O215" s="142">
        <f>'[6]Daily Roster'!$O215</f>
        <v>0</v>
      </c>
      <c r="P215" s="142">
        <f>'[6]Daily Roster'!$P215</f>
        <v>0</v>
      </c>
      <c r="Q215" s="142">
        <f>'[6]Daily Roster'!$Q215</f>
        <v>0</v>
      </c>
      <c r="R215" s="142">
        <f>'[6]Daily Roster'!$R215</f>
        <v>0</v>
      </c>
      <c r="S215" s="142">
        <f>'[6]Daily Roster'!$S215</f>
        <v>0</v>
      </c>
      <c r="T215" s="142">
        <f>'[6]Daily Roster'!$T215</f>
        <v>0</v>
      </c>
      <c r="U215" s="142">
        <f>'[6]Daily Roster'!$U215</f>
        <v>0</v>
      </c>
      <c r="V215" s="142">
        <f>'[6]Daily Roster'!$V215</f>
        <v>0</v>
      </c>
      <c r="W215" s="142">
        <f>'[6]Daily Roster'!$W215</f>
        <v>0</v>
      </c>
      <c r="X215" s="142">
        <f>'[6]Daily Roster'!$X215</f>
        <v>0</v>
      </c>
      <c r="Y215" s="142">
        <f>'[6]Daily Roster'!$Y215</f>
        <v>0</v>
      </c>
      <c r="Z215" s="142">
        <f>'[6]Daily Roster'!$Z215</f>
        <v>0</v>
      </c>
      <c r="AA215" s="142">
        <f>'[6]Daily Roster'!$AA215</f>
        <v>0</v>
      </c>
      <c r="AB215" s="142">
        <f>'[6]Daily Roster'!$AB215</f>
        <v>0</v>
      </c>
      <c r="AC215" s="142">
        <f>'[6]Daily Roster'!$AC215</f>
        <v>0</v>
      </c>
      <c r="AD215" s="142">
        <f>'[6]Daily Roster'!$AD215</f>
        <v>0</v>
      </c>
      <c r="AE215" s="142">
        <f>'[6]Daily Roster'!$AE215</f>
        <v>0</v>
      </c>
      <c r="AF215" s="142">
        <f>'[6]Daily Roster'!$AF215</f>
        <v>0</v>
      </c>
      <c r="AG215" s="142">
        <f>'[6]Daily Roster'!$AG215</f>
        <v>0</v>
      </c>
      <c r="AH215" s="142">
        <f>'[6]Daily Roster'!$AH215</f>
        <v>0</v>
      </c>
      <c r="AI215" s="142">
        <f>'[6]Daily Roster'!$AI215</f>
        <v>0</v>
      </c>
      <c r="AJ215" s="191">
        <f>'[6]Daily Roster'!$AJ215</f>
        <v>0</v>
      </c>
      <c r="AK215" s="191">
        <f>'[6]Daily Roster'!$AK215</f>
        <v>0</v>
      </c>
      <c r="AL215" s="191">
        <f>'[6]Daily Roster'!$AL215</f>
        <v>0</v>
      </c>
      <c r="AN215" s="25"/>
    </row>
    <row r="216" spans="1:40" s="5" customFormat="1" x14ac:dyDescent="0.3">
      <c r="A216" s="139">
        <v>43399</v>
      </c>
      <c r="B216" s="140" t="s">
        <v>5</v>
      </c>
      <c r="C216" s="142">
        <f>'[6]Daily Roster'!$C216</f>
        <v>0</v>
      </c>
      <c r="D216" s="142">
        <f>'[6]Daily Roster'!$D216</f>
        <v>0</v>
      </c>
      <c r="E216" s="142">
        <f>'[6]Daily Roster'!$E216</f>
        <v>0</v>
      </c>
      <c r="F216" s="142">
        <f>'[6]Daily Roster'!$F216</f>
        <v>0</v>
      </c>
      <c r="G216" s="142">
        <f>'[6]Daily Roster'!$G216</f>
        <v>0</v>
      </c>
      <c r="H216" s="142">
        <f>'[6]Daily Roster'!$H216</f>
        <v>0</v>
      </c>
      <c r="I216" s="142">
        <f>'[6]Daily Roster'!$I216</f>
        <v>0</v>
      </c>
      <c r="J216" s="142">
        <f>'[6]Daily Roster'!$J216</f>
        <v>0</v>
      </c>
      <c r="K216" s="142">
        <f>'[6]Daily Roster'!$K216</f>
        <v>0</v>
      </c>
      <c r="L216" s="142">
        <f>'[6]Daily Roster'!$L216</f>
        <v>0</v>
      </c>
      <c r="M216" s="142">
        <f>'[6]Daily Roster'!$M216</f>
        <v>0</v>
      </c>
      <c r="N216" s="142">
        <f>'[6]Daily Roster'!$N216</f>
        <v>0</v>
      </c>
      <c r="O216" s="142">
        <f>'[6]Daily Roster'!$O216</f>
        <v>0</v>
      </c>
      <c r="P216" s="142">
        <f>'[6]Daily Roster'!$P216</f>
        <v>0</v>
      </c>
      <c r="Q216" s="142">
        <f>'[6]Daily Roster'!$Q216</f>
        <v>0</v>
      </c>
      <c r="R216" s="142">
        <f>'[6]Daily Roster'!$R216</f>
        <v>0</v>
      </c>
      <c r="S216" s="142">
        <f>'[6]Daily Roster'!$S216</f>
        <v>0</v>
      </c>
      <c r="T216" s="142">
        <f>'[6]Daily Roster'!$T216</f>
        <v>0</v>
      </c>
      <c r="U216" s="142">
        <f>'[6]Daily Roster'!$U216</f>
        <v>0</v>
      </c>
      <c r="V216" s="142">
        <f>'[6]Daily Roster'!$V216</f>
        <v>0</v>
      </c>
      <c r="W216" s="142">
        <f>'[6]Daily Roster'!$W216</f>
        <v>0</v>
      </c>
      <c r="X216" s="142">
        <f>'[6]Daily Roster'!$X216</f>
        <v>0</v>
      </c>
      <c r="Y216" s="142">
        <f>'[6]Daily Roster'!$Y216</f>
        <v>0</v>
      </c>
      <c r="Z216" s="142">
        <f>'[6]Daily Roster'!$Z216</f>
        <v>0</v>
      </c>
      <c r="AA216" s="142">
        <f>'[6]Daily Roster'!$AA216</f>
        <v>0</v>
      </c>
      <c r="AB216" s="142">
        <f>'[6]Daily Roster'!$AB216</f>
        <v>0</v>
      </c>
      <c r="AC216" s="142">
        <f>'[6]Daily Roster'!$AC216</f>
        <v>0</v>
      </c>
      <c r="AD216" s="142">
        <f>'[6]Daily Roster'!$AD216</f>
        <v>0</v>
      </c>
      <c r="AE216" s="142">
        <f>'[6]Daily Roster'!$AE216</f>
        <v>0</v>
      </c>
      <c r="AF216" s="142">
        <f>'[6]Daily Roster'!$AF216</f>
        <v>0</v>
      </c>
      <c r="AG216" s="142">
        <f>'[6]Daily Roster'!$AG216</f>
        <v>0</v>
      </c>
      <c r="AH216" s="142">
        <f>'[6]Daily Roster'!$AH216</f>
        <v>0</v>
      </c>
      <c r="AI216" s="142">
        <f>'[6]Daily Roster'!$AI216</f>
        <v>0</v>
      </c>
      <c r="AJ216" s="191">
        <f>'[6]Daily Roster'!$AJ216</f>
        <v>0</v>
      </c>
      <c r="AK216" s="191">
        <f>'[6]Daily Roster'!$AK216</f>
        <v>0</v>
      </c>
      <c r="AL216" s="191">
        <f>'[6]Daily Roster'!$AL216</f>
        <v>0</v>
      </c>
      <c r="AN216" s="25"/>
    </row>
    <row r="217" spans="1:40" s="5" customFormat="1" x14ac:dyDescent="0.3">
      <c r="A217" s="139">
        <v>43402</v>
      </c>
      <c r="B217" s="140" t="s">
        <v>1</v>
      </c>
      <c r="C217" s="142">
        <f>'[6]Daily Roster'!$C217</f>
        <v>0</v>
      </c>
      <c r="D217" s="142">
        <f>'[6]Daily Roster'!$D217</f>
        <v>0</v>
      </c>
      <c r="E217" s="142">
        <f>'[6]Daily Roster'!$E217</f>
        <v>0</v>
      </c>
      <c r="F217" s="142">
        <f>'[6]Daily Roster'!$F217</f>
        <v>0</v>
      </c>
      <c r="G217" s="142">
        <f>'[6]Daily Roster'!$G217</f>
        <v>0</v>
      </c>
      <c r="H217" s="142">
        <f>'[6]Daily Roster'!$H217</f>
        <v>0</v>
      </c>
      <c r="I217" s="142">
        <f>'[6]Daily Roster'!$I217</f>
        <v>0</v>
      </c>
      <c r="J217" s="142">
        <f>'[6]Daily Roster'!$J217</f>
        <v>0</v>
      </c>
      <c r="K217" s="142">
        <f>'[6]Daily Roster'!$K217</f>
        <v>0</v>
      </c>
      <c r="L217" s="142">
        <f>'[6]Daily Roster'!$L217</f>
        <v>0</v>
      </c>
      <c r="M217" s="142">
        <f>'[6]Daily Roster'!$M217</f>
        <v>0</v>
      </c>
      <c r="N217" s="142">
        <f>'[6]Daily Roster'!$N217</f>
        <v>0</v>
      </c>
      <c r="O217" s="142">
        <f>'[6]Daily Roster'!$O217</f>
        <v>0</v>
      </c>
      <c r="P217" s="142">
        <f>'[6]Daily Roster'!$P217</f>
        <v>0</v>
      </c>
      <c r="Q217" s="142">
        <f>'[6]Daily Roster'!$Q217</f>
        <v>0</v>
      </c>
      <c r="R217" s="142">
        <f>'[6]Daily Roster'!$R217</f>
        <v>0</v>
      </c>
      <c r="S217" s="142">
        <f>'[6]Daily Roster'!$S217</f>
        <v>0</v>
      </c>
      <c r="T217" s="142">
        <f>'[6]Daily Roster'!$T217</f>
        <v>0</v>
      </c>
      <c r="U217" s="142">
        <f>'[6]Daily Roster'!$U217</f>
        <v>0</v>
      </c>
      <c r="V217" s="142">
        <f>'[6]Daily Roster'!$V217</f>
        <v>0</v>
      </c>
      <c r="W217" s="142">
        <f>'[6]Daily Roster'!$W217</f>
        <v>0</v>
      </c>
      <c r="X217" s="142">
        <f>'[6]Daily Roster'!$X217</f>
        <v>0</v>
      </c>
      <c r="Y217" s="142">
        <f>'[6]Daily Roster'!$Y217</f>
        <v>0</v>
      </c>
      <c r="Z217" s="142">
        <f>'[6]Daily Roster'!$Z217</f>
        <v>0</v>
      </c>
      <c r="AA217" s="142">
        <f>'[6]Daily Roster'!$AA217</f>
        <v>0</v>
      </c>
      <c r="AB217" s="142">
        <f>'[6]Daily Roster'!$AB217</f>
        <v>0</v>
      </c>
      <c r="AC217" s="142">
        <f>'[6]Daily Roster'!$AC217</f>
        <v>0</v>
      </c>
      <c r="AD217" s="142">
        <f>'[6]Daily Roster'!$AD217</f>
        <v>0</v>
      </c>
      <c r="AE217" s="142">
        <f>'[6]Daily Roster'!$AE217</f>
        <v>0</v>
      </c>
      <c r="AF217" s="142">
        <f>'[6]Daily Roster'!$AF217</f>
        <v>0</v>
      </c>
      <c r="AG217" s="142">
        <f>'[6]Daily Roster'!$AG217</f>
        <v>0</v>
      </c>
      <c r="AH217" s="142">
        <f>'[6]Daily Roster'!$AH217</f>
        <v>0</v>
      </c>
      <c r="AI217" s="142">
        <f>'[6]Daily Roster'!$AI217</f>
        <v>0</v>
      </c>
      <c r="AJ217" s="191">
        <f>'[6]Daily Roster'!$AJ217</f>
        <v>0</v>
      </c>
      <c r="AK217" s="191">
        <f>'[6]Daily Roster'!$AK217</f>
        <v>0</v>
      </c>
      <c r="AL217" s="191">
        <f>'[6]Daily Roster'!$AL217</f>
        <v>0</v>
      </c>
      <c r="AN217" s="25"/>
    </row>
    <row r="218" spans="1:40" s="5" customFormat="1" x14ac:dyDescent="0.3">
      <c r="A218" s="139">
        <v>43403</v>
      </c>
      <c r="B218" s="140" t="s">
        <v>2</v>
      </c>
      <c r="C218" s="142">
        <f>'[6]Daily Roster'!$C218</f>
        <v>0</v>
      </c>
      <c r="D218" s="142">
        <f>'[6]Daily Roster'!$D218</f>
        <v>0</v>
      </c>
      <c r="E218" s="142">
        <f>'[6]Daily Roster'!$E218</f>
        <v>0</v>
      </c>
      <c r="F218" s="142">
        <f>'[6]Daily Roster'!$F218</f>
        <v>0</v>
      </c>
      <c r="G218" s="142">
        <f>'[6]Daily Roster'!$G218</f>
        <v>0</v>
      </c>
      <c r="H218" s="142">
        <f>'[6]Daily Roster'!$H218</f>
        <v>0</v>
      </c>
      <c r="I218" s="142">
        <f>'[6]Daily Roster'!$I218</f>
        <v>0</v>
      </c>
      <c r="J218" s="142">
        <f>'[6]Daily Roster'!$J218</f>
        <v>0</v>
      </c>
      <c r="K218" s="142">
        <f>'[6]Daily Roster'!$K218</f>
        <v>0</v>
      </c>
      <c r="L218" s="142">
        <f>'[6]Daily Roster'!$L218</f>
        <v>0</v>
      </c>
      <c r="M218" s="142">
        <f>'[6]Daily Roster'!$M218</f>
        <v>0</v>
      </c>
      <c r="N218" s="142">
        <f>'[6]Daily Roster'!$N218</f>
        <v>0</v>
      </c>
      <c r="O218" s="142">
        <f>'[6]Daily Roster'!$O218</f>
        <v>0</v>
      </c>
      <c r="P218" s="142">
        <f>'[6]Daily Roster'!$P218</f>
        <v>0</v>
      </c>
      <c r="Q218" s="142">
        <f>'[6]Daily Roster'!$Q218</f>
        <v>0</v>
      </c>
      <c r="R218" s="142">
        <f>'[6]Daily Roster'!$R218</f>
        <v>0</v>
      </c>
      <c r="S218" s="142">
        <f>'[6]Daily Roster'!$S218</f>
        <v>0</v>
      </c>
      <c r="T218" s="142">
        <f>'[6]Daily Roster'!$T218</f>
        <v>0</v>
      </c>
      <c r="U218" s="142">
        <f>'[6]Daily Roster'!$U218</f>
        <v>0</v>
      </c>
      <c r="V218" s="142">
        <f>'[6]Daily Roster'!$V218</f>
        <v>0</v>
      </c>
      <c r="W218" s="142">
        <f>'[6]Daily Roster'!$W218</f>
        <v>0</v>
      </c>
      <c r="X218" s="142">
        <f>'[6]Daily Roster'!$X218</f>
        <v>0</v>
      </c>
      <c r="Y218" s="142">
        <f>'[6]Daily Roster'!$Y218</f>
        <v>0</v>
      </c>
      <c r="Z218" s="142">
        <f>'[6]Daily Roster'!$Z218</f>
        <v>0</v>
      </c>
      <c r="AA218" s="142">
        <f>'[6]Daily Roster'!$AA218</f>
        <v>0</v>
      </c>
      <c r="AB218" s="142">
        <f>'[6]Daily Roster'!$AB218</f>
        <v>0</v>
      </c>
      <c r="AC218" s="142">
        <f>'[6]Daily Roster'!$AC218</f>
        <v>0</v>
      </c>
      <c r="AD218" s="142">
        <f>'[6]Daily Roster'!$AD218</f>
        <v>0</v>
      </c>
      <c r="AE218" s="142">
        <f>'[6]Daily Roster'!$AE218</f>
        <v>0</v>
      </c>
      <c r="AF218" s="142">
        <f>'[6]Daily Roster'!$AF218</f>
        <v>0</v>
      </c>
      <c r="AG218" s="142">
        <f>'[6]Daily Roster'!$AG218</f>
        <v>0</v>
      </c>
      <c r="AH218" s="142">
        <f>'[6]Daily Roster'!$AH218</f>
        <v>0</v>
      </c>
      <c r="AI218" s="142">
        <f>'[6]Daily Roster'!$AI218</f>
        <v>0</v>
      </c>
      <c r="AJ218" s="191">
        <f>'[6]Daily Roster'!$AJ218</f>
        <v>0</v>
      </c>
      <c r="AK218" s="191">
        <f>'[6]Daily Roster'!$AK218</f>
        <v>0</v>
      </c>
      <c r="AL218" s="191">
        <f>'[6]Daily Roster'!$AL218</f>
        <v>0</v>
      </c>
      <c r="AN218" s="25"/>
    </row>
    <row r="219" spans="1:40" s="5" customFormat="1" x14ac:dyDescent="0.3">
      <c r="A219" s="139">
        <v>43404</v>
      </c>
      <c r="B219" s="140" t="s">
        <v>3</v>
      </c>
      <c r="C219" s="142">
        <f>'[6]Daily Roster'!$C219</f>
        <v>0</v>
      </c>
      <c r="D219" s="142">
        <f>'[6]Daily Roster'!$D219</f>
        <v>0</v>
      </c>
      <c r="E219" s="142">
        <f>'[6]Daily Roster'!$E219</f>
        <v>0</v>
      </c>
      <c r="F219" s="142">
        <f>'[6]Daily Roster'!$F219</f>
        <v>0</v>
      </c>
      <c r="G219" s="142">
        <f>'[6]Daily Roster'!$G219</f>
        <v>0</v>
      </c>
      <c r="H219" s="142">
        <f>'[6]Daily Roster'!$H219</f>
        <v>0</v>
      </c>
      <c r="I219" s="142">
        <f>'[6]Daily Roster'!$I219</f>
        <v>0</v>
      </c>
      <c r="J219" s="142">
        <f>'[6]Daily Roster'!$J219</f>
        <v>0</v>
      </c>
      <c r="K219" s="142">
        <f>'[6]Daily Roster'!$K219</f>
        <v>0</v>
      </c>
      <c r="L219" s="142">
        <f>'[6]Daily Roster'!$L219</f>
        <v>0</v>
      </c>
      <c r="M219" s="142">
        <f>'[6]Daily Roster'!$M219</f>
        <v>0</v>
      </c>
      <c r="N219" s="142">
        <f>'[6]Daily Roster'!$N219</f>
        <v>0</v>
      </c>
      <c r="O219" s="142">
        <f>'[6]Daily Roster'!$O219</f>
        <v>0</v>
      </c>
      <c r="P219" s="142">
        <f>'[6]Daily Roster'!$P219</f>
        <v>0</v>
      </c>
      <c r="Q219" s="142">
        <f>'[6]Daily Roster'!$Q219</f>
        <v>0</v>
      </c>
      <c r="R219" s="142">
        <f>'[6]Daily Roster'!$R219</f>
        <v>0</v>
      </c>
      <c r="S219" s="142">
        <f>'[6]Daily Roster'!$S219</f>
        <v>0</v>
      </c>
      <c r="T219" s="142">
        <f>'[6]Daily Roster'!$T219</f>
        <v>0</v>
      </c>
      <c r="U219" s="142">
        <f>'[6]Daily Roster'!$U219</f>
        <v>0</v>
      </c>
      <c r="V219" s="142">
        <f>'[6]Daily Roster'!$V219</f>
        <v>0</v>
      </c>
      <c r="W219" s="142">
        <f>'[6]Daily Roster'!$W219</f>
        <v>0</v>
      </c>
      <c r="X219" s="142">
        <f>'[6]Daily Roster'!$X219</f>
        <v>0</v>
      </c>
      <c r="Y219" s="142">
        <f>'[6]Daily Roster'!$Y219</f>
        <v>0</v>
      </c>
      <c r="Z219" s="142">
        <f>'[6]Daily Roster'!$Z219</f>
        <v>0</v>
      </c>
      <c r="AA219" s="142">
        <f>'[6]Daily Roster'!$AA219</f>
        <v>0</v>
      </c>
      <c r="AB219" s="142">
        <f>'[6]Daily Roster'!$AB219</f>
        <v>0</v>
      </c>
      <c r="AC219" s="142">
        <f>'[6]Daily Roster'!$AC219</f>
        <v>0</v>
      </c>
      <c r="AD219" s="142">
        <f>'[6]Daily Roster'!$AD219</f>
        <v>0</v>
      </c>
      <c r="AE219" s="142">
        <f>'[6]Daily Roster'!$AE219</f>
        <v>0</v>
      </c>
      <c r="AF219" s="142">
        <f>'[6]Daily Roster'!$AF219</f>
        <v>0</v>
      </c>
      <c r="AG219" s="142">
        <f>'[6]Daily Roster'!$AG219</f>
        <v>0</v>
      </c>
      <c r="AH219" s="142">
        <f>'[6]Daily Roster'!$AH219</f>
        <v>0</v>
      </c>
      <c r="AI219" s="142">
        <f>'[6]Daily Roster'!$AI219</f>
        <v>0</v>
      </c>
      <c r="AJ219" s="191">
        <f>'[6]Daily Roster'!$AJ219</f>
        <v>0</v>
      </c>
      <c r="AK219" s="191">
        <f>'[6]Daily Roster'!$AK219</f>
        <v>0</v>
      </c>
      <c r="AL219" s="191">
        <f>'[6]Daily Roster'!$AL219</f>
        <v>0</v>
      </c>
      <c r="AN219" s="25"/>
    </row>
    <row r="220" spans="1:40" s="5" customFormat="1" x14ac:dyDescent="0.3">
      <c r="A220" s="139">
        <v>43405</v>
      </c>
      <c r="B220" s="140" t="s">
        <v>4</v>
      </c>
      <c r="C220" s="142">
        <f>'[6]Daily Roster'!$C220</f>
        <v>0</v>
      </c>
      <c r="D220" s="142">
        <f>'[6]Daily Roster'!$D220</f>
        <v>0</v>
      </c>
      <c r="E220" s="142">
        <f>'[6]Daily Roster'!$E220</f>
        <v>0</v>
      </c>
      <c r="F220" s="142">
        <f>'[6]Daily Roster'!$F220</f>
        <v>0</v>
      </c>
      <c r="G220" s="142">
        <f>'[6]Daily Roster'!$G220</f>
        <v>0</v>
      </c>
      <c r="H220" s="142">
        <f>'[6]Daily Roster'!$H220</f>
        <v>0</v>
      </c>
      <c r="I220" s="142">
        <f>'[6]Daily Roster'!$I220</f>
        <v>0</v>
      </c>
      <c r="J220" s="142">
        <f>'[6]Daily Roster'!$J220</f>
        <v>0</v>
      </c>
      <c r="K220" s="142">
        <f>'[6]Daily Roster'!$K220</f>
        <v>0</v>
      </c>
      <c r="L220" s="142">
        <f>'[6]Daily Roster'!$L220</f>
        <v>0</v>
      </c>
      <c r="M220" s="142">
        <f>'[6]Daily Roster'!$M220</f>
        <v>0</v>
      </c>
      <c r="N220" s="142">
        <f>'[6]Daily Roster'!$N220</f>
        <v>0</v>
      </c>
      <c r="O220" s="142">
        <f>'[6]Daily Roster'!$O220</f>
        <v>0</v>
      </c>
      <c r="P220" s="142">
        <f>'[6]Daily Roster'!$P220</f>
        <v>0</v>
      </c>
      <c r="Q220" s="142">
        <f>'[6]Daily Roster'!$Q220</f>
        <v>0</v>
      </c>
      <c r="R220" s="142">
        <f>'[6]Daily Roster'!$R220</f>
        <v>0</v>
      </c>
      <c r="S220" s="142">
        <f>'[6]Daily Roster'!$S220</f>
        <v>0</v>
      </c>
      <c r="T220" s="142">
        <f>'[6]Daily Roster'!$T220</f>
        <v>0</v>
      </c>
      <c r="U220" s="142">
        <f>'[6]Daily Roster'!$U220</f>
        <v>0</v>
      </c>
      <c r="V220" s="142">
        <f>'[6]Daily Roster'!$V220</f>
        <v>0</v>
      </c>
      <c r="W220" s="142">
        <f>'[6]Daily Roster'!$W220</f>
        <v>0</v>
      </c>
      <c r="X220" s="142">
        <f>'[6]Daily Roster'!$X220</f>
        <v>0</v>
      </c>
      <c r="Y220" s="142">
        <f>'[6]Daily Roster'!$Y220</f>
        <v>0</v>
      </c>
      <c r="Z220" s="142">
        <f>'[6]Daily Roster'!$Z220</f>
        <v>0</v>
      </c>
      <c r="AA220" s="142">
        <f>'[6]Daily Roster'!$AA220</f>
        <v>0</v>
      </c>
      <c r="AB220" s="142">
        <f>'[6]Daily Roster'!$AB220</f>
        <v>0</v>
      </c>
      <c r="AC220" s="142">
        <f>'[6]Daily Roster'!$AC220</f>
        <v>0</v>
      </c>
      <c r="AD220" s="142">
        <f>'[6]Daily Roster'!$AD220</f>
        <v>0</v>
      </c>
      <c r="AE220" s="142">
        <f>'[6]Daily Roster'!$AE220</f>
        <v>0</v>
      </c>
      <c r="AF220" s="142">
        <f>'[6]Daily Roster'!$AF220</f>
        <v>0</v>
      </c>
      <c r="AG220" s="142">
        <f>'[6]Daily Roster'!$AG220</f>
        <v>0</v>
      </c>
      <c r="AH220" s="142">
        <f>'[6]Daily Roster'!$AH220</f>
        <v>0</v>
      </c>
      <c r="AI220" s="142">
        <f>'[6]Daily Roster'!$AI220</f>
        <v>0</v>
      </c>
      <c r="AJ220" s="191">
        <f>'[6]Daily Roster'!$AJ220</f>
        <v>0</v>
      </c>
      <c r="AK220" s="191">
        <f>'[6]Daily Roster'!$AK220</f>
        <v>0</v>
      </c>
      <c r="AL220" s="191">
        <f>'[6]Daily Roster'!$AL220</f>
        <v>0</v>
      </c>
      <c r="AN220" s="25"/>
    </row>
    <row r="221" spans="1:40" s="5" customFormat="1" x14ac:dyDescent="0.3">
      <c r="A221" s="139">
        <v>43406</v>
      </c>
      <c r="B221" s="140" t="s">
        <v>5</v>
      </c>
      <c r="C221" s="142">
        <f>'[6]Daily Roster'!$C221</f>
        <v>0</v>
      </c>
      <c r="D221" s="142">
        <f>'[6]Daily Roster'!$D221</f>
        <v>0</v>
      </c>
      <c r="E221" s="142">
        <f>'[6]Daily Roster'!$E221</f>
        <v>0</v>
      </c>
      <c r="F221" s="142">
        <f>'[6]Daily Roster'!$F221</f>
        <v>0</v>
      </c>
      <c r="G221" s="142">
        <f>'[6]Daily Roster'!$G221</f>
        <v>0</v>
      </c>
      <c r="H221" s="142">
        <f>'[6]Daily Roster'!$H221</f>
        <v>0</v>
      </c>
      <c r="I221" s="142">
        <f>'[6]Daily Roster'!$I221</f>
        <v>0</v>
      </c>
      <c r="J221" s="142">
        <f>'[6]Daily Roster'!$J221</f>
        <v>0</v>
      </c>
      <c r="K221" s="142">
        <f>'[6]Daily Roster'!$K221</f>
        <v>0</v>
      </c>
      <c r="L221" s="142">
        <f>'[6]Daily Roster'!$L221</f>
        <v>0</v>
      </c>
      <c r="M221" s="142">
        <f>'[6]Daily Roster'!$M221</f>
        <v>0</v>
      </c>
      <c r="N221" s="142">
        <f>'[6]Daily Roster'!$N221</f>
        <v>0</v>
      </c>
      <c r="O221" s="142">
        <f>'[6]Daily Roster'!$O221</f>
        <v>0</v>
      </c>
      <c r="P221" s="142">
        <f>'[6]Daily Roster'!$P221</f>
        <v>0</v>
      </c>
      <c r="Q221" s="142">
        <f>'[6]Daily Roster'!$Q221</f>
        <v>0</v>
      </c>
      <c r="R221" s="142">
        <f>'[6]Daily Roster'!$R221</f>
        <v>0</v>
      </c>
      <c r="S221" s="142">
        <f>'[6]Daily Roster'!$S221</f>
        <v>0</v>
      </c>
      <c r="T221" s="142">
        <f>'[6]Daily Roster'!$T221</f>
        <v>0</v>
      </c>
      <c r="U221" s="142">
        <f>'[6]Daily Roster'!$U221</f>
        <v>0</v>
      </c>
      <c r="V221" s="142">
        <f>'[6]Daily Roster'!$V221</f>
        <v>0</v>
      </c>
      <c r="W221" s="142">
        <f>'[6]Daily Roster'!$W221</f>
        <v>0</v>
      </c>
      <c r="X221" s="142">
        <f>'[6]Daily Roster'!$X221</f>
        <v>0</v>
      </c>
      <c r="Y221" s="142">
        <f>'[6]Daily Roster'!$Y221</f>
        <v>0</v>
      </c>
      <c r="Z221" s="142">
        <f>'[6]Daily Roster'!$Z221</f>
        <v>0</v>
      </c>
      <c r="AA221" s="142">
        <f>'[6]Daily Roster'!$AA221</f>
        <v>0</v>
      </c>
      <c r="AB221" s="142">
        <f>'[6]Daily Roster'!$AB221</f>
        <v>0</v>
      </c>
      <c r="AC221" s="142">
        <f>'[6]Daily Roster'!$AC221</f>
        <v>0</v>
      </c>
      <c r="AD221" s="142">
        <f>'[6]Daily Roster'!$AD221</f>
        <v>0</v>
      </c>
      <c r="AE221" s="142">
        <f>'[6]Daily Roster'!$AE221</f>
        <v>0</v>
      </c>
      <c r="AF221" s="142">
        <f>'[6]Daily Roster'!$AF221</f>
        <v>0</v>
      </c>
      <c r="AG221" s="142">
        <f>'[6]Daily Roster'!$AG221</f>
        <v>0</v>
      </c>
      <c r="AH221" s="142">
        <f>'[6]Daily Roster'!$AH221</f>
        <v>0</v>
      </c>
      <c r="AI221" s="142">
        <f>'[6]Daily Roster'!$AI221</f>
        <v>0</v>
      </c>
      <c r="AJ221" s="191">
        <f>'[6]Daily Roster'!$AJ221</f>
        <v>0</v>
      </c>
      <c r="AK221" s="191">
        <f>'[6]Daily Roster'!$AK221</f>
        <v>0</v>
      </c>
      <c r="AL221" s="191">
        <f>'[6]Daily Roster'!$AL221</f>
        <v>0</v>
      </c>
      <c r="AN221" s="25"/>
    </row>
    <row r="222" spans="1:40" s="5" customFormat="1" x14ac:dyDescent="0.3">
      <c r="A222" s="139">
        <v>43409</v>
      </c>
      <c r="B222" s="140" t="s">
        <v>1</v>
      </c>
      <c r="C222" s="142">
        <f>'[6]Daily Roster'!$C222</f>
        <v>0</v>
      </c>
      <c r="D222" s="142">
        <f>'[6]Daily Roster'!$D222</f>
        <v>0</v>
      </c>
      <c r="E222" s="142">
        <f>'[6]Daily Roster'!$E222</f>
        <v>0</v>
      </c>
      <c r="F222" s="142">
        <f>'[6]Daily Roster'!$F222</f>
        <v>0</v>
      </c>
      <c r="G222" s="142">
        <f>'[6]Daily Roster'!$G222</f>
        <v>0</v>
      </c>
      <c r="H222" s="142">
        <f>'[6]Daily Roster'!$H222</f>
        <v>0</v>
      </c>
      <c r="I222" s="142">
        <f>'[6]Daily Roster'!$I222</f>
        <v>0</v>
      </c>
      <c r="J222" s="142">
        <f>'[6]Daily Roster'!$J222</f>
        <v>0</v>
      </c>
      <c r="K222" s="142">
        <f>'[6]Daily Roster'!$K222</f>
        <v>0</v>
      </c>
      <c r="L222" s="142">
        <f>'[6]Daily Roster'!$L222</f>
        <v>0</v>
      </c>
      <c r="M222" s="142">
        <f>'[6]Daily Roster'!$M222</f>
        <v>0</v>
      </c>
      <c r="N222" s="142">
        <f>'[6]Daily Roster'!$N222</f>
        <v>0</v>
      </c>
      <c r="O222" s="142">
        <f>'[6]Daily Roster'!$O222</f>
        <v>0</v>
      </c>
      <c r="P222" s="142">
        <f>'[6]Daily Roster'!$P222</f>
        <v>0</v>
      </c>
      <c r="Q222" s="142">
        <f>'[6]Daily Roster'!$Q222</f>
        <v>0</v>
      </c>
      <c r="R222" s="142">
        <f>'[6]Daily Roster'!$R222</f>
        <v>0</v>
      </c>
      <c r="S222" s="142">
        <f>'[6]Daily Roster'!$S222</f>
        <v>0</v>
      </c>
      <c r="T222" s="142">
        <f>'[6]Daily Roster'!$T222</f>
        <v>0</v>
      </c>
      <c r="U222" s="142">
        <f>'[6]Daily Roster'!$U222</f>
        <v>0</v>
      </c>
      <c r="V222" s="142">
        <f>'[6]Daily Roster'!$V222</f>
        <v>0</v>
      </c>
      <c r="W222" s="142">
        <f>'[6]Daily Roster'!$W222</f>
        <v>0</v>
      </c>
      <c r="X222" s="142">
        <f>'[6]Daily Roster'!$X222</f>
        <v>0</v>
      </c>
      <c r="Y222" s="142">
        <f>'[6]Daily Roster'!$Y222</f>
        <v>0</v>
      </c>
      <c r="Z222" s="142">
        <f>'[6]Daily Roster'!$Z222</f>
        <v>0</v>
      </c>
      <c r="AA222" s="142">
        <f>'[6]Daily Roster'!$AA222</f>
        <v>0</v>
      </c>
      <c r="AB222" s="142">
        <f>'[6]Daily Roster'!$AB222</f>
        <v>0</v>
      </c>
      <c r="AC222" s="142">
        <f>'[6]Daily Roster'!$AC222</f>
        <v>0</v>
      </c>
      <c r="AD222" s="142">
        <f>'[6]Daily Roster'!$AD222</f>
        <v>0</v>
      </c>
      <c r="AE222" s="142">
        <f>'[6]Daily Roster'!$AE222</f>
        <v>0</v>
      </c>
      <c r="AF222" s="142">
        <f>'[6]Daily Roster'!$AF222</f>
        <v>0</v>
      </c>
      <c r="AG222" s="142">
        <f>'[6]Daily Roster'!$AG222</f>
        <v>0</v>
      </c>
      <c r="AH222" s="142">
        <f>'[6]Daily Roster'!$AH222</f>
        <v>0</v>
      </c>
      <c r="AI222" s="142">
        <f>'[6]Daily Roster'!$AI222</f>
        <v>0</v>
      </c>
      <c r="AJ222" s="191">
        <f>'[6]Daily Roster'!$AJ222</f>
        <v>0</v>
      </c>
      <c r="AK222" s="191">
        <f>'[6]Daily Roster'!$AK222</f>
        <v>0</v>
      </c>
      <c r="AL222" s="191">
        <f>'[6]Daily Roster'!$AL222</f>
        <v>0</v>
      </c>
      <c r="AN222" s="25"/>
    </row>
    <row r="223" spans="1:40" s="5" customFormat="1" x14ac:dyDescent="0.3">
      <c r="A223" s="139">
        <v>43410</v>
      </c>
      <c r="B223" s="140" t="s">
        <v>2</v>
      </c>
      <c r="C223" s="142">
        <f>'[6]Daily Roster'!$C223</f>
        <v>0</v>
      </c>
      <c r="D223" s="142">
        <f>'[6]Daily Roster'!$D223</f>
        <v>0</v>
      </c>
      <c r="E223" s="142">
        <f>'[6]Daily Roster'!$E223</f>
        <v>0</v>
      </c>
      <c r="F223" s="142">
        <f>'[6]Daily Roster'!$F223</f>
        <v>0</v>
      </c>
      <c r="G223" s="142">
        <f>'[6]Daily Roster'!$G223</f>
        <v>0</v>
      </c>
      <c r="H223" s="142">
        <f>'[6]Daily Roster'!$H223</f>
        <v>0</v>
      </c>
      <c r="I223" s="142">
        <f>'[6]Daily Roster'!$I223</f>
        <v>0</v>
      </c>
      <c r="J223" s="142">
        <f>'[6]Daily Roster'!$J223</f>
        <v>0</v>
      </c>
      <c r="K223" s="142">
        <f>'[6]Daily Roster'!$K223</f>
        <v>0</v>
      </c>
      <c r="L223" s="142">
        <f>'[6]Daily Roster'!$L223</f>
        <v>0</v>
      </c>
      <c r="M223" s="142">
        <f>'[6]Daily Roster'!$M223</f>
        <v>0</v>
      </c>
      <c r="N223" s="142">
        <f>'[6]Daily Roster'!$N223</f>
        <v>0</v>
      </c>
      <c r="O223" s="142">
        <f>'[6]Daily Roster'!$O223</f>
        <v>0</v>
      </c>
      <c r="P223" s="142">
        <f>'[6]Daily Roster'!$P223</f>
        <v>0</v>
      </c>
      <c r="Q223" s="142">
        <f>'[6]Daily Roster'!$Q223</f>
        <v>0</v>
      </c>
      <c r="R223" s="142">
        <f>'[6]Daily Roster'!$R223</f>
        <v>0</v>
      </c>
      <c r="S223" s="142">
        <f>'[6]Daily Roster'!$S223</f>
        <v>0</v>
      </c>
      <c r="T223" s="142">
        <f>'[6]Daily Roster'!$T223</f>
        <v>0</v>
      </c>
      <c r="U223" s="142">
        <f>'[6]Daily Roster'!$U223</f>
        <v>0</v>
      </c>
      <c r="V223" s="142">
        <f>'[6]Daily Roster'!$V223</f>
        <v>0</v>
      </c>
      <c r="W223" s="142">
        <f>'[6]Daily Roster'!$W223</f>
        <v>0</v>
      </c>
      <c r="X223" s="142">
        <f>'[6]Daily Roster'!$X223</f>
        <v>0</v>
      </c>
      <c r="Y223" s="142">
        <f>'[6]Daily Roster'!$Y223</f>
        <v>0</v>
      </c>
      <c r="Z223" s="142">
        <f>'[6]Daily Roster'!$Z223</f>
        <v>0</v>
      </c>
      <c r="AA223" s="142">
        <f>'[6]Daily Roster'!$AA223</f>
        <v>0</v>
      </c>
      <c r="AB223" s="142">
        <f>'[6]Daily Roster'!$AB223</f>
        <v>0</v>
      </c>
      <c r="AC223" s="142">
        <f>'[6]Daily Roster'!$AC223</f>
        <v>0</v>
      </c>
      <c r="AD223" s="142">
        <f>'[6]Daily Roster'!$AD223</f>
        <v>0</v>
      </c>
      <c r="AE223" s="142">
        <f>'[6]Daily Roster'!$AE223</f>
        <v>0</v>
      </c>
      <c r="AF223" s="142">
        <f>'[6]Daily Roster'!$AF223</f>
        <v>0</v>
      </c>
      <c r="AG223" s="142">
        <f>'[6]Daily Roster'!$AG223</f>
        <v>0</v>
      </c>
      <c r="AH223" s="142">
        <f>'[6]Daily Roster'!$AH223</f>
        <v>0</v>
      </c>
      <c r="AI223" s="142">
        <f>'[6]Daily Roster'!$AI223</f>
        <v>0</v>
      </c>
      <c r="AJ223" s="191">
        <f>'[6]Daily Roster'!$AJ223</f>
        <v>0</v>
      </c>
      <c r="AK223" s="191">
        <f>'[6]Daily Roster'!$AK223</f>
        <v>0</v>
      </c>
      <c r="AL223" s="191">
        <f>'[6]Daily Roster'!$AL223</f>
        <v>0</v>
      </c>
      <c r="AN223" s="25"/>
    </row>
    <row r="224" spans="1:40" s="5" customFormat="1" x14ac:dyDescent="0.3">
      <c r="A224" s="139">
        <v>43411</v>
      </c>
      <c r="B224" s="140" t="s">
        <v>3</v>
      </c>
      <c r="C224" s="142">
        <f>'[6]Daily Roster'!$C224</f>
        <v>0</v>
      </c>
      <c r="D224" s="142">
        <f>'[6]Daily Roster'!$D224</f>
        <v>0</v>
      </c>
      <c r="E224" s="142">
        <f>'[6]Daily Roster'!$E224</f>
        <v>0</v>
      </c>
      <c r="F224" s="142">
        <f>'[6]Daily Roster'!$F224</f>
        <v>0</v>
      </c>
      <c r="G224" s="142">
        <f>'[6]Daily Roster'!$G224</f>
        <v>0</v>
      </c>
      <c r="H224" s="142">
        <f>'[6]Daily Roster'!$H224</f>
        <v>0</v>
      </c>
      <c r="I224" s="142">
        <f>'[6]Daily Roster'!$I224</f>
        <v>0</v>
      </c>
      <c r="J224" s="142">
        <f>'[6]Daily Roster'!$J224</f>
        <v>0</v>
      </c>
      <c r="K224" s="142">
        <f>'[6]Daily Roster'!$K224</f>
        <v>0</v>
      </c>
      <c r="L224" s="142">
        <f>'[6]Daily Roster'!$L224</f>
        <v>0</v>
      </c>
      <c r="M224" s="142">
        <f>'[6]Daily Roster'!$M224</f>
        <v>0</v>
      </c>
      <c r="N224" s="142">
        <f>'[6]Daily Roster'!$N224</f>
        <v>0</v>
      </c>
      <c r="O224" s="142">
        <f>'[6]Daily Roster'!$O224</f>
        <v>0</v>
      </c>
      <c r="P224" s="142">
        <f>'[6]Daily Roster'!$P224</f>
        <v>0</v>
      </c>
      <c r="Q224" s="142">
        <f>'[6]Daily Roster'!$Q224</f>
        <v>0</v>
      </c>
      <c r="R224" s="142">
        <f>'[6]Daily Roster'!$R224</f>
        <v>0</v>
      </c>
      <c r="S224" s="142">
        <f>'[6]Daily Roster'!$S224</f>
        <v>0</v>
      </c>
      <c r="T224" s="142">
        <f>'[6]Daily Roster'!$T224</f>
        <v>0</v>
      </c>
      <c r="U224" s="142">
        <f>'[6]Daily Roster'!$U224</f>
        <v>0</v>
      </c>
      <c r="V224" s="142">
        <f>'[6]Daily Roster'!$V224</f>
        <v>0</v>
      </c>
      <c r="W224" s="142">
        <f>'[6]Daily Roster'!$W224</f>
        <v>0</v>
      </c>
      <c r="X224" s="142">
        <f>'[6]Daily Roster'!$X224</f>
        <v>0</v>
      </c>
      <c r="Y224" s="142">
        <f>'[6]Daily Roster'!$Y224</f>
        <v>0</v>
      </c>
      <c r="Z224" s="142">
        <f>'[6]Daily Roster'!$Z224</f>
        <v>0</v>
      </c>
      <c r="AA224" s="142">
        <f>'[6]Daily Roster'!$AA224</f>
        <v>0</v>
      </c>
      <c r="AB224" s="142">
        <f>'[6]Daily Roster'!$AB224</f>
        <v>0</v>
      </c>
      <c r="AC224" s="142">
        <f>'[6]Daily Roster'!$AC224</f>
        <v>0</v>
      </c>
      <c r="AD224" s="142">
        <f>'[6]Daily Roster'!$AD224</f>
        <v>0</v>
      </c>
      <c r="AE224" s="142">
        <f>'[6]Daily Roster'!$AE224</f>
        <v>0</v>
      </c>
      <c r="AF224" s="142">
        <f>'[6]Daily Roster'!$AF224</f>
        <v>0</v>
      </c>
      <c r="AG224" s="142">
        <f>'[6]Daily Roster'!$AG224</f>
        <v>0</v>
      </c>
      <c r="AH224" s="142">
        <f>'[6]Daily Roster'!$AH224</f>
        <v>0</v>
      </c>
      <c r="AI224" s="142">
        <f>'[6]Daily Roster'!$AI224</f>
        <v>0</v>
      </c>
      <c r="AJ224" s="191">
        <f>'[6]Daily Roster'!$AJ224</f>
        <v>0</v>
      </c>
      <c r="AK224" s="191">
        <f>'[6]Daily Roster'!$AK224</f>
        <v>0</v>
      </c>
      <c r="AL224" s="191">
        <f>'[6]Daily Roster'!$AL224</f>
        <v>0</v>
      </c>
      <c r="AN224" s="25"/>
    </row>
    <row r="225" spans="1:40" s="5" customFormat="1" x14ac:dyDescent="0.3">
      <c r="A225" s="139">
        <v>43412</v>
      </c>
      <c r="B225" s="140" t="s">
        <v>4</v>
      </c>
      <c r="C225" s="142">
        <f>'[6]Daily Roster'!$C225</f>
        <v>0</v>
      </c>
      <c r="D225" s="142">
        <f>'[6]Daily Roster'!$D225</f>
        <v>0</v>
      </c>
      <c r="E225" s="142">
        <f>'[6]Daily Roster'!$E225</f>
        <v>0</v>
      </c>
      <c r="F225" s="142">
        <f>'[6]Daily Roster'!$F225</f>
        <v>0</v>
      </c>
      <c r="G225" s="142">
        <f>'[6]Daily Roster'!$G225</f>
        <v>0</v>
      </c>
      <c r="H225" s="142">
        <f>'[6]Daily Roster'!$H225</f>
        <v>0</v>
      </c>
      <c r="I225" s="142">
        <f>'[6]Daily Roster'!$I225</f>
        <v>0</v>
      </c>
      <c r="J225" s="142">
        <f>'[6]Daily Roster'!$J225</f>
        <v>0</v>
      </c>
      <c r="K225" s="142">
        <f>'[6]Daily Roster'!$K225</f>
        <v>0</v>
      </c>
      <c r="L225" s="142">
        <f>'[6]Daily Roster'!$L225</f>
        <v>0</v>
      </c>
      <c r="M225" s="142">
        <f>'[6]Daily Roster'!$M225</f>
        <v>0</v>
      </c>
      <c r="N225" s="142">
        <f>'[6]Daily Roster'!$N225</f>
        <v>0</v>
      </c>
      <c r="O225" s="142">
        <f>'[6]Daily Roster'!$O225</f>
        <v>0</v>
      </c>
      <c r="P225" s="142">
        <f>'[6]Daily Roster'!$P225</f>
        <v>0</v>
      </c>
      <c r="Q225" s="142">
        <f>'[6]Daily Roster'!$Q225</f>
        <v>0</v>
      </c>
      <c r="R225" s="142">
        <f>'[6]Daily Roster'!$R225</f>
        <v>0</v>
      </c>
      <c r="S225" s="142">
        <f>'[6]Daily Roster'!$S225</f>
        <v>0</v>
      </c>
      <c r="T225" s="142">
        <f>'[6]Daily Roster'!$T225</f>
        <v>0</v>
      </c>
      <c r="U225" s="142">
        <f>'[6]Daily Roster'!$U225</f>
        <v>0</v>
      </c>
      <c r="V225" s="142">
        <f>'[6]Daily Roster'!$V225</f>
        <v>0</v>
      </c>
      <c r="W225" s="142">
        <f>'[6]Daily Roster'!$W225</f>
        <v>0</v>
      </c>
      <c r="X225" s="142">
        <f>'[6]Daily Roster'!$X225</f>
        <v>0</v>
      </c>
      <c r="Y225" s="142">
        <f>'[6]Daily Roster'!$Y225</f>
        <v>0</v>
      </c>
      <c r="Z225" s="142">
        <f>'[6]Daily Roster'!$Z225</f>
        <v>0</v>
      </c>
      <c r="AA225" s="142">
        <f>'[6]Daily Roster'!$AA225</f>
        <v>0</v>
      </c>
      <c r="AB225" s="142">
        <f>'[6]Daily Roster'!$AB225</f>
        <v>0</v>
      </c>
      <c r="AC225" s="142">
        <f>'[6]Daily Roster'!$AC225</f>
        <v>0</v>
      </c>
      <c r="AD225" s="142">
        <f>'[6]Daily Roster'!$AD225</f>
        <v>0</v>
      </c>
      <c r="AE225" s="142">
        <f>'[6]Daily Roster'!$AE225</f>
        <v>0</v>
      </c>
      <c r="AF225" s="142">
        <f>'[6]Daily Roster'!$AF225</f>
        <v>0</v>
      </c>
      <c r="AG225" s="142">
        <f>'[6]Daily Roster'!$AG225</f>
        <v>0</v>
      </c>
      <c r="AH225" s="142">
        <f>'[6]Daily Roster'!$AH225</f>
        <v>0</v>
      </c>
      <c r="AI225" s="142">
        <f>'[6]Daily Roster'!$AI225</f>
        <v>0</v>
      </c>
      <c r="AJ225" s="191">
        <f>'[6]Daily Roster'!$AJ225</f>
        <v>0</v>
      </c>
      <c r="AK225" s="191">
        <f>'[6]Daily Roster'!$AK225</f>
        <v>0</v>
      </c>
      <c r="AL225" s="191">
        <f>'[6]Daily Roster'!$AL225</f>
        <v>0</v>
      </c>
      <c r="AN225" s="25"/>
    </row>
    <row r="226" spans="1:40" s="5" customFormat="1" x14ac:dyDescent="0.3">
      <c r="A226" s="139">
        <v>43413</v>
      </c>
      <c r="B226" s="140" t="s">
        <v>5</v>
      </c>
      <c r="C226" s="142">
        <f>'[6]Daily Roster'!$C226</f>
        <v>0</v>
      </c>
      <c r="D226" s="142">
        <f>'[6]Daily Roster'!$D226</f>
        <v>0</v>
      </c>
      <c r="E226" s="142">
        <f>'[6]Daily Roster'!$E226</f>
        <v>0</v>
      </c>
      <c r="F226" s="142">
        <f>'[6]Daily Roster'!$F226</f>
        <v>0</v>
      </c>
      <c r="G226" s="142">
        <f>'[6]Daily Roster'!$G226</f>
        <v>0</v>
      </c>
      <c r="H226" s="142">
        <f>'[6]Daily Roster'!$H226</f>
        <v>0</v>
      </c>
      <c r="I226" s="142">
        <f>'[6]Daily Roster'!$I226</f>
        <v>0</v>
      </c>
      <c r="J226" s="142">
        <f>'[6]Daily Roster'!$J226</f>
        <v>0</v>
      </c>
      <c r="K226" s="142">
        <f>'[6]Daily Roster'!$K226</f>
        <v>0</v>
      </c>
      <c r="L226" s="142">
        <f>'[6]Daily Roster'!$L226</f>
        <v>0</v>
      </c>
      <c r="M226" s="142">
        <f>'[6]Daily Roster'!$M226</f>
        <v>0</v>
      </c>
      <c r="N226" s="142">
        <f>'[6]Daily Roster'!$N226</f>
        <v>0</v>
      </c>
      <c r="O226" s="142">
        <f>'[6]Daily Roster'!$O226</f>
        <v>0</v>
      </c>
      <c r="P226" s="142">
        <f>'[6]Daily Roster'!$P226</f>
        <v>0</v>
      </c>
      <c r="Q226" s="142">
        <f>'[6]Daily Roster'!$Q226</f>
        <v>0</v>
      </c>
      <c r="R226" s="142">
        <f>'[6]Daily Roster'!$R226</f>
        <v>0</v>
      </c>
      <c r="S226" s="142">
        <f>'[6]Daily Roster'!$S226</f>
        <v>0</v>
      </c>
      <c r="T226" s="142">
        <f>'[6]Daily Roster'!$T226</f>
        <v>0</v>
      </c>
      <c r="U226" s="142">
        <f>'[6]Daily Roster'!$U226</f>
        <v>0</v>
      </c>
      <c r="V226" s="142">
        <f>'[6]Daily Roster'!$V226</f>
        <v>0</v>
      </c>
      <c r="W226" s="142">
        <f>'[6]Daily Roster'!$W226</f>
        <v>0</v>
      </c>
      <c r="X226" s="142">
        <f>'[6]Daily Roster'!$X226</f>
        <v>0</v>
      </c>
      <c r="Y226" s="142">
        <f>'[6]Daily Roster'!$Y226</f>
        <v>0</v>
      </c>
      <c r="Z226" s="142">
        <f>'[6]Daily Roster'!$Z226</f>
        <v>0</v>
      </c>
      <c r="AA226" s="142">
        <f>'[6]Daily Roster'!$AA226</f>
        <v>0</v>
      </c>
      <c r="AB226" s="142">
        <f>'[6]Daily Roster'!$AB226</f>
        <v>0</v>
      </c>
      <c r="AC226" s="142">
        <f>'[6]Daily Roster'!$AC226</f>
        <v>0</v>
      </c>
      <c r="AD226" s="142">
        <f>'[6]Daily Roster'!$AD226</f>
        <v>0</v>
      </c>
      <c r="AE226" s="142">
        <f>'[6]Daily Roster'!$AE226</f>
        <v>0</v>
      </c>
      <c r="AF226" s="142">
        <f>'[6]Daily Roster'!$AF226</f>
        <v>0</v>
      </c>
      <c r="AG226" s="142">
        <f>'[6]Daily Roster'!$AG226</f>
        <v>0</v>
      </c>
      <c r="AH226" s="142">
        <f>'[6]Daily Roster'!$AH226</f>
        <v>0</v>
      </c>
      <c r="AI226" s="142">
        <f>'[6]Daily Roster'!$AI226</f>
        <v>0</v>
      </c>
      <c r="AJ226" s="191">
        <f>'[6]Daily Roster'!$AJ226</f>
        <v>0</v>
      </c>
      <c r="AK226" s="191">
        <f>'[6]Daily Roster'!$AK226</f>
        <v>0</v>
      </c>
      <c r="AL226" s="191">
        <f>'[6]Daily Roster'!$AL226</f>
        <v>0</v>
      </c>
      <c r="AN226" s="25"/>
    </row>
    <row r="227" spans="1:40" s="5" customFormat="1" x14ac:dyDescent="0.3">
      <c r="A227" s="139">
        <v>43416</v>
      </c>
      <c r="B227" s="140" t="s">
        <v>1</v>
      </c>
      <c r="C227" s="142">
        <f>'[6]Daily Roster'!$C227</f>
        <v>0</v>
      </c>
      <c r="D227" s="142">
        <f>'[6]Daily Roster'!$D227</f>
        <v>0</v>
      </c>
      <c r="E227" s="142">
        <f>'[6]Daily Roster'!$E227</f>
        <v>0</v>
      </c>
      <c r="F227" s="142">
        <f>'[6]Daily Roster'!$F227</f>
        <v>0</v>
      </c>
      <c r="G227" s="142">
        <f>'[6]Daily Roster'!$G227</f>
        <v>0</v>
      </c>
      <c r="H227" s="142">
        <f>'[6]Daily Roster'!$H227</f>
        <v>0</v>
      </c>
      <c r="I227" s="142">
        <f>'[6]Daily Roster'!$I227</f>
        <v>0</v>
      </c>
      <c r="J227" s="142">
        <f>'[6]Daily Roster'!$J227</f>
        <v>0</v>
      </c>
      <c r="K227" s="142">
        <f>'[6]Daily Roster'!$K227</f>
        <v>0</v>
      </c>
      <c r="L227" s="142">
        <f>'[6]Daily Roster'!$L227</f>
        <v>0</v>
      </c>
      <c r="M227" s="142">
        <f>'[6]Daily Roster'!$M227</f>
        <v>0</v>
      </c>
      <c r="N227" s="142">
        <f>'[6]Daily Roster'!$N227</f>
        <v>0</v>
      </c>
      <c r="O227" s="142">
        <f>'[6]Daily Roster'!$O227</f>
        <v>0</v>
      </c>
      <c r="P227" s="142">
        <f>'[6]Daily Roster'!$P227</f>
        <v>0</v>
      </c>
      <c r="Q227" s="142">
        <f>'[6]Daily Roster'!$Q227</f>
        <v>0</v>
      </c>
      <c r="R227" s="142">
        <f>'[6]Daily Roster'!$R227</f>
        <v>0</v>
      </c>
      <c r="S227" s="142">
        <f>'[6]Daily Roster'!$S227</f>
        <v>0</v>
      </c>
      <c r="T227" s="142">
        <f>'[6]Daily Roster'!$T227</f>
        <v>0</v>
      </c>
      <c r="U227" s="142">
        <f>'[6]Daily Roster'!$U227</f>
        <v>0</v>
      </c>
      <c r="V227" s="142">
        <f>'[6]Daily Roster'!$V227</f>
        <v>0</v>
      </c>
      <c r="W227" s="142">
        <f>'[6]Daily Roster'!$W227</f>
        <v>0</v>
      </c>
      <c r="X227" s="142">
        <f>'[6]Daily Roster'!$X227</f>
        <v>0</v>
      </c>
      <c r="Y227" s="142">
        <f>'[6]Daily Roster'!$Y227</f>
        <v>0</v>
      </c>
      <c r="Z227" s="142">
        <f>'[6]Daily Roster'!$Z227</f>
        <v>0</v>
      </c>
      <c r="AA227" s="142">
        <f>'[6]Daily Roster'!$AA227</f>
        <v>0</v>
      </c>
      <c r="AB227" s="142">
        <f>'[6]Daily Roster'!$AB227</f>
        <v>0</v>
      </c>
      <c r="AC227" s="142">
        <f>'[6]Daily Roster'!$AC227</f>
        <v>0</v>
      </c>
      <c r="AD227" s="142">
        <f>'[6]Daily Roster'!$AD227</f>
        <v>0</v>
      </c>
      <c r="AE227" s="142">
        <f>'[6]Daily Roster'!$AE227</f>
        <v>0</v>
      </c>
      <c r="AF227" s="142">
        <f>'[6]Daily Roster'!$AF227</f>
        <v>0</v>
      </c>
      <c r="AG227" s="142">
        <f>'[6]Daily Roster'!$AG227</f>
        <v>0</v>
      </c>
      <c r="AH227" s="142">
        <f>'[6]Daily Roster'!$AH227</f>
        <v>0</v>
      </c>
      <c r="AI227" s="142">
        <f>'[6]Daily Roster'!$AI227</f>
        <v>0</v>
      </c>
      <c r="AJ227" s="191">
        <f>'[6]Daily Roster'!$AJ227</f>
        <v>0</v>
      </c>
      <c r="AK227" s="191">
        <f>'[6]Daily Roster'!$AK227</f>
        <v>0</v>
      </c>
      <c r="AL227" s="191">
        <f>'[6]Daily Roster'!$AL227</f>
        <v>0</v>
      </c>
      <c r="AN227" s="25"/>
    </row>
    <row r="228" spans="1:40" s="5" customFormat="1" x14ac:dyDescent="0.3">
      <c r="A228" s="139">
        <v>43417</v>
      </c>
      <c r="B228" s="140" t="s">
        <v>2</v>
      </c>
      <c r="C228" s="142">
        <f>'[6]Daily Roster'!$C228</f>
        <v>0</v>
      </c>
      <c r="D228" s="142">
        <f>'[6]Daily Roster'!$D228</f>
        <v>0</v>
      </c>
      <c r="E228" s="142">
        <f>'[6]Daily Roster'!$E228</f>
        <v>0</v>
      </c>
      <c r="F228" s="142">
        <f>'[6]Daily Roster'!$F228</f>
        <v>0</v>
      </c>
      <c r="G228" s="142">
        <f>'[6]Daily Roster'!$G228</f>
        <v>0</v>
      </c>
      <c r="H228" s="142">
        <f>'[6]Daily Roster'!$H228</f>
        <v>0</v>
      </c>
      <c r="I228" s="142">
        <f>'[6]Daily Roster'!$I228</f>
        <v>0</v>
      </c>
      <c r="J228" s="142">
        <f>'[6]Daily Roster'!$J228</f>
        <v>0</v>
      </c>
      <c r="K228" s="142">
        <f>'[6]Daily Roster'!$K228</f>
        <v>0</v>
      </c>
      <c r="L228" s="142">
        <f>'[6]Daily Roster'!$L228</f>
        <v>0</v>
      </c>
      <c r="M228" s="142">
        <f>'[6]Daily Roster'!$M228</f>
        <v>0</v>
      </c>
      <c r="N228" s="142">
        <f>'[6]Daily Roster'!$N228</f>
        <v>0</v>
      </c>
      <c r="O228" s="142">
        <f>'[6]Daily Roster'!$O228</f>
        <v>0</v>
      </c>
      <c r="P228" s="142">
        <f>'[6]Daily Roster'!$P228</f>
        <v>0</v>
      </c>
      <c r="Q228" s="142">
        <f>'[6]Daily Roster'!$Q228</f>
        <v>0</v>
      </c>
      <c r="R228" s="142">
        <f>'[6]Daily Roster'!$R228</f>
        <v>0</v>
      </c>
      <c r="S228" s="142">
        <f>'[6]Daily Roster'!$S228</f>
        <v>0</v>
      </c>
      <c r="T228" s="142">
        <f>'[6]Daily Roster'!$T228</f>
        <v>0</v>
      </c>
      <c r="U228" s="142">
        <f>'[6]Daily Roster'!$U228</f>
        <v>0</v>
      </c>
      <c r="V228" s="142">
        <f>'[6]Daily Roster'!$V228</f>
        <v>0</v>
      </c>
      <c r="W228" s="142">
        <f>'[6]Daily Roster'!$W228</f>
        <v>0</v>
      </c>
      <c r="X228" s="142">
        <f>'[6]Daily Roster'!$X228</f>
        <v>0</v>
      </c>
      <c r="Y228" s="142">
        <f>'[6]Daily Roster'!$Y228</f>
        <v>0</v>
      </c>
      <c r="Z228" s="142">
        <f>'[6]Daily Roster'!$Z228</f>
        <v>0</v>
      </c>
      <c r="AA228" s="142">
        <f>'[6]Daily Roster'!$AA228</f>
        <v>0</v>
      </c>
      <c r="AB228" s="142">
        <f>'[6]Daily Roster'!$AB228</f>
        <v>0</v>
      </c>
      <c r="AC228" s="142">
        <f>'[6]Daily Roster'!$AC228</f>
        <v>0</v>
      </c>
      <c r="AD228" s="142">
        <f>'[6]Daily Roster'!$AD228</f>
        <v>0</v>
      </c>
      <c r="AE228" s="142">
        <f>'[6]Daily Roster'!$AE228</f>
        <v>0</v>
      </c>
      <c r="AF228" s="142">
        <f>'[6]Daily Roster'!$AF228</f>
        <v>0</v>
      </c>
      <c r="AG228" s="142">
        <f>'[6]Daily Roster'!$AG228</f>
        <v>0</v>
      </c>
      <c r="AH228" s="142">
        <f>'[6]Daily Roster'!$AH228</f>
        <v>0</v>
      </c>
      <c r="AI228" s="142">
        <f>'[6]Daily Roster'!$AI228</f>
        <v>0</v>
      </c>
      <c r="AJ228" s="191">
        <f>'[6]Daily Roster'!$AJ228</f>
        <v>0</v>
      </c>
      <c r="AK228" s="191">
        <f>'[6]Daily Roster'!$AK228</f>
        <v>0</v>
      </c>
      <c r="AL228" s="191">
        <f>'[6]Daily Roster'!$AL228</f>
        <v>0</v>
      </c>
      <c r="AN228" s="25"/>
    </row>
    <row r="229" spans="1:40" s="5" customFormat="1" x14ac:dyDescent="0.3">
      <c r="A229" s="139">
        <v>43418</v>
      </c>
      <c r="B229" s="140" t="s">
        <v>3</v>
      </c>
      <c r="C229" s="142">
        <f>'[6]Daily Roster'!$C229</f>
        <v>0</v>
      </c>
      <c r="D229" s="142">
        <f>'[6]Daily Roster'!$D229</f>
        <v>0</v>
      </c>
      <c r="E229" s="142">
        <f>'[6]Daily Roster'!$E229</f>
        <v>0</v>
      </c>
      <c r="F229" s="142">
        <f>'[6]Daily Roster'!$F229</f>
        <v>0</v>
      </c>
      <c r="G229" s="142">
        <f>'[6]Daily Roster'!$G229</f>
        <v>0</v>
      </c>
      <c r="H229" s="142">
        <f>'[6]Daily Roster'!$H229</f>
        <v>0</v>
      </c>
      <c r="I229" s="142">
        <f>'[6]Daily Roster'!$I229</f>
        <v>0</v>
      </c>
      <c r="J229" s="142">
        <f>'[6]Daily Roster'!$J229</f>
        <v>0</v>
      </c>
      <c r="K229" s="142">
        <f>'[6]Daily Roster'!$K229</f>
        <v>0</v>
      </c>
      <c r="L229" s="142">
        <f>'[6]Daily Roster'!$L229</f>
        <v>0</v>
      </c>
      <c r="M229" s="142">
        <f>'[6]Daily Roster'!$M229</f>
        <v>0</v>
      </c>
      <c r="N229" s="142">
        <f>'[6]Daily Roster'!$N229</f>
        <v>0</v>
      </c>
      <c r="O229" s="142">
        <f>'[6]Daily Roster'!$O229</f>
        <v>0</v>
      </c>
      <c r="P229" s="142">
        <f>'[6]Daily Roster'!$P229</f>
        <v>0</v>
      </c>
      <c r="Q229" s="142">
        <f>'[6]Daily Roster'!$Q229</f>
        <v>0</v>
      </c>
      <c r="R229" s="142">
        <f>'[6]Daily Roster'!$R229</f>
        <v>0</v>
      </c>
      <c r="S229" s="142">
        <f>'[6]Daily Roster'!$S229</f>
        <v>0</v>
      </c>
      <c r="T229" s="142">
        <f>'[6]Daily Roster'!$T229</f>
        <v>0</v>
      </c>
      <c r="U229" s="142">
        <f>'[6]Daily Roster'!$U229</f>
        <v>0</v>
      </c>
      <c r="V229" s="142">
        <f>'[6]Daily Roster'!$V229</f>
        <v>0</v>
      </c>
      <c r="W229" s="142">
        <f>'[6]Daily Roster'!$W229</f>
        <v>0</v>
      </c>
      <c r="X229" s="142">
        <f>'[6]Daily Roster'!$X229</f>
        <v>0</v>
      </c>
      <c r="Y229" s="142">
        <f>'[6]Daily Roster'!$Y229</f>
        <v>0</v>
      </c>
      <c r="Z229" s="142">
        <f>'[6]Daily Roster'!$Z229</f>
        <v>0</v>
      </c>
      <c r="AA229" s="142">
        <f>'[6]Daily Roster'!$AA229</f>
        <v>0</v>
      </c>
      <c r="AB229" s="142">
        <f>'[6]Daily Roster'!$AB229</f>
        <v>0</v>
      </c>
      <c r="AC229" s="142">
        <f>'[6]Daily Roster'!$AC229</f>
        <v>0</v>
      </c>
      <c r="AD229" s="142">
        <f>'[6]Daily Roster'!$AD229</f>
        <v>0</v>
      </c>
      <c r="AE229" s="142">
        <f>'[6]Daily Roster'!$AE229</f>
        <v>0</v>
      </c>
      <c r="AF229" s="142">
        <f>'[6]Daily Roster'!$AF229</f>
        <v>0</v>
      </c>
      <c r="AG229" s="142">
        <f>'[6]Daily Roster'!$AG229</f>
        <v>0</v>
      </c>
      <c r="AH229" s="142">
        <f>'[6]Daily Roster'!$AH229</f>
        <v>0</v>
      </c>
      <c r="AI229" s="142">
        <f>'[6]Daily Roster'!$AI229</f>
        <v>0</v>
      </c>
      <c r="AJ229" s="191">
        <f>'[6]Daily Roster'!$AJ229</f>
        <v>0</v>
      </c>
      <c r="AK229" s="191">
        <f>'[6]Daily Roster'!$AK229</f>
        <v>0</v>
      </c>
      <c r="AL229" s="191">
        <f>'[6]Daily Roster'!$AL229</f>
        <v>0</v>
      </c>
      <c r="AN229" s="25"/>
    </row>
    <row r="230" spans="1:40" s="5" customFormat="1" x14ac:dyDescent="0.3">
      <c r="A230" s="139">
        <v>43419</v>
      </c>
      <c r="B230" s="140" t="s">
        <v>4</v>
      </c>
      <c r="C230" s="142">
        <f>'[6]Daily Roster'!$C230</f>
        <v>0</v>
      </c>
      <c r="D230" s="142">
        <f>'[6]Daily Roster'!$D230</f>
        <v>0</v>
      </c>
      <c r="E230" s="142">
        <f>'[6]Daily Roster'!$E230</f>
        <v>0</v>
      </c>
      <c r="F230" s="142">
        <f>'[6]Daily Roster'!$F230</f>
        <v>0</v>
      </c>
      <c r="G230" s="142">
        <f>'[6]Daily Roster'!$G230</f>
        <v>0</v>
      </c>
      <c r="H230" s="142">
        <f>'[6]Daily Roster'!$H230</f>
        <v>0</v>
      </c>
      <c r="I230" s="142">
        <f>'[6]Daily Roster'!$I230</f>
        <v>0</v>
      </c>
      <c r="J230" s="142">
        <f>'[6]Daily Roster'!$J230</f>
        <v>0</v>
      </c>
      <c r="K230" s="142">
        <f>'[6]Daily Roster'!$K230</f>
        <v>0</v>
      </c>
      <c r="L230" s="142">
        <f>'[6]Daily Roster'!$L230</f>
        <v>0</v>
      </c>
      <c r="M230" s="142">
        <f>'[6]Daily Roster'!$M230</f>
        <v>0</v>
      </c>
      <c r="N230" s="142">
        <f>'[6]Daily Roster'!$N230</f>
        <v>0</v>
      </c>
      <c r="O230" s="142">
        <f>'[6]Daily Roster'!$O230</f>
        <v>0</v>
      </c>
      <c r="P230" s="142">
        <f>'[6]Daily Roster'!$P230</f>
        <v>0</v>
      </c>
      <c r="Q230" s="142">
        <f>'[6]Daily Roster'!$Q230</f>
        <v>0</v>
      </c>
      <c r="R230" s="142">
        <f>'[6]Daily Roster'!$R230</f>
        <v>0</v>
      </c>
      <c r="S230" s="142">
        <f>'[6]Daily Roster'!$S230</f>
        <v>0</v>
      </c>
      <c r="T230" s="142">
        <f>'[6]Daily Roster'!$T230</f>
        <v>0</v>
      </c>
      <c r="U230" s="142">
        <f>'[6]Daily Roster'!$U230</f>
        <v>0</v>
      </c>
      <c r="V230" s="142">
        <f>'[6]Daily Roster'!$V230</f>
        <v>0</v>
      </c>
      <c r="W230" s="142">
        <f>'[6]Daily Roster'!$W230</f>
        <v>0</v>
      </c>
      <c r="X230" s="142">
        <f>'[6]Daily Roster'!$X230</f>
        <v>0</v>
      </c>
      <c r="Y230" s="142">
        <f>'[6]Daily Roster'!$Y230</f>
        <v>0</v>
      </c>
      <c r="Z230" s="142">
        <f>'[6]Daily Roster'!$Z230</f>
        <v>0</v>
      </c>
      <c r="AA230" s="142">
        <f>'[6]Daily Roster'!$AA230</f>
        <v>0</v>
      </c>
      <c r="AB230" s="142">
        <f>'[6]Daily Roster'!$AB230</f>
        <v>0</v>
      </c>
      <c r="AC230" s="142">
        <f>'[6]Daily Roster'!$AC230</f>
        <v>0</v>
      </c>
      <c r="AD230" s="142">
        <f>'[6]Daily Roster'!$AD230</f>
        <v>0</v>
      </c>
      <c r="AE230" s="142">
        <f>'[6]Daily Roster'!$AE230</f>
        <v>0</v>
      </c>
      <c r="AF230" s="142">
        <f>'[6]Daily Roster'!$AF230</f>
        <v>0</v>
      </c>
      <c r="AG230" s="142">
        <f>'[6]Daily Roster'!$AG230</f>
        <v>0</v>
      </c>
      <c r="AH230" s="142">
        <f>'[6]Daily Roster'!$AH230</f>
        <v>0</v>
      </c>
      <c r="AI230" s="142">
        <f>'[6]Daily Roster'!$AI230</f>
        <v>0</v>
      </c>
      <c r="AJ230" s="191">
        <f>'[6]Daily Roster'!$AJ230</f>
        <v>0</v>
      </c>
      <c r="AK230" s="191">
        <f>'[6]Daily Roster'!$AK230</f>
        <v>0</v>
      </c>
      <c r="AL230" s="191">
        <f>'[6]Daily Roster'!$AL230</f>
        <v>0</v>
      </c>
      <c r="AN230" s="25"/>
    </row>
    <row r="231" spans="1:40" s="5" customFormat="1" x14ac:dyDescent="0.3">
      <c r="A231" s="139">
        <v>43420</v>
      </c>
      <c r="B231" s="140" t="s">
        <v>5</v>
      </c>
      <c r="C231" s="142">
        <f>'[6]Daily Roster'!$C231</f>
        <v>0</v>
      </c>
      <c r="D231" s="142">
        <f>'[6]Daily Roster'!$D231</f>
        <v>0</v>
      </c>
      <c r="E231" s="142">
        <f>'[6]Daily Roster'!$E231</f>
        <v>0</v>
      </c>
      <c r="F231" s="142">
        <f>'[6]Daily Roster'!$F231</f>
        <v>0</v>
      </c>
      <c r="G231" s="142">
        <f>'[6]Daily Roster'!$G231</f>
        <v>0</v>
      </c>
      <c r="H231" s="142">
        <f>'[6]Daily Roster'!$H231</f>
        <v>0</v>
      </c>
      <c r="I231" s="142">
        <f>'[6]Daily Roster'!$I231</f>
        <v>0</v>
      </c>
      <c r="J231" s="142">
        <f>'[6]Daily Roster'!$J231</f>
        <v>0</v>
      </c>
      <c r="K231" s="142">
        <f>'[6]Daily Roster'!$K231</f>
        <v>0</v>
      </c>
      <c r="L231" s="142">
        <f>'[6]Daily Roster'!$L231</f>
        <v>0</v>
      </c>
      <c r="M231" s="142">
        <f>'[6]Daily Roster'!$M231</f>
        <v>0</v>
      </c>
      <c r="N231" s="142">
        <f>'[6]Daily Roster'!$N231</f>
        <v>0</v>
      </c>
      <c r="O231" s="142">
        <f>'[6]Daily Roster'!$O231</f>
        <v>0</v>
      </c>
      <c r="P231" s="142">
        <f>'[6]Daily Roster'!$P231</f>
        <v>0</v>
      </c>
      <c r="Q231" s="142">
        <f>'[6]Daily Roster'!$Q231</f>
        <v>0</v>
      </c>
      <c r="R231" s="142">
        <f>'[6]Daily Roster'!$R231</f>
        <v>0</v>
      </c>
      <c r="S231" s="142">
        <f>'[6]Daily Roster'!$S231</f>
        <v>0</v>
      </c>
      <c r="T231" s="142">
        <f>'[6]Daily Roster'!$T231</f>
        <v>0</v>
      </c>
      <c r="U231" s="142">
        <f>'[6]Daily Roster'!$U231</f>
        <v>0</v>
      </c>
      <c r="V231" s="142">
        <f>'[6]Daily Roster'!$V231</f>
        <v>0</v>
      </c>
      <c r="W231" s="142">
        <f>'[6]Daily Roster'!$W231</f>
        <v>0</v>
      </c>
      <c r="X231" s="142">
        <f>'[6]Daily Roster'!$X231</f>
        <v>0</v>
      </c>
      <c r="Y231" s="142">
        <f>'[6]Daily Roster'!$Y231</f>
        <v>0</v>
      </c>
      <c r="Z231" s="142">
        <f>'[6]Daily Roster'!$Z231</f>
        <v>0</v>
      </c>
      <c r="AA231" s="142">
        <f>'[6]Daily Roster'!$AA231</f>
        <v>0</v>
      </c>
      <c r="AB231" s="142">
        <f>'[6]Daily Roster'!$AB231</f>
        <v>0</v>
      </c>
      <c r="AC231" s="142">
        <f>'[6]Daily Roster'!$AC231</f>
        <v>0</v>
      </c>
      <c r="AD231" s="142">
        <f>'[6]Daily Roster'!$AD231</f>
        <v>0</v>
      </c>
      <c r="AE231" s="142">
        <f>'[6]Daily Roster'!$AE231</f>
        <v>0</v>
      </c>
      <c r="AF231" s="142">
        <f>'[6]Daily Roster'!$AF231</f>
        <v>0</v>
      </c>
      <c r="AG231" s="142">
        <f>'[6]Daily Roster'!$AG231</f>
        <v>0</v>
      </c>
      <c r="AH231" s="142">
        <f>'[6]Daily Roster'!$AH231</f>
        <v>0</v>
      </c>
      <c r="AI231" s="142">
        <f>'[6]Daily Roster'!$AI231</f>
        <v>0</v>
      </c>
      <c r="AJ231" s="191">
        <f>'[6]Daily Roster'!$AJ231</f>
        <v>0</v>
      </c>
      <c r="AK231" s="191">
        <f>'[6]Daily Roster'!$AK231</f>
        <v>0</v>
      </c>
      <c r="AL231" s="191">
        <f>'[6]Daily Roster'!$AL231</f>
        <v>0</v>
      </c>
      <c r="AN231" s="25"/>
    </row>
    <row r="232" spans="1:40" s="5" customFormat="1" x14ac:dyDescent="0.3">
      <c r="A232" s="139">
        <v>43423</v>
      </c>
      <c r="B232" s="140" t="s">
        <v>1</v>
      </c>
      <c r="C232" s="142">
        <f>'[6]Daily Roster'!$C232</f>
        <v>0</v>
      </c>
      <c r="D232" s="142">
        <f>'[6]Daily Roster'!$D232</f>
        <v>0</v>
      </c>
      <c r="E232" s="142">
        <f>'[6]Daily Roster'!$E232</f>
        <v>0</v>
      </c>
      <c r="F232" s="142">
        <f>'[6]Daily Roster'!$F232</f>
        <v>0</v>
      </c>
      <c r="G232" s="142">
        <f>'[6]Daily Roster'!$G232</f>
        <v>0</v>
      </c>
      <c r="H232" s="142">
        <f>'[6]Daily Roster'!$H232</f>
        <v>0</v>
      </c>
      <c r="I232" s="142">
        <f>'[6]Daily Roster'!$I232</f>
        <v>0</v>
      </c>
      <c r="J232" s="142">
        <f>'[6]Daily Roster'!$J232</f>
        <v>0</v>
      </c>
      <c r="K232" s="142">
        <f>'[6]Daily Roster'!$K232</f>
        <v>0</v>
      </c>
      <c r="L232" s="142">
        <f>'[6]Daily Roster'!$L232</f>
        <v>0</v>
      </c>
      <c r="M232" s="142">
        <f>'[6]Daily Roster'!$M232</f>
        <v>0</v>
      </c>
      <c r="N232" s="142">
        <f>'[6]Daily Roster'!$N232</f>
        <v>0</v>
      </c>
      <c r="O232" s="142">
        <f>'[6]Daily Roster'!$O232</f>
        <v>0</v>
      </c>
      <c r="P232" s="142">
        <f>'[6]Daily Roster'!$P232</f>
        <v>0</v>
      </c>
      <c r="Q232" s="142">
        <f>'[6]Daily Roster'!$Q232</f>
        <v>0</v>
      </c>
      <c r="R232" s="142">
        <f>'[6]Daily Roster'!$R232</f>
        <v>0</v>
      </c>
      <c r="S232" s="142">
        <f>'[6]Daily Roster'!$S232</f>
        <v>0</v>
      </c>
      <c r="T232" s="142">
        <f>'[6]Daily Roster'!$T232</f>
        <v>0</v>
      </c>
      <c r="U232" s="142">
        <f>'[6]Daily Roster'!$U232</f>
        <v>0</v>
      </c>
      <c r="V232" s="142">
        <f>'[6]Daily Roster'!$V232</f>
        <v>0</v>
      </c>
      <c r="W232" s="142">
        <f>'[6]Daily Roster'!$W232</f>
        <v>0</v>
      </c>
      <c r="X232" s="142">
        <f>'[6]Daily Roster'!$X232</f>
        <v>0</v>
      </c>
      <c r="Y232" s="142">
        <f>'[6]Daily Roster'!$Y232</f>
        <v>0</v>
      </c>
      <c r="Z232" s="142">
        <f>'[6]Daily Roster'!$Z232</f>
        <v>0</v>
      </c>
      <c r="AA232" s="142">
        <f>'[6]Daily Roster'!$AA232</f>
        <v>0</v>
      </c>
      <c r="AB232" s="142">
        <f>'[6]Daily Roster'!$AB232</f>
        <v>0</v>
      </c>
      <c r="AC232" s="142">
        <f>'[6]Daily Roster'!$AC232</f>
        <v>0</v>
      </c>
      <c r="AD232" s="142">
        <f>'[6]Daily Roster'!$AD232</f>
        <v>0</v>
      </c>
      <c r="AE232" s="142">
        <f>'[6]Daily Roster'!$AE232</f>
        <v>0</v>
      </c>
      <c r="AF232" s="142">
        <f>'[6]Daily Roster'!$AF232</f>
        <v>0</v>
      </c>
      <c r="AG232" s="142">
        <f>'[6]Daily Roster'!$AG232</f>
        <v>0</v>
      </c>
      <c r="AH232" s="142">
        <f>'[6]Daily Roster'!$AH232</f>
        <v>0</v>
      </c>
      <c r="AI232" s="142">
        <f>'[6]Daily Roster'!$AI232</f>
        <v>0</v>
      </c>
      <c r="AJ232" s="191">
        <f>'[6]Daily Roster'!$AJ232</f>
        <v>0</v>
      </c>
      <c r="AK232" s="191">
        <f>'[6]Daily Roster'!$AK232</f>
        <v>0</v>
      </c>
      <c r="AL232" s="191">
        <f>'[6]Daily Roster'!$AL232</f>
        <v>0</v>
      </c>
      <c r="AN232" s="25"/>
    </row>
    <row r="233" spans="1:40" s="5" customFormat="1" x14ac:dyDescent="0.3">
      <c r="A233" s="139">
        <v>43424</v>
      </c>
      <c r="B233" s="140" t="s">
        <v>2</v>
      </c>
      <c r="C233" s="142">
        <f>'[6]Daily Roster'!$C233</f>
        <v>0</v>
      </c>
      <c r="D233" s="142">
        <f>'[6]Daily Roster'!$D233</f>
        <v>0</v>
      </c>
      <c r="E233" s="142">
        <f>'[6]Daily Roster'!$E233</f>
        <v>0</v>
      </c>
      <c r="F233" s="142">
        <f>'[6]Daily Roster'!$F233</f>
        <v>0</v>
      </c>
      <c r="G233" s="142">
        <f>'[6]Daily Roster'!$G233</f>
        <v>0</v>
      </c>
      <c r="H233" s="142">
        <f>'[6]Daily Roster'!$H233</f>
        <v>0</v>
      </c>
      <c r="I233" s="142">
        <f>'[6]Daily Roster'!$I233</f>
        <v>0</v>
      </c>
      <c r="J233" s="142">
        <f>'[6]Daily Roster'!$J233</f>
        <v>0</v>
      </c>
      <c r="K233" s="142">
        <f>'[6]Daily Roster'!$K233</f>
        <v>0</v>
      </c>
      <c r="L233" s="142">
        <f>'[6]Daily Roster'!$L233</f>
        <v>0</v>
      </c>
      <c r="M233" s="142">
        <f>'[6]Daily Roster'!$M233</f>
        <v>0</v>
      </c>
      <c r="N233" s="142">
        <f>'[6]Daily Roster'!$N233</f>
        <v>0</v>
      </c>
      <c r="O233" s="142">
        <f>'[6]Daily Roster'!$O233</f>
        <v>0</v>
      </c>
      <c r="P233" s="142">
        <f>'[6]Daily Roster'!$P233</f>
        <v>0</v>
      </c>
      <c r="Q233" s="142">
        <f>'[6]Daily Roster'!$Q233</f>
        <v>0</v>
      </c>
      <c r="R233" s="142">
        <f>'[6]Daily Roster'!$R233</f>
        <v>0</v>
      </c>
      <c r="S233" s="142">
        <f>'[6]Daily Roster'!$S233</f>
        <v>0</v>
      </c>
      <c r="T233" s="142">
        <f>'[6]Daily Roster'!$T233</f>
        <v>0</v>
      </c>
      <c r="U233" s="142">
        <f>'[6]Daily Roster'!$U233</f>
        <v>0</v>
      </c>
      <c r="V233" s="142">
        <f>'[6]Daily Roster'!$V233</f>
        <v>0</v>
      </c>
      <c r="W233" s="142">
        <f>'[6]Daily Roster'!$W233</f>
        <v>0</v>
      </c>
      <c r="X233" s="142">
        <f>'[6]Daily Roster'!$X233</f>
        <v>0</v>
      </c>
      <c r="Y233" s="142">
        <f>'[6]Daily Roster'!$Y233</f>
        <v>0</v>
      </c>
      <c r="Z233" s="142">
        <f>'[6]Daily Roster'!$Z233</f>
        <v>0</v>
      </c>
      <c r="AA233" s="142">
        <f>'[6]Daily Roster'!$AA233</f>
        <v>0</v>
      </c>
      <c r="AB233" s="142">
        <f>'[6]Daily Roster'!$AB233</f>
        <v>0</v>
      </c>
      <c r="AC233" s="142">
        <f>'[6]Daily Roster'!$AC233</f>
        <v>0</v>
      </c>
      <c r="AD233" s="142">
        <f>'[6]Daily Roster'!$AD233</f>
        <v>0</v>
      </c>
      <c r="AE233" s="142">
        <f>'[6]Daily Roster'!$AE233</f>
        <v>0</v>
      </c>
      <c r="AF233" s="142">
        <f>'[6]Daily Roster'!$AF233</f>
        <v>0</v>
      </c>
      <c r="AG233" s="142">
        <f>'[6]Daily Roster'!$AG233</f>
        <v>0</v>
      </c>
      <c r="AH233" s="142">
        <f>'[6]Daily Roster'!$AH233</f>
        <v>0</v>
      </c>
      <c r="AI233" s="142">
        <f>'[6]Daily Roster'!$AI233</f>
        <v>0</v>
      </c>
      <c r="AJ233" s="191">
        <f>'[6]Daily Roster'!$AJ233</f>
        <v>0</v>
      </c>
      <c r="AK233" s="191">
        <f>'[6]Daily Roster'!$AK233</f>
        <v>0</v>
      </c>
      <c r="AL233" s="191">
        <f>'[6]Daily Roster'!$AL233</f>
        <v>0</v>
      </c>
      <c r="AN233" s="25"/>
    </row>
    <row r="234" spans="1:40" s="5" customFormat="1" x14ac:dyDescent="0.3">
      <c r="A234" s="139">
        <v>43425</v>
      </c>
      <c r="B234" s="140" t="s">
        <v>3</v>
      </c>
      <c r="C234" s="142">
        <f>'[6]Daily Roster'!$C234</f>
        <v>0</v>
      </c>
      <c r="D234" s="142">
        <f>'[6]Daily Roster'!$D234</f>
        <v>0</v>
      </c>
      <c r="E234" s="142">
        <f>'[6]Daily Roster'!$E234</f>
        <v>0</v>
      </c>
      <c r="F234" s="142">
        <f>'[6]Daily Roster'!$F234</f>
        <v>0</v>
      </c>
      <c r="G234" s="142">
        <f>'[6]Daily Roster'!$G234</f>
        <v>0</v>
      </c>
      <c r="H234" s="142">
        <f>'[6]Daily Roster'!$H234</f>
        <v>0</v>
      </c>
      <c r="I234" s="142">
        <f>'[6]Daily Roster'!$I234</f>
        <v>0</v>
      </c>
      <c r="J234" s="142">
        <f>'[6]Daily Roster'!$J234</f>
        <v>0</v>
      </c>
      <c r="K234" s="142">
        <f>'[6]Daily Roster'!$K234</f>
        <v>0</v>
      </c>
      <c r="L234" s="142">
        <f>'[6]Daily Roster'!$L234</f>
        <v>0</v>
      </c>
      <c r="M234" s="142">
        <f>'[6]Daily Roster'!$M234</f>
        <v>0</v>
      </c>
      <c r="N234" s="142">
        <f>'[6]Daily Roster'!$N234</f>
        <v>0</v>
      </c>
      <c r="O234" s="142">
        <f>'[6]Daily Roster'!$O234</f>
        <v>0</v>
      </c>
      <c r="P234" s="142">
        <f>'[6]Daily Roster'!$P234</f>
        <v>0</v>
      </c>
      <c r="Q234" s="142">
        <f>'[6]Daily Roster'!$Q234</f>
        <v>0</v>
      </c>
      <c r="R234" s="142">
        <f>'[6]Daily Roster'!$R234</f>
        <v>0</v>
      </c>
      <c r="S234" s="142">
        <f>'[6]Daily Roster'!$S234</f>
        <v>0</v>
      </c>
      <c r="T234" s="142">
        <f>'[6]Daily Roster'!$T234</f>
        <v>0</v>
      </c>
      <c r="U234" s="142">
        <f>'[6]Daily Roster'!$U234</f>
        <v>0</v>
      </c>
      <c r="V234" s="142">
        <f>'[6]Daily Roster'!$V234</f>
        <v>0</v>
      </c>
      <c r="W234" s="142">
        <f>'[6]Daily Roster'!$W234</f>
        <v>0</v>
      </c>
      <c r="X234" s="142">
        <f>'[6]Daily Roster'!$X234</f>
        <v>0</v>
      </c>
      <c r="Y234" s="142">
        <f>'[6]Daily Roster'!$Y234</f>
        <v>0</v>
      </c>
      <c r="Z234" s="142">
        <f>'[6]Daily Roster'!$Z234</f>
        <v>0</v>
      </c>
      <c r="AA234" s="142">
        <f>'[6]Daily Roster'!$AA234</f>
        <v>0</v>
      </c>
      <c r="AB234" s="142">
        <f>'[6]Daily Roster'!$AB234</f>
        <v>0</v>
      </c>
      <c r="AC234" s="142">
        <f>'[6]Daily Roster'!$AC234</f>
        <v>0</v>
      </c>
      <c r="AD234" s="142">
        <f>'[6]Daily Roster'!$AD234</f>
        <v>0</v>
      </c>
      <c r="AE234" s="142">
        <f>'[6]Daily Roster'!$AE234</f>
        <v>0</v>
      </c>
      <c r="AF234" s="142">
        <f>'[6]Daily Roster'!$AF234</f>
        <v>0</v>
      </c>
      <c r="AG234" s="142">
        <f>'[6]Daily Roster'!$AG234</f>
        <v>0</v>
      </c>
      <c r="AH234" s="142">
        <f>'[6]Daily Roster'!$AH234</f>
        <v>0</v>
      </c>
      <c r="AI234" s="142">
        <f>'[6]Daily Roster'!$AI234</f>
        <v>0</v>
      </c>
      <c r="AJ234" s="191">
        <f>'[6]Daily Roster'!$AJ234</f>
        <v>0</v>
      </c>
      <c r="AK234" s="191">
        <f>'[6]Daily Roster'!$AK234</f>
        <v>0</v>
      </c>
      <c r="AL234" s="191">
        <f>'[6]Daily Roster'!$AL234</f>
        <v>0</v>
      </c>
      <c r="AN234" s="25"/>
    </row>
    <row r="235" spans="1:40" s="5" customFormat="1" x14ac:dyDescent="0.3">
      <c r="A235" s="139">
        <v>43426</v>
      </c>
      <c r="B235" s="140" t="s">
        <v>4</v>
      </c>
      <c r="C235" s="142">
        <f>'[6]Daily Roster'!$C235</f>
        <v>0</v>
      </c>
      <c r="D235" s="142">
        <f>'[6]Daily Roster'!$D235</f>
        <v>0</v>
      </c>
      <c r="E235" s="142">
        <f>'[6]Daily Roster'!$E235</f>
        <v>0</v>
      </c>
      <c r="F235" s="142">
        <f>'[6]Daily Roster'!$F235</f>
        <v>0</v>
      </c>
      <c r="G235" s="142">
        <f>'[6]Daily Roster'!$G235</f>
        <v>0</v>
      </c>
      <c r="H235" s="142">
        <f>'[6]Daily Roster'!$H235</f>
        <v>0</v>
      </c>
      <c r="I235" s="142">
        <f>'[6]Daily Roster'!$I235</f>
        <v>0</v>
      </c>
      <c r="J235" s="142">
        <f>'[6]Daily Roster'!$J235</f>
        <v>0</v>
      </c>
      <c r="K235" s="142">
        <f>'[6]Daily Roster'!$K235</f>
        <v>0</v>
      </c>
      <c r="L235" s="142">
        <f>'[6]Daily Roster'!$L235</f>
        <v>0</v>
      </c>
      <c r="M235" s="142">
        <f>'[6]Daily Roster'!$M235</f>
        <v>0</v>
      </c>
      <c r="N235" s="142">
        <f>'[6]Daily Roster'!$N235</f>
        <v>0</v>
      </c>
      <c r="O235" s="142">
        <f>'[6]Daily Roster'!$O235</f>
        <v>0</v>
      </c>
      <c r="P235" s="142">
        <f>'[6]Daily Roster'!$P235</f>
        <v>0</v>
      </c>
      <c r="Q235" s="142">
        <f>'[6]Daily Roster'!$Q235</f>
        <v>0</v>
      </c>
      <c r="R235" s="142">
        <f>'[6]Daily Roster'!$R235</f>
        <v>0</v>
      </c>
      <c r="S235" s="142">
        <f>'[6]Daily Roster'!$S235</f>
        <v>0</v>
      </c>
      <c r="T235" s="142">
        <f>'[6]Daily Roster'!$T235</f>
        <v>0</v>
      </c>
      <c r="U235" s="142">
        <f>'[6]Daily Roster'!$U235</f>
        <v>0</v>
      </c>
      <c r="V235" s="142">
        <f>'[6]Daily Roster'!$V235</f>
        <v>0</v>
      </c>
      <c r="W235" s="142">
        <f>'[6]Daily Roster'!$W235</f>
        <v>0</v>
      </c>
      <c r="X235" s="142">
        <f>'[6]Daily Roster'!$X235</f>
        <v>0</v>
      </c>
      <c r="Y235" s="142">
        <f>'[6]Daily Roster'!$Y235</f>
        <v>0</v>
      </c>
      <c r="Z235" s="142">
        <f>'[6]Daily Roster'!$Z235</f>
        <v>0</v>
      </c>
      <c r="AA235" s="142">
        <f>'[6]Daily Roster'!$AA235</f>
        <v>0</v>
      </c>
      <c r="AB235" s="142">
        <f>'[6]Daily Roster'!$AB235</f>
        <v>0</v>
      </c>
      <c r="AC235" s="142">
        <f>'[6]Daily Roster'!$AC235</f>
        <v>0</v>
      </c>
      <c r="AD235" s="142">
        <f>'[6]Daily Roster'!$AD235</f>
        <v>0</v>
      </c>
      <c r="AE235" s="142">
        <f>'[6]Daily Roster'!$AE235</f>
        <v>0</v>
      </c>
      <c r="AF235" s="142">
        <f>'[6]Daily Roster'!$AF235</f>
        <v>0</v>
      </c>
      <c r="AG235" s="142">
        <f>'[6]Daily Roster'!$AG235</f>
        <v>0</v>
      </c>
      <c r="AH235" s="142">
        <f>'[6]Daily Roster'!$AH235</f>
        <v>0</v>
      </c>
      <c r="AI235" s="142">
        <f>'[6]Daily Roster'!$AI235</f>
        <v>0</v>
      </c>
      <c r="AJ235" s="191">
        <f>'[6]Daily Roster'!$AJ235</f>
        <v>0</v>
      </c>
      <c r="AK235" s="191">
        <f>'[6]Daily Roster'!$AK235</f>
        <v>0</v>
      </c>
      <c r="AL235" s="191">
        <f>'[6]Daily Roster'!$AL235</f>
        <v>0</v>
      </c>
      <c r="AN235" s="25"/>
    </row>
    <row r="236" spans="1:40" s="5" customFormat="1" x14ac:dyDescent="0.3">
      <c r="A236" s="139">
        <v>43427</v>
      </c>
      <c r="B236" s="140" t="s">
        <v>5</v>
      </c>
      <c r="C236" s="142">
        <f>'[6]Daily Roster'!$C236</f>
        <v>0</v>
      </c>
      <c r="D236" s="142">
        <f>'[6]Daily Roster'!$D236</f>
        <v>0</v>
      </c>
      <c r="E236" s="142">
        <f>'[6]Daily Roster'!$E236</f>
        <v>0</v>
      </c>
      <c r="F236" s="142">
        <f>'[6]Daily Roster'!$F236</f>
        <v>0</v>
      </c>
      <c r="G236" s="142">
        <f>'[6]Daily Roster'!$G236</f>
        <v>0</v>
      </c>
      <c r="H236" s="142">
        <f>'[6]Daily Roster'!$H236</f>
        <v>0</v>
      </c>
      <c r="I236" s="142">
        <f>'[6]Daily Roster'!$I236</f>
        <v>0</v>
      </c>
      <c r="J236" s="142">
        <f>'[6]Daily Roster'!$J236</f>
        <v>0</v>
      </c>
      <c r="K236" s="142">
        <f>'[6]Daily Roster'!$K236</f>
        <v>0</v>
      </c>
      <c r="L236" s="142">
        <f>'[6]Daily Roster'!$L236</f>
        <v>0</v>
      </c>
      <c r="M236" s="142">
        <f>'[6]Daily Roster'!$M236</f>
        <v>0</v>
      </c>
      <c r="N236" s="142">
        <f>'[6]Daily Roster'!$N236</f>
        <v>0</v>
      </c>
      <c r="O236" s="142">
        <f>'[6]Daily Roster'!$O236</f>
        <v>0</v>
      </c>
      <c r="P236" s="142">
        <f>'[6]Daily Roster'!$P236</f>
        <v>0</v>
      </c>
      <c r="Q236" s="142">
        <f>'[6]Daily Roster'!$Q236</f>
        <v>0</v>
      </c>
      <c r="R236" s="142">
        <f>'[6]Daily Roster'!$R236</f>
        <v>0</v>
      </c>
      <c r="S236" s="142">
        <f>'[6]Daily Roster'!$S236</f>
        <v>0</v>
      </c>
      <c r="T236" s="142">
        <f>'[6]Daily Roster'!$T236</f>
        <v>0</v>
      </c>
      <c r="U236" s="142">
        <f>'[6]Daily Roster'!$U236</f>
        <v>0</v>
      </c>
      <c r="V236" s="142">
        <f>'[6]Daily Roster'!$V236</f>
        <v>0</v>
      </c>
      <c r="W236" s="142">
        <f>'[6]Daily Roster'!$W236</f>
        <v>0</v>
      </c>
      <c r="X236" s="142">
        <f>'[6]Daily Roster'!$X236</f>
        <v>0</v>
      </c>
      <c r="Y236" s="142">
        <f>'[6]Daily Roster'!$Y236</f>
        <v>0</v>
      </c>
      <c r="Z236" s="142">
        <f>'[6]Daily Roster'!$Z236</f>
        <v>0</v>
      </c>
      <c r="AA236" s="142">
        <f>'[6]Daily Roster'!$AA236</f>
        <v>0</v>
      </c>
      <c r="AB236" s="142">
        <f>'[6]Daily Roster'!$AB236</f>
        <v>0</v>
      </c>
      <c r="AC236" s="142">
        <f>'[6]Daily Roster'!$AC236</f>
        <v>0</v>
      </c>
      <c r="AD236" s="142">
        <f>'[6]Daily Roster'!$AD236</f>
        <v>0</v>
      </c>
      <c r="AE236" s="142">
        <f>'[6]Daily Roster'!$AE236</f>
        <v>0</v>
      </c>
      <c r="AF236" s="142">
        <f>'[6]Daily Roster'!$AF236</f>
        <v>0</v>
      </c>
      <c r="AG236" s="142">
        <f>'[6]Daily Roster'!$AG236</f>
        <v>0</v>
      </c>
      <c r="AH236" s="142">
        <f>'[6]Daily Roster'!$AH236</f>
        <v>0</v>
      </c>
      <c r="AI236" s="142">
        <f>'[6]Daily Roster'!$AI236</f>
        <v>0</v>
      </c>
      <c r="AJ236" s="191">
        <f>'[6]Daily Roster'!$AJ236</f>
        <v>0</v>
      </c>
      <c r="AK236" s="191">
        <f>'[6]Daily Roster'!$AK236</f>
        <v>0</v>
      </c>
      <c r="AL236" s="191">
        <f>'[6]Daily Roster'!$AL236</f>
        <v>0</v>
      </c>
      <c r="AN236" s="25"/>
    </row>
    <row r="237" spans="1:40" s="5" customFormat="1" x14ac:dyDescent="0.3">
      <c r="A237" s="139">
        <v>43430</v>
      </c>
      <c r="B237" s="140" t="s">
        <v>1</v>
      </c>
      <c r="C237" s="142">
        <f>'[6]Daily Roster'!$C237</f>
        <v>0</v>
      </c>
      <c r="D237" s="142">
        <f>'[6]Daily Roster'!$D237</f>
        <v>0</v>
      </c>
      <c r="E237" s="142">
        <f>'[6]Daily Roster'!$E237</f>
        <v>0</v>
      </c>
      <c r="F237" s="142">
        <f>'[6]Daily Roster'!$F237</f>
        <v>0</v>
      </c>
      <c r="G237" s="142">
        <f>'[6]Daily Roster'!$G237</f>
        <v>0</v>
      </c>
      <c r="H237" s="142">
        <f>'[6]Daily Roster'!$H237</f>
        <v>0</v>
      </c>
      <c r="I237" s="142">
        <f>'[6]Daily Roster'!$I237</f>
        <v>0</v>
      </c>
      <c r="J237" s="142">
        <f>'[6]Daily Roster'!$J237</f>
        <v>0</v>
      </c>
      <c r="K237" s="142">
        <f>'[6]Daily Roster'!$K237</f>
        <v>0</v>
      </c>
      <c r="L237" s="142">
        <f>'[6]Daily Roster'!$L237</f>
        <v>0</v>
      </c>
      <c r="M237" s="142">
        <f>'[6]Daily Roster'!$M237</f>
        <v>0</v>
      </c>
      <c r="N237" s="142">
        <f>'[6]Daily Roster'!$N237</f>
        <v>0</v>
      </c>
      <c r="O237" s="142">
        <f>'[6]Daily Roster'!$O237</f>
        <v>0</v>
      </c>
      <c r="P237" s="142">
        <f>'[6]Daily Roster'!$P237</f>
        <v>0</v>
      </c>
      <c r="Q237" s="142">
        <f>'[6]Daily Roster'!$Q237</f>
        <v>0</v>
      </c>
      <c r="R237" s="142">
        <f>'[6]Daily Roster'!$R237</f>
        <v>0</v>
      </c>
      <c r="S237" s="142">
        <f>'[6]Daily Roster'!$S237</f>
        <v>0</v>
      </c>
      <c r="T237" s="142">
        <f>'[6]Daily Roster'!$T237</f>
        <v>0</v>
      </c>
      <c r="U237" s="142">
        <f>'[6]Daily Roster'!$U237</f>
        <v>0</v>
      </c>
      <c r="V237" s="142">
        <f>'[6]Daily Roster'!$V237</f>
        <v>0</v>
      </c>
      <c r="W237" s="142">
        <f>'[6]Daily Roster'!$W237</f>
        <v>0</v>
      </c>
      <c r="X237" s="142">
        <f>'[6]Daily Roster'!$X237</f>
        <v>0</v>
      </c>
      <c r="Y237" s="142">
        <f>'[6]Daily Roster'!$Y237</f>
        <v>0</v>
      </c>
      <c r="Z237" s="142">
        <f>'[6]Daily Roster'!$Z237</f>
        <v>0</v>
      </c>
      <c r="AA237" s="142">
        <f>'[6]Daily Roster'!$AA237</f>
        <v>0</v>
      </c>
      <c r="AB237" s="142">
        <f>'[6]Daily Roster'!$AB237</f>
        <v>0</v>
      </c>
      <c r="AC237" s="142">
        <f>'[6]Daily Roster'!$AC237</f>
        <v>0</v>
      </c>
      <c r="AD237" s="142">
        <f>'[6]Daily Roster'!$AD237</f>
        <v>0</v>
      </c>
      <c r="AE237" s="142">
        <f>'[6]Daily Roster'!$AE237</f>
        <v>0</v>
      </c>
      <c r="AF237" s="142">
        <f>'[6]Daily Roster'!$AF237</f>
        <v>0</v>
      </c>
      <c r="AG237" s="142">
        <f>'[6]Daily Roster'!$AG237</f>
        <v>0</v>
      </c>
      <c r="AH237" s="142">
        <f>'[6]Daily Roster'!$AH237</f>
        <v>0</v>
      </c>
      <c r="AI237" s="142">
        <f>'[6]Daily Roster'!$AI237</f>
        <v>0</v>
      </c>
      <c r="AJ237" s="191">
        <f>'[6]Daily Roster'!$AJ237</f>
        <v>0</v>
      </c>
      <c r="AK237" s="191">
        <f>'[6]Daily Roster'!$AK237</f>
        <v>0</v>
      </c>
      <c r="AL237" s="191">
        <f>'[6]Daily Roster'!$AL237</f>
        <v>0</v>
      </c>
      <c r="AN237" s="25"/>
    </row>
    <row r="238" spans="1:40" s="5" customFormat="1" x14ac:dyDescent="0.3">
      <c r="A238" s="139">
        <v>43431</v>
      </c>
      <c r="B238" s="140" t="s">
        <v>2</v>
      </c>
      <c r="C238" s="142">
        <f>'[6]Daily Roster'!$C238</f>
        <v>0</v>
      </c>
      <c r="D238" s="142">
        <f>'[6]Daily Roster'!$D238</f>
        <v>0</v>
      </c>
      <c r="E238" s="142">
        <f>'[6]Daily Roster'!$E238</f>
        <v>0</v>
      </c>
      <c r="F238" s="142">
        <f>'[6]Daily Roster'!$F238</f>
        <v>0</v>
      </c>
      <c r="G238" s="142">
        <f>'[6]Daily Roster'!$G238</f>
        <v>0</v>
      </c>
      <c r="H238" s="142">
        <f>'[6]Daily Roster'!$H238</f>
        <v>0</v>
      </c>
      <c r="I238" s="142">
        <f>'[6]Daily Roster'!$I238</f>
        <v>0</v>
      </c>
      <c r="J238" s="142">
        <f>'[6]Daily Roster'!$J238</f>
        <v>0</v>
      </c>
      <c r="K238" s="142">
        <f>'[6]Daily Roster'!$K238</f>
        <v>0</v>
      </c>
      <c r="L238" s="142">
        <f>'[6]Daily Roster'!$L238</f>
        <v>0</v>
      </c>
      <c r="M238" s="142">
        <f>'[6]Daily Roster'!$M238</f>
        <v>0</v>
      </c>
      <c r="N238" s="142">
        <f>'[6]Daily Roster'!$N238</f>
        <v>0</v>
      </c>
      <c r="O238" s="142">
        <f>'[6]Daily Roster'!$O238</f>
        <v>0</v>
      </c>
      <c r="P238" s="142">
        <f>'[6]Daily Roster'!$P238</f>
        <v>0</v>
      </c>
      <c r="Q238" s="142">
        <f>'[6]Daily Roster'!$Q238</f>
        <v>0</v>
      </c>
      <c r="R238" s="142">
        <f>'[6]Daily Roster'!$R238</f>
        <v>0</v>
      </c>
      <c r="S238" s="142">
        <f>'[6]Daily Roster'!$S238</f>
        <v>0</v>
      </c>
      <c r="T238" s="142">
        <f>'[6]Daily Roster'!$T238</f>
        <v>0</v>
      </c>
      <c r="U238" s="142">
        <f>'[6]Daily Roster'!$U238</f>
        <v>0</v>
      </c>
      <c r="V238" s="142">
        <f>'[6]Daily Roster'!$V238</f>
        <v>0</v>
      </c>
      <c r="W238" s="142">
        <f>'[6]Daily Roster'!$W238</f>
        <v>0</v>
      </c>
      <c r="X238" s="142">
        <f>'[6]Daily Roster'!$X238</f>
        <v>0</v>
      </c>
      <c r="Y238" s="142">
        <f>'[6]Daily Roster'!$Y238</f>
        <v>0</v>
      </c>
      <c r="Z238" s="142">
        <f>'[6]Daily Roster'!$Z238</f>
        <v>0</v>
      </c>
      <c r="AA238" s="142">
        <f>'[6]Daily Roster'!$AA238</f>
        <v>0</v>
      </c>
      <c r="AB238" s="142">
        <f>'[6]Daily Roster'!$AB238</f>
        <v>0</v>
      </c>
      <c r="AC238" s="142">
        <f>'[6]Daily Roster'!$AC238</f>
        <v>0</v>
      </c>
      <c r="AD238" s="142">
        <f>'[6]Daily Roster'!$AD238</f>
        <v>0</v>
      </c>
      <c r="AE238" s="142">
        <f>'[6]Daily Roster'!$AE238</f>
        <v>0</v>
      </c>
      <c r="AF238" s="142">
        <f>'[6]Daily Roster'!$AF238</f>
        <v>0</v>
      </c>
      <c r="AG238" s="142">
        <f>'[6]Daily Roster'!$AG238</f>
        <v>0</v>
      </c>
      <c r="AH238" s="142">
        <f>'[6]Daily Roster'!$AH238</f>
        <v>0</v>
      </c>
      <c r="AI238" s="142">
        <f>'[6]Daily Roster'!$AI238</f>
        <v>0</v>
      </c>
      <c r="AJ238" s="191">
        <f>'[6]Daily Roster'!$AJ238</f>
        <v>0</v>
      </c>
      <c r="AK238" s="191">
        <f>'[6]Daily Roster'!$AK238</f>
        <v>0</v>
      </c>
      <c r="AL238" s="191">
        <f>'[6]Daily Roster'!$AL238</f>
        <v>0</v>
      </c>
      <c r="AN238" s="25"/>
    </row>
    <row r="239" spans="1:40" s="5" customFormat="1" x14ac:dyDescent="0.3">
      <c r="A239" s="139">
        <v>43432</v>
      </c>
      <c r="B239" s="140" t="s">
        <v>3</v>
      </c>
      <c r="C239" s="142">
        <f>'[6]Daily Roster'!$C239</f>
        <v>0</v>
      </c>
      <c r="D239" s="142">
        <f>'[6]Daily Roster'!$D239</f>
        <v>0</v>
      </c>
      <c r="E239" s="142">
        <f>'[6]Daily Roster'!$E239</f>
        <v>0</v>
      </c>
      <c r="F239" s="142">
        <f>'[6]Daily Roster'!$F239</f>
        <v>0</v>
      </c>
      <c r="G239" s="142">
        <f>'[6]Daily Roster'!$G239</f>
        <v>0</v>
      </c>
      <c r="H239" s="142">
        <f>'[6]Daily Roster'!$H239</f>
        <v>0</v>
      </c>
      <c r="I239" s="142">
        <f>'[6]Daily Roster'!$I239</f>
        <v>0</v>
      </c>
      <c r="J239" s="142">
        <f>'[6]Daily Roster'!$J239</f>
        <v>0</v>
      </c>
      <c r="K239" s="142">
        <f>'[6]Daily Roster'!$K239</f>
        <v>0</v>
      </c>
      <c r="L239" s="142">
        <f>'[6]Daily Roster'!$L239</f>
        <v>0</v>
      </c>
      <c r="M239" s="142">
        <f>'[6]Daily Roster'!$M239</f>
        <v>0</v>
      </c>
      <c r="N239" s="142">
        <f>'[6]Daily Roster'!$N239</f>
        <v>0</v>
      </c>
      <c r="O239" s="142">
        <f>'[6]Daily Roster'!$O239</f>
        <v>0</v>
      </c>
      <c r="P239" s="142">
        <f>'[6]Daily Roster'!$P239</f>
        <v>0</v>
      </c>
      <c r="Q239" s="142">
        <f>'[6]Daily Roster'!$Q239</f>
        <v>0</v>
      </c>
      <c r="R239" s="142">
        <f>'[6]Daily Roster'!$R239</f>
        <v>0</v>
      </c>
      <c r="S239" s="142">
        <f>'[6]Daily Roster'!$S239</f>
        <v>0</v>
      </c>
      <c r="T239" s="142">
        <f>'[6]Daily Roster'!$T239</f>
        <v>0</v>
      </c>
      <c r="U239" s="142">
        <f>'[6]Daily Roster'!$U239</f>
        <v>0</v>
      </c>
      <c r="V239" s="142">
        <f>'[6]Daily Roster'!$V239</f>
        <v>0</v>
      </c>
      <c r="W239" s="142">
        <f>'[6]Daily Roster'!$W239</f>
        <v>0</v>
      </c>
      <c r="X239" s="142">
        <f>'[6]Daily Roster'!$X239</f>
        <v>0</v>
      </c>
      <c r="Y239" s="142">
        <f>'[6]Daily Roster'!$Y239</f>
        <v>0</v>
      </c>
      <c r="Z239" s="142">
        <f>'[6]Daily Roster'!$Z239</f>
        <v>0</v>
      </c>
      <c r="AA239" s="142">
        <f>'[6]Daily Roster'!$AA239</f>
        <v>0</v>
      </c>
      <c r="AB239" s="142">
        <f>'[6]Daily Roster'!$AB239</f>
        <v>0</v>
      </c>
      <c r="AC239" s="142">
        <f>'[6]Daily Roster'!$AC239</f>
        <v>0</v>
      </c>
      <c r="AD239" s="142">
        <f>'[6]Daily Roster'!$AD239</f>
        <v>0</v>
      </c>
      <c r="AE239" s="142">
        <f>'[6]Daily Roster'!$AE239</f>
        <v>0</v>
      </c>
      <c r="AF239" s="142">
        <f>'[6]Daily Roster'!$AF239</f>
        <v>0</v>
      </c>
      <c r="AG239" s="142">
        <f>'[6]Daily Roster'!$AG239</f>
        <v>0</v>
      </c>
      <c r="AH239" s="142">
        <f>'[6]Daily Roster'!$AH239</f>
        <v>0</v>
      </c>
      <c r="AI239" s="142">
        <f>'[6]Daily Roster'!$AI239</f>
        <v>0</v>
      </c>
      <c r="AJ239" s="191">
        <f>'[6]Daily Roster'!$AJ239</f>
        <v>0</v>
      </c>
      <c r="AK239" s="191">
        <f>'[6]Daily Roster'!$AK239</f>
        <v>0</v>
      </c>
      <c r="AL239" s="191">
        <f>'[6]Daily Roster'!$AL239</f>
        <v>0</v>
      </c>
      <c r="AN239" s="25"/>
    </row>
    <row r="240" spans="1:40" s="5" customFormat="1" x14ac:dyDescent="0.3">
      <c r="A240" s="139">
        <v>43433</v>
      </c>
      <c r="B240" s="140" t="s">
        <v>4</v>
      </c>
      <c r="C240" s="142">
        <f>'[6]Daily Roster'!$C240</f>
        <v>0</v>
      </c>
      <c r="D240" s="142">
        <f>'[6]Daily Roster'!$D240</f>
        <v>0</v>
      </c>
      <c r="E240" s="142">
        <f>'[6]Daily Roster'!$E240</f>
        <v>0</v>
      </c>
      <c r="F240" s="142">
        <f>'[6]Daily Roster'!$F240</f>
        <v>0</v>
      </c>
      <c r="G240" s="142">
        <f>'[6]Daily Roster'!$G240</f>
        <v>0</v>
      </c>
      <c r="H240" s="142">
        <f>'[6]Daily Roster'!$H240</f>
        <v>0</v>
      </c>
      <c r="I240" s="142">
        <f>'[6]Daily Roster'!$I240</f>
        <v>0</v>
      </c>
      <c r="J240" s="142">
        <f>'[6]Daily Roster'!$J240</f>
        <v>0</v>
      </c>
      <c r="K240" s="142">
        <f>'[6]Daily Roster'!$K240</f>
        <v>0</v>
      </c>
      <c r="L240" s="142">
        <f>'[6]Daily Roster'!$L240</f>
        <v>0</v>
      </c>
      <c r="M240" s="142">
        <f>'[6]Daily Roster'!$M240</f>
        <v>0</v>
      </c>
      <c r="N240" s="142">
        <f>'[6]Daily Roster'!$N240</f>
        <v>0</v>
      </c>
      <c r="O240" s="142">
        <f>'[6]Daily Roster'!$O240</f>
        <v>0</v>
      </c>
      <c r="P240" s="142">
        <f>'[6]Daily Roster'!$P240</f>
        <v>0</v>
      </c>
      <c r="Q240" s="142">
        <f>'[6]Daily Roster'!$Q240</f>
        <v>0</v>
      </c>
      <c r="R240" s="142">
        <f>'[6]Daily Roster'!$R240</f>
        <v>0</v>
      </c>
      <c r="S240" s="142">
        <f>'[6]Daily Roster'!$S240</f>
        <v>0</v>
      </c>
      <c r="T240" s="142">
        <f>'[6]Daily Roster'!$T240</f>
        <v>0</v>
      </c>
      <c r="U240" s="142">
        <f>'[6]Daily Roster'!$U240</f>
        <v>0</v>
      </c>
      <c r="V240" s="142">
        <f>'[6]Daily Roster'!$V240</f>
        <v>0</v>
      </c>
      <c r="W240" s="142">
        <f>'[6]Daily Roster'!$W240</f>
        <v>0</v>
      </c>
      <c r="X240" s="142">
        <f>'[6]Daily Roster'!$X240</f>
        <v>0</v>
      </c>
      <c r="Y240" s="142">
        <f>'[6]Daily Roster'!$Y240</f>
        <v>0</v>
      </c>
      <c r="Z240" s="142">
        <f>'[6]Daily Roster'!$Z240</f>
        <v>0</v>
      </c>
      <c r="AA240" s="142">
        <f>'[6]Daily Roster'!$AA240</f>
        <v>0</v>
      </c>
      <c r="AB240" s="142">
        <f>'[6]Daily Roster'!$AB240</f>
        <v>0</v>
      </c>
      <c r="AC240" s="142">
        <f>'[6]Daily Roster'!$AC240</f>
        <v>0</v>
      </c>
      <c r="AD240" s="142">
        <f>'[6]Daily Roster'!$AD240</f>
        <v>0</v>
      </c>
      <c r="AE240" s="142">
        <f>'[6]Daily Roster'!$AE240</f>
        <v>0</v>
      </c>
      <c r="AF240" s="142">
        <f>'[6]Daily Roster'!$AF240</f>
        <v>0</v>
      </c>
      <c r="AG240" s="142">
        <f>'[6]Daily Roster'!$AG240</f>
        <v>0</v>
      </c>
      <c r="AH240" s="142">
        <f>'[6]Daily Roster'!$AH240</f>
        <v>0</v>
      </c>
      <c r="AI240" s="142">
        <f>'[6]Daily Roster'!$AI240</f>
        <v>0</v>
      </c>
      <c r="AJ240" s="191">
        <f>'[6]Daily Roster'!$AJ240</f>
        <v>0</v>
      </c>
      <c r="AK240" s="191">
        <f>'[6]Daily Roster'!$AK240</f>
        <v>0</v>
      </c>
      <c r="AL240" s="191">
        <f>'[6]Daily Roster'!$AL240</f>
        <v>0</v>
      </c>
      <c r="AN240" s="25"/>
    </row>
    <row r="241" spans="1:40" s="5" customFormat="1" x14ac:dyDescent="0.3">
      <c r="A241" s="139">
        <v>43434</v>
      </c>
      <c r="B241" s="140" t="s">
        <v>5</v>
      </c>
      <c r="C241" s="142">
        <f>'[6]Daily Roster'!$C241</f>
        <v>0</v>
      </c>
      <c r="D241" s="142">
        <f>'[6]Daily Roster'!$D241</f>
        <v>0</v>
      </c>
      <c r="E241" s="142">
        <f>'[6]Daily Roster'!$E241</f>
        <v>0</v>
      </c>
      <c r="F241" s="142">
        <f>'[6]Daily Roster'!$F241</f>
        <v>0</v>
      </c>
      <c r="G241" s="142">
        <f>'[6]Daily Roster'!$G241</f>
        <v>0</v>
      </c>
      <c r="H241" s="142">
        <f>'[6]Daily Roster'!$H241</f>
        <v>0</v>
      </c>
      <c r="I241" s="142">
        <f>'[6]Daily Roster'!$I241</f>
        <v>0</v>
      </c>
      <c r="J241" s="142">
        <f>'[6]Daily Roster'!$J241</f>
        <v>0</v>
      </c>
      <c r="K241" s="142">
        <f>'[6]Daily Roster'!$K241</f>
        <v>0</v>
      </c>
      <c r="L241" s="142">
        <f>'[6]Daily Roster'!$L241</f>
        <v>0</v>
      </c>
      <c r="M241" s="142">
        <f>'[6]Daily Roster'!$M241</f>
        <v>0</v>
      </c>
      <c r="N241" s="142">
        <f>'[6]Daily Roster'!$N241</f>
        <v>0</v>
      </c>
      <c r="O241" s="142">
        <f>'[6]Daily Roster'!$O241</f>
        <v>0</v>
      </c>
      <c r="P241" s="142">
        <f>'[6]Daily Roster'!$P241</f>
        <v>0</v>
      </c>
      <c r="Q241" s="142">
        <f>'[6]Daily Roster'!$Q241</f>
        <v>0</v>
      </c>
      <c r="R241" s="142">
        <f>'[6]Daily Roster'!$R241</f>
        <v>0</v>
      </c>
      <c r="S241" s="142">
        <f>'[6]Daily Roster'!$S241</f>
        <v>0</v>
      </c>
      <c r="T241" s="142">
        <f>'[6]Daily Roster'!$T241</f>
        <v>0</v>
      </c>
      <c r="U241" s="142">
        <f>'[6]Daily Roster'!$U241</f>
        <v>0</v>
      </c>
      <c r="V241" s="142">
        <f>'[6]Daily Roster'!$V241</f>
        <v>0</v>
      </c>
      <c r="W241" s="142">
        <f>'[6]Daily Roster'!$W241</f>
        <v>0</v>
      </c>
      <c r="X241" s="142">
        <f>'[6]Daily Roster'!$X241</f>
        <v>0</v>
      </c>
      <c r="Y241" s="142">
        <f>'[6]Daily Roster'!$Y241</f>
        <v>0</v>
      </c>
      <c r="Z241" s="142">
        <f>'[6]Daily Roster'!$Z241</f>
        <v>0</v>
      </c>
      <c r="AA241" s="142">
        <f>'[6]Daily Roster'!$AA241</f>
        <v>0</v>
      </c>
      <c r="AB241" s="142">
        <f>'[6]Daily Roster'!$AB241</f>
        <v>0</v>
      </c>
      <c r="AC241" s="142">
        <f>'[6]Daily Roster'!$AC241</f>
        <v>0</v>
      </c>
      <c r="AD241" s="142">
        <f>'[6]Daily Roster'!$AD241</f>
        <v>0</v>
      </c>
      <c r="AE241" s="142">
        <f>'[6]Daily Roster'!$AE241</f>
        <v>0</v>
      </c>
      <c r="AF241" s="142">
        <f>'[6]Daily Roster'!$AF241</f>
        <v>0</v>
      </c>
      <c r="AG241" s="142">
        <f>'[6]Daily Roster'!$AG241</f>
        <v>0</v>
      </c>
      <c r="AH241" s="142">
        <f>'[6]Daily Roster'!$AH241</f>
        <v>0</v>
      </c>
      <c r="AI241" s="142">
        <f>'[6]Daily Roster'!$AI241</f>
        <v>0</v>
      </c>
      <c r="AJ241" s="191">
        <f>'[6]Daily Roster'!$AJ241</f>
        <v>0</v>
      </c>
      <c r="AK241" s="191">
        <f>'[6]Daily Roster'!$AK241</f>
        <v>0</v>
      </c>
      <c r="AL241" s="191">
        <f>'[6]Daily Roster'!$AL241</f>
        <v>0</v>
      </c>
      <c r="AN241" s="25"/>
    </row>
    <row r="242" spans="1:40" s="5" customFormat="1" x14ac:dyDescent="0.3">
      <c r="A242" s="139">
        <v>43437</v>
      </c>
      <c r="B242" s="140" t="s">
        <v>1</v>
      </c>
      <c r="C242" s="142">
        <f>'[6]Daily Roster'!$C242</f>
        <v>0</v>
      </c>
      <c r="D242" s="142">
        <f>'[6]Daily Roster'!$D242</f>
        <v>0</v>
      </c>
      <c r="E242" s="142">
        <f>'[6]Daily Roster'!$E242</f>
        <v>0</v>
      </c>
      <c r="F242" s="142">
        <f>'[6]Daily Roster'!$F242</f>
        <v>0</v>
      </c>
      <c r="G242" s="142">
        <f>'[6]Daily Roster'!$G242</f>
        <v>0</v>
      </c>
      <c r="H242" s="142">
        <f>'[6]Daily Roster'!$H242</f>
        <v>0</v>
      </c>
      <c r="I242" s="142">
        <f>'[6]Daily Roster'!$I242</f>
        <v>0</v>
      </c>
      <c r="J242" s="142">
        <f>'[6]Daily Roster'!$J242</f>
        <v>0</v>
      </c>
      <c r="K242" s="142">
        <f>'[6]Daily Roster'!$K242</f>
        <v>0</v>
      </c>
      <c r="L242" s="142">
        <f>'[6]Daily Roster'!$L242</f>
        <v>0</v>
      </c>
      <c r="M242" s="142">
        <f>'[6]Daily Roster'!$M242</f>
        <v>0</v>
      </c>
      <c r="N242" s="142">
        <f>'[6]Daily Roster'!$N242</f>
        <v>0</v>
      </c>
      <c r="O242" s="142">
        <f>'[6]Daily Roster'!$O242</f>
        <v>0</v>
      </c>
      <c r="P242" s="142">
        <f>'[6]Daily Roster'!$P242</f>
        <v>0</v>
      </c>
      <c r="Q242" s="142">
        <f>'[6]Daily Roster'!$Q242</f>
        <v>0</v>
      </c>
      <c r="R242" s="142">
        <f>'[6]Daily Roster'!$R242</f>
        <v>0</v>
      </c>
      <c r="S242" s="142">
        <f>'[6]Daily Roster'!$S242</f>
        <v>0</v>
      </c>
      <c r="T242" s="142">
        <f>'[6]Daily Roster'!$T242</f>
        <v>0</v>
      </c>
      <c r="U242" s="142">
        <f>'[6]Daily Roster'!$U242</f>
        <v>0</v>
      </c>
      <c r="V242" s="142">
        <f>'[6]Daily Roster'!$V242</f>
        <v>0</v>
      </c>
      <c r="W242" s="142">
        <f>'[6]Daily Roster'!$W242</f>
        <v>0</v>
      </c>
      <c r="X242" s="142">
        <f>'[6]Daily Roster'!$X242</f>
        <v>0</v>
      </c>
      <c r="Y242" s="142">
        <f>'[6]Daily Roster'!$Y242</f>
        <v>0</v>
      </c>
      <c r="Z242" s="142">
        <f>'[6]Daily Roster'!$Z242</f>
        <v>0</v>
      </c>
      <c r="AA242" s="142">
        <f>'[6]Daily Roster'!$AA242</f>
        <v>0</v>
      </c>
      <c r="AB242" s="142">
        <f>'[6]Daily Roster'!$AB242</f>
        <v>0</v>
      </c>
      <c r="AC242" s="142">
        <f>'[6]Daily Roster'!$AC242</f>
        <v>0</v>
      </c>
      <c r="AD242" s="142">
        <f>'[6]Daily Roster'!$AD242</f>
        <v>0</v>
      </c>
      <c r="AE242" s="142">
        <f>'[6]Daily Roster'!$AE242</f>
        <v>0</v>
      </c>
      <c r="AF242" s="142">
        <f>'[6]Daily Roster'!$AF242</f>
        <v>0</v>
      </c>
      <c r="AG242" s="142">
        <f>'[6]Daily Roster'!$AG242</f>
        <v>0</v>
      </c>
      <c r="AH242" s="142">
        <f>'[6]Daily Roster'!$AH242</f>
        <v>0</v>
      </c>
      <c r="AI242" s="142">
        <f>'[6]Daily Roster'!$AI242</f>
        <v>0</v>
      </c>
      <c r="AJ242" s="191">
        <f>'[6]Daily Roster'!$AJ242</f>
        <v>0</v>
      </c>
      <c r="AK242" s="191">
        <f>'[6]Daily Roster'!$AK242</f>
        <v>0</v>
      </c>
      <c r="AL242" s="191">
        <f>'[6]Daily Roster'!$AL242</f>
        <v>0</v>
      </c>
      <c r="AN242" s="25"/>
    </row>
    <row r="243" spans="1:40" s="5" customFormat="1" x14ac:dyDescent="0.3">
      <c r="A243" s="139">
        <v>43438</v>
      </c>
      <c r="B243" s="140" t="s">
        <v>2</v>
      </c>
      <c r="C243" s="142">
        <f>'[6]Daily Roster'!$C243</f>
        <v>0</v>
      </c>
      <c r="D243" s="142">
        <f>'[6]Daily Roster'!$D243</f>
        <v>0</v>
      </c>
      <c r="E243" s="142">
        <f>'[6]Daily Roster'!$E243</f>
        <v>0</v>
      </c>
      <c r="F243" s="142">
        <f>'[6]Daily Roster'!$F243</f>
        <v>0</v>
      </c>
      <c r="G243" s="142">
        <f>'[6]Daily Roster'!$G243</f>
        <v>0</v>
      </c>
      <c r="H243" s="142">
        <f>'[6]Daily Roster'!$H243</f>
        <v>0</v>
      </c>
      <c r="I243" s="142">
        <f>'[6]Daily Roster'!$I243</f>
        <v>0</v>
      </c>
      <c r="J243" s="142">
        <f>'[6]Daily Roster'!$J243</f>
        <v>0</v>
      </c>
      <c r="K243" s="142">
        <f>'[6]Daily Roster'!$K243</f>
        <v>0</v>
      </c>
      <c r="L243" s="142">
        <f>'[6]Daily Roster'!$L243</f>
        <v>0</v>
      </c>
      <c r="M243" s="142">
        <f>'[6]Daily Roster'!$M243</f>
        <v>0</v>
      </c>
      <c r="N243" s="142">
        <f>'[6]Daily Roster'!$N243</f>
        <v>0</v>
      </c>
      <c r="O243" s="142">
        <f>'[6]Daily Roster'!$O243</f>
        <v>0</v>
      </c>
      <c r="P243" s="142">
        <f>'[6]Daily Roster'!$P243</f>
        <v>0</v>
      </c>
      <c r="Q243" s="142">
        <f>'[6]Daily Roster'!$Q243</f>
        <v>0</v>
      </c>
      <c r="R243" s="142">
        <f>'[6]Daily Roster'!$R243</f>
        <v>0</v>
      </c>
      <c r="S243" s="142">
        <f>'[6]Daily Roster'!$S243</f>
        <v>0</v>
      </c>
      <c r="T243" s="142">
        <f>'[6]Daily Roster'!$T243</f>
        <v>0</v>
      </c>
      <c r="U243" s="142">
        <f>'[6]Daily Roster'!$U243</f>
        <v>0</v>
      </c>
      <c r="V243" s="142">
        <f>'[6]Daily Roster'!$V243</f>
        <v>0</v>
      </c>
      <c r="W243" s="142">
        <f>'[6]Daily Roster'!$W243</f>
        <v>0</v>
      </c>
      <c r="X243" s="142">
        <f>'[6]Daily Roster'!$X243</f>
        <v>0</v>
      </c>
      <c r="Y243" s="142">
        <f>'[6]Daily Roster'!$Y243</f>
        <v>0</v>
      </c>
      <c r="Z243" s="142">
        <f>'[6]Daily Roster'!$Z243</f>
        <v>0</v>
      </c>
      <c r="AA243" s="142">
        <f>'[6]Daily Roster'!$AA243</f>
        <v>0</v>
      </c>
      <c r="AB243" s="142">
        <f>'[6]Daily Roster'!$AB243</f>
        <v>0</v>
      </c>
      <c r="AC243" s="142">
        <f>'[6]Daily Roster'!$AC243</f>
        <v>0</v>
      </c>
      <c r="AD243" s="142">
        <f>'[6]Daily Roster'!$AD243</f>
        <v>0</v>
      </c>
      <c r="AE243" s="142">
        <f>'[6]Daily Roster'!$AE243</f>
        <v>0</v>
      </c>
      <c r="AF243" s="142">
        <f>'[6]Daily Roster'!$AF243</f>
        <v>0</v>
      </c>
      <c r="AG243" s="142">
        <f>'[6]Daily Roster'!$AG243</f>
        <v>0</v>
      </c>
      <c r="AH243" s="142">
        <f>'[6]Daily Roster'!$AH243</f>
        <v>0</v>
      </c>
      <c r="AI243" s="142">
        <f>'[6]Daily Roster'!$AI243</f>
        <v>0</v>
      </c>
      <c r="AJ243" s="191">
        <f>'[6]Daily Roster'!$AJ243</f>
        <v>0</v>
      </c>
      <c r="AK243" s="191">
        <f>'[6]Daily Roster'!$AK243</f>
        <v>0</v>
      </c>
      <c r="AL243" s="191">
        <f>'[6]Daily Roster'!$AL243</f>
        <v>0</v>
      </c>
      <c r="AN243" s="25"/>
    </row>
    <row r="244" spans="1:40" s="5" customFormat="1" x14ac:dyDescent="0.3">
      <c r="A244" s="139">
        <v>43439</v>
      </c>
      <c r="B244" s="140" t="s">
        <v>3</v>
      </c>
      <c r="C244" s="142">
        <f>'[6]Daily Roster'!$C244</f>
        <v>0</v>
      </c>
      <c r="D244" s="142">
        <f>'[6]Daily Roster'!$D244</f>
        <v>0</v>
      </c>
      <c r="E244" s="142">
        <f>'[6]Daily Roster'!$E244</f>
        <v>0</v>
      </c>
      <c r="F244" s="142">
        <f>'[6]Daily Roster'!$F244</f>
        <v>0</v>
      </c>
      <c r="G244" s="142">
        <f>'[6]Daily Roster'!$G244</f>
        <v>0</v>
      </c>
      <c r="H244" s="142">
        <f>'[6]Daily Roster'!$H244</f>
        <v>0</v>
      </c>
      <c r="I244" s="142">
        <f>'[6]Daily Roster'!$I244</f>
        <v>0</v>
      </c>
      <c r="J244" s="142">
        <f>'[6]Daily Roster'!$J244</f>
        <v>0</v>
      </c>
      <c r="K244" s="142">
        <f>'[6]Daily Roster'!$K244</f>
        <v>0</v>
      </c>
      <c r="L244" s="142">
        <f>'[6]Daily Roster'!$L244</f>
        <v>0</v>
      </c>
      <c r="M244" s="142">
        <f>'[6]Daily Roster'!$M244</f>
        <v>0</v>
      </c>
      <c r="N244" s="142">
        <f>'[6]Daily Roster'!$N244</f>
        <v>0</v>
      </c>
      <c r="O244" s="142">
        <f>'[6]Daily Roster'!$O244</f>
        <v>0</v>
      </c>
      <c r="P244" s="142">
        <f>'[6]Daily Roster'!$P244</f>
        <v>0</v>
      </c>
      <c r="Q244" s="142">
        <f>'[6]Daily Roster'!$Q244</f>
        <v>0</v>
      </c>
      <c r="R244" s="142">
        <f>'[6]Daily Roster'!$R244</f>
        <v>0</v>
      </c>
      <c r="S244" s="142">
        <f>'[6]Daily Roster'!$S244</f>
        <v>0</v>
      </c>
      <c r="T244" s="142">
        <f>'[6]Daily Roster'!$T244</f>
        <v>0</v>
      </c>
      <c r="U244" s="142">
        <f>'[6]Daily Roster'!$U244</f>
        <v>0</v>
      </c>
      <c r="V244" s="142">
        <f>'[6]Daily Roster'!$V244</f>
        <v>0</v>
      </c>
      <c r="W244" s="142">
        <f>'[6]Daily Roster'!$W244</f>
        <v>0</v>
      </c>
      <c r="X244" s="142">
        <f>'[6]Daily Roster'!$X244</f>
        <v>0</v>
      </c>
      <c r="Y244" s="142">
        <f>'[6]Daily Roster'!$Y244</f>
        <v>0</v>
      </c>
      <c r="Z244" s="142">
        <f>'[6]Daily Roster'!$Z244</f>
        <v>0</v>
      </c>
      <c r="AA244" s="142">
        <f>'[6]Daily Roster'!$AA244</f>
        <v>0</v>
      </c>
      <c r="AB244" s="142">
        <f>'[6]Daily Roster'!$AB244</f>
        <v>0</v>
      </c>
      <c r="AC244" s="142">
        <f>'[6]Daily Roster'!$AC244</f>
        <v>0</v>
      </c>
      <c r="AD244" s="142">
        <f>'[6]Daily Roster'!$AD244</f>
        <v>0</v>
      </c>
      <c r="AE244" s="142">
        <f>'[6]Daily Roster'!$AE244</f>
        <v>0</v>
      </c>
      <c r="AF244" s="142">
        <f>'[6]Daily Roster'!$AF244</f>
        <v>0</v>
      </c>
      <c r="AG244" s="142">
        <f>'[6]Daily Roster'!$AG244</f>
        <v>0</v>
      </c>
      <c r="AH244" s="142">
        <f>'[6]Daily Roster'!$AH244</f>
        <v>0</v>
      </c>
      <c r="AI244" s="142">
        <f>'[6]Daily Roster'!$AI244</f>
        <v>0</v>
      </c>
      <c r="AJ244" s="191">
        <f>'[6]Daily Roster'!$AJ244</f>
        <v>0</v>
      </c>
      <c r="AK244" s="191">
        <f>'[6]Daily Roster'!$AK244</f>
        <v>0</v>
      </c>
      <c r="AL244" s="191">
        <f>'[6]Daily Roster'!$AL244</f>
        <v>0</v>
      </c>
      <c r="AN244" s="25"/>
    </row>
    <row r="245" spans="1:40" s="5" customFormat="1" x14ac:dyDescent="0.3">
      <c r="A245" s="139">
        <v>43440</v>
      </c>
      <c r="B245" s="140" t="s">
        <v>4</v>
      </c>
      <c r="C245" s="142">
        <f>'[6]Daily Roster'!$C245</f>
        <v>0</v>
      </c>
      <c r="D245" s="142">
        <f>'[6]Daily Roster'!$D245</f>
        <v>0</v>
      </c>
      <c r="E245" s="142">
        <f>'[6]Daily Roster'!$E245</f>
        <v>0</v>
      </c>
      <c r="F245" s="142">
        <f>'[6]Daily Roster'!$F245</f>
        <v>0</v>
      </c>
      <c r="G245" s="142">
        <f>'[6]Daily Roster'!$G245</f>
        <v>0</v>
      </c>
      <c r="H245" s="142">
        <f>'[6]Daily Roster'!$H245</f>
        <v>0</v>
      </c>
      <c r="I245" s="142">
        <f>'[6]Daily Roster'!$I245</f>
        <v>0</v>
      </c>
      <c r="J245" s="142">
        <f>'[6]Daily Roster'!$J245</f>
        <v>0</v>
      </c>
      <c r="K245" s="142">
        <f>'[6]Daily Roster'!$K245</f>
        <v>0</v>
      </c>
      <c r="L245" s="142">
        <f>'[6]Daily Roster'!$L245</f>
        <v>0</v>
      </c>
      <c r="M245" s="142">
        <f>'[6]Daily Roster'!$M245</f>
        <v>0</v>
      </c>
      <c r="N245" s="142">
        <f>'[6]Daily Roster'!$N245</f>
        <v>0</v>
      </c>
      <c r="O245" s="142">
        <f>'[6]Daily Roster'!$O245</f>
        <v>0</v>
      </c>
      <c r="P245" s="142">
        <f>'[6]Daily Roster'!$P245</f>
        <v>0</v>
      </c>
      <c r="Q245" s="142">
        <f>'[6]Daily Roster'!$Q245</f>
        <v>0</v>
      </c>
      <c r="R245" s="142">
        <f>'[6]Daily Roster'!$R245</f>
        <v>0</v>
      </c>
      <c r="S245" s="142">
        <f>'[6]Daily Roster'!$S245</f>
        <v>0</v>
      </c>
      <c r="T245" s="142">
        <f>'[6]Daily Roster'!$T245</f>
        <v>0</v>
      </c>
      <c r="U245" s="142">
        <f>'[6]Daily Roster'!$U245</f>
        <v>0</v>
      </c>
      <c r="V245" s="142">
        <f>'[6]Daily Roster'!$V245</f>
        <v>0</v>
      </c>
      <c r="W245" s="142">
        <f>'[6]Daily Roster'!$W245</f>
        <v>0</v>
      </c>
      <c r="X245" s="142">
        <f>'[6]Daily Roster'!$X245</f>
        <v>0</v>
      </c>
      <c r="Y245" s="142">
        <f>'[6]Daily Roster'!$Y245</f>
        <v>0</v>
      </c>
      <c r="Z245" s="142">
        <f>'[6]Daily Roster'!$Z245</f>
        <v>0</v>
      </c>
      <c r="AA245" s="142">
        <f>'[6]Daily Roster'!$AA245</f>
        <v>0</v>
      </c>
      <c r="AB245" s="142">
        <f>'[6]Daily Roster'!$AB245</f>
        <v>0</v>
      </c>
      <c r="AC245" s="142">
        <f>'[6]Daily Roster'!$AC245</f>
        <v>0</v>
      </c>
      <c r="AD245" s="142">
        <f>'[6]Daily Roster'!$AD245</f>
        <v>0</v>
      </c>
      <c r="AE245" s="142">
        <f>'[6]Daily Roster'!$AE245</f>
        <v>0</v>
      </c>
      <c r="AF245" s="142">
        <f>'[6]Daily Roster'!$AF245</f>
        <v>0</v>
      </c>
      <c r="AG245" s="142">
        <f>'[6]Daily Roster'!$AG245</f>
        <v>0</v>
      </c>
      <c r="AH245" s="142">
        <f>'[6]Daily Roster'!$AH245</f>
        <v>0</v>
      </c>
      <c r="AI245" s="142">
        <f>'[6]Daily Roster'!$AI245</f>
        <v>0</v>
      </c>
      <c r="AJ245" s="191">
        <f>'[6]Daily Roster'!$AJ245</f>
        <v>0</v>
      </c>
      <c r="AK245" s="191">
        <f>'[6]Daily Roster'!$AK245</f>
        <v>0</v>
      </c>
      <c r="AL245" s="191">
        <f>'[6]Daily Roster'!$AL245</f>
        <v>0</v>
      </c>
      <c r="AN245" s="25"/>
    </row>
    <row r="246" spans="1:40" s="5" customFormat="1" x14ac:dyDescent="0.3">
      <c r="A246" s="139">
        <v>43441</v>
      </c>
      <c r="B246" s="140" t="s">
        <v>5</v>
      </c>
      <c r="C246" s="142">
        <f>'[6]Daily Roster'!$C246</f>
        <v>0</v>
      </c>
      <c r="D246" s="142">
        <f>'[6]Daily Roster'!$D246</f>
        <v>0</v>
      </c>
      <c r="E246" s="142">
        <f>'[6]Daily Roster'!$E246</f>
        <v>0</v>
      </c>
      <c r="F246" s="142">
        <f>'[6]Daily Roster'!$F246</f>
        <v>0</v>
      </c>
      <c r="G246" s="142">
        <f>'[6]Daily Roster'!$G246</f>
        <v>0</v>
      </c>
      <c r="H246" s="142">
        <f>'[6]Daily Roster'!$H246</f>
        <v>0</v>
      </c>
      <c r="I246" s="142">
        <f>'[6]Daily Roster'!$I246</f>
        <v>0</v>
      </c>
      <c r="J246" s="142">
        <f>'[6]Daily Roster'!$J246</f>
        <v>0</v>
      </c>
      <c r="K246" s="142">
        <f>'[6]Daily Roster'!$K246</f>
        <v>0</v>
      </c>
      <c r="L246" s="142">
        <f>'[6]Daily Roster'!$L246</f>
        <v>0</v>
      </c>
      <c r="M246" s="142">
        <f>'[6]Daily Roster'!$M246</f>
        <v>0</v>
      </c>
      <c r="N246" s="142">
        <f>'[6]Daily Roster'!$N246</f>
        <v>0</v>
      </c>
      <c r="O246" s="142">
        <f>'[6]Daily Roster'!$O246</f>
        <v>0</v>
      </c>
      <c r="P246" s="142">
        <f>'[6]Daily Roster'!$P246</f>
        <v>0</v>
      </c>
      <c r="Q246" s="142">
        <f>'[6]Daily Roster'!$Q246</f>
        <v>0</v>
      </c>
      <c r="R246" s="142">
        <f>'[6]Daily Roster'!$R246</f>
        <v>0</v>
      </c>
      <c r="S246" s="142">
        <f>'[6]Daily Roster'!$S246</f>
        <v>0</v>
      </c>
      <c r="T246" s="142">
        <f>'[6]Daily Roster'!$T246</f>
        <v>0</v>
      </c>
      <c r="U246" s="142">
        <f>'[6]Daily Roster'!$U246</f>
        <v>0</v>
      </c>
      <c r="V246" s="142">
        <f>'[6]Daily Roster'!$V246</f>
        <v>0</v>
      </c>
      <c r="W246" s="142">
        <f>'[6]Daily Roster'!$W246</f>
        <v>0</v>
      </c>
      <c r="X246" s="142">
        <f>'[6]Daily Roster'!$X246</f>
        <v>0</v>
      </c>
      <c r="Y246" s="142">
        <f>'[6]Daily Roster'!$Y246</f>
        <v>0</v>
      </c>
      <c r="Z246" s="142">
        <f>'[6]Daily Roster'!$Z246</f>
        <v>0</v>
      </c>
      <c r="AA246" s="142">
        <f>'[6]Daily Roster'!$AA246</f>
        <v>0</v>
      </c>
      <c r="AB246" s="142">
        <f>'[6]Daily Roster'!$AB246</f>
        <v>0</v>
      </c>
      <c r="AC246" s="142">
        <f>'[6]Daily Roster'!$AC246</f>
        <v>0</v>
      </c>
      <c r="AD246" s="142">
        <f>'[6]Daily Roster'!$AD246</f>
        <v>0</v>
      </c>
      <c r="AE246" s="142">
        <f>'[6]Daily Roster'!$AE246</f>
        <v>0</v>
      </c>
      <c r="AF246" s="142">
        <f>'[6]Daily Roster'!$AF246</f>
        <v>0</v>
      </c>
      <c r="AG246" s="142">
        <f>'[6]Daily Roster'!$AG246</f>
        <v>0</v>
      </c>
      <c r="AH246" s="142">
        <f>'[6]Daily Roster'!$AH246</f>
        <v>0</v>
      </c>
      <c r="AI246" s="142">
        <f>'[6]Daily Roster'!$AI246</f>
        <v>0</v>
      </c>
      <c r="AJ246" s="191">
        <f>'[6]Daily Roster'!$AJ246</f>
        <v>0</v>
      </c>
      <c r="AK246" s="191">
        <f>'[6]Daily Roster'!$AK246</f>
        <v>0</v>
      </c>
      <c r="AL246" s="191">
        <f>'[6]Daily Roster'!$AL246</f>
        <v>0</v>
      </c>
      <c r="AN246" s="25"/>
    </row>
    <row r="247" spans="1:40" s="5" customFormat="1" x14ac:dyDescent="0.3">
      <c r="A247" s="139">
        <v>43444</v>
      </c>
      <c r="B247" s="140" t="s">
        <v>1</v>
      </c>
      <c r="C247" s="142">
        <f>'[6]Daily Roster'!$C247</f>
        <v>0</v>
      </c>
      <c r="D247" s="142">
        <f>'[6]Daily Roster'!$D247</f>
        <v>0</v>
      </c>
      <c r="E247" s="142">
        <f>'[6]Daily Roster'!$E247</f>
        <v>0</v>
      </c>
      <c r="F247" s="142">
        <f>'[6]Daily Roster'!$F247</f>
        <v>0</v>
      </c>
      <c r="G247" s="142">
        <f>'[6]Daily Roster'!$G247</f>
        <v>0</v>
      </c>
      <c r="H247" s="142">
        <f>'[6]Daily Roster'!$H247</f>
        <v>0</v>
      </c>
      <c r="I247" s="142">
        <f>'[6]Daily Roster'!$I247</f>
        <v>0</v>
      </c>
      <c r="J247" s="142">
        <f>'[6]Daily Roster'!$J247</f>
        <v>0</v>
      </c>
      <c r="K247" s="142">
        <f>'[6]Daily Roster'!$K247</f>
        <v>0</v>
      </c>
      <c r="L247" s="142">
        <f>'[6]Daily Roster'!$L247</f>
        <v>0</v>
      </c>
      <c r="M247" s="142">
        <f>'[6]Daily Roster'!$M247</f>
        <v>0</v>
      </c>
      <c r="N247" s="142">
        <f>'[6]Daily Roster'!$N247</f>
        <v>0</v>
      </c>
      <c r="O247" s="142">
        <f>'[6]Daily Roster'!$O247</f>
        <v>0</v>
      </c>
      <c r="P247" s="142">
        <f>'[6]Daily Roster'!$P247</f>
        <v>0</v>
      </c>
      <c r="Q247" s="142">
        <f>'[6]Daily Roster'!$Q247</f>
        <v>0</v>
      </c>
      <c r="R247" s="142">
        <f>'[6]Daily Roster'!$R247</f>
        <v>0</v>
      </c>
      <c r="S247" s="142">
        <f>'[6]Daily Roster'!$S247</f>
        <v>0</v>
      </c>
      <c r="T247" s="142">
        <f>'[6]Daily Roster'!$T247</f>
        <v>0</v>
      </c>
      <c r="U247" s="142">
        <f>'[6]Daily Roster'!$U247</f>
        <v>0</v>
      </c>
      <c r="V247" s="142">
        <f>'[6]Daily Roster'!$V247</f>
        <v>0</v>
      </c>
      <c r="W247" s="142">
        <f>'[6]Daily Roster'!$W247</f>
        <v>0</v>
      </c>
      <c r="X247" s="142">
        <f>'[6]Daily Roster'!$X247</f>
        <v>0</v>
      </c>
      <c r="Y247" s="142">
        <f>'[6]Daily Roster'!$Y247</f>
        <v>0</v>
      </c>
      <c r="Z247" s="142">
        <f>'[6]Daily Roster'!$Z247</f>
        <v>0</v>
      </c>
      <c r="AA247" s="142">
        <f>'[6]Daily Roster'!$AA247</f>
        <v>0</v>
      </c>
      <c r="AB247" s="142">
        <f>'[6]Daily Roster'!$AB247</f>
        <v>0</v>
      </c>
      <c r="AC247" s="142">
        <f>'[6]Daily Roster'!$AC247</f>
        <v>0</v>
      </c>
      <c r="AD247" s="142">
        <f>'[6]Daily Roster'!$AD247</f>
        <v>0</v>
      </c>
      <c r="AE247" s="142">
        <f>'[6]Daily Roster'!$AE247</f>
        <v>0</v>
      </c>
      <c r="AF247" s="142">
        <f>'[6]Daily Roster'!$AF247</f>
        <v>0</v>
      </c>
      <c r="AG247" s="142">
        <f>'[6]Daily Roster'!$AG247</f>
        <v>0</v>
      </c>
      <c r="AH247" s="142">
        <f>'[6]Daily Roster'!$AH247</f>
        <v>0</v>
      </c>
      <c r="AI247" s="142">
        <f>'[6]Daily Roster'!$AI247</f>
        <v>0</v>
      </c>
      <c r="AJ247" s="191">
        <f>'[6]Daily Roster'!$AJ247</f>
        <v>0</v>
      </c>
      <c r="AK247" s="191">
        <f>'[6]Daily Roster'!$AK247</f>
        <v>0</v>
      </c>
      <c r="AL247" s="191">
        <f>'[6]Daily Roster'!$AL247</f>
        <v>0</v>
      </c>
      <c r="AN247" s="25"/>
    </row>
    <row r="248" spans="1:40" s="5" customFormat="1" x14ac:dyDescent="0.3">
      <c r="A248" s="139">
        <v>43445</v>
      </c>
      <c r="B248" s="140" t="s">
        <v>2</v>
      </c>
      <c r="C248" s="142">
        <f>'[6]Daily Roster'!$C248</f>
        <v>0</v>
      </c>
      <c r="D248" s="142">
        <f>'[6]Daily Roster'!$D248</f>
        <v>0</v>
      </c>
      <c r="E248" s="142">
        <f>'[6]Daily Roster'!$E248</f>
        <v>0</v>
      </c>
      <c r="F248" s="142">
        <f>'[6]Daily Roster'!$F248</f>
        <v>0</v>
      </c>
      <c r="G248" s="142">
        <f>'[6]Daily Roster'!$G248</f>
        <v>0</v>
      </c>
      <c r="H248" s="142">
        <f>'[6]Daily Roster'!$H248</f>
        <v>0</v>
      </c>
      <c r="I248" s="142">
        <f>'[6]Daily Roster'!$I248</f>
        <v>0</v>
      </c>
      <c r="J248" s="142">
        <f>'[6]Daily Roster'!$J248</f>
        <v>0</v>
      </c>
      <c r="K248" s="142">
        <f>'[6]Daily Roster'!$K248</f>
        <v>0</v>
      </c>
      <c r="L248" s="142">
        <f>'[6]Daily Roster'!$L248</f>
        <v>0</v>
      </c>
      <c r="M248" s="142">
        <f>'[6]Daily Roster'!$M248</f>
        <v>0</v>
      </c>
      <c r="N248" s="142">
        <f>'[6]Daily Roster'!$N248</f>
        <v>0</v>
      </c>
      <c r="O248" s="142">
        <f>'[6]Daily Roster'!$O248</f>
        <v>0</v>
      </c>
      <c r="P248" s="142">
        <f>'[6]Daily Roster'!$P248</f>
        <v>0</v>
      </c>
      <c r="Q248" s="142">
        <f>'[6]Daily Roster'!$Q248</f>
        <v>0</v>
      </c>
      <c r="R248" s="142">
        <f>'[6]Daily Roster'!$R248</f>
        <v>0</v>
      </c>
      <c r="S248" s="142">
        <f>'[6]Daily Roster'!$S248</f>
        <v>0</v>
      </c>
      <c r="T248" s="142">
        <f>'[6]Daily Roster'!$T248</f>
        <v>0</v>
      </c>
      <c r="U248" s="142">
        <f>'[6]Daily Roster'!$U248</f>
        <v>0</v>
      </c>
      <c r="V248" s="142">
        <f>'[6]Daily Roster'!$V248</f>
        <v>0</v>
      </c>
      <c r="W248" s="142">
        <f>'[6]Daily Roster'!$W248</f>
        <v>0</v>
      </c>
      <c r="X248" s="142">
        <f>'[6]Daily Roster'!$X248</f>
        <v>0</v>
      </c>
      <c r="Y248" s="142">
        <f>'[6]Daily Roster'!$Y248</f>
        <v>0</v>
      </c>
      <c r="Z248" s="142">
        <f>'[6]Daily Roster'!$Z248</f>
        <v>0</v>
      </c>
      <c r="AA248" s="142">
        <f>'[6]Daily Roster'!$AA248</f>
        <v>0</v>
      </c>
      <c r="AB248" s="142">
        <f>'[6]Daily Roster'!$AB248</f>
        <v>0</v>
      </c>
      <c r="AC248" s="142">
        <f>'[6]Daily Roster'!$AC248</f>
        <v>0</v>
      </c>
      <c r="AD248" s="142">
        <f>'[6]Daily Roster'!$AD248</f>
        <v>0</v>
      </c>
      <c r="AE248" s="142">
        <f>'[6]Daily Roster'!$AE248</f>
        <v>0</v>
      </c>
      <c r="AF248" s="142">
        <f>'[6]Daily Roster'!$AF248</f>
        <v>0</v>
      </c>
      <c r="AG248" s="142">
        <f>'[6]Daily Roster'!$AG248</f>
        <v>0</v>
      </c>
      <c r="AH248" s="142">
        <f>'[6]Daily Roster'!$AH248</f>
        <v>0</v>
      </c>
      <c r="AI248" s="142">
        <f>'[6]Daily Roster'!$AI248</f>
        <v>0</v>
      </c>
      <c r="AJ248" s="191">
        <f>'[6]Daily Roster'!$AJ248</f>
        <v>0</v>
      </c>
      <c r="AK248" s="191">
        <f>'[6]Daily Roster'!$AK248</f>
        <v>0</v>
      </c>
      <c r="AL248" s="191">
        <f>'[6]Daily Roster'!$AL248</f>
        <v>0</v>
      </c>
      <c r="AN248" s="25"/>
    </row>
    <row r="249" spans="1:40" s="5" customFormat="1" x14ac:dyDescent="0.3">
      <c r="A249" s="139">
        <v>43446</v>
      </c>
      <c r="B249" s="140" t="s">
        <v>3</v>
      </c>
      <c r="C249" s="142">
        <f>'[6]Daily Roster'!$C249</f>
        <v>0</v>
      </c>
      <c r="D249" s="142">
        <f>'[6]Daily Roster'!$D249</f>
        <v>0</v>
      </c>
      <c r="E249" s="142">
        <f>'[6]Daily Roster'!$E249</f>
        <v>0</v>
      </c>
      <c r="F249" s="142">
        <f>'[6]Daily Roster'!$F249</f>
        <v>0</v>
      </c>
      <c r="G249" s="142">
        <f>'[6]Daily Roster'!$G249</f>
        <v>0</v>
      </c>
      <c r="H249" s="142">
        <f>'[6]Daily Roster'!$H249</f>
        <v>0</v>
      </c>
      <c r="I249" s="142">
        <f>'[6]Daily Roster'!$I249</f>
        <v>0</v>
      </c>
      <c r="J249" s="142">
        <f>'[6]Daily Roster'!$J249</f>
        <v>0</v>
      </c>
      <c r="K249" s="142">
        <f>'[6]Daily Roster'!$K249</f>
        <v>0</v>
      </c>
      <c r="L249" s="142">
        <f>'[6]Daily Roster'!$L249</f>
        <v>0</v>
      </c>
      <c r="M249" s="142">
        <f>'[6]Daily Roster'!$M249</f>
        <v>0</v>
      </c>
      <c r="N249" s="142">
        <f>'[6]Daily Roster'!$N249</f>
        <v>0</v>
      </c>
      <c r="O249" s="142">
        <f>'[6]Daily Roster'!$O249</f>
        <v>0</v>
      </c>
      <c r="P249" s="142">
        <f>'[6]Daily Roster'!$P249</f>
        <v>0</v>
      </c>
      <c r="Q249" s="142">
        <f>'[6]Daily Roster'!$Q249</f>
        <v>0</v>
      </c>
      <c r="R249" s="142">
        <f>'[6]Daily Roster'!$R249</f>
        <v>0</v>
      </c>
      <c r="S249" s="142">
        <f>'[6]Daily Roster'!$S249</f>
        <v>0</v>
      </c>
      <c r="T249" s="142">
        <f>'[6]Daily Roster'!$T249</f>
        <v>0</v>
      </c>
      <c r="U249" s="142">
        <f>'[6]Daily Roster'!$U249</f>
        <v>0</v>
      </c>
      <c r="V249" s="142">
        <f>'[6]Daily Roster'!$V249</f>
        <v>0</v>
      </c>
      <c r="W249" s="142">
        <f>'[6]Daily Roster'!$W249</f>
        <v>0</v>
      </c>
      <c r="X249" s="142">
        <f>'[6]Daily Roster'!$X249</f>
        <v>0</v>
      </c>
      <c r="Y249" s="142">
        <f>'[6]Daily Roster'!$Y249</f>
        <v>0</v>
      </c>
      <c r="Z249" s="142">
        <f>'[6]Daily Roster'!$Z249</f>
        <v>0</v>
      </c>
      <c r="AA249" s="142">
        <f>'[6]Daily Roster'!$AA249</f>
        <v>0</v>
      </c>
      <c r="AB249" s="142">
        <f>'[6]Daily Roster'!$AB249</f>
        <v>0</v>
      </c>
      <c r="AC249" s="142">
        <f>'[6]Daily Roster'!$AC249</f>
        <v>0</v>
      </c>
      <c r="AD249" s="142">
        <f>'[6]Daily Roster'!$AD249</f>
        <v>0</v>
      </c>
      <c r="AE249" s="142">
        <f>'[6]Daily Roster'!$AE249</f>
        <v>0</v>
      </c>
      <c r="AF249" s="142">
        <f>'[6]Daily Roster'!$AF249</f>
        <v>0</v>
      </c>
      <c r="AG249" s="142">
        <f>'[6]Daily Roster'!$AG249</f>
        <v>0</v>
      </c>
      <c r="AH249" s="142">
        <f>'[6]Daily Roster'!$AH249</f>
        <v>0</v>
      </c>
      <c r="AI249" s="142">
        <f>'[6]Daily Roster'!$AI249</f>
        <v>0</v>
      </c>
      <c r="AJ249" s="191">
        <f>'[6]Daily Roster'!$AJ249</f>
        <v>0</v>
      </c>
      <c r="AK249" s="191">
        <f>'[6]Daily Roster'!$AK249</f>
        <v>0</v>
      </c>
      <c r="AL249" s="191">
        <f>'[6]Daily Roster'!$AL249</f>
        <v>0</v>
      </c>
      <c r="AN249" s="25"/>
    </row>
    <row r="250" spans="1:40" s="5" customFormat="1" x14ac:dyDescent="0.3">
      <c r="A250" s="139">
        <v>43447</v>
      </c>
      <c r="B250" s="140" t="s">
        <v>4</v>
      </c>
      <c r="C250" s="142">
        <f>'[6]Daily Roster'!$C250</f>
        <v>0</v>
      </c>
      <c r="D250" s="142">
        <f>'[6]Daily Roster'!$D250</f>
        <v>0</v>
      </c>
      <c r="E250" s="142">
        <f>'[6]Daily Roster'!$E250</f>
        <v>0</v>
      </c>
      <c r="F250" s="142">
        <f>'[6]Daily Roster'!$F250</f>
        <v>0</v>
      </c>
      <c r="G250" s="142">
        <f>'[6]Daily Roster'!$G250</f>
        <v>0</v>
      </c>
      <c r="H250" s="142">
        <f>'[6]Daily Roster'!$H250</f>
        <v>0</v>
      </c>
      <c r="I250" s="142">
        <f>'[6]Daily Roster'!$I250</f>
        <v>0</v>
      </c>
      <c r="J250" s="142">
        <f>'[6]Daily Roster'!$J250</f>
        <v>0</v>
      </c>
      <c r="K250" s="142">
        <f>'[6]Daily Roster'!$K250</f>
        <v>0</v>
      </c>
      <c r="L250" s="142">
        <f>'[6]Daily Roster'!$L250</f>
        <v>0</v>
      </c>
      <c r="M250" s="142">
        <f>'[6]Daily Roster'!$M250</f>
        <v>0</v>
      </c>
      <c r="N250" s="142">
        <f>'[6]Daily Roster'!$N250</f>
        <v>0</v>
      </c>
      <c r="O250" s="142">
        <f>'[6]Daily Roster'!$O250</f>
        <v>0</v>
      </c>
      <c r="P250" s="142">
        <f>'[6]Daily Roster'!$P250</f>
        <v>0</v>
      </c>
      <c r="Q250" s="142">
        <f>'[6]Daily Roster'!$Q250</f>
        <v>0</v>
      </c>
      <c r="R250" s="142">
        <f>'[6]Daily Roster'!$R250</f>
        <v>0</v>
      </c>
      <c r="S250" s="142">
        <f>'[6]Daily Roster'!$S250</f>
        <v>0</v>
      </c>
      <c r="T250" s="142">
        <f>'[6]Daily Roster'!$T250</f>
        <v>0</v>
      </c>
      <c r="U250" s="142">
        <f>'[6]Daily Roster'!$U250</f>
        <v>0</v>
      </c>
      <c r="V250" s="142">
        <f>'[6]Daily Roster'!$V250</f>
        <v>0</v>
      </c>
      <c r="W250" s="142">
        <f>'[6]Daily Roster'!$W250</f>
        <v>0</v>
      </c>
      <c r="X250" s="142">
        <f>'[6]Daily Roster'!$X250</f>
        <v>0</v>
      </c>
      <c r="Y250" s="142">
        <f>'[6]Daily Roster'!$Y250</f>
        <v>0</v>
      </c>
      <c r="Z250" s="142">
        <f>'[6]Daily Roster'!$Z250</f>
        <v>0</v>
      </c>
      <c r="AA250" s="142">
        <f>'[6]Daily Roster'!$AA250</f>
        <v>0</v>
      </c>
      <c r="AB250" s="142">
        <f>'[6]Daily Roster'!$AB250</f>
        <v>0</v>
      </c>
      <c r="AC250" s="142">
        <f>'[6]Daily Roster'!$AC250</f>
        <v>0</v>
      </c>
      <c r="AD250" s="142">
        <f>'[6]Daily Roster'!$AD250</f>
        <v>0</v>
      </c>
      <c r="AE250" s="142">
        <f>'[6]Daily Roster'!$AE250</f>
        <v>0</v>
      </c>
      <c r="AF250" s="142">
        <f>'[6]Daily Roster'!$AF250</f>
        <v>0</v>
      </c>
      <c r="AG250" s="142">
        <f>'[6]Daily Roster'!$AG250</f>
        <v>0</v>
      </c>
      <c r="AH250" s="142">
        <f>'[6]Daily Roster'!$AH250</f>
        <v>0</v>
      </c>
      <c r="AI250" s="142">
        <f>'[6]Daily Roster'!$AI250</f>
        <v>0</v>
      </c>
      <c r="AJ250" s="191">
        <f>'[6]Daily Roster'!$AJ250</f>
        <v>0</v>
      </c>
      <c r="AK250" s="191">
        <f>'[6]Daily Roster'!$AK250</f>
        <v>0</v>
      </c>
      <c r="AL250" s="191">
        <f>'[6]Daily Roster'!$AL250</f>
        <v>0</v>
      </c>
      <c r="AN250" s="25"/>
    </row>
    <row r="251" spans="1:40" s="5" customFormat="1" x14ac:dyDescent="0.3">
      <c r="A251" s="139">
        <v>43448</v>
      </c>
      <c r="B251" s="140" t="s">
        <v>5</v>
      </c>
      <c r="C251" s="142">
        <f>'[6]Daily Roster'!$C251</f>
        <v>0</v>
      </c>
      <c r="D251" s="142">
        <f>'[6]Daily Roster'!$D251</f>
        <v>0</v>
      </c>
      <c r="E251" s="142">
        <f>'[6]Daily Roster'!$E251</f>
        <v>0</v>
      </c>
      <c r="F251" s="142">
        <f>'[6]Daily Roster'!$F251</f>
        <v>0</v>
      </c>
      <c r="G251" s="142">
        <f>'[6]Daily Roster'!$G251</f>
        <v>0</v>
      </c>
      <c r="H251" s="142">
        <f>'[6]Daily Roster'!$H251</f>
        <v>0</v>
      </c>
      <c r="I251" s="142">
        <f>'[6]Daily Roster'!$I251</f>
        <v>0</v>
      </c>
      <c r="J251" s="142">
        <f>'[6]Daily Roster'!$J251</f>
        <v>0</v>
      </c>
      <c r="K251" s="142">
        <f>'[6]Daily Roster'!$K251</f>
        <v>0</v>
      </c>
      <c r="L251" s="142">
        <f>'[6]Daily Roster'!$L251</f>
        <v>0</v>
      </c>
      <c r="M251" s="142">
        <f>'[6]Daily Roster'!$M251</f>
        <v>0</v>
      </c>
      <c r="N251" s="142">
        <f>'[6]Daily Roster'!$N251</f>
        <v>0</v>
      </c>
      <c r="O251" s="142">
        <f>'[6]Daily Roster'!$O251</f>
        <v>0</v>
      </c>
      <c r="P251" s="142">
        <f>'[6]Daily Roster'!$P251</f>
        <v>0</v>
      </c>
      <c r="Q251" s="142">
        <f>'[6]Daily Roster'!$Q251</f>
        <v>0</v>
      </c>
      <c r="R251" s="142">
        <f>'[6]Daily Roster'!$R251</f>
        <v>0</v>
      </c>
      <c r="S251" s="142">
        <f>'[6]Daily Roster'!$S251</f>
        <v>0</v>
      </c>
      <c r="T251" s="142">
        <f>'[6]Daily Roster'!$T251</f>
        <v>0</v>
      </c>
      <c r="U251" s="142">
        <f>'[6]Daily Roster'!$U251</f>
        <v>0</v>
      </c>
      <c r="V251" s="142">
        <f>'[6]Daily Roster'!$V251</f>
        <v>0</v>
      </c>
      <c r="W251" s="142">
        <f>'[6]Daily Roster'!$W251</f>
        <v>0</v>
      </c>
      <c r="X251" s="142">
        <f>'[6]Daily Roster'!$X251</f>
        <v>0</v>
      </c>
      <c r="Y251" s="142">
        <f>'[6]Daily Roster'!$Y251</f>
        <v>0</v>
      </c>
      <c r="Z251" s="142">
        <f>'[6]Daily Roster'!$Z251</f>
        <v>0</v>
      </c>
      <c r="AA251" s="142">
        <f>'[6]Daily Roster'!$AA251</f>
        <v>0</v>
      </c>
      <c r="AB251" s="142">
        <f>'[6]Daily Roster'!$AB251</f>
        <v>0</v>
      </c>
      <c r="AC251" s="142">
        <f>'[6]Daily Roster'!$AC251</f>
        <v>0</v>
      </c>
      <c r="AD251" s="142">
        <f>'[6]Daily Roster'!$AD251</f>
        <v>0</v>
      </c>
      <c r="AE251" s="142">
        <f>'[6]Daily Roster'!$AE251</f>
        <v>0</v>
      </c>
      <c r="AF251" s="142">
        <f>'[6]Daily Roster'!$AF251</f>
        <v>0</v>
      </c>
      <c r="AG251" s="142">
        <f>'[6]Daily Roster'!$AG251</f>
        <v>0</v>
      </c>
      <c r="AH251" s="142">
        <f>'[6]Daily Roster'!$AH251</f>
        <v>0</v>
      </c>
      <c r="AI251" s="142">
        <f>'[6]Daily Roster'!$AI251</f>
        <v>0</v>
      </c>
      <c r="AJ251" s="191">
        <f>'[6]Daily Roster'!$AJ251</f>
        <v>0</v>
      </c>
      <c r="AK251" s="191">
        <f>'[6]Daily Roster'!$AK251</f>
        <v>0</v>
      </c>
      <c r="AL251" s="191">
        <f>'[6]Daily Roster'!$AL251</f>
        <v>0</v>
      </c>
      <c r="AN251" s="25"/>
    </row>
    <row r="252" spans="1:40" s="5" customFormat="1" x14ac:dyDescent="0.3">
      <c r="A252" s="139">
        <v>43451</v>
      </c>
      <c r="B252" s="140" t="s">
        <v>1</v>
      </c>
      <c r="C252" s="142" t="str">
        <f>'[6]Daily Roster'!$C252</f>
        <v>Kosta</v>
      </c>
      <c r="D252" s="142" t="str">
        <f>'[6]Daily Roster'!$D252</f>
        <v>qq</v>
      </c>
      <c r="E252" s="142" t="str">
        <f>'[6]Daily Roster'!$E252</f>
        <v>Clark</v>
      </c>
      <c r="F252" s="142" t="str">
        <f>'[6]Daily Roster'!$F252</f>
        <v>J.Do</v>
      </c>
      <c r="G252" s="142" t="str">
        <f>'[6]Daily Roster'!$G252</f>
        <v>Michael/Shirley</v>
      </c>
      <c r="H252" s="142" t="str">
        <f>'[6]Daily Roster'!$H252</f>
        <v>John</v>
      </c>
      <c r="I252" s="142" t="str">
        <f>'[6]Daily Roster'!$I252</f>
        <v>Georgia</v>
      </c>
      <c r="J252" s="142" t="str">
        <f>'[6]Daily Roster'!$J252</f>
        <v>Kiren</v>
      </c>
      <c r="K252" s="142" t="str">
        <f>'[6]Daily Roster'!$K252</f>
        <v>qq</v>
      </c>
      <c r="L252" s="142">
        <f>'[6]Daily Roster'!$L252</f>
        <v>0</v>
      </c>
      <c r="M252" s="142" t="str">
        <f>'[6]Daily Roster'!$M252</f>
        <v>Tess</v>
      </c>
      <c r="N252" s="142" t="str">
        <f>'[6]Daily Roster'!$N252</f>
        <v>Kathy</v>
      </c>
      <c r="O252" s="142" t="str">
        <f>'[6]Daily Roster'!$O252</f>
        <v>Emma</v>
      </c>
      <c r="P252" s="142" t="str">
        <f>'[6]Daily Roster'!$P252</f>
        <v>A.Tey</v>
      </c>
      <c r="Q252" s="142" t="str">
        <f>'[6]Daily Roster'!$Q252</f>
        <v>Tin</v>
      </c>
      <c r="R252" s="142" t="str">
        <f>'[6]Daily Roster'!$R252</f>
        <v>Adil</v>
      </c>
      <c r="S252" s="142">
        <f>'[6]Daily Roster'!$S252</f>
        <v>0</v>
      </c>
      <c r="T252" s="142" t="str">
        <f>'[6]Daily Roster'!$T252</f>
        <v>AndrewL</v>
      </c>
      <c r="U252" s="142" t="str">
        <f>'[6]Daily Roster'!$U252</f>
        <v>R.Cheah</v>
      </c>
      <c r="V252" s="142" t="str">
        <f>'[6]Daily Roster'!$V252</f>
        <v>Phuong</v>
      </c>
      <c r="W252" s="142" t="str">
        <f>'[6]Daily Roster'!$W252</f>
        <v>J.Yang</v>
      </c>
      <c r="X252" s="142">
        <f>'[6]Daily Roster'!$X252</f>
        <v>0</v>
      </c>
      <c r="Y252" s="142">
        <f>'[6]Daily Roster'!$Y252</f>
        <v>0</v>
      </c>
      <c r="Z252" s="142" t="str">
        <f>'[6]Daily Roster'!$Z252</f>
        <v>Li-Ling</v>
      </c>
      <c r="AA252" s="142">
        <f>'[6]Daily Roster'!$AA252</f>
        <v>0</v>
      </c>
      <c r="AB252" s="142">
        <f>'[6]Daily Roster'!$AB252</f>
        <v>0</v>
      </c>
      <c r="AC252" s="142">
        <f>'[6]Daily Roster'!$AC252</f>
        <v>0</v>
      </c>
      <c r="AD252" s="142">
        <f>'[6]Daily Roster'!$AD252</f>
        <v>0</v>
      </c>
      <c r="AE252" s="142" t="str">
        <f>'[6]Daily Roster'!$AE252</f>
        <v>A.Ho</v>
      </c>
      <c r="AF252" s="142" t="str">
        <f>'[6]Daily Roster'!$AF252</f>
        <v>qq</v>
      </c>
      <c r="AG252" s="142" t="str">
        <f>'[6]Daily Roster'!$AG252</f>
        <v>qq</v>
      </c>
      <c r="AH252" s="142">
        <f>'[6]Daily Roster'!$AH252</f>
        <v>0</v>
      </c>
      <c r="AI252" s="142">
        <f>'[6]Daily Roster'!$AI252</f>
        <v>0</v>
      </c>
      <c r="AJ252" s="191">
        <f>'[6]Daily Roster'!$AJ252</f>
        <v>0</v>
      </c>
      <c r="AK252" s="191">
        <f>'[6]Daily Roster'!$AK252</f>
        <v>0</v>
      </c>
      <c r="AL252" s="191" t="str">
        <f>'[6]Daily Roster'!$AL252</f>
        <v>J.Kao</v>
      </c>
      <c r="AN252" s="25"/>
    </row>
    <row r="253" spans="1:40" s="5" customFormat="1" x14ac:dyDescent="0.3">
      <c r="A253" s="139">
        <v>43452</v>
      </c>
      <c r="B253" s="140" t="s">
        <v>2</v>
      </c>
      <c r="C253" s="142" t="str">
        <f>'[6]Daily Roster'!$C253</f>
        <v>G.Wang</v>
      </c>
      <c r="D253" s="142" t="str">
        <f>'[6]Daily Roster'!$D253</f>
        <v>Diana</v>
      </c>
      <c r="E253" s="142" t="str">
        <f>'[6]Daily Roster'!$E253</f>
        <v>J.Hughes</v>
      </c>
      <c r="F253" s="142" t="str">
        <f>'[6]Daily Roster'!$F253</f>
        <v>K.Josevksa</v>
      </c>
      <c r="G253" s="142" t="str">
        <f>'[6]Daily Roster'!$G253</f>
        <v>Karishma</v>
      </c>
      <c r="H253" s="142" t="str">
        <f>'[6]Daily Roster'!$H253</f>
        <v>M.Phung &gt;12pm</v>
      </c>
      <c r="I253" s="142" t="str">
        <f>'[6]Daily Roster'!$I253</f>
        <v>qq</v>
      </c>
      <c r="J253" s="142" t="str">
        <f>'[6]Daily Roster'!$J253</f>
        <v>qq</v>
      </c>
      <c r="K253" s="142" t="str">
        <f>'[6]Daily Roster'!$K253</f>
        <v>Meghana</v>
      </c>
      <c r="L253" s="142">
        <f>'[6]Daily Roster'!$L253</f>
        <v>0</v>
      </c>
      <c r="M253" s="142" t="str">
        <f>'[6]Daily Roster'!$M253</f>
        <v>qq</v>
      </c>
      <c r="N253" s="142" t="str">
        <f>'[6]Daily Roster'!$N253</f>
        <v>Kathy</v>
      </c>
      <c r="O253" s="142" t="str">
        <f>'[6]Daily Roster'!$O253</f>
        <v>Emma</v>
      </c>
      <c r="P253" s="142" t="str">
        <f>'[6]Daily Roster'!$P253</f>
        <v>A.Tey</v>
      </c>
      <c r="Q253" s="142" t="str">
        <f>'[6]Daily Roster'!$Q253</f>
        <v>Tin</v>
      </c>
      <c r="R253" s="142" t="str">
        <f>'[6]Daily Roster'!$R253</f>
        <v>Adil</v>
      </c>
      <c r="S253" s="142">
        <f>'[6]Daily Roster'!$S253</f>
        <v>0</v>
      </c>
      <c r="T253" s="142" t="str">
        <f>'[6]Daily Roster'!$T253</f>
        <v>AndrewL</v>
      </c>
      <c r="U253" s="142" t="str">
        <f>'[6]Daily Roster'!$U253</f>
        <v>R.Cheah</v>
      </c>
      <c r="V253" s="142" t="str">
        <f>'[6]Daily Roster'!$V253</f>
        <v>Phuong</v>
      </c>
      <c r="W253" s="142" t="str">
        <f>'[6]Daily Roster'!$W253</f>
        <v>J.Yang</v>
      </c>
      <c r="X253" s="142">
        <f>'[6]Daily Roster'!$X253</f>
        <v>0</v>
      </c>
      <c r="Y253" s="142">
        <f>'[6]Daily Roster'!$Y253</f>
        <v>0</v>
      </c>
      <c r="Z253" s="142" t="str">
        <f>'[6]Daily Roster'!$Z253</f>
        <v>qq</v>
      </c>
      <c r="AA253" s="142">
        <f>'[6]Daily Roster'!$AA253</f>
        <v>0</v>
      </c>
      <c r="AB253" s="142">
        <f>'[6]Daily Roster'!$AB253</f>
        <v>0</v>
      </c>
      <c r="AC253" s="142">
        <f>'[6]Daily Roster'!$AC253</f>
        <v>0</v>
      </c>
      <c r="AD253" s="142">
        <f>'[6]Daily Roster'!$AD253</f>
        <v>0</v>
      </c>
      <c r="AE253" s="142" t="str">
        <f>'[6]Daily Roster'!$AE253</f>
        <v>A.Ho</v>
      </c>
      <c r="AF253" s="142" t="str">
        <f>'[6]Daily Roster'!$AF253</f>
        <v>qq</v>
      </c>
      <c r="AG253" s="142" t="str">
        <f>'[6]Daily Roster'!$AG253</f>
        <v>qq</v>
      </c>
      <c r="AH253" s="142">
        <f>'[6]Daily Roster'!$AH253</f>
        <v>0</v>
      </c>
      <c r="AI253" s="142">
        <f>'[6]Daily Roster'!$AI253</f>
        <v>0</v>
      </c>
      <c r="AJ253" s="191">
        <f>'[6]Daily Roster'!$AJ253</f>
        <v>0</v>
      </c>
      <c r="AK253" s="191">
        <f>'[6]Daily Roster'!$AK253</f>
        <v>0</v>
      </c>
      <c r="AL253" s="191" t="str">
        <f>'[6]Daily Roster'!$AL253</f>
        <v>qq</v>
      </c>
      <c r="AN253" s="25"/>
    </row>
    <row r="254" spans="1:40" s="5" customFormat="1" x14ac:dyDescent="0.3">
      <c r="A254" s="139">
        <v>43453</v>
      </c>
      <c r="B254" s="140" t="s">
        <v>3</v>
      </c>
      <c r="C254" s="142" t="str">
        <f>'[6]Daily Roster'!$C254</f>
        <v>Stephanie</v>
      </c>
      <c r="D254" s="142" t="str">
        <f>'[6]Daily Roster'!$D254</f>
        <v>Sylvia</v>
      </c>
      <c r="E254" s="142" t="str">
        <f>'[6]Daily Roster'!$E254</f>
        <v>K.Josevska</v>
      </c>
      <c r="F254" s="142" t="str">
        <f>'[6]Daily Roster'!$F254</f>
        <v>Helen</v>
      </c>
      <c r="G254" s="142" t="str">
        <f>'[6]Daily Roster'!$G254</f>
        <v>G.Lau</v>
      </c>
      <c r="H254" s="142" t="str">
        <f>'[6]Daily Roster'!$H254</f>
        <v>Daisy</v>
      </c>
      <c r="I254" s="142" t="str">
        <f>'[6]Daily Roster'!$I254</f>
        <v>qq</v>
      </c>
      <c r="J254" s="142" t="str">
        <f>'[6]Daily Roster'!$J254</f>
        <v>qq</v>
      </c>
      <c r="K254" s="142" t="str">
        <f>'[6]Daily Roster'!$K254</f>
        <v>qq</v>
      </c>
      <c r="L254" s="142">
        <f>'[6]Daily Roster'!$L254</f>
        <v>0</v>
      </c>
      <c r="M254" s="142" t="str">
        <f>'[6]Daily Roster'!$M254</f>
        <v>qq</v>
      </c>
      <c r="N254" s="142" t="str">
        <f>'[6]Daily Roster'!$N254</f>
        <v>qq</v>
      </c>
      <c r="O254" s="142" t="str">
        <f>'[6]Daily Roster'!$O254</f>
        <v>Emma</v>
      </c>
      <c r="P254" s="142" t="str">
        <f>'[6]Daily Roster'!$P254</f>
        <v>qq</v>
      </c>
      <c r="Q254" s="142" t="str">
        <f>'[6]Daily Roster'!$Q254</f>
        <v>Tin</v>
      </c>
      <c r="R254" s="142" t="str">
        <f>'[6]Daily Roster'!$R254</f>
        <v>Adil</v>
      </c>
      <c r="S254" s="142">
        <f>'[6]Daily Roster'!$S254</f>
        <v>0</v>
      </c>
      <c r="T254" s="142" t="str">
        <f>'[6]Daily Roster'!$T254</f>
        <v>AndrewL</v>
      </c>
      <c r="U254" s="142" t="str">
        <f>'[6]Daily Roster'!$U254</f>
        <v>R.Cheah</v>
      </c>
      <c r="V254" s="142" t="str">
        <f>'[6]Daily Roster'!$V254</f>
        <v>Phuong</v>
      </c>
      <c r="W254" s="142" t="str">
        <f>'[6]Daily Roster'!$W254</f>
        <v>J.Yang</v>
      </c>
      <c r="X254" s="142">
        <f>'[6]Daily Roster'!$X254</f>
        <v>0</v>
      </c>
      <c r="Y254" s="142">
        <f>'[6]Daily Roster'!$Y254</f>
        <v>0</v>
      </c>
      <c r="Z254" s="142" t="str">
        <f>'[6]Daily Roster'!$Z254</f>
        <v>Li-Ling</v>
      </c>
      <c r="AA254" s="142">
        <f>'[6]Daily Roster'!$AA254</f>
        <v>0</v>
      </c>
      <c r="AB254" s="142">
        <f>'[6]Daily Roster'!$AB254</f>
        <v>0</v>
      </c>
      <c r="AC254" s="142">
        <f>'[6]Daily Roster'!$AC254</f>
        <v>0</v>
      </c>
      <c r="AD254" s="142">
        <f>'[6]Daily Roster'!$AD254</f>
        <v>0</v>
      </c>
      <c r="AE254" s="142" t="str">
        <f>'[6]Daily Roster'!$AE254</f>
        <v>A.Ho</v>
      </c>
      <c r="AF254" s="142" t="str">
        <f>'[6]Daily Roster'!$AF254</f>
        <v>qq</v>
      </c>
      <c r="AG254" s="142" t="str">
        <f>'[6]Daily Roster'!$AG254</f>
        <v>qq</v>
      </c>
      <c r="AH254" s="142">
        <f>'[6]Daily Roster'!$AH254</f>
        <v>0</v>
      </c>
      <c r="AI254" s="142">
        <f>'[6]Daily Roster'!$AI254</f>
        <v>0</v>
      </c>
      <c r="AJ254" s="191">
        <f>'[6]Daily Roster'!$AJ254</f>
        <v>0</v>
      </c>
      <c r="AK254" s="191">
        <f>'[6]Daily Roster'!$AK254</f>
        <v>0</v>
      </c>
      <c r="AL254" s="191" t="str">
        <f>'[6]Daily Roster'!$AL254</f>
        <v>qq</v>
      </c>
      <c r="AN254" s="25"/>
    </row>
    <row r="255" spans="1:40" s="5" customFormat="1" x14ac:dyDescent="0.3">
      <c r="A255" s="139">
        <v>43454</v>
      </c>
      <c r="B255" s="140" t="s">
        <v>4</v>
      </c>
      <c r="C255" s="142" t="str">
        <f>'[6]Daily Roster'!$C255</f>
        <v>V.Mai</v>
      </c>
      <c r="D255" s="142" t="str">
        <f>'[6]Daily Roster'!$D255</f>
        <v>qq</v>
      </c>
      <c r="E255" s="142" t="str">
        <f>'[6]Daily Roster'!$E255</f>
        <v>qq</v>
      </c>
      <c r="F255" s="142" t="str">
        <f>'[6]Daily Roster'!$F255</f>
        <v>qq</v>
      </c>
      <c r="G255" s="142" t="str">
        <f>'[6]Daily Roster'!$G255</f>
        <v>qq</v>
      </c>
      <c r="H255" s="142" t="str">
        <f>'[6]Daily Roster'!$H255</f>
        <v>qq</v>
      </c>
      <c r="I255" s="142" t="str">
        <f>'[6]Daily Roster'!$I255</f>
        <v>qq</v>
      </c>
      <c r="J255" s="142" t="str">
        <f>'[6]Daily Roster'!$J255</f>
        <v>qq</v>
      </c>
      <c r="K255" s="142" t="str">
        <f>'[6]Daily Roster'!$K255</f>
        <v>qq</v>
      </c>
      <c r="L255" s="142">
        <f>'[6]Daily Roster'!$L255</f>
        <v>0</v>
      </c>
      <c r="M255" s="142" t="str">
        <f>'[6]Daily Roster'!$M255</f>
        <v>qq</v>
      </c>
      <c r="N255" s="142" t="str">
        <f>'[6]Daily Roster'!$N255</f>
        <v>qq</v>
      </c>
      <c r="O255" s="142" t="str">
        <f>'[6]Daily Roster'!$O255</f>
        <v>Emma</v>
      </c>
      <c r="P255" s="142" t="str">
        <f>'[6]Daily Roster'!$P255</f>
        <v>qq</v>
      </c>
      <c r="Q255" s="142" t="str">
        <f>'[6]Daily Roster'!$Q255</f>
        <v>Tin</v>
      </c>
      <c r="R255" s="142" t="str">
        <f>'[6]Daily Roster'!$R255</f>
        <v>Adil</v>
      </c>
      <c r="S255" s="142">
        <f>'[6]Daily Roster'!$S255</f>
        <v>0</v>
      </c>
      <c r="T255" s="142" t="str">
        <f>'[6]Daily Roster'!$T255</f>
        <v>AndrewL</v>
      </c>
      <c r="U255" s="142" t="str">
        <f>'[6]Daily Roster'!$U255</f>
        <v>R.Cheah</v>
      </c>
      <c r="V255" s="142" t="str">
        <f>'[6]Daily Roster'!$V255</f>
        <v>Phuong</v>
      </c>
      <c r="W255" s="142" t="str">
        <f>'[6]Daily Roster'!$W255</f>
        <v>qq</v>
      </c>
      <c r="X255" s="142">
        <f>'[6]Daily Roster'!$X255</f>
        <v>0</v>
      </c>
      <c r="Y255" s="142">
        <f>'[6]Daily Roster'!$Y255</f>
        <v>0</v>
      </c>
      <c r="Z255" s="142" t="str">
        <f>'[6]Daily Roster'!$Z255</f>
        <v>Li-Ling</v>
      </c>
      <c r="AA255" s="142">
        <f>'[6]Daily Roster'!$AA255</f>
        <v>0</v>
      </c>
      <c r="AB255" s="142">
        <f>'[6]Daily Roster'!$AB255</f>
        <v>0</v>
      </c>
      <c r="AC255" s="142">
        <f>'[6]Daily Roster'!$AC255</f>
        <v>0</v>
      </c>
      <c r="AD255" s="142">
        <f>'[6]Daily Roster'!$AD255</f>
        <v>0</v>
      </c>
      <c r="AE255" s="142" t="str">
        <f>'[6]Daily Roster'!$AE255</f>
        <v>A.Ho</v>
      </c>
      <c r="AF255" s="142" t="str">
        <f>'[6]Daily Roster'!$AF255</f>
        <v>qq</v>
      </c>
      <c r="AG255" s="142" t="str">
        <f>'[6]Daily Roster'!$AG255</f>
        <v>Eric</v>
      </c>
      <c r="AH255" s="142">
        <f>'[6]Daily Roster'!$AH255</f>
        <v>0</v>
      </c>
      <c r="AI255" s="142">
        <f>'[6]Daily Roster'!$AI255</f>
        <v>0</v>
      </c>
      <c r="AJ255" s="191">
        <f>'[6]Daily Roster'!$AJ255</f>
        <v>0</v>
      </c>
      <c r="AK255" s="191">
        <f>'[6]Daily Roster'!$AK255</f>
        <v>0</v>
      </c>
      <c r="AL255" s="191" t="str">
        <f>'[6]Daily Roster'!$AL255</f>
        <v>qq</v>
      </c>
      <c r="AN255" s="25"/>
    </row>
    <row r="256" spans="1:40" s="5" customFormat="1" x14ac:dyDescent="0.3">
      <c r="A256" s="139">
        <v>43455</v>
      </c>
      <c r="B256" s="140" t="s">
        <v>5</v>
      </c>
      <c r="C256" s="142" t="str">
        <f>'[6]Daily Roster'!$C256</f>
        <v>Rodney</v>
      </c>
      <c r="D256" s="142" t="str">
        <f>'[6]Daily Roster'!$D256</f>
        <v>L.Jedwab</v>
      </c>
      <c r="E256" s="142" t="str">
        <f>'[6]Daily Roster'!$E256</f>
        <v>qq</v>
      </c>
      <c r="F256" s="142" t="str">
        <f>'[6]Daily Roster'!$F256</f>
        <v>qq</v>
      </c>
      <c r="G256" s="142" t="str">
        <f>'[6]Daily Roster'!$G256</f>
        <v>qq</v>
      </c>
      <c r="H256" s="142" t="str">
        <f>'[6]Daily Roster'!$H256</f>
        <v>qq</v>
      </c>
      <c r="I256" s="142" t="str">
        <f>'[6]Daily Roster'!$I256</f>
        <v>qq</v>
      </c>
      <c r="J256" s="142" t="str">
        <f>'[6]Daily Roster'!$J256</f>
        <v>S.Thevalingam</v>
      </c>
      <c r="K256" s="142" t="str">
        <f>'[6]Daily Roster'!$K256</f>
        <v>qq</v>
      </c>
      <c r="L256" s="142">
        <f>'[6]Daily Roster'!$L256</f>
        <v>0</v>
      </c>
      <c r="M256" s="142" t="str">
        <f>'[6]Daily Roster'!$M256</f>
        <v>qq</v>
      </c>
      <c r="N256" s="142" t="str">
        <f>'[6]Daily Roster'!$N256</f>
        <v>Kathy</v>
      </c>
      <c r="O256" s="142" t="str">
        <f>'[6]Daily Roster'!$O256</f>
        <v>Emma</v>
      </c>
      <c r="P256" s="142" t="str">
        <f>'[6]Daily Roster'!$P256</f>
        <v>A.Tey</v>
      </c>
      <c r="Q256" s="142" t="str">
        <f>'[6]Daily Roster'!$Q256</f>
        <v>Tin</v>
      </c>
      <c r="R256" s="142" t="str">
        <f>'[6]Daily Roster'!$R256</f>
        <v>Adil</v>
      </c>
      <c r="S256" s="142">
        <f>'[6]Daily Roster'!$S256</f>
        <v>0</v>
      </c>
      <c r="T256" s="142" t="str">
        <f>'[6]Daily Roster'!$T256</f>
        <v>AndrewL</v>
      </c>
      <c r="U256" s="142" t="str">
        <f>'[6]Daily Roster'!$U256</f>
        <v>R.Cheah</v>
      </c>
      <c r="V256" s="142" t="str">
        <f>'[6]Daily Roster'!$V256</f>
        <v>Phuong</v>
      </c>
      <c r="W256" s="142" t="str">
        <f>'[6]Daily Roster'!$W256</f>
        <v>J.Yang</v>
      </c>
      <c r="X256" s="142">
        <f>'[6]Daily Roster'!$X256</f>
        <v>0</v>
      </c>
      <c r="Y256" s="142">
        <f>'[6]Daily Roster'!$Y256</f>
        <v>0</v>
      </c>
      <c r="Z256" s="142" t="str">
        <f>'[6]Daily Roster'!$Z256</f>
        <v>qq</v>
      </c>
      <c r="AA256" s="142">
        <f>'[6]Daily Roster'!$AA256</f>
        <v>0</v>
      </c>
      <c r="AB256" s="142">
        <f>'[6]Daily Roster'!$AB256</f>
        <v>0</v>
      </c>
      <c r="AC256" s="142">
        <f>'[6]Daily Roster'!$AC256</f>
        <v>0</v>
      </c>
      <c r="AD256" s="142">
        <f>'[6]Daily Roster'!$AD256</f>
        <v>0</v>
      </c>
      <c r="AE256" s="142" t="str">
        <f>'[6]Daily Roster'!$AE256</f>
        <v>A.Ho</v>
      </c>
      <c r="AF256" s="142" t="str">
        <f>'[6]Daily Roster'!$AF256</f>
        <v>V.Shen</v>
      </c>
      <c r="AG256" s="142" t="str">
        <f>'[6]Daily Roster'!$AG256</f>
        <v>Eric</v>
      </c>
      <c r="AH256" s="142">
        <f>'[6]Daily Roster'!$AH256</f>
        <v>0</v>
      </c>
      <c r="AI256" s="142">
        <f>'[6]Daily Roster'!$AI256</f>
        <v>0</v>
      </c>
      <c r="AJ256" s="191">
        <f>'[6]Daily Roster'!$AJ256</f>
        <v>0</v>
      </c>
      <c r="AK256" s="191">
        <f>'[6]Daily Roster'!$AK256</f>
        <v>0</v>
      </c>
      <c r="AL256" s="191" t="str">
        <f>'[6]Daily Roster'!$AL256</f>
        <v>qq</v>
      </c>
      <c r="AN256" s="25"/>
    </row>
    <row r="257" spans="1:38" x14ac:dyDescent="0.3">
      <c r="A257" s="139">
        <v>43458</v>
      </c>
      <c r="B257" s="140" t="s">
        <v>1</v>
      </c>
      <c r="C257" s="142" t="str">
        <f>'[6]Daily Roster'!$C257</f>
        <v>V.Koo</v>
      </c>
      <c r="D257" s="142" t="str">
        <f>'[6]Daily Roster'!$D257</f>
        <v>Robbie</v>
      </c>
      <c r="E257" s="142" t="str">
        <f>'[6]Daily Roster'!$E257</f>
        <v>qq</v>
      </c>
      <c r="F257" s="142" t="str">
        <f>'[6]Daily Roster'!$F257</f>
        <v>qq</v>
      </c>
      <c r="G257" s="142" t="str">
        <f>'[6]Daily Roster'!$G257</f>
        <v>qq</v>
      </c>
      <c r="H257" s="142" t="str">
        <f>'[6]Daily Roster'!$H257</f>
        <v>qq</v>
      </c>
      <c r="I257" s="142" t="str">
        <f>'[6]Daily Roster'!$I257</f>
        <v>qq</v>
      </c>
      <c r="J257" s="142" t="str">
        <f>'[6]Daily Roster'!$J257</f>
        <v>Victoria</v>
      </c>
      <c r="K257" s="142" t="str">
        <f>'[6]Daily Roster'!$K257</f>
        <v>qq</v>
      </c>
      <c r="L257" s="142">
        <f>'[6]Daily Roster'!$L257</f>
        <v>0</v>
      </c>
      <c r="M257" s="142" t="str">
        <f>'[6]Daily Roster'!$M257</f>
        <v>Taylor</v>
      </c>
      <c r="N257" s="142" t="str">
        <f>'[6]Daily Roster'!$N257</f>
        <v>Stephanie</v>
      </c>
      <c r="O257" s="142" t="str">
        <f>'[6]Daily Roster'!$O257</f>
        <v>Connie</v>
      </c>
      <c r="P257" s="142" t="str">
        <f>'[6]Daily Roster'!$P257</f>
        <v>Tatyana</v>
      </c>
      <c r="Q257" s="142" t="str">
        <f>'[6]Daily Roster'!$Q257</f>
        <v>Noor</v>
      </c>
      <c r="R257" s="142" t="str">
        <f>'[6]Daily Roster'!$R257</f>
        <v>Phuong</v>
      </c>
      <c r="S257" s="142" t="str">
        <f>'[6]Daily Roster'!$S257</f>
        <v>Phil</v>
      </c>
      <c r="T257" s="142" t="str">
        <f>'[6]Daily Roster'!$T257</f>
        <v>AndrewL</v>
      </c>
      <c r="U257" s="142" t="str">
        <f>'[6]Daily Roster'!$U257</f>
        <v>Stav</v>
      </c>
      <c r="V257" s="142" t="str">
        <f>'[6]Daily Roster'!$V257</f>
        <v>K.Yeoh</v>
      </c>
      <c r="W257" s="142" t="str">
        <f>'[6]Daily Roster'!$W257</f>
        <v>J.Yang</v>
      </c>
      <c r="X257" s="142" t="str">
        <f>'[6]Daily Roster'!$X257</f>
        <v>Shirley</v>
      </c>
      <c r="Y257" s="142" t="str">
        <f>'[6]Daily Roster'!$Y257</f>
        <v>Lisa</v>
      </c>
      <c r="Z257" s="142">
        <f>'[6]Daily Roster'!$Z257</f>
        <v>0</v>
      </c>
      <c r="AA257" s="142" t="str">
        <f>'[6]Daily Roster'!$AA257</f>
        <v>Tin</v>
      </c>
      <c r="AB257" s="142">
        <f>'[6]Daily Roster'!$AB257</f>
        <v>0</v>
      </c>
      <c r="AC257" s="142">
        <f>'[6]Daily Roster'!$AC257</f>
        <v>0</v>
      </c>
      <c r="AD257" s="142">
        <f>'[6]Daily Roster'!$AD257</f>
        <v>0</v>
      </c>
      <c r="AE257" s="142" t="str">
        <f>'[6]Daily Roster'!$AE257</f>
        <v>A.Ho</v>
      </c>
      <c r="AF257" s="142">
        <f>'[6]Daily Roster'!$AF257</f>
        <v>0</v>
      </c>
      <c r="AG257" s="142">
        <f>'[6]Daily Roster'!$AG257</f>
        <v>0</v>
      </c>
      <c r="AH257" s="142">
        <f>'[6]Daily Roster'!$AH257</f>
        <v>0</v>
      </c>
      <c r="AI257" s="142">
        <f>'[6]Daily Roster'!$AI257</f>
        <v>0</v>
      </c>
      <c r="AJ257" s="191">
        <f>'[6]Daily Roster'!$AJ257</f>
        <v>0</v>
      </c>
      <c r="AK257" s="191">
        <f>'[6]Daily Roster'!$AK257</f>
        <v>0</v>
      </c>
      <c r="AL257" s="191">
        <f>'[6]Daily Roster'!$AL257</f>
        <v>0</v>
      </c>
    </row>
    <row r="258" spans="1:38" x14ac:dyDescent="0.3">
      <c r="A258" s="139">
        <v>43459</v>
      </c>
      <c r="B258" s="140" t="s">
        <v>2</v>
      </c>
      <c r="C258" s="142" t="str">
        <f>'[6]Daily Roster'!$C258</f>
        <v>Public holiday</v>
      </c>
      <c r="D258" s="142" t="str">
        <f>'[6]Daily Roster'!$D258</f>
        <v>Public holiday</v>
      </c>
      <c r="E258" s="142" t="str">
        <f>'[6]Daily Roster'!$E258</f>
        <v>Public holiday</v>
      </c>
      <c r="F258" s="142" t="str">
        <f>'[6]Daily Roster'!$F258</f>
        <v>Public holiday</v>
      </c>
      <c r="G258" s="142" t="str">
        <f>'[6]Daily Roster'!$G258</f>
        <v>Public holiday</v>
      </c>
      <c r="H258" s="142" t="str">
        <f>'[6]Daily Roster'!$H258</f>
        <v>Public holiday</v>
      </c>
      <c r="I258" s="142" t="str">
        <f>'[6]Daily Roster'!$I258</f>
        <v>Public holiday</v>
      </c>
      <c r="J258" s="142" t="str">
        <f>'[6]Daily Roster'!$J258</f>
        <v>Public holiday</v>
      </c>
      <c r="K258" s="142" t="str">
        <f>'[6]Daily Roster'!$K258</f>
        <v>Public holiday</v>
      </c>
      <c r="L258" s="142">
        <f>'[6]Daily Roster'!$L258</f>
        <v>0</v>
      </c>
      <c r="M258" s="142" t="str">
        <f>'[6]Daily Roster'!$M258</f>
        <v>public holiday</v>
      </c>
      <c r="N258" s="142" t="str">
        <f>'[6]Daily Roster'!$N258</f>
        <v>public holiday</v>
      </c>
      <c r="O258" s="142" t="str">
        <f>'[6]Daily Roster'!$O258</f>
        <v>public holiday</v>
      </c>
      <c r="P258" s="142" t="str">
        <f>'[6]Daily Roster'!$P258</f>
        <v>public holiday</v>
      </c>
      <c r="Q258" s="142" t="str">
        <f>'[6]Daily Roster'!$Q258</f>
        <v>public holiday</v>
      </c>
      <c r="R258" s="142" t="str">
        <f>'[6]Daily Roster'!$R258</f>
        <v>public holiday</v>
      </c>
      <c r="S258" s="142" t="str">
        <f>'[6]Daily Roster'!$S258</f>
        <v>public holiday</v>
      </c>
      <c r="T258" s="142" t="str">
        <f>'[6]Daily Roster'!$T258</f>
        <v>public holiday</v>
      </c>
      <c r="U258" s="142" t="str">
        <f>'[6]Daily Roster'!$U258</f>
        <v>public holiday</v>
      </c>
      <c r="V258" s="142" t="str">
        <f>'[6]Daily Roster'!$V258</f>
        <v>public holiday</v>
      </c>
      <c r="W258" s="142" t="str">
        <f>'[6]Daily Roster'!$W258</f>
        <v>public holiday</v>
      </c>
      <c r="X258" s="142" t="str">
        <f>'[6]Daily Roster'!$X258</f>
        <v>public holiday</v>
      </c>
      <c r="Y258" s="142" t="str">
        <f>'[6]Daily Roster'!$Y258</f>
        <v>public holiday</v>
      </c>
      <c r="Z258" s="142" t="str">
        <f>'[6]Daily Roster'!$Z258</f>
        <v>public holiday</v>
      </c>
      <c r="AA258" s="142" t="str">
        <f>'[6]Daily Roster'!$AA258</f>
        <v>public holiday</v>
      </c>
      <c r="AB258" s="142" t="str">
        <f>'[6]Daily Roster'!$AB258</f>
        <v>public holiday</v>
      </c>
      <c r="AC258" s="142" t="str">
        <f>'[6]Daily Roster'!$AC258</f>
        <v>public holiday</v>
      </c>
      <c r="AD258" s="142" t="str">
        <f>'[6]Daily Roster'!$AD258</f>
        <v>public holiday</v>
      </c>
      <c r="AE258" s="142" t="str">
        <f>'[6]Daily Roster'!$AE258</f>
        <v>public holiday</v>
      </c>
      <c r="AF258" s="142" t="str">
        <f>'[6]Daily Roster'!$AF258</f>
        <v>public holiday</v>
      </c>
      <c r="AG258" s="142" t="str">
        <f>'[6]Daily Roster'!$AG258</f>
        <v>public holiday</v>
      </c>
      <c r="AH258" s="142" t="str">
        <f>'[6]Daily Roster'!$AH258</f>
        <v>public holiday</v>
      </c>
      <c r="AI258" s="142" t="str">
        <f>'[6]Daily Roster'!$AI258</f>
        <v>public holiday</v>
      </c>
      <c r="AJ258" s="191" t="str">
        <f>'[6]Daily Roster'!$AJ258</f>
        <v>public holiday</v>
      </c>
      <c r="AK258" s="191" t="str">
        <f>'[6]Daily Roster'!$AK258</f>
        <v>public holiday</v>
      </c>
      <c r="AL258" s="191" t="str">
        <f>'[6]Daily Roster'!$AL258</f>
        <v>public holiday</v>
      </c>
    </row>
    <row r="259" spans="1:38" x14ac:dyDescent="0.3">
      <c r="A259" s="139">
        <v>43460</v>
      </c>
      <c r="B259" s="140" t="s">
        <v>3</v>
      </c>
      <c r="C259" s="142" t="str">
        <f>'[6]Daily Roster'!$C259</f>
        <v>Public holiday</v>
      </c>
      <c r="D259" s="142" t="str">
        <f>'[6]Daily Roster'!$D259</f>
        <v>Public holiday</v>
      </c>
      <c r="E259" s="142" t="str">
        <f>'[6]Daily Roster'!$E259</f>
        <v>Public holiday</v>
      </c>
      <c r="F259" s="142" t="str">
        <f>'[6]Daily Roster'!$F259</f>
        <v>Public holiday</v>
      </c>
      <c r="G259" s="142" t="str">
        <f>'[6]Daily Roster'!$G259</f>
        <v>Public holiday</v>
      </c>
      <c r="H259" s="142" t="str">
        <f>'[6]Daily Roster'!$H259</f>
        <v>Public holiday</v>
      </c>
      <c r="I259" s="142" t="str">
        <f>'[6]Daily Roster'!$I259</f>
        <v>Public holiday</v>
      </c>
      <c r="J259" s="142" t="str">
        <f>'[6]Daily Roster'!$J259</f>
        <v>Public holiday</v>
      </c>
      <c r="K259" s="142" t="str">
        <f>'[6]Daily Roster'!$K259</f>
        <v>Public holiday</v>
      </c>
      <c r="L259" s="142">
        <f>'[6]Daily Roster'!$L259</f>
        <v>0</v>
      </c>
      <c r="M259" s="142" t="str">
        <f>'[6]Daily Roster'!$M259</f>
        <v>Public holiday</v>
      </c>
      <c r="N259" s="142" t="str">
        <f>'[6]Daily Roster'!$N259</f>
        <v>Public holiday</v>
      </c>
      <c r="O259" s="142" t="str">
        <f>'[6]Daily Roster'!$O259</f>
        <v>Public holiday</v>
      </c>
      <c r="P259" s="142" t="str">
        <f>'[6]Daily Roster'!$P259</f>
        <v>Public holiday</v>
      </c>
      <c r="Q259" s="142" t="str">
        <f>'[6]Daily Roster'!$Q259</f>
        <v>Public holiday</v>
      </c>
      <c r="R259" s="142" t="str">
        <f>'[6]Daily Roster'!$R259</f>
        <v>Public holiday</v>
      </c>
      <c r="S259" s="142" t="str">
        <f>'[6]Daily Roster'!$S259</f>
        <v>Public holiday</v>
      </c>
      <c r="T259" s="142" t="str">
        <f>'[6]Daily Roster'!$T259</f>
        <v>Public holiday</v>
      </c>
      <c r="U259" s="142" t="str">
        <f>'[6]Daily Roster'!$U259</f>
        <v>Public holiday</v>
      </c>
      <c r="V259" s="142" t="str">
        <f>'[6]Daily Roster'!$V259</f>
        <v>Public holiday</v>
      </c>
      <c r="W259" s="142" t="str">
        <f>'[6]Daily Roster'!$W259</f>
        <v>Public holiday</v>
      </c>
      <c r="X259" s="142" t="str">
        <f>'[6]Daily Roster'!$X259</f>
        <v>Public holiday</v>
      </c>
      <c r="Y259" s="142" t="str">
        <f>'[6]Daily Roster'!$Y259</f>
        <v>Public holiday</v>
      </c>
      <c r="Z259" s="142" t="str">
        <f>'[6]Daily Roster'!$Z259</f>
        <v>Public holiday</v>
      </c>
      <c r="AA259" s="142" t="str">
        <f>'[6]Daily Roster'!$AA259</f>
        <v>Public holiday</v>
      </c>
      <c r="AB259" s="142" t="str">
        <f>'[6]Daily Roster'!$AB259</f>
        <v>Public holiday</v>
      </c>
      <c r="AC259" s="142" t="str">
        <f>'[6]Daily Roster'!$AC259</f>
        <v>Public holiday</v>
      </c>
      <c r="AD259" s="142" t="str">
        <f>'[6]Daily Roster'!$AD259</f>
        <v>Public holiday</v>
      </c>
      <c r="AE259" s="142" t="str">
        <f>'[6]Daily Roster'!$AE259</f>
        <v>Public holiday</v>
      </c>
      <c r="AF259" s="142" t="str">
        <f>'[6]Daily Roster'!$AF259</f>
        <v>Public holiday</v>
      </c>
      <c r="AG259" s="142" t="str">
        <f>'[6]Daily Roster'!$AG259</f>
        <v>Public holiday</v>
      </c>
      <c r="AH259" s="142" t="str">
        <f>'[6]Daily Roster'!$AH259</f>
        <v>Public holiday</v>
      </c>
      <c r="AI259" s="142" t="str">
        <f>'[6]Daily Roster'!$AI259</f>
        <v>Public holiday</v>
      </c>
      <c r="AJ259" s="191" t="str">
        <f>'[6]Daily Roster'!$AJ259</f>
        <v>Public holiday</v>
      </c>
      <c r="AK259" s="191" t="str">
        <f>'[6]Daily Roster'!$AK259</f>
        <v>Public holiday</v>
      </c>
      <c r="AL259" s="191" t="str">
        <f>'[6]Daily Roster'!$AL259</f>
        <v>Public holiday</v>
      </c>
    </row>
    <row r="260" spans="1:38" x14ac:dyDescent="0.3">
      <c r="A260" s="139">
        <v>43461</v>
      </c>
      <c r="B260" s="140" t="s">
        <v>4</v>
      </c>
      <c r="C260" s="142" t="str">
        <f>'[6]Daily Roster'!$C260</f>
        <v>Vineeth</v>
      </c>
      <c r="D260" s="142" t="str">
        <f>'[6]Daily Roster'!$D260</f>
        <v>David</v>
      </c>
      <c r="E260" s="142" t="str">
        <f>'[6]Daily Roster'!$E260</f>
        <v>qq</v>
      </c>
      <c r="F260" s="142" t="str">
        <f>'[6]Daily Roster'!$F260</f>
        <v>qq</v>
      </c>
      <c r="G260" s="142" t="str">
        <f>'[6]Daily Roster'!$G260</f>
        <v>qq</v>
      </c>
      <c r="H260" s="142" t="str">
        <f>'[6]Daily Roster'!$H260</f>
        <v>qq</v>
      </c>
      <c r="I260" s="142" t="str">
        <f>'[6]Daily Roster'!$I260</f>
        <v>Victoria</v>
      </c>
      <c r="J260" s="142" t="str">
        <f>'[6]Daily Roster'!$J260</f>
        <v>Nadi</v>
      </c>
      <c r="K260" s="142" t="str">
        <f>'[6]Daily Roster'!$K260</f>
        <v>Arthur</v>
      </c>
      <c r="L260" s="142">
        <f>'[6]Daily Roster'!$L260</f>
        <v>0</v>
      </c>
      <c r="M260" s="142" t="str">
        <f>'[6]Daily Roster'!$M260</f>
        <v>K.Chin</v>
      </c>
      <c r="N260" s="142" t="str">
        <f>'[6]Daily Roster'!$N260</f>
        <v>Stephanie</v>
      </c>
      <c r="O260" s="142" t="str">
        <f>'[6]Daily Roster'!$O260</f>
        <v>Connie</v>
      </c>
      <c r="P260" s="142" t="str">
        <f>'[6]Daily Roster'!$P260</f>
        <v>Marisa</v>
      </c>
      <c r="Q260" s="142" t="str">
        <f>'[6]Daily Roster'!$Q260</f>
        <v>Silvana</v>
      </c>
      <c r="R260" s="142" t="str">
        <f>'[6]Daily Roster'!$R260</f>
        <v>Phuong</v>
      </c>
      <c r="S260" s="142" t="str">
        <f>'[6]Daily Roster'!$S260</f>
        <v>Phil</v>
      </c>
      <c r="T260" s="142" t="str">
        <f>'[6]Daily Roster'!$T260</f>
        <v>AndrewL</v>
      </c>
      <c r="U260" s="142" t="str">
        <f>'[6]Daily Roster'!$U260</f>
        <v>A.Chong</v>
      </c>
      <c r="V260" s="142" t="str">
        <f>'[6]Daily Roster'!$V260</f>
        <v>K.Yeoh</v>
      </c>
      <c r="W260" s="142" t="str">
        <f>'[6]Daily Roster'!$W260</f>
        <v>D.Dunning</v>
      </c>
      <c r="X260" s="142" t="str">
        <f>'[6]Daily Roster'!$X260</f>
        <v>Jasmine</v>
      </c>
      <c r="Y260" s="142" t="str">
        <f>'[6]Daily Roster'!$Y260</f>
        <v>qq</v>
      </c>
      <c r="Z260" s="142">
        <f>'[6]Daily Roster'!$Z260</f>
        <v>0</v>
      </c>
      <c r="AA260" s="142" t="str">
        <f>'[6]Daily Roster'!$AA260</f>
        <v>Tin</v>
      </c>
      <c r="AB260" s="142">
        <f>'[6]Daily Roster'!$AB260</f>
        <v>0</v>
      </c>
      <c r="AC260" s="142">
        <f>'[6]Daily Roster'!$AC260</f>
        <v>0</v>
      </c>
      <c r="AD260" s="142">
        <f>'[6]Daily Roster'!$AD260</f>
        <v>0</v>
      </c>
      <c r="AE260" s="142" t="str">
        <f>'[6]Daily Roster'!$AE260</f>
        <v>A.Ho</v>
      </c>
      <c r="AF260" s="142">
        <f>'[6]Daily Roster'!$AF260</f>
        <v>0</v>
      </c>
      <c r="AG260" s="142">
        <f>'[6]Daily Roster'!$AG260</f>
        <v>0</v>
      </c>
      <c r="AH260" s="142">
        <f>'[6]Daily Roster'!$AH260</f>
        <v>0</v>
      </c>
      <c r="AI260" s="142">
        <f>'[6]Daily Roster'!$AI260</f>
        <v>0</v>
      </c>
      <c r="AJ260" s="191">
        <f>'[6]Daily Roster'!$AJ260</f>
        <v>0</v>
      </c>
      <c r="AK260" s="191">
        <f>'[6]Daily Roster'!$AK260</f>
        <v>0</v>
      </c>
      <c r="AL260" s="191">
        <f>'[6]Daily Roster'!$AL260</f>
        <v>0</v>
      </c>
    </row>
    <row r="261" spans="1:38" x14ac:dyDescent="0.3">
      <c r="A261" s="139">
        <v>43462</v>
      </c>
      <c r="B261" s="140" t="s">
        <v>5</v>
      </c>
      <c r="C261" s="142" t="str">
        <f>'[6]Daily Roster'!$C261</f>
        <v>LeeKin</v>
      </c>
      <c r="D261" s="142" t="str">
        <f>'[6]Daily Roster'!$D261</f>
        <v>Jenny</v>
      </c>
      <c r="E261" s="142" t="str">
        <f>'[6]Daily Roster'!$E261</f>
        <v>Robert</v>
      </c>
      <c r="F261" s="142" t="str">
        <f>'[6]Daily Roster'!$F261</f>
        <v>qq</v>
      </c>
      <c r="G261" s="142" t="str">
        <f>'[6]Daily Roster'!$G261</f>
        <v>April</v>
      </c>
      <c r="H261" s="142" t="str">
        <f>'[6]Daily Roster'!$H261</f>
        <v>Abigail</v>
      </c>
      <c r="I261" s="142" t="str">
        <f>'[6]Daily Roster'!$I261</f>
        <v>Victoria</v>
      </c>
      <c r="J261" s="142" t="str">
        <f>'[6]Daily Roster'!$J261</f>
        <v>Nadi</v>
      </c>
      <c r="K261" s="142" t="str">
        <f>'[6]Daily Roster'!$K261</f>
        <v>Arthur</v>
      </c>
      <c r="L261" s="142">
        <f>'[6]Daily Roster'!$L261</f>
        <v>0</v>
      </c>
      <c r="M261" s="142" t="str">
        <f>'[6]Daily Roster'!$M261</f>
        <v>K.Chin</v>
      </c>
      <c r="N261" s="142" t="str">
        <f>'[6]Daily Roster'!$N261</f>
        <v>Stephanie</v>
      </c>
      <c r="O261" s="142" t="str">
        <f>'[6]Daily Roster'!$O261</f>
        <v>Connie</v>
      </c>
      <c r="P261" s="142" t="str">
        <f>'[6]Daily Roster'!$P261</f>
        <v>Natalie</v>
      </c>
      <c r="Q261" s="142" t="str">
        <f>'[6]Daily Roster'!$Q261</f>
        <v>qq</v>
      </c>
      <c r="R261" s="142" t="str">
        <f>'[6]Daily Roster'!$R261</f>
        <v>Phuong</v>
      </c>
      <c r="S261" s="142" t="str">
        <f>'[6]Daily Roster'!$S261</f>
        <v>qq</v>
      </c>
      <c r="T261" s="142" t="str">
        <f>'[6]Daily Roster'!$T261</f>
        <v>AndrewL</v>
      </c>
      <c r="U261" s="142" t="str">
        <f>'[6]Daily Roster'!$U261</f>
        <v>A.Chong</v>
      </c>
      <c r="V261" s="142" t="str">
        <f>'[6]Daily Roster'!$V261</f>
        <v>K.Yeoh</v>
      </c>
      <c r="W261" s="142" t="str">
        <f>'[6]Daily Roster'!$W261</f>
        <v>D.Dunning</v>
      </c>
      <c r="X261" s="142" t="str">
        <f>'[6]Daily Roster'!$X261</f>
        <v>Jasmine</v>
      </c>
      <c r="Y261" s="142" t="str">
        <f>'[6]Daily Roster'!$Y261</f>
        <v>qq</v>
      </c>
      <c r="Z261" s="142">
        <f>'[6]Daily Roster'!$Z261</f>
        <v>0</v>
      </c>
      <c r="AA261" s="142" t="str">
        <f>'[6]Daily Roster'!$AA261</f>
        <v>Tin</v>
      </c>
      <c r="AB261" s="142">
        <f>'[6]Daily Roster'!$AB261</f>
        <v>0</v>
      </c>
      <c r="AC261" s="142">
        <f>'[6]Daily Roster'!$AC261</f>
        <v>0</v>
      </c>
      <c r="AD261" s="142">
        <f>'[6]Daily Roster'!$AD261</f>
        <v>0</v>
      </c>
      <c r="AE261" s="142" t="str">
        <f>'[6]Daily Roster'!$AE261</f>
        <v>A.Ho</v>
      </c>
      <c r="AF261" s="142">
        <f>'[6]Daily Roster'!$AF261</f>
        <v>0</v>
      </c>
      <c r="AG261" s="142">
        <f>'[6]Daily Roster'!$AG261</f>
        <v>0</v>
      </c>
      <c r="AH261" s="142">
        <f>'[6]Daily Roster'!$AH261</f>
        <v>0</v>
      </c>
      <c r="AI261" s="142">
        <f>'[6]Daily Roster'!$AI261</f>
        <v>0</v>
      </c>
      <c r="AJ261" s="191">
        <f>'[6]Daily Roster'!$AJ261</f>
        <v>0</v>
      </c>
      <c r="AK261" s="191">
        <f>'[6]Daily Roster'!$AK261</f>
        <v>0</v>
      </c>
      <c r="AL261" s="191">
        <f>'[6]Daily Roster'!$AL261</f>
        <v>0</v>
      </c>
    </row>
    <row r="262" spans="1:38" x14ac:dyDescent="0.3">
      <c r="A262" s="139">
        <v>43465</v>
      </c>
      <c r="B262" s="140" t="s">
        <v>1</v>
      </c>
      <c r="C262" s="142" t="str">
        <f>'[6]Daily Roster'!$C262</f>
        <v>Phuong</v>
      </c>
      <c r="D262" s="142" t="str">
        <f>'[6]Daily Roster'!$D262</f>
        <v>V.Shen</v>
      </c>
      <c r="E262" s="142" t="str">
        <f>'[6]Daily Roster'!$E262</f>
        <v>Tin</v>
      </c>
      <c r="F262" s="142" t="str">
        <f>'[6]Daily Roster'!$F262</f>
        <v>qq</v>
      </c>
      <c r="G262" s="142" t="str">
        <f>'[6]Daily Roster'!$G262</f>
        <v>qq</v>
      </c>
      <c r="H262" s="142" t="str">
        <f>'[6]Daily Roster'!$H262</f>
        <v>qq</v>
      </c>
      <c r="I262" s="142" t="str">
        <f>'[6]Daily Roster'!$I262</f>
        <v>qq</v>
      </c>
      <c r="J262" s="142" t="str">
        <f>'[6]Daily Roster'!$J262</f>
        <v>Alison</v>
      </c>
      <c r="K262" s="142" t="str">
        <f>'[6]Daily Roster'!$K262</f>
        <v>qq</v>
      </c>
      <c r="L262" s="142" t="str">
        <f>'[6]Daily Roster'!$L262</f>
        <v>qq</v>
      </c>
      <c r="M262" s="142">
        <f>'[6]Daily Roster'!$M262</f>
        <v>0</v>
      </c>
      <c r="N262" s="142">
        <f>'[6]Daily Roster'!$N262</f>
        <v>0</v>
      </c>
      <c r="O262" s="142">
        <f>'[6]Daily Roster'!$O262</f>
        <v>0</v>
      </c>
      <c r="P262" s="142">
        <f>'[6]Daily Roster'!$P262</f>
        <v>0</v>
      </c>
      <c r="Q262" s="142">
        <f>'[6]Daily Roster'!$Q262</f>
        <v>0</v>
      </c>
      <c r="R262" s="142">
        <f>'[6]Daily Roster'!$R262</f>
        <v>0</v>
      </c>
      <c r="S262" s="142">
        <f>'[6]Daily Roster'!$S262</f>
        <v>0</v>
      </c>
      <c r="T262" s="142" t="str">
        <f>'[6]Daily Roster'!$T262</f>
        <v>AndrewL</v>
      </c>
      <c r="U262" s="142">
        <f>'[6]Daily Roster'!$U262</f>
        <v>0</v>
      </c>
      <c r="V262" s="142">
        <f>'[6]Daily Roster'!$V262</f>
        <v>0</v>
      </c>
      <c r="W262" s="142">
        <f>'[6]Daily Roster'!$W262</f>
        <v>0</v>
      </c>
      <c r="X262" s="142" t="str">
        <f>'[6]Daily Roster'!$X262</f>
        <v>Jasmine</v>
      </c>
      <c r="Y262" s="142">
        <f>'[6]Daily Roster'!$Y262</f>
        <v>0</v>
      </c>
      <c r="Z262" s="142">
        <f>'[6]Daily Roster'!$Z262</f>
        <v>0</v>
      </c>
      <c r="AA262" s="142">
        <f>'[6]Daily Roster'!$AA262</f>
        <v>0</v>
      </c>
      <c r="AB262" s="142">
        <f>'[6]Daily Roster'!$AB262</f>
        <v>0</v>
      </c>
      <c r="AC262" s="142">
        <f>'[6]Daily Roster'!$AC262</f>
        <v>0</v>
      </c>
      <c r="AD262" s="142">
        <f>'[6]Daily Roster'!$AD262</f>
        <v>0</v>
      </c>
      <c r="AE262" s="142" t="str">
        <f>'[6]Daily Roster'!$AE262</f>
        <v>A.Ho</v>
      </c>
      <c r="AF262" s="142">
        <f>'[6]Daily Roster'!$AF262</f>
        <v>0</v>
      </c>
      <c r="AG262" s="142">
        <f>'[6]Daily Roster'!$AG262</f>
        <v>0</v>
      </c>
      <c r="AH262" s="142">
        <f>'[6]Daily Roster'!$AH262</f>
        <v>0</v>
      </c>
      <c r="AI262" s="142">
        <f>'[6]Daily Roster'!$AI262</f>
        <v>0</v>
      </c>
      <c r="AJ262" s="191">
        <f>'[6]Daily Roster'!$AJ262</f>
        <v>0</v>
      </c>
      <c r="AK262" s="191">
        <f>'[6]Daily Roster'!$AK262</f>
        <v>0</v>
      </c>
      <c r="AL262" s="191">
        <f>'[6]Daily Roster'!$AL262</f>
        <v>0</v>
      </c>
    </row>
    <row r="263" spans="1:38" x14ac:dyDescent="0.3">
      <c r="A263" s="139">
        <v>43466</v>
      </c>
      <c r="B263" s="140" t="s">
        <v>2</v>
      </c>
      <c r="C263" s="142">
        <f>'[6]Daily Roster'!$C263</f>
        <v>0</v>
      </c>
      <c r="D263" s="142">
        <f>'[6]Daily Roster'!$D263</f>
        <v>0</v>
      </c>
      <c r="E263" s="142">
        <f>'[6]Daily Roster'!$E263</f>
        <v>0</v>
      </c>
      <c r="F263" s="142">
        <f>'[6]Daily Roster'!$F263</f>
        <v>0</v>
      </c>
      <c r="G263" s="142">
        <f>'[6]Daily Roster'!$G263</f>
        <v>0</v>
      </c>
      <c r="H263" s="142">
        <f>'[6]Daily Roster'!$H263</f>
        <v>0</v>
      </c>
      <c r="I263" s="142">
        <f>'[6]Daily Roster'!$I263</f>
        <v>0</v>
      </c>
      <c r="J263" s="142">
        <f>'[6]Daily Roster'!$J263</f>
        <v>0</v>
      </c>
      <c r="K263" s="142">
        <f>'[6]Daily Roster'!$K263</f>
        <v>0</v>
      </c>
      <c r="L263" s="142">
        <f>'[6]Daily Roster'!$L263</f>
        <v>0</v>
      </c>
      <c r="M263" s="142">
        <f>'[6]Daily Roster'!$M263</f>
        <v>0</v>
      </c>
      <c r="N263" s="142">
        <f>'[6]Daily Roster'!$N263</f>
        <v>0</v>
      </c>
      <c r="O263" s="142">
        <f>'[6]Daily Roster'!$O263</f>
        <v>0</v>
      </c>
      <c r="P263" s="142">
        <f>'[6]Daily Roster'!$P263</f>
        <v>0</v>
      </c>
      <c r="Q263" s="142">
        <f>'[6]Daily Roster'!$Q263</f>
        <v>0</v>
      </c>
      <c r="R263" s="142">
        <f>'[6]Daily Roster'!$R263</f>
        <v>0</v>
      </c>
      <c r="S263" s="142">
        <f>'[6]Daily Roster'!$S263</f>
        <v>0</v>
      </c>
      <c r="T263" s="142">
        <f>'[6]Daily Roster'!$T263</f>
        <v>0</v>
      </c>
      <c r="U263" s="142">
        <f>'[6]Daily Roster'!$U263</f>
        <v>0</v>
      </c>
      <c r="V263" s="142">
        <f>'[6]Daily Roster'!$V263</f>
        <v>0</v>
      </c>
      <c r="W263" s="142">
        <f>'[6]Daily Roster'!$W263</f>
        <v>0</v>
      </c>
      <c r="X263" s="142">
        <f>'[6]Daily Roster'!$X263</f>
        <v>0</v>
      </c>
      <c r="Y263" s="142">
        <f>'[6]Daily Roster'!$Y263</f>
        <v>0</v>
      </c>
      <c r="Z263" s="142">
        <f>'[6]Daily Roster'!$Z263</f>
        <v>0</v>
      </c>
      <c r="AA263" s="142">
        <f>'[6]Daily Roster'!$AA263</f>
        <v>0</v>
      </c>
      <c r="AB263" s="142">
        <f>'[6]Daily Roster'!$AB263</f>
        <v>0</v>
      </c>
      <c r="AC263" s="142">
        <f>'[6]Daily Roster'!$AC263</f>
        <v>0</v>
      </c>
      <c r="AD263" s="142">
        <f>'[6]Daily Roster'!$AD263</f>
        <v>0</v>
      </c>
      <c r="AE263" s="142">
        <f>'[6]Daily Roster'!$AE263</f>
        <v>0</v>
      </c>
      <c r="AF263" s="142">
        <f>'[6]Daily Roster'!$AF263</f>
        <v>0</v>
      </c>
      <c r="AG263" s="142">
        <f>'[6]Daily Roster'!$AG263</f>
        <v>0</v>
      </c>
      <c r="AH263" s="142">
        <f>'[6]Daily Roster'!$AH263</f>
        <v>0</v>
      </c>
      <c r="AI263" s="142">
        <f>'[6]Daily Roster'!$AI263</f>
        <v>0</v>
      </c>
      <c r="AJ263" s="191">
        <f>'[6]Daily Roster'!$AJ263</f>
        <v>0</v>
      </c>
      <c r="AK263" s="191">
        <f>'[6]Daily Roster'!$AK263</f>
        <v>0</v>
      </c>
      <c r="AL263" s="191">
        <f>'[6]Daily Roster'!$AL263</f>
        <v>0</v>
      </c>
    </row>
    <row r="264" spans="1:38" x14ac:dyDescent="0.3">
      <c r="A264" s="139">
        <v>43467</v>
      </c>
      <c r="B264" s="140" t="s">
        <v>3</v>
      </c>
      <c r="C264" s="142">
        <f>'[6]Daily Roster'!$C264</f>
        <v>0</v>
      </c>
      <c r="D264" s="142">
        <f>'[6]Daily Roster'!$D264</f>
        <v>0</v>
      </c>
      <c r="E264" s="142">
        <f>'[6]Daily Roster'!$E264</f>
        <v>0</v>
      </c>
      <c r="F264" s="142">
        <f>'[6]Daily Roster'!$F264</f>
        <v>0</v>
      </c>
      <c r="G264" s="142">
        <f>'[6]Daily Roster'!$G264</f>
        <v>0</v>
      </c>
      <c r="H264" s="142">
        <f>'[6]Daily Roster'!$H264</f>
        <v>0</v>
      </c>
      <c r="I264" s="142">
        <f>'[6]Daily Roster'!$I264</f>
        <v>0</v>
      </c>
      <c r="J264" s="142">
        <f>'[6]Daily Roster'!$J264</f>
        <v>0</v>
      </c>
      <c r="K264" s="142">
        <f>'[6]Daily Roster'!$K264</f>
        <v>0</v>
      </c>
      <c r="L264" s="142">
        <f>'[6]Daily Roster'!$L264</f>
        <v>0</v>
      </c>
      <c r="M264" s="142">
        <f>'[6]Daily Roster'!$M264</f>
        <v>0</v>
      </c>
      <c r="N264" s="142">
        <f>'[6]Daily Roster'!$N264</f>
        <v>0</v>
      </c>
      <c r="O264" s="142">
        <f>'[6]Daily Roster'!$O264</f>
        <v>0</v>
      </c>
      <c r="P264" s="142">
        <f>'[6]Daily Roster'!$P264</f>
        <v>0</v>
      </c>
      <c r="Q264" s="142">
        <f>'[6]Daily Roster'!$Q264</f>
        <v>0</v>
      </c>
      <c r="R264" s="142">
        <f>'[6]Daily Roster'!$R264</f>
        <v>0</v>
      </c>
      <c r="S264" s="142">
        <f>'[6]Daily Roster'!$S264</f>
        <v>0</v>
      </c>
      <c r="T264" s="142">
        <f>'[6]Daily Roster'!$T264</f>
        <v>0</v>
      </c>
      <c r="U264" s="142">
        <f>'[6]Daily Roster'!$U264</f>
        <v>0</v>
      </c>
      <c r="V264" s="142">
        <f>'[6]Daily Roster'!$V264</f>
        <v>0</v>
      </c>
      <c r="W264" s="142">
        <f>'[6]Daily Roster'!$W264</f>
        <v>0</v>
      </c>
      <c r="X264" s="142">
        <f>'[6]Daily Roster'!$X264</f>
        <v>0</v>
      </c>
      <c r="Y264" s="142">
        <f>'[6]Daily Roster'!$Y264</f>
        <v>0</v>
      </c>
      <c r="Z264" s="142">
        <f>'[6]Daily Roster'!$Z264</f>
        <v>0</v>
      </c>
      <c r="AA264" s="142">
        <f>'[6]Daily Roster'!$AA264</f>
        <v>0</v>
      </c>
      <c r="AB264" s="142">
        <f>'[6]Daily Roster'!$AB264</f>
        <v>0</v>
      </c>
      <c r="AC264" s="142">
        <f>'[6]Daily Roster'!$AC264</f>
        <v>0</v>
      </c>
      <c r="AD264" s="142">
        <f>'[6]Daily Roster'!$AD264</f>
        <v>0</v>
      </c>
      <c r="AE264" s="142">
        <f>'[6]Daily Roster'!$AE264</f>
        <v>0</v>
      </c>
      <c r="AF264" s="142">
        <f>'[6]Daily Roster'!$AF264</f>
        <v>0</v>
      </c>
      <c r="AG264" s="142">
        <f>'[6]Daily Roster'!$AG264</f>
        <v>0</v>
      </c>
      <c r="AH264" s="142">
        <f>'[6]Daily Roster'!$AH264</f>
        <v>0</v>
      </c>
      <c r="AI264" s="142">
        <f>'[6]Daily Roster'!$AI264</f>
        <v>0</v>
      </c>
      <c r="AJ264" s="191">
        <f>'[6]Daily Roster'!$AJ264</f>
        <v>0</v>
      </c>
      <c r="AK264" s="191">
        <f>'[6]Daily Roster'!$AK264</f>
        <v>0</v>
      </c>
      <c r="AL264" s="191">
        <f>'[6]Daily Roster'!$AL264</f>
        <v>0</v>
      </c>
    </row>
    <row r="265" spans="1:38" x14ac:dyDescent="0.3">
      <c r="A265" s="139">
        <v>43468</v>
      </c>
      <c r="B265" s="140" t="s">
        <v>4</v>
      </c>
      <c r="C265" s="142">
        <f>'[6]Daily Roster'!$C265</f>
        <v>0</v>
      </c>
      <c r="D265" s="142">
        <f>'[6]Daily Roster'!$D265</f>
        <v>0</v>
      </c>
      <c r="E265" s="142">
        <f>'[6]Daily Roster'!$E265</f>
        <v>0</v>
      </c>
      <c r="F265" s="142">
        <f>'[6]Daily Roster'!$F265</f>
        <v>0</v>
      </c>
      <c r="G265" s="142">
        <f>'[6]Daily Roster'!$G265</f>
        <v>0</v>
      </c>
      <c r="H265" s="142">
        <f>'[6]Daily Roster'!$H265</f>
        <v>0</v>
      </c>
      <c r="I265" s="142">
        <f>'[6]Daily Roster'!$I265</f>
        <v>0</v>
      </c>
      <c r="J265" s="142">
        <f>'[6]Daily Roster'!$J265</f>
        <v>0</v>
      </c>
      <c r="K265" s="142">
        <f>'[6]Daily Roster'!$K265</f>
        <v>0</v>
      </c>
      <c r="L265" s="142">
        <f>'[6]Daily Roster'!$L265</f>
        <v>0</v>
      </c>
      <c r="M265" s="142">
        <f>'[6]Daily Roster'!$M265</f>
        <v>0</v>
      </c>
      <c r="N265" s="142">
        <f>'[6]Daily Roster'!$N265</f>
        <v>0</v>
      </c>
      <c r="O265" s="142">
        <f>'[6]Daily Roster'!$O265</f>
        <v>0</v>
      </c>
      <c r="P265" s="142">
        <f>'[6]Daily Roster'!$P265</f>
        <v>0</v>
      </c>
      <c r="Q265" s="142">
        <f>'[6]Daily Roster'!$Q265</f>
        <v>0</v>
      </c>
      <c r="R265" s="142">
        <f>'[6]Daily Roster'!$R265</f>
        <v>0</v>
      </c>
      <c r="S265" s="142">
        <f>'[6]Daily Roster'!$S265</f>
        <v>0</v>
      </c>
      <c r="T265" s="142">
        <f>'[6]Daily Roster'!$T265</f>
        <v>0</v>
      </c>
      <c r="U265" s="142">
        <f>'[6]Daily Roster'!$U265</f>
        <v>0</v>
      </c>
      <c r="V265" s="142">
        <f>'[6]Daily Roster'!$V265</f>
        <v>0</v>
      </c>
      <c r="W265" s="142">
        <f>'[6]Daily Roster'!$W265</f>
        <v>0</v>
      </c>
      <c r="X265" s="142">
        <f>'[6]Daily Roster'!$X265</f>
        <v>0</v>
      </c>
      <c r="Y265" s="142">
        <f>'[6]Daily Roster'!$Y265</f>
        <v>0</v>
      </c>
      <c r="Z265" s="142">
        <f>'[6]Daily Roster'!$Z265</f>
        <v>0</v>
      </c>
      <c r="AA265" s="142">
        <f>'[6]Daily Roster'!$AA265</f>
        <v>0</v>
      </c>
      <c r="AB265" s="142">
        <f>'[6]Daily Roster'!$AB265</f>
        <v>0</v>
      </c>
      <c r="AC265" s="142">
        <f>'[6]Daily Roster'!$AC265</f>
        <v>0</v>
      </c>
      <c r="AD265" s="142">
        <f>'[6]Daily Roster'!$AD265</f>
        <v>0</v>
      </c>
      <c r="AE265" s="142">
        <f>'[6]Daily Roster'!$AE265</f>
        <v>0</v>
      </c>
      <c r="AF265" s="142">
        <f>'[6]Daily Roster'!$AF265</f>
        <v>0</v>
      </c>
      <c r="AG265" s="142">
        <f>'[6]Daily Roster'!$AG265</f>
        <v>0</v>
      </c>
      <c r="AH265" s="142">
        <f>'[6]Daily Roster'!$AH265</f>
        <v>0</v>
      </c>
      <c r="AI265" s="142">
        <f>'[6]Daily Roster'!$AI265</f>
        <v>0</v>
      </c>
      <c r="AJ265" s="191">
        <f>'[6]Daily Roster'!$AJ265</f>
        <v>0</v>
      </c>
      <c r="AK265" s="191">
        <f>'[6]Daily Roster'!$AK265</f>
        <v>0</v>
      </c>
      <c r="AL265" s="191">
        <f>'[6]Daily Roster'!$AL265</f>
        <v>0</v>
      </c>
    </row>
    <row r="266" spans="1:38" x14ac:dyDescent="0.3">
      <c r="A266" s="139">
        <v>43469</v>
      </c>
      <c r="B266" s="140" t="s">
        <v>5</v>
      </c>
      <c r="C266" s="142">
        <f>'[6]Daily Roster'!$C266</f>
        <v>0</v>
      </c>
      <c r="D266" s="142">
        <f>'[6]Daily Roster'!$D266</f>
        <v>0</v>
      </c>
      <c r="E266" s="142">
        <f>'[6]Daily Roster'!$E266</f>
        <v>0</v>
      </c>
      <c r="F266" s="142">
        <f>'[6]Daily Roster'!$F266</f>
        <v>0</v>
      </c>
      <c r="G266" s="142">
        <f>'[6]Daily Roster'!$G266</f>
        <v>0</v>
      </c>
      <c r="H266" s="142">
        <f>'[6]Daily Roster'!$H266</f>
        <v>0</v>
      </c>
      <c r="I266" s="142">
        <f>'[6]Daily Roster'!$I266</f>
        <v>0</v>
      </c>
      <c r="J266" s="142">
        <f>'[6]Daily Roster'!$J266</f>
        <v>0</v>
      </c>
      <c r="K266" s="142">
        <f>'[6]Daily Roster'!$K266</f>
        <v>0</v>
      </c>
      <c r="L266" s="142">
        <f>'[6]Daily Roster'!$L266</f>
        <v>0</v>
      </c>
      <c r="M266" s="142">
        <f>'[6]Daily Roster'!$M266</f>
        <v>0</v>
      </c>
      <c r="N266" s="142">
        <f>'[6]Daily Roster'!$N266</f>
        <v>0</v>
      </c>
      <c r="O266" s="142">
        <f>'[6]Daily Roster'!$O266</f>
        <v>0</v>
      </c>
      <c r="P266" s="142">
        <f>'[6]Daily Roster'!$P266</f>
        <v>0</v>
      </c>
      <c r="Q266" s="142">
        <f>'[6]Daily Roster'!$Q266</f>
        <v>0</v>
      </c>
      <c r="R266" s="142">
        <f>'[6]Daily Roster'!$R266</f>
        <v>0</v>
      </c>
      <c r="S266" s="142">
        <f>'[6]Daily Roster'!$S266</f>
        <v>0</v>
      </c>
      <c r="T266" s="142">
        <f>'[6]Daily Roster'!$T266</f>
        <v>0</v>
      </c>
      <c r="U266" s="142">
        <f>'[6]Daily Roster'!$U266</f>
        <v>0</v>
      </c>
      <c r="V266" s="142">
        <f>'[6]Daily Roster'!$V266</f>
        <v>0</v>
      </c>
      <c r="W266" s="142">
        <f>'[6]Daily Roster'!$W266</f>
        <v>0</v>
      </c>
      <c r="X266" s="142">
        <f>'[6]Daily Roster'!$X266</f>
        <v>0</v>
      </c>
      <c r="Y266" s="142">
        <f>'[6]Daily Roster'!$Y266</f>
        <v>0</v>
      </c>
      <c r="Z266" s="142">
        <f>'[6]Daily Roster'!$Z266</f>
        <v>0</v>
      </c>
      <c r="AA266" s="142">
        <f>'[6]Daily Roster'!$AA266</f>
        <v>0</v>
      </c>
      <c r="AB266" s="142">
        <f>'[6]Daily Roster'!$AB266</f>
        <v>0</v>
      </c>
      <c r="AC266" s="142">
        <f>'[6]Daily Roster'!$AC266</f>
        <v>0</v>
      </c>
      <c r="AD266" s="142">
        <f>'[6]Daily Roster'!$AD266</f>
        <v>0</v>
      </c>
      <c r="AE266" s="142">
        <f>'[6]Daily Roster'!$AE266</f>
        <v>0</v>
      </c>
      <c r="AF266" s="142">
        <f>'[6]Daily Roster'!$AF266</f>
        <v>0</v>
      </c>
      <c r="AG266" s="142">
        <f>'[6]Daily Roster'!$AG266</f>
        <v>0</v>
      </c>
      <c r="AH266" s="142">
        <f>'[6]Daily Roster'!$AH266</f>
        <v>0</v>
      </c>
      <c r="AI266" s="142">
        <f>'[6]Daily Roster'!$AI266</f>
        <v>0</v>
      </c>
      <c r="AJ266" s="191">
        <f>'[6]Daily Roster'!$AJ266</f>
        <v>0</v>
      </c>
      <c r="AK266" s="191">
        <f>'[6]Daily Roster'!$AK266</f>
        <v>0</v>
      </c>
      <c r="AL266" s="191">
        <f>'[6]Daily Roster'!$AL266</f>
        <v>0</v>
      </c>
    </row>
    <row r="267" spans="1:38" x14ac:dyDescent="0.3">
      <c r="A267" s="139">
        <v>43472</v>
      </c>
      <c r="B267" s="140" t="s">
        <v>1</v>
      </c>
      <c r="C267" s="142">
        <f>'[6]Daily Roster'!$C267</f>
        <v>0</v>
      </c>
      <c r="D267" s="142">
        <f>'[6]Daily Roster'!$D267</f>
        <v>0</v>
      </c>
      <c r="E267" s="142">
        <f>'[6]Daily Roster'!$E267</f>
        <v>0</v>
      </c>
      <c r="F267" s="142">
        <f>'[6]Daily Roster'!$F267</f>
        <v>0</v>
      </c>
      <c r="G267" s="142">
        <f>'[6]Daily Roster'!$G267</f>
        <v>0</v>
      </c>
      <c r="H267" s="142">
        <f>'[6]Daily Roster'!$H267</f>
        <v>0</v>
      </c>
      <c r="I267" s="142">
        <f>'[6]Daily Roster'!$I267</f>
        <v>0</v>
      </c>
      <c r="J267" s="142">
        <f>'[6]Daily Roster'!$J267</f>
        <v>0</v>
      </c>
      <c r="K267" s="142">
        <f>'[6]Daily Roster'!$K267</f>
        <v>0</v>
      </c>
      <c r="L267" s="142">
        <f>'[6]Daily Roster'!$L267</f>
        <v>0</v>
      </c>
      <c r="M267" s="142">
        <f>'[6]Daily Roster'!$M267</f>
        <v>0</v>
      </c>
      <c r="N267" s="142">
        <f>'[6]Daily Roster'!$N267</f>
        <v>0</v>
      </c>
      <c r="O267" s="142">
        <f>'[6]Daily Roster'!$O267</f>
        <v>0</v>
      </c>
      <c r="P267" s="142">
        <f>'[6]Daily Roster'!$P267</f>
        <v>0</v>
      </c>
      <c r="Q267" s="142">
        <f>'[6]Daily Roster'!$Q267</f>
        <v>0</v>
      </c>
      <c r="R267" s="142">
        <f>'[6]Daily Roster'!$R267</f>
        <v>0</v>
      </c>
      <c r="S267" s="142">
        <f>'[6]Daily Roster'!$S267</f>
        <v>0</v>
      </c>
      <c r="T267" s="142">
        <f>'[6]Daily Roster'!$T267</f>
        <v>0</v>
      </c>
      <c r="U267" s="142">
        <f>'[6]Daily Roster'!$U267</f>
        <v>0</v>
      </c>
      <c r="V267" s="142">
        <f>'[6]Daily Roster'!$V267</f>
        <v>0</v>
      </c>
      <c r="W267" s="142">
        <f>'[6]Daily Roster'!$W267</f>
        <v>0</v>
      </c>
      <c r="X267" s="142">
        <f>'[6]Daily Roster'!$X267</f>
        <v>0</v>
      </c>
      <c r="Y267" s="142">
        <f>'[6]Daily Roster'!$Y267</f>
        <v>0</v>
      </c>
      <c r="Z267" s="142">
        <f>'[6]Daily Roster'!$Z267</f>
        <v>0</v>
      </c>
      <c r="AA267" s="142">
        <f>'[6]Daily Roster'!$AA267</f>
        <v>0</v>
      </c>
      <c r="AB267" s="142">
        <f>'[6]Daily Roster'!$AB267</f>
        <v>0</v>
      </c>
      <c r="AC267" s="142">
        <f>'[6]Daily Roster'!$AC267</f>
        <v>0</v>
      </c>
      <c r="AD267" s="142">
        <f>'[6]Daily Roster'!$AD267</f>
        <v>0</v>
      </c>
      <c r="AE267" s="142">
        <f>'[6]Daily Roster'!$AE267</f>
        <v>0</v>
      </c>
      <c r="AF267" s="142">
        <f>'[6]Daily Roster'!$AF267</f>
        <v>0</v>
      </c>
      <c r="AG267" s="142">
        <f>'[6]Daily Roster'!$AG267</f>
        <v>0</v>
      </c>
      <c r="AH267" s="142">
        <f>'[6]Daily Roster'!$AH267</f>
        <v>0</v>
      </c>
      <c r="AI267" s="142">
        <f>'[6]Daily Roster'!$AI267</f>
        <v>0</v>
      </c>
      <c r="AJ267" s="191">
        <f>'[6]Daily Roster'!$AJ267</f>
        <v>0</v>
      </c>
      <c r="AK267" s="191">
        <f>'[6]Daily Roster'!$AK267</f>
        <v>0</v>
      </c>
      <c r="AL267" s="191">
        <f>'[6]Daily Roster'!$AL267</f>
        <v>0</v>
      </c>
    </row>
    <row r="268" spans="1:38" x14ac:dyDescent="0.3">
      <c r="A268" s="139">
        <v>43473</v>
      </c>
      <c r="B268" s="140" t="s">
        <v>2</v>
      </c>
      <c r="C268" s="142">
        <f>'[6]Daily Roster'!$C268</f>
        <v>0</v>
      </c>
      <c r="D268" s="142">
        <f>'[6]Daily Roster'!$D268</f>
        <v>0</v>
      </c>
      <c r="E268" s="142">
        <f>'[6]Daily Roster'!$E268</f>
        <v>0</v>
      </c>
      <c r="F268" s="142">
        <f>'[6]Daily Roster'!$F268</f>
        <v>0</v>
      </c>
      <c r="G268" s="142">
        <f>'[6]Daily Roster'!$G268</f>
        <v>0</v>
      </c>
      <c r="H268" s="142">
        <f>'[6]Daily Roster'!$H268</f>
        <v>0</v>
      </c>
      <c r="I268" s="142">
        <f>'[6]Daily Roster'!$I268</f>
        <v>0</v>
      </c>
      <c r="J268" s="142">
        <f>'[6]Daily Roster'!$J268</f>
        <v>0</v>
      </c>
      <c r="K268" s="142">
        <f>'[6]Daily Roster'!$K268</f>
        <v>0</v>
      </c>
      <c r="L268" s="142">
        <f>'[6]Daily Roster'!$L268</f>
        <v>0</v>
      </c>
      <c r="M268" s="142">
        <f>'[6]Daily Roster'!$M268</f>
        <v>0</v>
      </c>
      <c r="N268" s="142">
        <f>'[6]Daily Roster'!$N268</f>
        <v>0</v>
      </c>
      <c r="O268" s="142">
        <f>'[6]Daily Roster'!$O268</f>
        <v>0</v>
      </c>
      <c r="P268" s="142">
        <f>'[6]Daily Roster'!$P268</f>
        <v>0</v>
      </c>
      <c r="Q268" s="142">
        <f>'[6]Daily Roster'!$Q268</f>
        <v>0</v>
      </c>
      <c r="R268" s="142">
        <f>'[6]Daily Roster'!$R268</f>
        <v>0</v>
      </c>
      <c r="S268" s="142">
        <f>'[6]Daily Roster'!$S268</f>
        <v>0</v>
      </c>
      <c r="T268" s="142">
        <f>'[6]Daily Roster'!$T268</f>
        <v>0</v>
      </c>
      <c r="U268" s="142">
        <f>'[6]Daily Roster'!$U268</f>
        <v>0</v>
      </c>
      <c r="V268" s="142">
        <f>'[6]Daily Roster'!$V268</f>
        <v>0</v>
      </c>
      <c r="W268" s="142">
        <f>'[6]Daily Roster'!$W268</f>
        <v>0</v>
      </c>
      <c r="X268" s="142">
        <f>'[6]Daily Roster'!$X268</f>
        <v>0</v>
      </c>
      <c r="Y268" s="142">
        <f>'[6]Daily Roster'!$Y268</f>
        <v>0</v>
      </c>
      <c r="Z268" s="142">
        <f>'[6]Daily Roster'!$Z268</f>
        <v>0</v>
      </c>
      <c r="AA268" s="142">
        <f>'[6]Daily Roster'!$AA268</f>
        <v>0</v>
      </c>
      <c r="AB268" s="142">
        <f>'[6]Daily Roster'!$AB268</f>
        <v>0</v>
      </c>
      <c r="AC268" s="142">
        <f>'[6]Daily Roster'!$AC268</f>
        <v>0</v>
      </c>
      <c r="AD268" s="142">
        <f>'[6]Daily Roster'!$AD268</f>
        <v>0</v>
      </c>
      <c r="AE268" s="142">
        <f>'[6]Daily Roster'!$AE268</f>
        <v>0</v>
      </c>
      <c r="AF268" s="142">
        <f>'[6]Daily Roster'!$AF268</f>
        <v>0</v>
      </c>
      <c r="AG268" s="142">
        <f>'[6]Daily Roster'!$AG268</f>
        <v>0</v>
      </c>
      <c r="AH268" s="142">
        <f>'[6]Daily Roster'!$AH268</f>
        <v>0</v>
      </c>
      <c r="AI268" s="142">
        <f>'[6]Daily Roster'!$AI268</f>
        <v>0</v>
      </c>
      <c r="AJ268" s="191">
        <f>'[6]Daily Roster'!$AJ268</f>
        <v>0</v>
      </c>
      <c r="AK268" s="191">
        <f>'[6]Daily Roster'!$AK268</f>
        <v>0</v>
      </c>
      <c r="AL268" s="191">
        <f>'[6]Daily Roster'!$AL268</f>
        <v>0</v>
      </c>
    </row>
    <row r="269" spans="1:38" x14ac:dyDescent="0.3">
      <c r="A269" s="139">
        <v>43474</v>
      </c>
      <c r="B269" s="140" t="s">
        <v>3</v>
      </c>
      <c r="C269" s="142">
        <f>'[6]Daily Roster'!$C269</f>
        <v>0</v>
      </c>
      <c r="D269" s="142">
        <f>'[6]Daily Roster'!$D269</f>
        <v>0</v>
      </c>
      <c r="E269" s="142">
        <f>'[6]Daily Roster'!$E269</f>
        <v>0</v>
      </c>
      <c r="F269" s="142">
        <f>'[6]Daily Roster'!$F269</f>
        <v>0</v>
      </c>
      <c r="G269" s="142">
        <f>'[6]Daily Roster'!$G269</f>
        <v>0</v>
      </c>
      <c r="H269" s="142">
        <f>'[6]Daily Roster'!$H269</f>
        <v>0</v>
      </c>
      <c r="I269" s="142">
        <f>'[6]Daily Roster'!$I269</f>
        <v>0</v>
      </c>
      <c r="J269" s="142">
        <f>'[6]Daily Roster'!$J269</f>
        <v>0</v>
      </c>
      <c r="K269" s="142">
        <f>'[6]Daily Roster'!$K269</f>
        <v>0</v>
      </c>
      <c r="L269" s="142">
        <f>'[6]Daily Roster'!$L269</f>
        <v>0</v>
      </c>
      <c r="M269" s="142">
        <f>'[6]Daily Roster'!$M269</f>
        <v>0</v>
      </c>
      <c r="N269" s="142">
        <f>'[6]Daily Roster'!$N269</f>
        <v>0</v>
      </c>
      <c r="O269" s="142">
        <f>'[6]Daily Roster'!$O269</f>
        <v>0</v>
      </c>
      <c r="P269" s="142">
        <f>'[6]Daily Roster'!$P269</f>
        <v>0</v>
      </c>
      <c r="Q269" s="142">
        <f>'[6]Daily Roster'!$Q269</f>
        <v>0</v>
      </c>
      <c r="R269" s="142">
        <f>'[6]Daily Roster'!$R269</f>
        <v>0</v>
      </c>
      <c r="S269" s="142">
        <f>'[6]Daily Roster'!$S269</f>
        <v>0</v>
      </c>
      <c r="T269" s="142">
        <f>'[6]Daily Roster'!$T269</f>
        <v>0</v>
      </c>
      <c r="U269" s="142">
        <f>'[6]Daily Roster'!$U269</f>
        <v>0</v>
      </c>
      <c r="V269" s="142">
        <f>'[6]Daily Roster'!$V269</f>
        <v>0</v>
      </c>
      <c r="W269" s="142">
        <f>'[6]Daily Roster'!$W269</f>
        <v>0</v>
      </c>
      <c r="X269" s="142">
        <f>'[6]Daily Roster'!$X269</f>
        <v>0</v>
      </c>
      <c r="Y269" s="142">
        <f>'[6]Daily Roster'!$Y269</f>
        <v>0</v>
      </c>
      <c r="Z269" s="142">
        <f>'[6]Daily Roster'!$Z269</f>
        <v>0</v>
      </c>
      <c r="AA269" s="142">
        <f>'[6]Daily Roster'!$AA269</f>
        <v>0</v>
      </c>
      <c r="AB269" s="142">
        <f>'[6]Daily Roster'!$AB269</f>
        <v>0</v>
      </c>
      <c r="AC269" s="142">
        <f>'[6]Daily Roster'!$AC269</f>
        <v>0</v>
      </c>
      <c r="AD269" s="142">
        <f>'[6]Daily Roster'!$AD269</f>
        <v>0</v>
      </c>
      <c r="AE269" s="142">
        <f>'[6]Daily Roster'!$AE269</f>
        <v>0</v>
      </c>
      <c r="AF269" s="142">
        <f>'[6]Daily Roster'!$AF269</f>
        <v>0</v>
      </c>
      <c r="AG269" s="142">
        <f>'[6]Daily Roster'!$AG269</f>
        <v>0</v>
      </c>
      <c r="AH269" s="142">
        <f>'[6]Daily Roster'!$AH269</f>
        <v>0</v>
      </c>
      <c r="AI269" s="142">
        <f>'[6]Daily Roster'!$AI269</f>
        <v>0</v>
      </c>
      <c r="AJ269" s="191">
        <f>'[6]Daily Roster'!$AJ269</f>
        <v>0</v>
      </c>
      <c r="AK269" s="191">
        <f>'[6]Daily Roster'!$AK269</f>
        <v>0</v>
      </c>
      <c r="AL269" s="191">
        <f>'[6]Daily Roster'!$AL269</f>
        <v>0</v>
      </c>
    </row>
    <row r="270" spans="1:38" x14ac:dyDescent="0.3">
      <c r="A270" s="139"/>
      <c r="B270" s="217"/>
      <c r="C270" s="142"/>
    </row>
    <row r="271" spans="1:38" x14ac:dyDescent="0.3">
      <c r="A271" s="139"/>
      <c r="B271" s="217"/>
      <c r="C271" s="142"/>
    </row>
    <row r="272" spans="1:38" x14ac:dyDescent="0.3">
      <c r="A272" s="139"/>
      <c r="B272" s="217"/>
      <c r="C272" s="142"/>
    </row>
    <row r="273" spans="1:40" s="5" customFormat="1" x14ac:dyDescent="0.3">
      <c r="A273" s="139"/>
      <c r="B273" t="s">
        <v>74</v>
      </c>
      <c r="C273" s="142" t="str">
        <f>'[6]Daily Roster'!$C260</f>
        <v>Vineeth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N273" s="25"/>
    </row>
    <row r="274" spans="1:40" s="5" customFormat="1" x14ac:dyDescent="0.3">
      <c r="A274" s="139"/>
      <c r="B274" t="s">
        <v>75</v>
      </c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N274" s="25"/>
    </row>
    <row r="275" spans="1:40" s="5" customFormat="1" x14ac:dyDescent="0.3">
      <c r="A275" s="8"/>
      <c r="B275" t="s">
        <v>76</v>
      </c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N275" s="25"/>
    </row>
    <row r="276" spans="1:40" s="5" customFormat="1" x14ac:dyDescent="0.3">
      <c r="A276" s="8"/>
      <c r="B276" t="s">
        <v>77</v>
      </c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N276" s="25"/>
    </row>
    <row r="277" spans="1:40" s="5" customFormat="1" x14ac:dyDescent="0.3">
      <c r="A277" s="8"/>
      <c r="B277" t="s">
        <v>78</v>
      </c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N277" s="25"/>
    </row>
    <row r="278" spans="1:40" s="5" customFormat="1" x14ac:dyDescent="0.3">
      <c r="A278" s="8"/>
      <c r="B278" t="s">
        <v>79</v>
      </c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N278" s="25"/>
    </row>
    <row r="279" spans="1:40" x14ac:dyDescent="0.3">
      <c r="B279" t="s">
        <v>80</v>
      </c>
    </row>
    <row r="280" spans="1:40" x14ac:dyDescent="0.3">
      <c r="B280" t="s">
        <v>81</v>
      </c>
    </row>
    <row r="281" spans="1:40" x14ac:dyDescent="0.3">
      <c r="B281" t="s">
        <v>82</v>
      </c>
    </row>
    <row r="282" spans="1:40" x14ac:dyDescent="0.3">
      <c r="B282" t="s">
        <v>83</v>
      </c>
    </row>
    <row r="283" spans="1:40" x14ac:dyDescent="0.3">
      <c r="B283" t="s">
        <v>84</v>
      </c>
    </row>
  </sheetData>
  <conditionalFormatting sqref="A1:B2 AM1:AM256 A3:A274 B3:B272">
    <cfRule type="containsText" dxfId="4" priority="5" operator="containsText" text="qq">
      <formula>NOT(ISERROR(SEARCH("qq",A1)))</formula>
    </cfRule>
    <cfRule type="containsText" dxfId="3" priority="6" operator="containsText" text="Public Holiday">
      <formula>NOT(ISERROR(SEARCH("Public Holiday",A1)))</formula>
    </cfRule>
    <cfRule type="containsText" dxfId="2" priority="7" operator="containsText" text="blank">
      <formula>NOT(ISERROR(SEARCH("blank",A1)))</formula>
    </cfRule>
  </conditionalFormatting>
  <conditionalFormatting sqref="C1:AL236 C245:C273 D245:F269 C244:F244 G244:G269 C243:G243 C242:V242 W242:X269 C237:X241 Y237:AL269 H243:V269">
    <cfRule type="containsText" dxfId="1" priority="3" operator="containsText" text="COVER">
      <formula>NOT(ISERROR(SEARCH("COVER",C1)))</formula>
    </cfRule>
    <cfRule type="containsText" dxfId="0" priority="4" operator="containsText" text="blank">
      <formula>NOT(ISERROR(SEARCH("blank",C1)))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2:C151"/>
  <sheetViews>
    <sheetView topLeftCell="A6" workbookViewId="0">
      <selection activeCell="B23" sqref="B23"/>
    </sheetView>
  </sheetViews>
  <sheetFormatPr defaultRowHeight="16.5" x14ac:dyDescent="0.3"/>
  <cols>
    <col min="1" max="1" width="11.25" bestFit="1" customWidth="1"/>
    <col min="2" max="4" width="20.875" customWidth="1"/>
  </cols>
  <sheetData>
    <row r="2" spans="1:3" x14ac:dyDescent="0.3">
      <c r="A2" t="s">
        <v>89</v>
      </c>
      <c r="B2" t="s">
        <v>90</v>
      </c>
      <c r="C2" t="str">
        <f>B2</f>
        <v>Huda</v>
      </c>
    </row>
    <row r="3" spans="1:3" x14ac:dyDescent="0.3">
      <c r="A3" t="s">
        <v>91</v>
      </c>
      <c r="B3" t="s">
        <v>92</v>
      </c>
      <c r="C3" t="s">
        <v>93</v>
      </c>
    </row>
    <row r="4" spans="1:3" x14ac:dyDescent="0.3">
      <c r="A4" t="s">
        <v>94</v>
      </c>
      <c r="B4" t="s">
        <v>95</v>
      </c>
      <c r="C4" t="str">
        <f>B4</f>
        <v>Shreenil</v>
      </c>
    </row>
    <row r="5" spans="1:3" x14ac:dyDescent="0.3">
      <c r="A5" t="s">
        <v>96</v>
      </c>
      <c r="B5" t="s">
        <v>97</v>
      </c>
      <c r="C5" t="s">
        <v>98</v>
      </c>
    </row>
    <row r="6" spans="1:3" x14ac:dyDescent="0.3">
      <c r="A6" t="s">
        <v>99</v>
      </c>
      <c r="B6" t="s">
        <v>100</v>
      </c>
      <c r="C6" t="str">
        <f>B6</f>
        <v>Philomina</v>
      </c>
    </row>
    <row r="7" spans="1:3" x14ac:dyDescent="0.3">
      <c r="A7" t="s">
        <v>101</v>
      </c>
      <c r="B7" t="s">
        <v>102</v>
      </c>
      <c r="C7" t="str">
        <f>B7</f>
        <v>James</v>
      </c>
    </row>
    <row r="8" spans="1:3" x14ac:dyDescent="0.3">
      <c r="A8" t="s">
        <v>103</v>
      </c>
      <c r="B8" t="s">
        <v>104</v>
      </c>
      <c r="C8" t="s">
        <v>105</v>
      </c>
    </row>
    <row r="9" spans="1:3" x14ac:dyDescent="0.3">
      <c r="A9" t="s">
        <v>106</v>
      </c>
      <c r="B9" t="s">
        <v>107</v>
      </c>
      <c r="C9" t="str">
        <f>B9</f>
        <v>Ashleigh</v>
      </c>
    </row>
    <row r="10" spans="1:3" x14ac:dyDescent="0.3">
      <c r="A10" t="s">
        <v>108</v>
      </c>
      <c r="B10" t="s">
        <v>109</v>
      </c>
      <c r="C10" t="s">
        <v>110</v>
      </c>
    </row>
    <row r="11" spans="1:3" x14ac:dyDescent="0.3">
      <c r="A11" t="s">
        <v>111</v>
      </c>
      <c r="B11" t="s">
        <v>112</v>
      </c>
      <c r="C11" t="str">
        <f>B11</f>
        <v>Nicholas</v>
      </c>
    </row>
    <row r="12" spans="1:3" x14ac:dyDescent="0.3">
      <c r="A12" t="s">
        <v>113</v>
      </c>
      <c r="B12" t="s">
        <v>114</v>
      </c>
      <c r="C12" t="str">
        <f>B12</f>
        <v>Yolanda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tr">
        <f>B15</f>
        <v>Amy</v>
      </c>
    </row>
    <row r="16" spans="1:3" x14ac:dyDescent="0.3">
      <c r="A16" t="s">
        <v>121</v>
      </c>
      <c r="B16" t="s">
        <v>123</v>
      </c>
      <c r="C16" t="s">
        <v>124</v>
      </c>
    </row>
    <row r="17" spans="1:3" x14ac:dyDescent="0.3">
      <c r="A17" t="s">
        <v>121</v>
      </c>
      <c r="B17" t="s">
        <v>125</v>
      </c>
      <c r="C17" t="str">
        <f>B17</f>
        <v>Lois</v>
      </c>
    </row>
    <row r="18" spans="1:3" x14ac:dyDescent="0.3">
      <c r="A18" t="s">
        <v>126</v>
      </c>
      <c r="B18" t="s">
        <v>127</v>
      </c>
      <c r="C18" t="str">
        <f>B18</f>
        <v>Kaman</v>
      </c>
    </row>
    <row r="19" spans="1:3" x14ac:dyDescent="0.3">
      <c r="A19" t="s">
        <v>128</v>
      </c>
      <c r="B19" t="s">
        <v>129</v>
      </c>
      <c r="C19" t="s">
        <v>130</v>
      </c>
    </row>
    <row r="20" spans="1:3" x14ac:dyDescent="0.3">
      <c r="A20" t="s">
        <v>131</v>
      </c>
      <c r="B20" t="s">
        <v>132</v>
      </c>
      <c r="C20" t="s">
        <v>133</v>
      </c>
    </row>
    <row r="21" spans="1:3" x14ac:dyDescent="0.3">
      <c r="A21" t="s">
        <v>134</v>
      </c>
      <c r="B21" t="s">
        <v>135</v>
      </c>
      <c r="C21" t="str">
        <f>B21</f>
        <v>Tom</v>
      </c>
    </row>
    <row r="22" spans="1:3" x14ac:dyDescent="0.3">
      <c r="A22" t="s">
        <v>136</v>
      </c>
      <c r="B22" t="s">
        <v>137</v>
      </c>
      <c r="C22" t="str">
        <f>B22</f>
        <v>Natalie</v>
      </c>
    </row>
    <row r="23" spans="1:3" x14ac:dyDescent="0.3">
      <c r="A23" t="s">
        <v>138</v>
      </c>
      <c r="B23" t="s">
        <v>139</v>
      </c>
      <c r="C23" t="s">
        <v>140</v>
      </c>
    </row>
    <row r="24" spans="1:3" x14ac:dyDescent="0.3">
      <c r="A24" t="s">
        <v>141</v>
      </c>
      <c r="B24" t="s">
        <v>142</v>
      </c>
      <c r="C24" t="s">
        <v>273</v>
      </c>
    </row>
    <row r="25" spans="1:3" x14ac:dyDescent="0.3">
      <c r="A25" t="s">
        <v>141</v>
      </c>
      <c r="B25" t="s">
        <v>143</v>
      </c>
      <c r="C25" t="s">
        <v>274</v>
      </c>
    </row>
    <row r="26" spans="1:3" x14ac:dyDescent="0.3">
      <c r="A26" t="s">
        <v>144</v>
      </c>
      <c r="B26" t="s">
        <v>145</v>
      </c>
      <c r="C26" t="s">
        <v>146</v>
      </c>
    </row>
    <row r="27" spans="1:3" x14ac:dyDescent="0.3">
      <c r="A27" t="s">
        <v>147</v>
      </c>
      <c r="B27" t="s">
        <v>148</v>
      </c>
      <c r="C27" t="s">
        <v>149</v>
      </c>
    </row>
    <row r="28" spans="1:3" x14ac:dyDescent="0.3">
      <c r="A28" t="s">
        <v>399</v>
      </c>
      <c r="B28" t="s">
        <v>400</v>
      </c>
      <c r="C28" t="s">
        <v>400</v>
      </c>
    </row>
    <row r="29" spans="1:3" x14ac:dyDescent="0.3">
      <c r="A29" t="s">
        <v>446</v>
      </c>
      <c r="B29" t="s">
        <v>97</v>
      </c>
      <c r="C29" t="s">
        <v>447</v>
      </c>
    </row>
    <row r="30" spans="1:3" x14ac:dyDescent="0.3">
      <c r="A30" t="s">
        <v>150</v>
      </c>
      <c r="B30" t="s">
        <v>151</v>
      </c>
      <c r="C30" t="str">
        <f>B30</f>
        <v>Tatyana</v>
      </c>
    </row>
    <row r="31" spans="1:3" x14ac:dyDescent="0.3">
      <c r="A31" t="s">
        <v>152</v>
      </c>
      <c r="B31" t="s">
        <v>153</v>
      </c>
      <c r="C31" t="str">
        <f>B31</f>
        <v>Wendy</v>
      </c>
    </row>
    <row r="32" spans="1:3" x14ac:dyDescent="0.3">
      <c r="A32" t="s">
        <v>154</v>
      </c>
      <c r="B32" t="s">
        <v>155</v>
      </c>
      <c r="C32" t="str">
        <f>B32</f>
        <v>Obaid</v>
      </c>
    </row>
    <row r="33" spans="1:3" x14ac:dyDescent="0.3">
      <c r="A33" t="s">
        <v>156</v>
      </c>
      <c r="B33" t="s">
        <v>157</v>
      </c>
      <c r="C33" t="str">
        <f>B33</f>
        <v>Siang</v>
      </c>
    </row>
    <row r="34" spans="1:3" x14ac:dyDescent="0.3">
      <c r="A34" t="s">
        <v>158</v>
      </c>
      <c r="B34" t="s">
        <v>159</v>
      </c>
      <c r="C34" t="str">
        <f>B34</f>
        <v>Sophia</v>
      </c>
    </row>
    <row r="35" spans="1:3" x14ac:dyDescent="0.3">
      <c r="A35" t="s">
        <v>160</v>
      </c>
      <c r="B35" t="s">
        <v>161</v>
      </c>
      <c r="C35" t="s">
        <v>162</v>
      </c>
    </row>
    <row r="36" spans="1:3" x14ac:dyDescent="0.3">
      <c r="A36" t="s">
        <v>163</v>
      </c>
      <c r="B36" t="s">
        <v>164</v>
      </c>
      <c r="C36" t="str">
        <f>B36</f>
        <v>Richard</v>
      </c>
    </row>
    <row r="37" spans="1:3" x14ac:dyDescent="0.3">
      <c r="A37" t="s">
        <v>165</v>
      </c>
      <c r="B37" t="s">
        <v>166</v>
      </c>
      <c r="C37" t="str">
        <f>B37</f>
        <v>Hayley</v>
      </c>
    </row>
    <row r="38" spans="1:3" x14ac:dyDescent="0.3">
      <c r="A38" t="s">
        <v>167</v>
      </c>
      <c r="B38" t="s">
        <v>168</v>
      </c>
      <c r="C38" t="str">
        <f>B38</f>
        <v>Simone</v>
      </c>
    </row>
    <row r="39" spans="1:3" x14ac:dyDescent="0.3">
      <c r="A39" t="s">
        <v>169</v>
      </c>
      <c r="B39" t="s">
        <v>170</v>
      </c>
      <c r="C39" t="s">
        <v>275</v>
      </c>
    </row>
    <row r="40" spans="1:3" x14ac:dyDescent="0.3">
      <c r="A40" t="s">
        <v>171</v>
      </c>
      <c r="B40" t="s">
        <v>172</v>
      </c>
      <c r="C40" t="s">
        <v>173</v>
      </c>
    </row>
    <row r="41" spans="1:3" x14ac:dyDescent="0.3">
      <c r="A41" t="s">
        <v>174</v>
      </c>
      <c r="B41" t="s">
        <v>175</v>
      </c>
      <c r="C41" t="s">
        <v>276</v>
      </c>
    </row>
    <row r="42" spans="1:3" x14ac:dyDescent="0.3">
      <c r="A42" t="s">
        <v>176</v>
      </c>
      <c r="B42" t="s">
        <v>177</v>
      </c>
      <c r="C42" t="s">
        <v>277</v>
      </c>
    </row>
    <row r="43" spans="1:3" x14ac:dyDescent="0.3">
      <c r="A43" t="s">
        <v>178</v>
      </c>
      <c r="B43" t="s">
        <v>179</v>
      </c>
      <c r="C43" t="s">
        <v>278</v>
      </c>
    </row>
    <row r="44" spans="1:3" x14ac:dyDescent="0.3">
      <c r="A44" t="s">
        <v>180</v>
      </c>
      <c r="B44" t="s">
        <v>181</v>
      </c>
      <c r="C44" t="str">
        <f>B44</f>
        <v>Julia</v>
      </c>
    </row>
    <row r="45" spans="1:3" x14ac:dyDescent="0.3">
      <c r="A45" t="s">
        <v>182</v>
      </c>
      <c r="B45" t="s">
        <v>183</v>
      </c>
      <c r="C45" t="s">
        <v>279</v>
      </c>
    </row>
    <row r="46" spans="1:3" x14ac:dyDescent="0.3">
      <c r="A46" t="s">
        <v>184</v>
      </c>
      <c r="B46" t="s">
        <v>185</v>
      </c>
      <c r="C46" t="s">
        <v>186</v>
      </c>
    </row>
    <row r="47" spans="1:3" x14ac:dyDescent="0.3">
      <c r="A47" t="s">
        <v>187</v>
      </c>
      <c r="B47" t="s">
        <v>188</v>
      </c>
      <c r="C47" t="s">
        <v>188</v>
      </c>
    </row>
    <row r="48" spans="1:3" x14ac:dyDescent="0.3">
      <c r="A48" t="s">
        <v>189</v>
      </c>
      <c r="B48" t="s">
        <v>190</v>
      </c>
      <c r="C48" t="s">
        <v>280</v>
      </c>
    </row>
    <row r="49" spans="1:3" x14ac:dyDescent="0.3">
      <c r="A49" t="s">
        <v>449</v>
      </c>
      <c r="B49" t="s">
        <v>431</v>
      </c>
      <c r="C49" t="s">
        <v>431</v>
      </c>
    </row>
    <row r="50" spans="1:3" x14ac:dyDescent="0.3">
      <c r="A50" t="s">
        <v>191</v>
      </c>
      <c r="B50" t="s">
        <v>192</v>
      </c>
      <c r="C50" t="s">
        <v>193</v>
      </c>
    </row>
    <row r="51" spans="1:3" x14ac:dyDescent="0.3">
      <c r="A51" t="s">
        <v>194</v>
      </c>
      <c r="B51" t="s">
        <v>195</v>
      </c>
      <c r="C51" t="str">
        <f>B51</f>
        <v>Mark</v>
      </c>
    </row>
    <row r="52" spans="1:3" x14ac:dyDescent="0.3">
      <c r="A52" t="s">
        <v>397</v>
      </c>
      <c r="B52" t="s">
        <v>398</v>
      </c>
      <c r="C52" t="s">
        <v>398</v>
      </c>
    </row>
    <row r="53" spans="1:3" x14ac:dyDescent="0.3">
      <c r="A53" t="s">
        <v>196</v>
      </c>
      <c r="B53" t="s">
        <v>197</v>
      </c>
      <c r="C53" t="s">
        <v>281</v>
      </c>
    </row>
    <row r="54" spans="1:3" x14ac:dyDescent="0.3">
      <c r="A54" t="s">
        <v>201</v>
      </c>
      <c r="B54" t="s">
        <v>202</v>
      </c>
      <c r="C54" t="str">
        <f>B54</f>
        <v>Sandra</v>
      </c>
    </row>
    <row r="55" spans="1:3" x14ac:dyDescent="0.3">
      <c r="A55" t="s">
        <v>198</v>
      </c>
      <c r="B55" t="s">
        <v>199</v>
      </c>
      <c r="C55" t="s">
        <v>200</v>
      </c>
    </row>
    <row r="56" spans="1:3" x14ac:dyDescent="0.3">
      <c r="A56" t="s">
        <v>203</v>
      </c>
      <c r="B56" t="s">
        <v>204</v>
      </c>
      <c r="C56" t="str">
        <f>B56</f>
        <v>Helen</v>
      </c>
    </row>
    <row r="57" spans="1:3" x14ac:dyDescent="0.3">
      <c r="A57" t="s">
        <v>205</v>
      </c>
      <c r="B57" t="s">
        <v>206</v>
      </c>
      <c r="C57" t="s">
        <v>207</v>
      </c>
    </row>
    <row r="58" spans="1:3" x14ac:dyDescent="0.3">
      <c r="A58" t="s">
        <v>208</v>
      </c>
      <c r="B58" t="s">
        <v>209</v>
      </c>
      <c r="C58" t="str">
        <f>B58</f>
        <v>Joanne</v>
      </c>
    </row>
    <row r="59" spans="1:3" x14ac:dyDescent="0.3">
      <c r="A59" t="s">
        <v>210</v>
      </c>
      <c r="B59" t="s">
        <v>211</v>
      </c>
      <c r="C59" t="str">
        <f>B59</f>
        <v>Daisy</v>
      </c>
    </row>
    <row r="60" spans="1:3" x14ac:dyDescent="0.3">
      <c r="A60" t="s">
        <v>214</v>
      </c>
      <c r="B60" t="s">
        <v>215</v>
      </c>
      <c r="C60" t="s">
        <v>216</v>
      </c>
    </row>
    <row r="61" spans="1:3" x14ac:dyDescent="0.3">
      <c r="A61" t="s">
        <v>214</v>
      </c>
      <c r="B61" t="s">
        <v>217</v>
      </c>
      <c r="C61" t="str">
        <f t="shared" ref="C61:C66" si="0">B61</f>
        <v>Arthur</v>
      </c>
    </row>
    <row r="62" spans="1:3" x14ac:dyDescent="0.3">
      <c r="A62" t="s">
        <v>214</v>
      </c>
      <c r="B62" t="s">
        <v>218</v>
      </c>
      <c r="C62" t="str">
        <f t="shared" si="0"/>
        <v>Kee Lin</v>
      </c>
    </row>
    <row r="63" spans="1:3" x14ac:dyDescent="0.3">
      <c r="A63" t="s">
        <v>219</v>
      </c>
      <c r="B63" t="s">
        <v>220</v>
      </c>
      <c r="C63" t="str">
        <f t="shared" si="0"/>
        <v>Lily</v>
      </c>
    </row>
    <row r="64" spans="1:3" x14ac:dyDescent="0.3">
      <c r="A64" t="s">
        <v>212</v>
      </c>
      <c r="B64" t="s">
        <v>213</v>
      </c>
      <c r="C64" t="str">
        <f t="shared" si="0"/>
        <v>Eunice</v>
      </c>
    </row>
    <row r="65" spans="1:3" x14ac:dyDescent="0.3">
      <c r="A65" t="s">
        <v>221</v>
      </c>
      <c r="B65" t="s">
        <v>222</v>
      </c>
      <c r="C65" t="str">
        <f t="shared" si="0"/>
        <v>Michael</v>
      </c>
    </row>
    <row r="66" spans="1:3" x14ac:dyDescent="0.3">
      <c r="A66" t="s">
        <v>221</v>
      </c>
      <c r="B66" t="s">
        <v>223</v>
      </c>
      <c r="C66" t="str">
        <f t="shared" si="0"/>
        <v>Michelle</v>
      </c>
    </row>
    <row r="67" spans="1:3" x14ac:dyDescent="0.3">
      <c r="A67" t="s">
        <v>224</v>
      </c>
      <c r="B67" t="s">
        <v>225</v>
      </c>
      <c r="C67" t="s">
        <v>282</v>
      </c>
    </row>
    <row r="68" spans="1:3" x14ac:dyDescent="0.3">
      <c r="A68" t="s">
        <v>226</v>
      </c>
      <c r="B68" t="s">
        <v>227</v>
      </c>
      <c r="C68" t="s">
        <v>228</v>
      </c>
    </row>
    <row r="69" spans="1:3" x14ac:dyDescent="0.3">
      <c r="A69" t="s">
        <v>229</v>
      </c>
      <c r="B69" t="s">
        <v>230</v>
      </c>
      <c r="C69" t="str">
        <f>B69</f>
        <v>Patrick</v>
      </c>
    </row>
    <row r="70" spans="1:3" x14ac:dyDescent="0.3">
      <c r="A70" t="s">
        <v>231</v>
      </c>
      <c r="B70" t="s">
        <v>232</v>
      </c>
      <c r="C70" t="s">
        <v>283</v>
      </c>
    </row>
    <row r="71" spans="1:3" x14ac:dyDescent="0.3">
      <c r="A71" t="s">
        <v>233</v>
      </c>
      <c r="B71" t="s">
        <v>234</v>
      </c>
      <c r="C71" t="s">
        <v>235</v>
      </c>
    </row>
    <row r="72" spans="1:3" x14ac:dyDescent="0.3">
      <c r="A72" t="s">
        <v>236</v>
      </c>
      <c r="B72" t="s">
        <v>116</v>
      </c>
      <c r="C72" t="s">
        <v>237</v>
      </c>
    </row>
    <row r="73" spans="1:3" x14ac:dyDescent="0.3">
      <c r="A73" t="s">
        <v>238</v>
      </c>
      <c r="B73" t="s">
        <v>239</v>
      </c>
      <c r="C73" t="s">
        <v>240</v>
      </c>
    </row>
    <row r="74" spans="1:3" x14ac:dyDescent="0.3">
      <c r="A74" t="s">
        <v>241</v>
      </c>
      <c r="B74" t="s">
        <v>242</v>
      </c>
      <c r="C74" t="s">
        <v>243</v>
      </c>
    </row>
    <row r="75" spans="1:3" x14ac:dyDescent="0.3">
      <c r="A75" t="s">
        <v>244</v>
      </c>
      <c r="B75" t="s">
        <v>245</v>
      </c>
      <c r="C75" t="str">
        <f t="shared" ref="C75:C80" si="1">B75</f>
        <v>Li-ling</v>
      </c>
    </row>
    <row r="76" spans="1:3" x14ac:dyDescent="0.3">
      <c r="A76" t="s">
        <v>244</v>
      </c>
      <c r="B76" t="s">
        <v>246</v>
      </c>
      <c r="C76" t="str">
        <f t="shared" si="1"/>
        <v>Shirley</v>
      </c>
    </row>
    <row r="77" spans="1:3" x14ac:dyDescent="0.3">
      <c r="A77" t="s">
        <v>247</v>
      </c>
      <c r="B77" t="s">
        <v>248</v>
      </c>
      <c r="C77" t="str">
        <f t="shared" si="1"/>
        <v>David</v>
      </c>
    </row>
    <row r="78" spans="1:3" x14ac:dyDescent="0.3">
      <c r="A78" t="s">
        <v>247</v>
      </c>
      <c r="B78" t="s">
        <v>249</v>
      </c>
      <c r="C78" t="str">
        <f t="shared" si="1"/>
        <v>John</v>
      </c>
    </row>
    <row r="79" spans="1:3" x14ac:dyDescent="0.3">
      <c r="A79" t="s">
        <v>247</v>
      </c>
      <c r="B79" t="s">
        <v>250</v>
      </c>
      <c r="C79" t="str">
        <f t="shared" si="1"/>
        <v>Phuong</v>
      </c>
    </row>
    <row r="80" spans="1:3" x14ac:dyDescent="0.3">
      <c r="A80" t="s">
        <v>247</v>
      </c>
      <c r="B80" t="s">
        <v>251</v>
      </c>
      <c r="C80" t="str">
        <f t="shared" si="1"/>
        <v>Sylvie</v>
      </c>
    </row>
    <row r="81" spans="1:3" x14ac:dyDescent="0.3">
      <c r="A81" t="s">
        <v>252</v>
      </c>
      <c r="B81" t="s">
        <v>253</v>
      </c>
      <c r="C81" t="s">
        <v>254</v>
      </c>
    </row>
    <row r="82" spans="1:3" x14ac:dyDescent="0.3">
      <c r="A82" t="s">
        <v>255</v>
      </c>
      <c r="B82" t="s">
        <v>256</v>
      </c>
      <c r="C82" t="str">
        <f>B82</f>
        <v>Eugene</v>
      </c>
    </row>
    <row r="83" spans="1:3" x14ac:dyDescent="0.3">
      <c r="A83" t="s">
        <v>255</v>
      </c>
      <c r="B83" t="s">
        <v>257</v>
      </c>
      <c r="C83" t="s">
        <v>284</v>
      </c>
    </row>
    <row r="84" spans="1:3" x14ac:dyDescent="0.3">
      <c r="A84" t="s">
        <v>258</v>
      </c>
      <c r="B84" t="s">
        <v>259</v>
      </c>
      <c r="C84" t="s">
        <v>285</v>
      </c>
    </row>
    <row r="85" spans="1:3" x14ac:dyDescent="0.3">
      <c r="A85" t="s">
        <v>260</v>
      </c>
      <c r="B85" t="s">
        <v>261</v>
      </c>
      <c r="C85" t="s">
        <v>262</v>
      </c>
    </row>
    <row r="86" spans="1:3" x14ac:dyDescent="0.3">
      <c r="A86" t="s">
        <v>263</v>
      </c>
      <c r="B86" t="s">
        <v>264</v>
      </c>
      <c r="C86" t="str">
        <f>B86</f>
        <v>Lee Kin</v>
      </c>
    </row>
    <row r="87" spans="1:3" x14ac:dyDescent="0.3">
      <c r="A87" t="s">
        <v>265</v>
      </c>
      <c r="B87" t="s">
        <v>266</v>
      </c>
      <c r="C87" t="str">
        <f>B87</f>
        <v>Anish</v>
      </c>
    </row>
    <row r="88" spans="1:3" x14ac:dyDescent="0.3">
      <c r="A88" t="s">
        <v>267</v>
      </c>
      <c r="B88" t="s">
        <v>268</v>
      </c>
      <c r="C88" t="str">
        <f>B88</f>
        <v>Christine</v>
      </c>
    </row>
    <row r="89" spans="1:3" x14ac:dyDescent="0.3">
      <c r="A89" t="s">
        <v>269</v>
      </c>
      <c r="B89" t="s">
        <v>270</v>
      </c>
      <c r="C89" t="s">
        <v>286</v>
      </c>
    </row>
    <row r="90" spans="1:3" x14ac:dyDescent="0.3">
      <c r="A90" t="s">
        <v>271</v>
      </c>
      <c r="B90" t="s">
        <v>272</v>
      </c>
      <c r="C90" t="s">
        <v>287</v>
      </c>
    </row>
    <row r="91" spans="1:3" x14ac:dyDescent="0.3">
      <c r="A91" t="s">
        <v>271</v>
      </c>
      <c r="B91" t="s">
        <v>288</v>
      </c>
      <c r="C91" t="str">
        <f>B91</f>
        <v>Robert</v>
      </c>
    </row>
    <row r="92" spans="1:3" x14ac:dyDescent="0.3">
      <c r="A92" t="s">
        <v>289</v>
      </c>
      <c r="B92" t="s">
        <v>290</v>
      </c>
      <c r="C92" t="s">
        <v>401</v>
      </c>
    </row>
    <row r="93" spans="1:3" x14ac:dyDescent="0.3">
      <c r="A93" t="s">
        <v>291</v>
      </c>
      <c r="B93" t="s">
        <v>292</v>
      </c>
      <c r="C93" t="str">
        <f>B93</f>
        <v>Vineeth</v>
      </c>
    </row>
    <row r="94" spans="1:3" x14ac:dyDescent="0.3">
      <c r="A94" t="s">
        <v>293</v>
      </c>
      <c r="B94" t="s">
        <v>294</v>
      </c>
      <c r="C94" t="s">
        <v>448</v>
      </c>
    </row>
    <row r="95" spans="1:3" x14ac:dyDescent="0.3">
      <c r="A95" t="s">
        <v>295</v>
      </c>
      <c r="B95" t="s">
        <v>296</v>
      </c>
      <c r="C95" t="str">
        <f>B95</f>
        <v>Amelia</v>
      </c>
    </row>
    <row r="96" spans="1:3" x14ac:dyDescent="0.3">
      <c r="A96" t="s">
        <v>297</v>
      </c>
      <c r="B96" t="s">
        <v>298</v>
      </c>
      <c r="C96" t="str">
        <f>B96</f>
        <v>Clark</v>
      </c>
    </row>
    <row r="97" spans="1:3" x14ac:dyDescent="0.3">
      <c r="A97" t="s">
        <v>299</v>
      </c>
      <c r="B97" t="s">
        <v>300</v>
      </c>
      <c r="C97" t="s">
        <v>402</v>
      </c>
    </row>
    <row r="98" spans="1:3" x14ac:dyDescent="0.3">
      <c r="A98" t="s">
        <v>301</v>
      </c>
      <c r="B98" t="s">
        <v>302</v>
      </c>
      <c r="C98" t="str">
        <f>B98</f>
        <v>Erika</v>
      </c>
    </row>
    <row r="99" spans="1:3" x14ac:dyDescent="0.3">
      <c r="A99" t="s">
        <v>303</v>
      </c>
      <c r="B99" t="s">
        <v>304</v>
      </c>
      <c r="C99" t="s">
        <v>318</v>
      </c>
    </row>
    <row r="100" spans="1:3" x14ac:dyDescent="0.3">
      <c r="A100" t="s">
        <v>305</v>
      </c>
      <c r="B100" t="s">
        <v>306</v>
      </c>
      <c r="C100" t="str">
        <f>B100</f>
        <v>Aseel</v>
      </c>
    </row>
    <row r="101" spans="1:3" x14ac:dyDescent="0.3">
      <c r="A101" t="s">
        <v>305</v>
      </c>
      <c r="B101" t="s">
        <v>307</v>
      </c>
      <c r="C101" t="str">
        <f>B101</f>
        <v>Noor</v>
      </c>
    </row>
    <row r="102" spans="1:3" x14ac:dyDescent="0.3">
      <c r="A102" t="s">
        <v>312</v>
      </c>
      <c r="B102" t="s">
        <v>313</v>
      </c>
      <c r="C102" t="str">
        <f>B102</f>
        <v>Tanya</v>
      </c>
    </row>
    <row r="103" spans="1:3" x14ac:dyDescent="0.3">
      <c r="A103" t="s">
        <v>308</v>
      </c>
      <c r="B103" t="s">
        <v>309</v>
      </c>
      <c r="C103" t="str">
        <f>B103</f>
        <v>Alborz</v>
      </c>
    </row>
    <row r="104" spans="1:3" x14ac:dyDescent="0.3">
      <c r="A104" t="s">
        <v>314</v>
      </c>
      <c r="B104" t="s">
        <v>199</v>
      </c>
      <c r="C104" t="s">
        <v>315</v>
      </c>
    </row>
    <row r="105" spans="1:3" x14ac:dyDescent="0.3">
      <c r="A105" t="s">
        <v>316</v>
      </c>
      <c r="B105" t="s">
        <v>317</v>
      </c>
      <c r="C105" t="str">
        <f>B105</f>
        <v>Sam</v>
      </c>
    </row>
    <row r="106" spans="1:3" x14ac:dyDescent="0.3">
      <c r="A106" t="s">
        <v>318</v>
      </c>
      <c r="B106" t="s">
        <v>319</v>
      </c>
      <c r="C106" t="str">
        <f>B106</f>
        <v>Berenice</v>
      </c>
    </row>
    <row r="107" spans="1:3" x14ac:dyDescent="0.3">
      <c r="A107" t="s">
        <v>310</v>
      </c>
      <c r="B107" t="s">
        <v>311</v>
      </c>
      <c r="C107" t="s">
        <v>403</v>
      </c>
    </row>
    <row r="108" spans="1:3" x14ac:dyDescent="0.3">
      <c r="A108" t="s">
        <v>320</v>
      </c>
      <c r="B108" t="s">
        <v>321</v>
      </c>
      <c r="C108" t="str">
        <f>B108</f>
        <v>Diana</v>
      </c>
    </row>
    <row r="109" spans="1:3" x14ac:dyDescent="0.3">
      <c r="A109" t="s">
        <v>322</v>
      </c>
      <c r="B109" t="s">
        <v>323</v>
      </c>
      <c r="C109" t="str">
        <f>B109</f>
        <v>Brodie</v>
      </c>
    </row>
    <row r="110" spans="1:3" x14ac:dyDescent="0.3">
      <c r="A110" t="s">
        <v>324</v>
      </c>
      <c r="B110" t="s">
        <v>185</v>
      </c>
      <c r="C110" t="s">
        <v>325</v>
      </c>
    </row>
    <row r="111" spans="1:3" x14ac:dyDescent="0.3">
      <c r="A111" t="s">
        <v>326</v>
      </c>
      <c r="B111" t="s">
        <v>327</v>
      </c>
      <c r="C111" t="str">
        <f>B111</f>
        <v xml:space="preserve">Sue </v>
      </c>
    </row>
    <row r="112" spans="1:3" x14ac:dyDescent="0.3">
      <c r="A112" t="s">
        <v>328</v>
      </c>
      <c r="B112" t="s">
        <v>329</v>
      </c>
      <c r="C112" t="str">
        <f>B112</f>
        <v>Tara</v>
      </c>
    </row>
    <row r="113" spans="1:3" x14ac:dyDescent="0.3">
      <c r="A113" t="s">
        <v>330</v>
      </c>
      <c r="B113" t="s">
        <v>331</v>
      </c>
      <c r="C113" t="s">
        <v>332</v>
      </c>
    </row>
    <row r="114" spans="1:3" x14ac:dyDescent="0.3">
      <c r="A114" t="s">
        <v>333</v>
      </c>
      <c r="B114" t="s">
        <v>172</v>
      </c>
      <c r="C114" t="s">
        <v>334</v>
      </c>
    </row>
    <row r="115" spans="1:3" x14ac:dyDescent="0.3">
      <c r="A115" t="s">
        <v>335</v>
      </c>
      <c r="B115" t="s">
        <v>336</v>
      </c>
      <c r="C115" t="s">
        <v>404</v>
      </c>
    </row>
    <row r="116" spans="1:3" x14ac:dyDescent="0.3">
      <c r="A116" t="s">
        <v>337</v>
      </c>
      <c r="B116" t="s">
        <v>161</v>
      </c>
      <c r="C116" t="s">
        <v>338</v>
      </c>
    </row>
    <row r="117" spans="1:3" x14ac:dyDescent="0.3">
      <c r="A117" t="s">
        <v>339</v>
      </c>
      <c r="B117" t="s">
        <v>340</v>
      </c>
      <c r="C117" t="str">
        <f>B117</f>
        <v>Hussien</v>
      </c>
    </row>
    <row r="118" spans="1:3" x14ac:dyDescent="0.3">
      <c r="A118" t="s">
        <v>341</v>
      </c>
      <c r="B118" t="s">
        <v>342</v>
      </c>
      <c r="C118" t="str">
        <f>B118</f>
        <v>Catherine</v>
      </c>
    </row>
    <row r="119" spans="1:3" x14ac:dyDescent="0.3">
      <c r="A119" t="s">
        <v>343</v>
      </c>
      <c r="B119" t="s">
        <v>344</v>
      </c>
      <c r="C119" t="s">
        <v>345</v>
      </c>
    </row>
    <row r="120" spans="1:3" x14ac:dyDescent="0.3">
      <c r="A120" t="s">
        <v>346</v>
      </c>
      <c r="B120" t="s">
        <v>161</v>
      </c>
      <c r="C120" t="s">
        <v>347</v>
      </c>
    </row>
    <row r="121" spans="1:3" x14ac:dyDescent="0.3">
      <c r="A121" t="s">
        <v>346</v>
      </c>
      <c r="B121" t="s">
        <v>348</v>
      </c>
      <c r="C121" t="str">
        <f>B121</f>
        <v>Jenny</v>
      </c>
    </row>
    <row r="122" spans="1:3" x14ac:dyDescent="0.3">
      <c r="A122" t="s">
        <v>349</v>
      </c>
      <c r="B122" t="s">
        <v>350</v>
      </c>
      <c r="C122" t="s">
        <v>405</v>
      </c>
    </row>
    <row r="123" spans="1:3" x14ac:dyDescent="0.3">
      <c r="A123" t="s">
        <v>351</v>
      </c>
      <c r="B123" t="s">
        <v>352</v>
      </c>
      <c r="C123" t="str">
        <f>B123</f>
        <v>Tin</v>
      </c>
    </row>
    <row r="124" spans="1:3" x14ac:dyDescent="0.3">
      <c r="A124" t="s">
        <v>353</v>
      </c>
      <c r="B124" t="s">
        <v>354</v>
      </c>
      <c r="C124" t="s">
        <v>355</v>
      </c>
    </row>
    <row r="125" spans="1:3" x14ac:dyDescent="0.3">
      <c r="A125" t="s">
        <v>356</v>
      </c>
      <c r="B125" t="s">
        <v>357</v>
      </c>
      <c r="C125" t="s">
        <v>357</v>
      </c>
    </row>
    <row r="126" spans="1:3" x14ac:dyDescent="0.3">
      <c r="A126" t="s">
        <v>358</v>
      </c>
      <c r="B126" t="s">
        <v>206</v>
      </c>
      <c r="C126" t="s">
        <v>359</v>
      </c>
    </row>
    <row r="127" spans="1:3" x14ac:dyDescent="0.3">
      <c r="A127" t="s">
        <v>360</v>
      </c>
      <c r="B127" t="s">
        <v>361</v>
      </c>
      <c r="C127" t="str">
        <f>B127</f>
        <v>Rodney</v>
      </c>
    </row>
    <row r="128" spans="1:3" x14ac:dyDescent="0.3">
      <c r="A128" t="s">
        <v>362</v>
      </c>
      <c r="B128" t="s">
        <v>363</v>
      </c>
      <c r="C128" t="str">
        <f>B128</f>
        <v>Jacinda</v>
      </c>
    </row>
    <row r="129" spans="1:3" x14ac:dyDescent="0.3">
      <c r="A129" t="s">
        <v>364</v>
      </c>
      <c r="B129" t="s">
        <v>365</v>
      </c>
      <c r="C129" t="str">
        <f>B129</f>
        <v>Megan</v>
      </c>
    </row>
    <row r="130" spans="1:3" x14ac:dyDescent="0.3">
      <c r="A130" t="s">
        <v>366</v>
      </c>
      <c r="B130" t="s">
        <v>367</v>
      </c>
      <c r="C130" t="str">
        <f>B130</f>
        <v>MaryAnne</v>
      </c>
    </row>
    <row r="131" spans="1:3" x14ac:dyDescent="0.3">
      <c r="A131" t="s">
        <v>368</v>
      </c>
      <c r="B131" t="s">
        <v>344</v>
      </c>
      <c r="C131" t="s">
        <v>369</v>
      </c>
    </row>
    <row r="132" spans="1:3" x14ac:dyDescent="0.3">
      <c r="A132" t="s">
        <v>372</v>
      </c>
      <c r="B132" t="s">
        <v>373</v>
      </c>
      <c r="C132" t="s">
        <v>406</v>
      </c>
    </row>
    <row r="133" spans="1:3" x14ac:dyDescent="0.3">
      <c r="A133" t="s">
        <v>370</v>
      </c>
      <c r="B133" t="s">
        <v>371</v>
      </c>
      <c r="C133" t="s">
        <v>371</v>
      </c>
    </row>
    <row r="138" spans="1:3" x14ac:dyDescent="0.3">
      <c r="A138" t="s">
        <v>374</v>
      </c>
      <c r="B138" t="s">
        <v>375</v>
      </c>
      <c r="C138" t="s">
        <v>375</v>
      </c>
    </row>
    <row r="139" spans="1:3" x14ac:dyDescent="0.3">
      <c r="A139" t="s">
        <v>376</v>
      </c>
      <c r="B139" t="s">
        <v>185</v>
      </c>
      <c r="C139" t="s">
        <v>377</v>
      </c>
    </row>
    <row r="140" spans="1:3" x14ac:dyDescent="0.3">
      <c r="A140" t="s">
        <v>378</v>
      </c>
      <c r="B140" t="s">
        <v>379</v>
      </c>
      <c r="C140" t="s">
        <v>379</v>
      </c>
    </row>
    <row r="141" spans="1:3" x14ac:dyDescent="0.3">
      <c r="A141" t="s">
        <v>208</v>
      </c>
      <c r="B141" t="s">
        <v>346</v>
      </c>
      <c r="C141" t="s">
        <v>380</v>
      </c>
    </row>
    <row r="142" spans="1:3" x14ac:dyDescent="0.3">
      <c r="A142" t="s">
        <v>381</v>
      </c>
      <c r="B142" t="s">
        <v>382</v>
      </c>
      <c r="C142" t="s">
        <v>382</v>
      </c>
    </row>
    <row r="143" spans="1:3" x14ac:dyDescent="0.3">
      <c r="A143" t="s">
        <v>383</v>
      </c>
      <c r="B143" t="s">
        <v>384</v>
      </c>
      <c r="C143" t="s">
        <v>384</v>
      </c>
    </row>
    <row r="144" spans="1:3" x14ac:dyDescent="0.3">
      <c r="A144" t="s">
        <v>385</v>
      </c>
      <c r="B144" t="s">
        <v>386</v>
      </c>
      <c r="C144" t="s">
        <v>386</v>
      </c>
    </row>
    <row r="145" spans="1:3" x14ac:dyDescent="0.3">
      <c r="A145" t="s">
        <v>387</v>
      </c>
      <c r="B145" t="s">
        <v>388</v>
      </c>
      <c r="C145" t="s">
        <v>388</v>
      </c>
    </row>
    <row r="146" spans="1:3" x14ac:dyDescent="0.3">
      <c r="A146" t="s">
        <v>389</v>
      </c>
      <c r="B146" t="s">
        <v>331</v>
      </c>
      <c r="C146" t="s">
        <v>390</v>
      </c>
    </row>
    <row r="147" spans="1:3" x14ac:dyDescent="0.3">
      <c r="A147" t="s">
        <v>255</v>
      </c>
      <c r="B147" t="s">
        <v>391</v>
      </c>
      <c r="C147" t="s">
        <v>392</v>
      </c>
    </row>
    <row r="148" spans="1:3" x14ac:dyDescent="0.3">
      <c r="A148" t="s">
        <v>393</v>
      </c>
      <c r="B148" t="s">
        <v>394</v>
      </c>
      <c r="C148" t="s">
        <v>394</v>
      </c>
    </row>
    <row r="149" spans="1:3" x14ac:dyDescent="0.3">
      <c r="A149" t="s">
        <v>395</v>
      </c>
      <c r="B149" t="s">
        <v>396</v>
      </c>
      <c r="C149" t="s">
        <v>396</v>
      </c>
    </row>
    <row r="150" spans="1:3" x14ac:dyDescent="0.3">
      <c r="A150" s="171"/>
      <c r="B150" s="171"/>
    </row>
    <row r="151" spans="1:3" x14ac:dyDescent="0.3">
      <c r="A151" s="172"/>
      <c r="B151" s="172"/>
    </row>
  </sheetData>
  <sortState ref="A2:C13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autoPageBreaks="0"/>
  </sheetPr>
  <dimension ref="B1:K178"/>
  <sheetViews>
    <sheetView showGridLines="0" view="pageBreakPreview" topLeftCell="A52" zoomScale="80" zoomScaleNormal="100" zoomScaleSheetLayoutView="80" workbookViewId="0">
      <selection activeCell="H109" sqref="H109:I109"/>
    </sheetView>
  </sheetViews>
  <sheetFormatPr defaultColWidth="8.75" defaultRowHeight="16.5" x14ac:dyDescent="0.3"/>
  <cols>
    <col min="1" max="1" width="3.75" customWidth="1"/>
    <col min="2" max="2" width="18.375" bestFit="1" customWidth="1"/>
    <col min="3" max="3" width="53.375" style="15" bestFit="1" customWidth="1"/>
    <col min="4" max="4" width="2" customWidth="1"/>
    <col min="5" max="5" width="18.25" customWidth="1"/>
    <col min="6" max="7" width="18.125" customWidth="1"/>
    <col min="8" max="8" width="17.625" customWidth="1"/>
    <col min="9" max="9" width="18.625" customWidth="1"/>
    <col min="10" max="11" width="17.625" hidden="1" customWidth="1"/>
    <col min="12" max="12" width="2.375" customWidth="1"/>
  </cols>
  <sheetData>
    <row r="1" spans="2:11" ht="54" customHeight="1" x14ac:dyDescent="0.7">
      <c r="B1" s="31"/>
      <c r="C1" s="180"/>
      <c r="D1" s="9"/>
      <c r="E1" s="10">
        <v>2019</v>
      </c>
      <c r="F1" s="11" t="s">
        <v>493</v>
      </c>
      <c r="G1" s="9"/>
      <c r="H1" s="251" t="s">
        <v>529</v>
      </c>
      <c r="I1" s="252"/>
      <c r="J1" s="9"/>
      <c r="K1" s="12"/>
    </row>
    <row r="2" spans="2:11" ht="14.25" customHeight="1" x14ac:dyDescent="0.3">
      <c r="B2" s="32"/>
      <c r="C2" s="34"/>
      <c r="D2" s="13"/>
      <c r="E2" s="16" t="s">
        <v>0</v>
      </c>
      <c r="F2" s="24" t="s">
        <v>61</v>
      </c>
      <c r="G2" s="16" t="s">
        <v>62</v>
      </c>
      <c r="H2" s="24" t="s">
        <v>63</v>
      </c>
      <c r="I2" s="18" t="s">
        <v>64</v>
      </c>
      <c r="J2" s="27" t="e">
        <f>UPPER(TEXT(#REF!,"dddd"))</f>
        <v>#REF!</v>
      </c>
      <c r="K2" s="18" t="e">
        <f>UPPER(TEXT(#REF!,"dddd"))</f>
        <v>#REF!</v>
      </c>
    </row>
    <row r="3" spans="2:11" ht="16.5" customHeight="1" x14ac:dyDescent="0.3">
      <c r="B3" s="30"/>
      <c r="C3" s="35" t="s">
        <v>6</v>
      </c>
      <c r="D3" s="21"/>
      <c r="E3" s="239">
        <v>43472</v>
      </c>
      <c r="F3" s="240">
        <f>E3+1</f>
        <v>43473</v>
      </c>
      <c r="G3" s="239">
        <f>F3+1</f>
        <v>43474</v>
      </c>
      <c r="H3" s="240">
        <f>G3+1</f>
        <v>43475</v>
      </c>
      <c r="I3" s="241">
        <f>H3+1</f>
        <v>43476</v>
      </c>
      <c r="J3" s="24"/>
      <c r="K3" s="86"/>
    </row>
    <row r="4" spans="2:11" x14ac:dyDescent="0.3">
      <c r="B4" s="32"/>
      <c r="C4" s="34" t="str">
        <f>'Dispensary Team'!$C$1</f>
        <v>EARLY DISPENSARY (8am-4.30pm)</v>
      </c>
      <c r="D4" s="5"/>
      <c r="E4" s="40" t="s">
        <v>281</v>
      </c>
      <c r="F4" s="40" t="s">
        <v>498</v>
      </c>
      <c r="G4" s="40" t="s">
        <v>273</v>
      </c>
      <c r="H4" s="40" t="e">
        <f>VLOOKUP(H$3,Dispensary,3,FALSE)</f>
        <v>#N/A</v>
      </c>
      <c r="I4" s="46" t="s">
        <v>498</v>
      </c>
      <c r="J4" s="28"/>
      <c r="K4" s="19"/>
    </row>
    <row r="5" spans="2:11" x14ac:dyDescent="0.3">
      <c r="B5" s="32"/>
      <c r="C5" s="34" t="str">
        <f>'Dispensary Team'!$D$1</f>
        <v>EARLY DISPENSARY (8am-4.30pm)</v>
      </c>
      <c r="D5" s="5"/>
      <c r="E5" s="231" t="s">
        <v>503</v>
      </c>
      <c r="F5" s="231" t="s">
        <v>503</v>
      </c>
      <c r="G5" s="231" t="s">
        <v>503</v>
      </c>
      <c r="H5" s="231" t="s">
        <v>503</v>
      </c>
      <c r="I5" s="231" t="s">
        <v>503</v>
      </c>
      <c r="J5" s="28"/>
      <c r="K5" s="19"/>
    </row>
    <row r="6" spans="2:11" x14ac:dyDescent="0.3">
      <c r="B6" s="32"/>
      <c r="C6" s="34" t="str">
        <f>'Dispensary Team'!$E$1</f>
        <v>DISPENSARY</v>
      </c>
      <c r="D6" s="5"/>
      <c r="E6" s="40" t="s">
        <v>417</v>
      </c>
      <c r="F6" s="40" t="s">
        <v>417</v>
      </c>
      <c r="G6" s="40" t="s">
        <v>482</v>
      </c>
      <c r="H6" s="40" t="s">
        <v>482</v>
      </c>
      <c r="I6" s="40" t="s">
        <v>482</v>
      </c>
      <c r="J6" s="28"/>
      <c r="K6" s="19"/>
    </row>
    <row r="7" spans="2:11" x14ac:dyDescent="0.3">
      <c r="B7" s="32"/>
      <c r="C7" s="34" t="str">
        <f>'Dispensary Team'!$F$1</f>
        <v xml:space="preserve"> DISPENSARY</v>
      </c>
      <c r="D7" s="5"/>
      <c r="E7" s="40" t="s">
        <v>498</v>
      </c>
      <c r="F7" s="40" t="s">
        <v>281</v>
      </c>
      <c r="G7" s="40" t="s">
        <v>498</v>
      </c>
      <c r="H7" s="40" t="s">
        <v>498</v>
      </c>
      <c r="I7" s="40" t="s">
        <v>281</v>
      </c>
      <c r="J7" s="28"/>
      <c r="K7" s="19"/>
    </row>
    <row r="8" spans="2:11" x14ac:dyDescent="0.3">
      <c r="B8" s="32"/>
      <c r="C8" s="88" t="str">
        <f>'Dispensary Team'!$G$1</f>
        <v xml:space="preserve"> LATE SHIFT (11.30am - 8pm)</v>
      </c>
      <c r="D8" s="5"/>
      <c r="E8" s="232" t="s">
        <v>461</v>
      </c>
      <c r="F8" s="232" t="s">
        <v>461</v>
      </c>
      <c r="G8" s="232" t="s">
        <v>461</v>
      </c>
      <c r="H8" s="232" t="s">
        <v>461</v>
      </c>
      <c r="I8" s="232" t="s">
        <v>461</v>
      </c>
      <c r="J8" s="28"/>
      <c r="K8" s="19"/>
    </row>
    <row r="9" spans="2:11" x14ac:dyDescent="0.3">
      <c r="B9" s="32"/>
      <c r="C9" s="34" t="str">
        <f>'Dispensary Team'!$H$1</f>
        <v xml:space="preserve"> LATE SHIFT (11.30am - 8pm)</v>
      </c>
      <c r="D9" s="5"/>
      <c r="E9" s="232" t="s">
        <v>514</v>
      </c>
      <c r="F9" s="232" t="s">
        <v>514</v>
      </c>
      <c r="G9" s="232" t="s">
        <v>514</v>
      </c>
      <c r="H9" s="232" t="s">
        <v>514</v>
      </c>
      <c r="I9" s="232" t="s">
        <v>514</v>
      </c>
      <c r="J9" s="28"/>
      <c r="K9" s="19"/>
    </row>
    <row r="10" spans="2:11" x14ac:dyDescent="0.3">
      <c r="B10" s="32"/>
      <c r="C10" s="34" t="str">
        <f>'Dispensary Team'!$I$1</f>
        <v>MORNING SUPPORT</v>
      </c>
      <c r="D10" s="5"/>
      <c r="E10" s="41" t="s">
        <v>284</v>
      </c>
      <c r="F10" s="41" t="s">
        <v>284</v>
      </c>
      <c r="G10" s="41" t="s">
        <v>405</v>
      </c>
      <c r="H10" s="225"/>
      <c r="I10" s="41" t="s">
        <v>284</v>
      </c>
      <c r="J10" s="28"/>
      <c r="K10" s="19"/>
    </row>
    <row r="11" spans="2:11" x14ac:dyDescent="0.3">
      <c r="B11" s="32"/>
      <c r="C11" s="34" t="str">
        <f>'Dispensary Team'!$J$1</f>
        <v>DISPENSARY</v>
      </c>
      <c r="D11" s="5"/>
      <c r="E11" s="40" t="s">
        <v>248</v>
      </c>
      <c r="F11" s="40" t="s">
        <v>248</v>
      </c>
      <c r="G11" s="40" t="s">
        <v>248</v>
      </c>
      <c r="H11" s="40" t="s">
        <v>248</v>
      </c>
      <c r="I11" s="40" t="s">
        <v>248</v>
      </c>
      <c r="J11" s="28"/>
      <c r="K11" s="19"/>
    </row>
    <row r="12" spans="2:11" x14ac:dyDescent="0.3">
      <c r="B12" s="32"/>
      <c r="C12" s="88" t="str">
        <f>'Dispensary Team'!$K$1</f>
        <v>DISPENSARY</v>
      </c>
      <c r="D12" s="5"/>
      <c r="E12" s="40" t="s">
        <v>124</v>
      </c>
      <c r="F12" s="40" t="s">
        <v>124</v>
      </c>
      <c r="G12" s="40" t="s">
        <v>124</v>
      </c>
      <c r="H12" s="40" t="s">
        <v>124</v>
      </c>
      <c r="I12" s="40" t="s">
        <v>124</v>
      </c>
      <c r="J12" s="28"/>
      <c r="K12" s="19"/>
    </row>
    <row r="13" spans="2:11" x14ac:dyDescent="0.3">
      <c r="B13" s="32"/>
      <c r="C13" s="34" t="str">
        <f>'Dispensary Team'!$L$1</f>
        <v>DISPENSARY</v>
      </c>
      <c r="D13" s="5"/>
      <c r="E13" s="231" t="s">
        <v>481</v>
      </c>
      <c r="F13" s="40" t="s">
        <v>287</v>
      </c>
      <c r="G13" s="40" t="s">
        <v>230</v>
      </c>
      <c r="H13" s="40" t="s">
        <v>230</v>
      </c>
      <c r="I13" s="46" t="s">
        <v>287</v>
      </c>
      <c r="J13" s="28"/>
      <c r="K13" s="19"/>
    </row>
    <row r="14" spans="2:11" x14ac:dyDescent="0.3">
      <c r="B14" s="32"/>
      <c r="C14" s="34" t="str">
        <f>'Dispensary Team'!$M$1</f>
        <v>DISPENSARY</v>
      </c>
      <c r="D14" s="5"/>
      <c r="E14" s="40" t="s">
        <v>483</v>
      </c>
      <c r="F14" s="40" t="s">
        <v>483</v>
      </c>
      <c r="G14" s="40" t="s">
        <v>483</v>
      </c>
      <c r="H14" s="40" t="s">
        <v>483</v>
      </c>
      <c r="I14" s="40" t="s">
        <v>483</v>
      </c>
      <c r="J14" s="28"/>
      <c r="K14" s="19"/>
    </row>
    <row r="15" spans="2:11" x14ac:dyDescent="0.3">
      <c r="B15" s="32"/>
      <c r="C15" s="34" t="str">
        <f>'Dispensary Team'!$N$1</f>
        <v>DISPENSARY</v>
      </c>
      <c r="D15" s="5"/>
      <c r="E15" s="41" t="s">
        <v>500</v>
      </c>
      <c r="F15" s="41" t="s">
        <v>500</v>
      </c>
      <c r="G15" s="41" t="s">
        <v>500</v>
      </c>
      <c r="H15" s="41" t="s">
        <v>500</v>
      </c>
      <c r="I15" s="41" t="s">
        <v>500</v>
      </c>
      <c r="J15" s="28"/>
      <c r="K15" s="19"/>
    </row>
    <row r="16" spans="2:11" x14ac:dyDescent="0.3">
      <c r="B16" s="32"/>
      <c r="C16" s="88" t="str">
        <f>'Dispensary Team'!$O$1</f>
        <v>DISPENSARY (&lt;1pm)</v>
      </c>
      <c r="D16" s="5"/>
      <c r="E16" s="40" t="s">
        <v>98</v>
      </c>
      <c r="F16" s="40" t="s">
        <v>98</v>
      </c>
      <c r="G16" s="40" t="s">
        <v>98</v>
      </c>
      <c r="H16" s="40" t="s">
        <v>98</v>
      </c>
      <c r="I16" s="233" t="s">
        <v>256</v>
      </c>
      <c r="J16" s="28"/>
      <c r="K16" s="19"/>
    </row>
    <row r="17" spans="2:11" x14ac:dyDescent="0.3">
      <c r="B17" s="32"/>
      <c r="C17" s="34" t="str">
        <f>'Dispensary Team'!$P$1</f>
        <v>DISPENSARY</v>
      </c>
      <c r="D17" s="5"/>
      <c r="E17" s="226" t="e">
        <f>VLOOKUP(E$3,Dispensary,16,FALSE)</f>
        <v>#N/A</v>
      </c>
      <c r="F17" s="226" t="e">
        <f>VLOOKUP(F$3,Dispensary,16,FALSE)</f>
        <v>#N/A</v>
      </c>
      <c r="G17" s="231" t="s">
        <v>287</v>
      </c>
      <c r="H17" s="226" t="e">
        <f>VLOOKUP(H$3,Dispensary,16,FALSE)</f>
        <v>#N/A</v>
      </c>
      <c r="I17" s="233" t="s">
        <v>481</v>
      </c>
      <c r="J17" s="28"/>
      <c r="K17" s="19"/>
    </row>
    <row r="18" spans="2:11" x14ac:dyDescent="0.3">
      <c r="B18" s="32"/>
      <c r="C18" s="34" t="str">
        <f>'Dispensary Team'!$Q$1</f>
        <v>DISPENSARY</v>
      </c>
      <c r="D18" s="5"/>
      <c r="E18" s="226" t="e">
        <f>VLOOKUP(E$3,Dispensary,17,FALSE)</f>
        <v>#N/A</v>
      </c>
      <c r="F18" s="226" t="e">
        <f>VLOOKUP(F$3,Dispensary,17,FALSE)</f>
        <v>#N/A</v>
      </c>
      <c r="G18" s="226" t="e">
        <f>VLOOKUP(G$3,Dispensary,17,FALSE)</f>
        <v>#N/A</v>
      </c>
      <c r="H18" s="226" t="e">
        <f>VLOOKUP(H$3,Dispensary,17,FALSE)</f>
        <v>#N/A</v>
      </c>
      <c r="I18" s="233" t="s">
        <v>457</v>
      </c>
      <c r="J18" s="28"/>
      <c r="K18" s="19"/>
    </row>
    <row r="19" spans="2:11" x14ac:dyDescent="0.3">
      <c r="B19" s="32"/>
      <c r="C19" s="34" t="s">
        <v>496</v>
      </c>
      <c r="D19" s="5"/>
      <c r="E19" s="40" t="s">
        <v>443</v>
      </c>
      <c r="F19" s="40" t="s">
        <v>443</v>
      </c>
      <c r="G19" s="40" t="s">
        <v>443</v>
      </c>
      <c r="H19" s="40" t="s">
        <v>443</v>
      </c>
      <c r="I19" s="40" t="s">
        <v>443</v>
      </c>
      <c r="J19" s="28"/>
      <c r="K19" s="19"/>
    </row>
    <row r="20" spans="2:11" x14ac:dyDescent="0.3">
      <c r="B20" s="32"/>
      <c r="C20" s="34" t="s">
        <v>496</v>
      </c>
      <c r="D20" s="5"/>
      <c r="E20" s="40" t="s">
        <v>433</v>
      </c>
      <c r="F20" s="40"/>
      <c r="G20" s="40" t="s">
        <v>433</v>
      </c>
      <c r="H20" s="40" t="s">
        <v>433</v>
      </c>
      <c r="I20" s="46" t="s">
        <v>471</v>
      </c>
      <c r="J20" s="28"/>
      <c r="K20" s="19"/>
    </row>
    <row r="21" spans="2:11" x14ac:dyDescent="0.3">
      <c r="B21" s="37"/>
      <c r="C21" s="38" t="s">
        <v>7</v>
      </c>
      <c r="D21" s="20"/>
      <c r="E21" s="43"/>
      <c r="F21" s="43"/>
      <c r="G21" s="43"/>
      <c r="H21" s="43"/>
      <c r="I21" s="44"/>
      <c r="J21" s="28"/>
      <c r="K21" s="19"/>
    </row>
    <row r="22" spans="2:11" x14ac:dyDescent="0.3">
      <c r="B22" s="15" t="s">
        <v>26</v>
      </c>
      <c r="C22" s="34" t="str">
        <f>'Critical Care Team'!C1</f>
        <v>ICU</v>
      </c>
      <c r="D22" s="5"/>
      <c r="E22" s="40" t="s">
        <v>352</v>
      </c>
      <c r="F22" s="40" t="s">
        <v>352</v>
      </c>
      <c r="G22" s="231" t="s">
        <v>90</v>
      </c>
      <c r="H22" s="231" t="s">
        <v>90</v>
      </c>
      <c r="I22" s="231" t="s">
        <v>90</v>
      </c>
      <c r="J22" s="28"/>
      <c r="K22" s="19"/>
    </row>
    <row r="23" spans="2:11" x14ac:dyDescent="0.3">
      <c r="B23" s="83" t="s">
        <v>27</v>
      </c>
      <c r="C23" s="34" t="str">
        <f>'Critical Care Team'!D1</f>
        <v>ICU / CARDIOLOGY</v>
      </c>
      <c r="D23" s="5"/>
      <c r="E23" s="40" t="s">
        <v>112</v>
      </c>
      <c r="F23" s="40" t="s">
        <v>112</v>
      </c>
      <c r="G23" s="40" t="s">
        <v>112</v>
      </c>
      <c r="H23" s="40" t="s">
        <v>112</v>
      </c>
      <c r="I23" s="40" t="s">
        <v>112</v>
      </c>
      <c r="J23" s="28"/>
      <c r="K23" s="19"/>
    </row>
    <row r="24" spans="2:11" x14ac:dyDescent="0.3">
      <c r="B24" s="83" t="s">
        <v>22</v>
      </c>
      <c r="C24" s="34" t="str">
        <f>'Critical Care Team'!E1</f>
        <v>(8am-4.30pm) CARDIOLOGY</v>
      </c>
      <c r="D24" s="5"/>
      <c r="E24" s="40" t="s">
        <v>412</v>
      </c>
      <c r="F24" s="40" t="s">
        <v>412</v>
      </c>
      <c r="G24" s="40" t="s">
        <v>412</v>
      </c>
      <c r="H24" s="40" t="s">
        <v>412</v>
      </c>
      <c r="I24" s="40" t="s">
        <v>412</v>
      </c>
      <c r="J24" s="28"/>
      <c r="K24" s="19"/>
    </row>
    <row r="25" spans="2:11" x14ac:dyDescent="0.3">
      <c r="B25" s="83" t="s">
        <v>23</v>
      </c>
      <c r="C25" s="88" t="str">
        <f>'Critical Care Team'!F1</f>
        <v xml:space="preserve">(8am-4.30pm) CTS </v>
      </c>
      <c r="D25" s="5"/>
      <c r="E25" s="40" t="s">
        <v>466</v>
      </c>
      <c r="F25" s="40" t="s">
        <v>466</v>
      </c>
      <c r="G25" s="40" t="s">
        <v>466</v>
      </c>
      <c r="H25" s="40" t="s">
        <v>466</v>
      </c>
      <c r="I25" s="40" t="s">
        <v>466</v>
      </c>
      <c r="J25" s="28"/>
      <c r="K25" s="19"/>
    </row>
    <row r="26" spans="2:11" x14ac:dyDescent="0.3">
      <c r="B26" s="87" t="s">
        <v>24</v>
      </c>
      <c r="C26" s="34" t="str">
        <f>'Critical Care Team'!G1</f>
        <v>(8am-4.30pm) EMERGENCY</v>
      </c>
      <c r="D26" s="5"/>
      <c r="E26" s="40" t="s">
        <v>426</v>
      </c>
      <c r="F26" s="40" t="s">
        <v>426</v>
      </c>
      <c r="G26" s="40" t="s">
        <v>426</v>
      </c>
      <c r="H26" s="40" t="s">
        <v>426</v>
      </c>
      <c r="I26" s="40" t="s">
        <v>426</v>
      </c>
      <c r="J26" s="28"/>
      <c r="K26" s="19"/>
    </row>
    <row r="27" spans="2:11" x14ac:dyDescent="0.3">
      <c r="B27" s="83" t="s">
        <v>35</v>
      </c>
      <c r="C27" s="34" t="str">
        <f>'Critical Care Team'!H$1</f>
        <v>EMERGENCY / DISPENSARY</v>
      </c>
      <c r="D27" s="5"/>
      <c r="E27" s="40" t="s">
        <v>306</v>
      </c>
      <c r="F27" s="40" t="s">
        <v>306</v>
      </c>
      <c r="G27" s="40" t="s">
        <v>352</v>
      </c>
      <c r="H27" s="40" t="s">
        <v>352</v>
      </c>
      <c r="I27" s="40" t="s">
        <v>352</v>
      </c>
      <c r="J27" s="28"/>
      <c r="K27" s="19"/>
    </row>
    <row r="28" spans="2:11" x14ac:dyDescent="0.3">
      <c r="B28" s="83"/>
      <c r="C28" s="34" t="s">
        <v>505</v>
      </c>
      <c r="D28" s="5"/>
      <c r="E28" s="40" t="s">
        <v>228</v>
      </c>
      <c r="F28" s="40" t="s">
        <v>228</v>
      </c>
      <c r="G28" s="40" t="s">
        <v>306</v>
      </c>
      <c r="H28" s="40" t="s">
        <v>306</v>
      </c>
      <c r="I28" s="40" t="s">
        <v>306</v>
      </c>
      <c r="J28" s="28"/>
      <c r="K28" s="19"/>
    </row>
    <row r="29" spans="2:11" x14ac:dyDescent="0.3">
      <c r="B29" s="83"/>
      <c r="C29" s="34" t="s">
        <v>494</v>
      </c>
      <c r="D29" s="5"/>
      <c r="E29" s="40" t="s">
        <v>471</v>
      </c>
      <c r="F29" s="40" t="s">
        <v>471</v>
      </c>
      <c r="G29" s="40" t="s">
        <v>228</v>
      </c>
      <c r="H29" s="40" t="s">
        <v>228</v>
      </c>
      <c r="I29" s="40" t="s">
        <v>228</v>
      </c>
      <c r="J29" s="28"/>
      <c r="K29" s="19"/>
    </row>
    <row r="30" spans="2:11" x14ac:dyDescent="0.3">
      <c r="B30" s="76"/>
      <c r="C30" s="77" t="s">
        <v>8</v>
      </c>
      <c r="D30" s="20"/>
      <c r="E30" s="43"/>
      <c r="F30" s="43"/>
      <c r="G30" s="43"/>
      <c r="H30" s="43"/>
      <c r="I30" s="44"/>
      <c r="J30" s="28"/>
      <c r="K30" s="19"/>
    </row>
    <row r="31" spans="2:11" x14ac:dyDescent="0.3">
      <c r="B31" s="83" t="s">
        <v>29</v>
      </c>
      <c r="C31" s="34" t="str">
        <f>'Digestive Neph Team'!C$1</f>
        <v>NEPHROLOGY</v>
      </c>
      <c r="D31" s="5"/>
      <c r="E31" s="40" t="s">
        <v>249</v>
      </c>
      <c r="F31" s="40" t="s">
        <v>249</v>
      </c>
      <c r="G31" s="40" t="s">
        <v>249</v>
      </c>
      <c r="H31" s="40" t="s">
        <v>249</v>
      </c>
      <c r="I31" s="40" t="s">
        <v>249</v>
      </c>
      <c r="J31" s="28"/>
      <c r="K31" s="19"/>
    </row>
    <row r="32" spans="2:11" x14ac:dyDescent="0.3">
      <c r="B32" s="83" t="s">
        <v>30</v>
      </c>
      <c r="C32" s="34" t="str">
        <f>'Digestive Neph Team'!D$1</f>
        <v xml:space="preserve">RENAL TRANSPLANT/ENDO SURG </v>
      </c>
      <c r="D32" s="5"/>
      <c r="E32" s="40" t="s">
        <v>413</v>
      </c>
      <c r="F32" s="40" t="s">
        <v>413</v>
      </c>
      <c r="G32" s="40" t="s">
        <v>413</v>
      </c>
      <c r="H32" s="40" t="s">
        <v>413</v>
      </c>
      <c r="I32" s="40" t="s">
        <v>413</v>
      </c>
      <c r="J32" s="28"/>
      <c r="K32" s="19"/>
    </row>
    <row r="33" spans="2:11" x14ac:dyDescent="0.3">
      <c r="B33" s="83" t="s">
        <v>33</v>
      </c>
      <c r="C33" s="34" t="str">
        <f>'Digestive Neph Team'!E$1</f>
        <v>(8am-4.30pm) GASTRO 34 / CLINICS</v>
      </c>
      <c r="D33" s="5"/>
      <c r="E33" s="40" t="s">
        <v>253</v>
      </c>
      <c r="F33" s="40" t="s">
        <v>318</v>
      </c>
      <c r="G33" s="40" t="s">
        <v>318</v>
      </c>
      <c r="H33" s="40" t="s">
        <v>253</v>
      </c>
      <c r="I33" s="40" t="s">
        <v>253</v>
      </c>
      <c r="J33" s="28"/>
      <c r="K33" s="19"/>
    </row>
    <row r="34" spans="2:11" x14ac:dyDescent="0.3">
      <c r="B34" s="83" t="s">
        <v>34</v>
      </c>
      <c r="C34" s="34" t="str">
        <f>'Digestive Neph Team'!F$1</f>
        <v xml:space="preserve"> GASTRO&amp;SURG helper/MENTAL HEALTH (MBU,STEPPING STONES)</v>
      </c>
      <c r="D34" s="5"/>
      <c r="E34" s="40" t="s">
        <v>390</v>
      </c>
      <c r="F34" s="40" t="s">
        <v>390</v>
      </c>
      <c r="G34" s="40" t="s">
        <v>390</v>
      </c>
      <c r="H34" s="40" t="s">
        <v>390</v>
      </c>
      <c r="I34" s="40" t="s">
        <v>390</v>
      </c>
      <c r="J34" s="28"/>
      <c r="K34" s="19"/>
    </row>
    <row r="35" spans="2:11" x14ac:dyDescent="0.3">
      <c r="B35" s="87" t="s">
        <v>28</v>
      </c>
      <c r="C35" s="88" t="str">
        <f>'Digestive Neph Team'!G$1</f>
        <v>MENTAL HEALTH (ADPS)</v>
      </c>
      <c r="D35" s="5"/>
      <c r="E35" s="231" t="s">
        <v>480</v>
      </c>
      <c r="F35" s="231" t="s">
        <v>480</v>
      </c>
      <c r="G35" s="231" t="s">
        <v>480</v>
      </c>
      <c r="H35" s="231" t="s">
        <v>480</v>
      </c>
      <c r="I35" s="231" t="s">
        <v>480</v>
      </c>
      <c r="J35" s="28"/>
      <c r="K35" s="19"/>
    </row>
    <row r="36" spans="2:11" x14ac:dyDescent="0.3">
      <c r="B36" s="83" t="s">
        <v>450</v>
      </c>
      <c r="C36" s="34" t="str">
        <f>'Digestive Neph Team'!H$1</f>
        <v>(8am-4.30pm) AAC</v>
      </c>
      <c r="D36" s="5"/>
      <c r="E36" s="231" t="s">
        <v>457</v>
      </c>
      <c r="F36" s="231" t="s">
        <v>457</v>
      </c>
      <c r="G36" s="231" t="s">
        <v>457</v>
      </c>
      <c r="H36" s="231" t="s">
        <v>457</v>
      </c>
      <c r="I36" s="226"/>
      <c r="J36" s="28"/>
      <c r="K36" s="19"/>
    </row>
    <row r="37" spans="2:11" ht="15.75" customHeight="1" x14ac:dyDescent="0.3">
      <c r="B37" s="83" t="s">
        <v>25</v>
      </c>
      <c r="C37" s="34" t="str">
        <f>'Digestive Neph Team'!I$1</f>
        <v>(8am-4.30pm) UPPER GI / GEN SURG (including outliers) 33</v>
      </c>
      <c r="D37" s="5"/>
      <c r="E37" s="40" t="s">
        <v>186</v>
      </c>
      <c r="F37" s="40" t="s">
        <v>186</v>
      </c>
      <c r="G37" s="40" t="s">
        <v>186</v>
      </c>
      <c r="H37" s="40" t="s">
        <v>186</v>
      </c>
      <c r="I37" s="40" t="s">
        <v>186</v>
      </c>
      <c r="J37" s="28"/>
      <c r="K37" s="19"/>
    </row>
    <row r="38" spans="2:11" x14ac:dyDescent="0.3">
      <c r="B38" s="83" t="s">
        <v>464</v>
      </c>
      <c r="C38" s="34" t="s">
        <v>497</v>
      </c>
      <c r="D38" s="5"/>
      <c r="E38" s="40" t="s">
        <v>474</v>
      </c>
      <c r="F38" s="40" t="s">
        <v>474</v>
      </c>
      <c r="G38" s="40" t="s">
        <v>474</v>
      </c>
      <c r="H38" s="40" t="s">
        <v>474</v>
      </c>
      <c r="I38" s="40" t="s">
        <v>474</v>
      </c>
      <c r="J38" s="28"/>
      <c r="K38" s="19"/>
    </row>
    <row r="39" spans="2:11" x14ac:dyDescent="0.3">
      <c r="B39" s="83"/>
      <c r="C39" s="34" t="s">
        <v>506</v>
      </c>
      <c r="D39" s="5"/>
      <c r="E39" s="231" t="s">
        <v>442</v>
      </c>
      <c r="F39" s="231" t="s">
        <v>442</v>
      </c>
      <c r="G39" s="231" t="s">
        <v>442</v>
      </c>
      <c r="H39" s="231" t="s">
        <v>442</v>
      </c>
      <c r="I39" s="231" t="s">
        <v>442</v>
      </c>
      <c r="J39" s="28"/>
      <c r="K39" s="19"/>
    </row>
    <row r="40" spans="2:11" x14ac:dyDescent="0.3">
      <c r="B40" s="83"/>
      <c r="C40" s="34" t="s">
        <v>496</v>
      </c>
      <c r="D40" s="5"/>
      <c r="E40" s="231" t="s">
        <v>478</v>
      </c>
      <c r="F40" s="231" t="s">
        <v>478</v>
      </c>
      <c r="G40" s="231" t="s">
        <v>478</v>
      </c>
      <c r="H40" s="231" t="s">
        <v>478</v>
      </c>
      <c r="I40" s="231" t="s">
        <v>478</v>
      </c>
      <c r="J40" s="28"/>
      <c r="K40" s="19"/>
    </row>
    <row r="41" spans="2:11" x14ac:dyDescent="0.3">
      <c r="B41" s="59"/>
      <c r="C41" s="65" t="s">
        <v>9</v>
      </c>
      <c r="D41" s="20"/>
      <c r="E41" s="43"/>
      <c r="F41" s="43"/>
      <c r="G41" s="43"/>
      <c r="H41" s="43"/>
      <c r="I41" s="44"/>
      <c r="J41" s="28"/>
      <c r="K41" s="19"/>
    </row>
    <row r="42" spans="2:11" s="26" customFormat="1" x14ac:dyDescent="0.3">
      <c r="B42" s="85" t="s">
        <v>36</v>
      </c>
      <c r="C42" s="82" t="str">
        <f>'General Med Team'!C1</f>
        <v xml:space="preserve">(8am-4.30pm)  42 ECHO </v>
      </c>
      <c r="D42" s="54"/>
      <c r="E42" s="40" t="s">
        <v>400</v>
      </c>
      <c r="F42" s="40" t="s">
        <v>400</v>
      </c>
      <c r="G42" s="40" t="s">
        <v>400</v>
      </c>
      <c r="H42" s="40" t="s">
        <v>400</v>
      </c>
      <c r="I42" s="40" t="s">
        <v>400</v>
      </c>
      <c r="J42" s="28"/>
      <c r="K42" s="19"/>
    </row>
    <row r="43" spans="2:11" x14ac:dyDescent="0.3">
      <c r="B43" s="83" t="s">
        <v>38</v>
      </c>
      <c r="C43" s="88" t="str">
        <f>'General Med Team'!$D$1</f>
        <v>(8am-4.30pm) 42 DELTA (+outliers)</v>
      </c>
      <c r="D43" s="5"/>
      <c r="E43" s="40" t="s">
        <v>149</v>
      </c>
      <c r="F43" s="40" t="s">
        <v>149</v>
      </c>
      <c r="G43" s="40" t="s">
        <v>149</v>
      </c>
      <c r="H43" s="40" t="s">
        <v>149</v>
      </c>
      <c r="I43" s="40" t="s">
        <v>149</v>
      </c>
      <c r="J43" s="28"/>
      <c r="K43" s="19"/>
    </row>
    <row r="44" spans="2:11" x14ac:dyDescent="0.3">
      <c r="B44" s="83" t="s">
        <v>37</v>
      </c>
      <c r="C44" s="34" t="str">
        <f>'General Med Team'!$E$1</f>
        <v>(8am-4.30pm) 41 BRAVO</v>
      </c>
      <c r="D44" s="5"/>
      <c r="E44" s="40" t="s">
        <v>151</v>
      </c>
      <c r="F44" s="40" t="s">
        <v>151</v>
      </c>
      <c r="G44" s="40" t="s">
        <v>151</v>
      </c>
      <c r="H44" s="40" t="s">
        <v>151</v>
      </c>
      <c r="I44" s="40" t="s">
        <v>151</v>
      </c>
      <c r="J44" s="28"/>
      <c r="K44" s="19"/>
    </row>
    <row r="45" spans="2:11" x14ac:dyDescent="0.3">
      <c r="B45" s="83" t="s">
        <v>43</v>
      </c>
      <c r="C45" s="34" t="str">
        <f>'General Med Team'!$F$1</f>
        <v>(8am-4.30pm) 41 ALPHA (+outliers)</v>
      </c>
      <c r="D45" s="5"/>
      <c r="E45" s="40" t="s">
        <v>458</v>
      </c>
      <c r="F45" s="40" t="s">
        <v>458</v>
      </c>
      <c r="G45" s="40" t="s">
        <v>458</v>
      </c>
      <c r="H45" s="40" t="s">
        <v>458</v>
      </c>
      <c r="I45" s="40" t="s">
        <v>458</v>
      </c>
      <c r="J45" s="28"/>
      <c r="K45" s="19"/>
    </row>
    <row r="46" spans="2:11" x14ac:dyDescent="0.3">
      <c r="B46" s="83" t="s">
        <v>44</v>
      </c>
      <c r="C46" s="34" t="str">
        <f>'General Med Team'!$G$1</f>
        <v>(8am-4.30pm) ADMISSIONS</v>
      </c>
      <c r="D46" s="5"/>
      <c r="E46" s="40" t="s">
        <v>414</v>
      </c>
      <c r="F46" s="40" t="s">
        <v>414</v>
      </c>
      <c r="G46" s="40" t="s">
        <v>414</v>
      </c>
      <c r="H46" s="40" t="s">
        <v>414</v>
      </c>
      <c r="I46" s="40" t="s">
        <v>414</v>
      </c>
      <c r="J46" s="28"/>
      <c r="K46" s="19"/>
    </row>
    <row r="47" spans="2:11" x14ac:dyDescent="0.3">
      <c r="B47" s="83" t="s">
        <v>45</v>
      </c>
      <c r="C47" s="34" t="str">
        <f>'General Med Team'!$H$1</f>
        <v>(8am-4.30pm) ADMISSIONS/ DISCHARGE SUPPORT</v>
      </c>
      <c r="D47" s="5"/>
      <c r="E47" s="40" t="s">
        <v>379</v>
      </c>
      <c r="F47" s="40" t="s">
        <v>379</v>
      </c>
      <c r="G47" s="40" t="s">
        <v>379</v>
      </c>
      <c r="H47" s="40" t="s">
        <v>379</v>
      </c>
      <c r="I47" s="40" t="s">
        <v>379</v>
      </c>
      <c r="J47" s="28"/>
      <c r="K47" s="19"/>
    </row>
    <row r="48" spans="2:11" x14ac:dyDescent="0.3">
      <c r="B48" s="83" t="s">
        <v>46</v>
      </c>
      <c r="C48" s="34" t="str">
        <f>'General Med Team'!$I$1</f>
        <v>(11.30am-8pm) LATE</v>
      </c>
      <c r="D48" s="5"/>
      <c r="E48" s="231" t="s">
        <v>477</v>
      </c>
      <c r="F48" s="231" t="s">
        <v>477</v>
      </c>
      <c r="G48" s="231" t="s">
        <v>477</v>
      </c>
      <c r="H48" s="231" t="s">
        <v>477</v>
      </c>
      <c r="I48" s="231" t="s">
        <v>477</v>
      </c>
      <c r="J48" s="28"/>
      <c r="K48" s="19"/>
    </row>
    <row r="49" spans="2:11" x14ac:dyDescent="0.3">
      <c r="B49" s="83"/>
      <c r="C49" s="34" t="s">
        <v>495</v>
      </c>
      <c r="D49" s="5"/>
      <c r="E49" s="40" t="s">
        <v>237</v>
      </c>
      <c r="F49" s="40" t="s">
        <v>237</v>
      </c>
      <c r="G49" s="40" t="s">
        <v>237</v>
      </c>
      <c r="H49" s="40" t="s">
        <v>237</v>
      </c>
      <c r="I49" s="40" t="s">
        <v>237</v>
      </c>
      <c r="J49" s="28"/>
      <c r="K49" s="19"/>
    </row>
    <row r="50" spans="2:11" x14ac:dyDescent="0.3">
      <c r="B50" s="83"/>
      <c r="C50" s="34" t="s">
        <v>501</v>
      </c>
      <c r="D50" s="5"/>
      <c r="E50" s="226" t="e">
        <f>VLOOKUP(E$3,Generalmed,11,FALSE)</f>
        <v>#N/A</v>
      </c>
      <c r="F50" s="40" t="s">
        <v>262</v>
      </c>
      <c r="G50" s="226"/>
      <c r="H50" s="40" t="s">
        <v>262</v>
      </c>
      <c r="I50" s="227" t="e">
        <f>VLOOKUP(I$3,Generalmed,11,FALSE)</f>
        <v>#N/A</v>
      </c>
      <c r="J50" s="28"/>
      <c r="K50" s="19"/>
    </row>
    <row r="51" spans="2:11" x14ac:dyDescent="0.3">
      <c r="B51" s="83"/>
      <c r="C51" s="34" t="s">
        <v>505</v>
      </c>
      <c r="D51" s="5"/>
      <c r="E51" s="204" t="s">
        <v>396</v>
      </c>
      <c r="F51" s="204" t="s">
        <v>396</v>
      </c>
      <c r="G51" s="204" t="s">
        <v>396</v>
      </c>
      <c r="H51" s="204" t="s">
        <v>396</v>
      </c>
      <c r="I51" s="204" t="s">
        <v>396</v>
      </c>
      <c r="J51" s="28"/>
      <c r="K51" s="19"/>
    </row>
    <row r="52" spans="2:11" x14ac:dyDescent="0.3">
      <c r="B52" s="83"/>
      <c r="C52" s="34" t="s">
        <v>496</v>
      </c>
      <c r="D52" s="5"/>
      <c r="E52" s="40" t="s">
        <v>470</v>
      </c>
      <c r="F52" s="40" t="s">
        <v>470</v>
      </c>
      <c r="G52" s="40" t="s">
        <v>470</v>
      </c>
      <c r="H52" s="40" t="s">
        <v>470</v>
      </c>
      <c r="I52" s="40" t="s">
        <v>470</v>
      </c>
      <c r="J52" s="28"/>
      <c r="K52" s="19"/>
    </row>
    <row r="53" spans="2:11" x14ac:dyDescent="0.3">
      <c r="B53" s="60"/>
      <c r="C53" s="66" t="s">
        <v>10</v>
      </c>
      <c r="D53" s="20"/>
      <c r="E53" s="43"/>
      <c r="F53" s="43"/>
      <c r="G53" s="43"/>
      <c r="H53" s="43"/>
      <c r="I53" s="44"/>
      <c r="J53" s="28"/>
      <c r="K53" s="19"/>
    </row>
    <row r="54" spans="2:11" x14ac:dyDescent="0.3">
      <c r="B54" s="83" t="s">
        <v>16</v>
      </c>
      <c r="C54" s="34" t="str">
        <f>'Special Med Team'!$C$1</f>
        <v>RHEUM / ENDO / DERM (RhEnDe)</v>
      </c>
      <c r="D54" s="5"/>
      <c r="E54" s="40" t="s">
        <v>137</v>
      </c>
      <c r="F54" s="231" t="s">
        <v>481</v>
      </c>
      <c r="G54" s="231" t="s">
        <v>481</v>
      </c>
      <c r="H54" s="231" t="s">
        <v>481</v>
      </c>
      <c r="I54" s="40" t="s">
        <v>137</v>
      </c>
      <c r="J54" s="28"/>
      <c r="K54" s="19"/>
    </row>
    <row r="55" spans="2:11" x14ac:dyDescent="0.3">
      <c r="B55" s="83" t="s">
        <v>16</v>
      </c>
      <c r="C55" s="88" t="str">
        <f>'Special Med Team'!$D$1</f>
        <v>RhEnDe Services</v>
      </c>
      <c r="D55" s="5"/>
      <c r="E55" s="234" t="s">
        <v>519</v>
      </c>
      <c r="F55" s="235" t="s">
        <v>516</v>
      </c>
      <c r="G55" s="234" t="s">
        <v>517</v>
      </c>
      <c r="H55" s="204" t="s">
        <v>518</v>
      </c>
      <c r="I55" s="236" t="s">
        <v>519</v>
      </c>
      <c r="J55" s="28"/>
      <c r="K55" s="19"/>
    </row>
    <row r="56" spans="2:11" x14ac:dyDescent="0.3">
      <c r="B56" s="83" t="s">
        <v>14</v>
      </c>
      <c r="C56" s="34" t="str">
        <f>'Special Med Team'!$E$1</f>
        <v>HAEM WHITE</v>
      </c>
      <c r="D56" s="5"/>
      <c r="E56" s="40" t="s">
        <v>338</v>
      </c>
      <c r="F56" s="40" t="s">
        <v>338</v>
      </c>
      <c r="G56" s="40" t="s">
        <v>407</v>
      </c>
      <c r="H56" s="40" t="s">
        <v>407</v>
      </c>
      <c r="I56" s="46" t="s">
        <v>338</v>
      </c>
      <c r="J56" s="28"/>
      <c r="K56" s="19"/>
    </row>
    <row r="57" spans="2:11" x14ac:dyDescent="0.3">
      <c r="B57" s="83" t="s">
        <v>15</v>
      </c>
      <c r="C57" s="34" t="str">
        <f>'Special Med Team'!$F$1</f>
        <v>HAEM RED</v>
      </c>
      <c r="D57" s="5"/>
      <c r="E57" s="40" t="s">
        <v>432</v>
      </c>
      <c r="F57" s="40" t="s">
        <v>432</v>
      </c>
      <c r="G57" s="40" t="s">
        <v>432</v>
      </c>
      <c r="H57" s="40" t="s">
        <v>432</v>
      </c>
      <c r="I57" s="40" t="s">
        <v>432</v>
      </c>
      <c r="J57" s="40" t="s">
        <v>432</v>
      </c>
      <c r="K57" s="40" t="s">
        <v>432</v>
      </c>
    </row>
    <row r="58" spans="2:11" x14ac:dyDescent="0.3">
      <c r="B58" s="83" t="s">
        <v>12</v>
      </c>
      <c r="C58" s="34" t="str">
        <f>'Special Med Team'!$G$1</f>
        <v>NEURO/STROKE</v>
      </c>
      <c r="D58" s="5"/>
      <c r="E58" s="231" t="s">
        <v>375</v>
      </c>
      <c r="F58" s="231" t="s">
        <v>375</v>
      </c>
      <c r="G58" s="231" t="s">
        <v>375</v>
      </c>
      <c r="H58" s="231" t="s">
        <v>375</v>
      </c>
      <c r="I58" s="231" t="s">
        <v>375</v>
      </c>
      <c r="J58" s="28"/>
      <c r="K58" s="19"/>
    </row>
    <row r="59" spans="2:11" x14ac:dyDescent="0.3">
      <c r="B59" s="83" t="s">
        <v>13</v>
      </c>
      <c r="C59" s="34" t="str">
        <f>'Special Med Team'!$H$1</f>
        <v>NEUROSURG</v>
      </c>
      <c r="D59" s="5"/>
      <c r="E59" s="231" t="s">
        <v>439</v>
      </c>
      <c r="F59" s="231" t="s">
        <v>439</v>
      </c>
      <c r="G59" s="231" t="s">
        <v>439</v>
      </c>
      <c r="H59" s="231" t="s">
        <v>439</v>
      </c>
      <c r="I59" s="231" t="s">
        <v>439</v>
      </c>
      <c r="J59" s="28"/>
      <c r="K59" s="19"/>
    </row>
    <row r="60" spans="2:11" x14ac:dyDescent="0.3">
      <c r="B60" s="93" t="s">
        <v>472</v>
      </c>
      <c r="C60" s="94" t="str">
        <f>'Special Med Team'!$J$1</f>
        <v>ID / IMMUNO / PALL CARE (8.30-5)</v>
      </c>
      <c r="D60" s="117"/>
      <c r="E60" s="40" t="s">
        <v>475</v>
      </c>
      <c r="F60" s="40" t="s">
        <v>475</v>
      </c>
      <c r="G60" s="40" t="s">
        <v>475</v>
      </c>
      <c r="H60" s="40" t="s">
        <v>475</v>
      </c>
      <c r="I60" s="40" t="s">
        <v>475</v>
      </c>
      <c r="J60" s="28"/>
      <c r="K60" s="19"/>
    </row>
    <row r="61" spans="2:11" x14ac:dyDescent="0.3">
      <c r="B61" s="214" t="s">
        <v>463</v>
      </c>
      <c r="C61" s="88" t="str">
        <f>'Special Med Team'!$K$1</f>
        <v>TB / HIV SERVICES</v>
      </c>
      <c r="D61" s="117"/>
      <c r="E61" s="226">
        <f>VLOOKUP(E$3,specialmedicine,11,FALSE)</f>
        <v>0</v>
      </c>
      <c r="F61" s="228">
        <f>VLOOKUP(F$3,specialmedicine,11,FALSE)</f>
        <v>0</v>
      </c>
      <c r="G61" s="207" t="s">
        <v>286</v>
      </c>
      <c r="H61" s="229">
        <f>VLOOKUP(H$3,specialmedicine,11,FALSE)</f>
        <v>0</v>
      </c>
      <c r="I61" s="230" t="s">
        <v>283</v>
      </c>
      <c r="J61" s="28"/>
      <c r="K61" s="19"/>
    </row>
    <row r="62" spans="2:11" x14ac:dyDescent="0.3">
      <c r="B62" s="93" t="s">
        <v>11</v>
      </c>
      <c r="C62" s="94" t="str">
        <f>'Special Med Team'!$L$1</f>
        <v>RESP/CF</v>
      </c>
      <c r="D62" s="117"/>
      <c r="E62" s="40" t="s">
        <v>380</v>
      </c>
      <c r="F62" s="40" t="s">
        <v>380</v>
      </c>
      <c r="G62" s="40" t="s">
        <v>380</v>
      </c>
      <c r="H62" s="40" t="s">
        <v>380</v>
      </c>
      <c r="I62" s="40" t="s">
        <v>380</v>
      </c>
      <c r="J62" s="28"/>
      <c r="K62" s="19"/>
    </row>
    <row r="63" spans="2:11" x14ac:dyDescent="0.3">
      <c r="B63" s="93"/>
      <c r="C63" s="88" t="s">
        <v>494</v>
      </c>
      <c r="D63" s="117"/>
      <c r="E63" s="40" t="s">
        <v>317</v>
      </c>
      <c r="F63" s="40" t="s">
        <v>317</v>
      </c>
      <c r="G63" s="40" t="s">
        <v>317</v>
      </c>
      <c r="H63" s="40" t="s">
        <v>317</v>
      </c>
      <c r="I63" s="40" t="s">
        <v>317</v>
      </c>
      <c r="J63" s="28"/>
      <c r="K63" s="19"/>
    </row>
    <row r="64" spans="2:11" x14ac:dyDescent="0.3">
      <c r="B64" s="93"/>
      <c r="C64" s="94" t="s">
        <v>505</v>
      </c>
      <c r="D64" s="117"/>
      <c r="E64" s="231" t="s">
        <v>407</v>
      </c>
      <c r="F64" s="231" t="s">
        <v>347</v>
      </c>
      <c r="G64" s="231" t="s">
        <v>347</v>
      </c>
      <c r="H64" s="40" t="s">
        <v>286</v>
      </c>
      <c r="I64" s="40" t="s">
        <v>347</v>
      </c>
      <c r="J64" s="28"/>
      <c r="K64" s="19"/>
    </row>
    <row r="65" spans="2:11" x14ac:dyDescent="0.3">
      <c r="B65" s="181"/>
      <c r="C65" s="200" t="s">
        <v>18</v>
      </c>
      <c r="D65" s="20"/>
      <c r="E65" s="43"/>
      <c r="F65" s="113"/>
      <c r="G65" s="43"/>
      <c r="H65" s="43"/>
      <c r="I65" s="44"/>
      <c r="J65" s="28"/>
      <c r="K65" s="19"/>
    </row>
    <row r="66" spans="2:11" x14ac:dyDescent="0.3">
      <c r="B66" s="83" t="s">
        <v>47</v>
      </c>
      <c r="C66" s="34" t="str">
        <f>'Jessie BAU MHTRP'!$C$1</f>
        <v>31 NORTH</v>
      </c>
      <c r="D66" s="5"/>
      <c r="E66" s="40" t="s">
        <v>195</v>
      </c>
      <c r="F66" s="40" t="s">
        <v>195</v>
      </c>
      <c r="G66" s="40" t="s">
        <v>195</v>
      </c>
      <c r="H66" s="40" t="s">
        <v>195</v>
      </c>
      <c r="I66" s="40" t="s">
        <v>195</v>
      </c>
      <c r="J66" s="28"/>
      <c r="K66" s="19"/>
    </row>
    <row r="67" spans="2:11" x14ac:dyDescent="0.3">
      <c r="B67" s="83" t="s">
        <v>48</v>
      </c>
      <c r="C67" s="34" t="str">
        <f>'Jessie BAU MHTRP'!$D$1</f>
        <v>31 SOUTH</v>
      </c>
      <c r="D67" s="5"/>
      <c r="E67" s="40" t="s">
        <v>434</v>
      </c>
      <c r="F67" s="40" t="s">
        <v>434</v>
      </c>
      <c r="G67" s="40" t="s">
        <v>434</v>
      </c>
      <c r="H67" s="40" t="s">
        <v>434</v>
      </c>
      <c r="I67" s="40" t="s">
        <v>434</v>
      </c>
      <c r="J67" s="28"/>
      <c r="K67" s="19"/>
    </row>
    <row r="68" spans="2:11" x14ac:dyDescent="0.3">
      <c r="B68" s="83" t="s">
        <v>49</v>
      </c>
      <c r="C68" s="34" t="str">
        <f>'Jessie BAU MHTRP'!$E$1</f>
        <v>51 NORTH &amp; SOUTH</v>
      </c>
      <c r="D68" s="5"/>
      <c r="E68" s="40" t="s">
        <v>467</v>
      </c>
      <c r="F68" s="40" t="s">
        <v>467</v>
      </c>
      <c r="G68" s="40" t="s">
        <v>467</v>
      </c>
      <c r="H68" s="40" t="s">
        <v>467</v>
      </c>
      <c r="I68" s="40" t="s">
        <v>467</v>
      </c>
      <c r="J68" s="40" t="s">
        <v>467</v>
      </c>
      <c r="K68" s="40" t="s">
        <v>467</v>
      </c>
    </row>
    <row r="69" spans="2:11" x14ac:dyDescent="0.3">
      <c r="B69" s="83"/>
      <c r="C69" s="34" t="s">
        <v>494</v>
      </c>
      <c r="D69" s="5"/>
      <c r="E69" s="40" t="s">
        <v>476</v>
      </c>
      <c r="F69" s="40" t="s">
        <v>476</v>
      </c>
      <c r="G69" s="40" t="s">
        <v>476</v>
      </c>
      <c r="H69" s="40" t="s">
        <v>476</v>
      </c>
      <c r="I69" s="40" t="s">
        <v>476</v>
      </c>
      <c r="J69" s="79"/>
      <c r="K69" s="237"/>
    </row>
    <row r="70" spans="2:11" x14ac:dyDescent="0.3">
      <c r="B70" s="83" t="s">
        <v>52</v>
      </c>
      <c r="C70" s="34" t="str">
        <f>'Jessie BAU MHTRP'!$F$1</f>
        <v>BAU</v>
      </c>
      <c r="D70" s="5"/>
      <c r="E70" s="40" t="s">
        <v>222</v>
      </c>
      <c r="F70" s="40" t="s">
        <v>222</v>
      </c>
      <c r="G70" s="40" t="s">
        <v>222</v>
      </c>
      <c r="H70" s="40" t="s">
        <v>222</v>
      </c>
      <c r="I70" s="40" t="s">
        <v>222</v>
      </c>
      <c r="J70" s="28"/>
      <c r="K70" s="19"/>
    </row>
    <row r="71" spans="2:11" x14ac:dyDescent="0.3">
      <c r="B71" s="83" t="s">
        <v>444</v>
      </c>
      <c r="C71" s="34" t="str">
        <f>'Jessie BAU MHTRP'!$G$1</f>
        <v>BAU</v>
      </c>
      <c r="D71" s="5"/>
      <c r="E71" s="224" t="s">
        <v>507</v>
      </c>
      <c r="F71" s="224" t="s">
        <v>507</v>
      </c>
      <c r="G71" s="224" t="s">
        <v>507</v>
      </c>
      <c r="H71" s="224" t="s">
        <v>507</v>
      </c>
      <c r="I71" s="224" t="s">
        <v>507</v>
      </c>
      <c r="J71" s="28"/>
      <c r="K71" s="19"/>
    </row>
    <row r="72" spans="2:11" x14ac:dyDescent="0.3">
      <c r="B72" s="83"/>
      <c r="C72" s="34" t="str">
        <f>'Jessie BAU MHTRP'!$I$1</f>
        <v>e-PRESCRIBING LEAD</v>
      </c>
      <c r="D72" s="5"/>
      <c r="E72" s="40" t="s">
        <v>428</v>
      </c>
      <c r="F72" s="40" t="s">
        <v>428</v>
      </c>
      <c r="G72" s="40" t="s">
        <v>428</v>
      </c>
      <c r="H72" s="40" t="s">
        <v>428</v>
      </c>
      <c r="I72" s="40" t="s">
        <v>428</v>
      </c>
      <c r="J72" s="28"/>
      <c r="K72" s="19"/>
    </row>
    <row r="73" spans="2:11" x14ac:dyDescent="0.3">
      <c r="B73" s="83"/>
      <c r="C73" s="34" t="str">
        <f>'Jessie BAU MHTRP'!$J$1</f>
        <v>SIR JOHN MONASH</v>
      </c>
      <c r="D73" s="5"/>
      <c r="E73" s="226" t="e">
        <f>VLOOKUP(E$3,jessie,10,FALSE)</f>
        <v>#N/A</v>
      </c>
      <c r="F73" s="40" t="s">
        <v>406</v>
      </c>
      <c r="G73" s="226" t="e">
        <f>VLOOKUP(G$3,jessie,10,FALSE)</f>
        <v>#N/A</v>
      </c>
      <c r="H73" s="226" t="e">
        <f>VLOOKUP(H$3,jessie,10,FALSE)</f>
        <v>#N/A</v>
      </c>
      <c r="I73" s="227" t="e">
        <f>VLOOKUP(I$3,jessie,10,FALSE)</f>
        <v>#N/A</v>
      </c>
      <c r="J73" s="28"/>
      <c r="K73" s="19"/>
    </row>
    <row r="74" spans="2:11" x14ac:dyDescent="0.3">
      <c r="B74" s="83" t="s">
        <v>50</v>
      </c>
      <c r="C74" s="34" t="str">
        <f>'Jessie BAU MHTRP'!$K$1</f>
        <v>MHTRP MANAGER</v>
      </c>
      <c r="D74" s="5"/>
      <c r="E74" s="40" t="s">
        <v>204</v>
      </c>
      <c r="F74" s="40" t="s">
        <v>204</v>
      </c>
      <c r="G74" s="40" t="s">
        <v>204</v>
      </c>
      <c r="H74" s="40" t="s">
        <v>204</v>
      </c>
      <c r="I74" s="40" t="s">
        <v>204</v>
      </c>
      <c r="J74" s="28"/>
      <c r="K74" s="19"/>
    </row>
    <row r="75" spans="2:11" x14ac:dyDescent="0.3">
      <c r="B75" s="83"/>
      <c r="C75" s="34" t="str">
        <f>'Jessie BAU MHTRP'!$L$1</f>
        <v>MHTRP</v>
      </c>
      <c r="D75" s="5"/>
      <c r="E75" s="40" t="s">
        <v>355</v>
      </c>
      <c r="F75" s="40" t="s">
        <v>355</v>
      </c>
      <c r="G75" s="40" t="s">
        <v>355</v>
      </c>
      <c r="H75" s="40" t="s">
        <v>355</v>
      </c>
      <c r="I75" s="40" t="s">
        <v>355</v>
      </c>
      <c r="J75" s="28"/>
      <c r="K75" s="19"/>
    </row>
    <row r="76" spans="2:11" x14ac:dyDescent="0.3">
      <c r="B76" s="83"/>
      <c r="C76" s="34" t="str">
        <f>'Jessie BAU MHTRP'!$M$1</f>
        <v>MHTRP</v>
      </c>
      <c r="D76" s="5"/>
      <c r="E76" s="40" t="s">
        <v>404</v>
      </c>
      <c r="F76" s="40" t="s">
        <v>404</v>
      </c>
      <c r="G76" s="40" t="s">
        <v>404</v>
      </c>
      <c r="H76" s="40" t="s">
        <v>404</v>
      </c>
      <c r="I76" s="40" t="s">
        <v>404</v>
      </c>
      <c r="J76" s="28"/>
      <c r="K76" s="19"/>
    </row>
    <row r="77" spans="2:11" x14ac:dyDescent="0.3">
      <c r="B77" s="83"/>
      <c r="C77" s="34" t="str">
        <f>'Jessie BAU MHTRP'!$N$1</f>
        <v>MHTRP</v>
      </c>
      <c r="D77" s="5"/>
      <c r="E77" s="40" t="s">
        <v>202</v>
      </c>
      <c r="F77" s="40" t="s">
        <v>202</v>
      </c>
      <c r="G77" s="40" t="s">
        <v>202</v>
      </c>
      <c r="H77" s="40" t="s">
        <v>202</v>
      </c>
      <c r="I77" s="40" t="s">
        <v>202</v>
      </c>
      <c r="J77" s="28"/>
      <c r="K77" s="19"/>
    </row>
    <row r="78" spans="2:11" x14ac:dyDescent="0.3">
      <c r="B78" s="83"/>
      <c r="C78" s="34" t="str">
        <f>'Jessie BAU MHTRP'!$O$1</f>
        <v>MHTRP TECH</v>
      </c>
      <c r="D78" s="5"/>
      <c r="E78" s="40" t="s">
        <v>499</v>
      </c>
      <c r="F78" s="40" t="s">
        <v>499</v>
      </c>
      <c r="G78" s="40" t="s">
        <v>499</v>
      </c>
      <c r="H78" s="40" t="s">
        <v>499</v>
      </c>
      <c r="I78" s="40" t="s">
        <v>499</v>
      </c>
      <c r="J78" s="28"/>
      <c r="K78" s="19"/>
    </row>
    <row r="79" spans="2:11" x14ac:dyDescent="0.3">
      <c r="B79" s="83"/>
      <c r="C79" s="34" t="s">
        <v>494</v>
      </c>
      <c r="D79" s="5"/>
      <c r="E79" s="40" t="s">
        <v>345</v>
      </c>
      <c r="F79" s="40" t="s">
        <v>276</v>
      </c>
      <c r="G79" s="40" t="s">
        <v>276</v>
      </c>
      <c r="H79" s="40" t="s">
        <v>406</v>
      </c>
      <c r="I79" s="46" t="s">
        <v>345</v>
      </c>
      <c r="J79" s="28"/>
      <c r="K79" s="19"/>
    </row>
    <row r="80" spans="2:11" x14ac:dyDescent="0.3">
      <c r="B80" s="182"/>
      <c r="C80" s="183" t="s">
        <v>19</v>
      </c>
      <c r="D80" s="20"/>
      <c r="E80" s="43"/>
      <c r="F80" s="43"/>
      <c r="G80" s="43"/>
      <c r="H80" s="43"/>
      <c r="I80" s="44"/>
      <c r="J80" s="28"/>
      <c r="K80" s="19"/>
    </row>
    <row r="81" spans="2:11" x14ac:dyDescent="0.3">
      <c r="B81" s="83" t="s">
        <v>418</v>
      </c>
      <c r="C81" s="34" t="str">
        <f>'Aseptic Team'!C$3</f>
        <v>PRODUCT RELEASE MANAGER</v>
      </c>
      <c r="D81" s="5"/>
      <c r="E81" s="40" t="s">
        <v>288</v>
      </c>
      <c r="F81" s="40" t="s">
        <v>288</v>
      </c>
      <c r="G81" s="40" t="s">
        <v>288</v>
      </c>
      <c r="H81" s="40" t="s">
        <v>288</v>
      </c>
      <c r="I81" s="40" t="s">
        <v>288</v>
      </c>
      <c r="J81" s="28"/>
      <c r="K81" s="19"/>
    </row>
    <row r="82" spans="2:11" x14ac:dyDescent="0.3">
      <c r="B82" s="32"/>
      <c r="C82" s="34" t="str">
        <f>'Aseptic Team'!D$3</f>
        <v>PRODUCT RELEASE</v>
      </c>
      <c r="D82" s="5"/>
      <c r="E82" s="40" t="s">
        <v>211</v>
      </c>
      <c r="F82" s="40" t="s">
        <v>211</v>
      </c>
      <c r="G82" s="40" t="s">
        <v>211</v>
      </c>
      <c r="H82" s="40" t="s">
        <v>211</v>
      </c>
      <c r="I82" s="40" t="s">
        <v>211</v>
      </c>
      <c r="J82" s="28"/>
      <c r="K82" s="19"/>
    </row>
    <row r="83" spans="2:11" x14ac:dyDescent="0.3">
      <c r="B83" s="32"/>
      <c r="C83" s="34" t="s">
        <v>502</v>
      </c>
      <c r="D83" s="5"/>
      <c r="E83" s="40" t="s">
        <v>277</v>
      </c>
      <c r="F83" s="231" t="s">
        <v>345</v>
      </c>
      <c r="G83" s="40" t="s">
        <v>277</v>
      </c>
      <c r="H83" s="40" t="s">
        <v>285</v>
      </c>
      <c r="I83" s="40" t="s">
        <v>277</v>
      </c>
      <c r="J83" s="28"/>
      <c r="K83" s="19"/>
    </row>
    <row r="84" spans="2:11" x14ac:dyDescent="0.3">
      <c r="B84" s="32"/>
      <c r="C84" s="34" t="str">
        <f>'Aseptic Team'!G$3</f>
        <v>ASEPTIC PREP</v>
      </c>
      <c r="D84" s="5"/>
      <c r="E84" s="40" t="s">
        <v>386</v>
      </c>
      <c r="F84" s="40" t="s">
        <v>386</v>
      </c>
      <c r="G84" s="40" t="s">
        <v>386</v>
      </c>
      <c r="H84" s="40" t="s">
        <v>386</v>
      </c>
      <c r="I84" s="40" t="s">
        <v>386</v>
      </c>
      <c r="J84" s="28"/>
      <c r="K84" s="19"/>
    </row>
    <row r="85" spans="2:11" ht="15.75" customHeight="1" x14ac:dyDescent="0.3">
      <c r="B85" s="32"/>
      <c r="C85" s="88" t="str">
        <f>'Aseptic Team'!I$3</f>
        <v>ASEPTIC PREP (1.15-5.15) / IP SUPPORT (8.45-12.45)</v>
      </c>
      <c r="D85" s="5"/>
      <c r="E85" s="40" t="s">
        <v>321</v>
      </c>
      <c r="F85" s="40" t="s">
        <v>321</v>
      </c>
      <c r="G85" s="40" t="s">
        <v>321</v>
      </c>
      <c r="H85" s="40" t="s">
        <v>321</v>
      </c>
      <c r="I85" s="40" t="s">
        <v>321</v>
      </c>
      <c r="J85" s="28"/>
      <c r="K85" s="19"/>
    </row>
    <row r="86" spans="2:11" x14ac:dyDescent="0.3">
      <c r="B86" s="32"/>
      <c r="C86" s="34" t="s">
        <v>494</v>
      </c>
      <c r="D86" s="5"/>
      <c r="E86" s="40" t="s">
        <v>285</v>
      </c>
      <c r="F86" s="40" t="s">
        <v>359</v>
      </c>
      <c r="G86" s="40" t="s">
        <v>359</v>
      </c>
      <c r="H86" s="40" t="s">
        <v>359</v>
      </c>
      <c r="I86" s="40" t="s">
        <v>359</v>
      </c>
      <c r="J86" s="28"/>
      <c r="K86" s="19"/>
    </row>
    <row r="87" spans="2:11" x14ac:dyDescent="0.3">
      <c r="B87" s="32"/>
      <c r="C87" s="34" t="s">
        <v>494</v>
      </c>
      <c r="D87" s="5"/>
      <c r="E87" s="40" t="s">
        <v>359</v>
      </c>
      <c r="F87" s="40"/>
      <c r="G87" s="40" t="s">
        <v>345</v>
      </c>
      <c r="H87" s="40" t="s">
        <v>345</v>
      </c>
      <c r="I87" s="46" t="e">
        <f>VLOOKUP(I$3,aseptic,11,FALSE)</f>
        <v>#N/A</v>
      </c>
      <c r="J87" s="28"/>
      <c r="K87" s="19"/>
    </row>
    <row r="88" spans="2:11" hidden="1" x14ac:dyDescent="0.3">
      <c r="B88" s="32"/>
      <c r="C88" s="34"/>
      <c r="D88" s="5"/>
      <c r="E88" s="40" t="e">
        <f>VLOOKUP(E$3,aseptic,12,FALSE)</f>
        <v>#N/A</v>
      </c>
      <c r="F88" s="40" t="e">
        <f>VLOOKUP(F$3,aseptic,12,FALSE)</f>
        <v>#N/A</v>
      </c>
      <c r="G88" s="40" t="e">
        <f>VLOOKUP(G$3,aseptic,12,FALSE)</f>
        <v>#N/A</v>
      </c>
      <c r="H88" s="40" t="e">
        <f>VLOOKUP(H$3,aseptic,12,FALSE)</f>
        <v>#N/A</v>
      </c>
      <c r="I88" s="46" t="e">
        <f>VLOOKUP(I$3,aseptic,12,FALSE)</f>
        <v>#N/A</v>
      </c>
      <c r="J88" s="28"/>
      <c r="K88" s="19"/>
    </row>
    <row r="89" spans="2:11" hidden="1" x14ac:dyDescent="0.3">
      <c r="B89" s="32"/>
      <c r="C89" s="34"/>
      <c r="D89" s="5"/>
      <c r="E89" s="40" t="e">
        <f>VLOOKUP(E$3,aseptic,13,FALSE)</f>
        <v>#N/A</v>
      </c>
      <c r="F89" s="40" t="e">
        <f>VLOOKUP(F$3,aseptic,13,FALSE)</f>
        <v>#N/A</v>
      </c>
      <c r="G89" s="40" t="e">
        <f>VLOOKUP(G$3,aseptic,13,FALSE)</f>
        <v>#N/A</v>
      </c>
      <c r="H89" s="40" t="e">
        <f>VLOOKUP(H$3,aseptic,13,FALSE)</f>
        <v>#N/A</v>
      </c>
      <c r="I89" s="46" t="e">
        <f>VLOOKUP(I$3,aseptic,13,FALSE)</f>
        <v>#N/A</v>
      </c>
      <c r="J89" s="28"/>
      <c r="K89" s="19"/>
    </row>
    <row r="90" spans="2:11" ht="15.75" hidden="1" customHeight="1" x14ac:dyDescent="0.3">
      <c r="B90" s="32"/>
      <c r="C90" s="34"/>
      <c r="D90" s="5"/>
      <c r="E90" s="40" t="e">
        <f>VLOOKUP(E$3,aseptic,14,FALSE)</f>
        <v>#N/A</v>
      </c>
      <c r="F90" s="40" t="e">
        <f>VLOOKUP(F$3,aseptic,14,FALSE)</f>
        <v>#N/A</v>
      </c>
      <c r="G90" s="40" t="e">
        <f>VLOOKUP(G$3,aseptic,14,FALSE)</f>
        <v>#N/A</v>
      </c>
      <c r="H90" s="40" t="e">
        <f>VLOOKUP(H$3,aseptic,14,FALSE)</f>
        <v>#N/A</v>
      </c>
      <c r="I90" s="46" t="e">
        <f>VLOOKUP(I$3,aseptic,14,FALSE)</f>
        <v>#N/A</v>
      </c>
      <c r="J90" s="28"/>
      <c r="K90" s="19"/>
    </row>
    <row r="91" spans="2:11" hidden="1" x14ac:dyDescent="0.3">
      <c r="B91" s="32"/>
      <c r="C91" s="34"/>
      <c r="D91" s="5"/>
      <c r="E91" s="40" t="e">
        <f>VLOOKUP(E$3,aseptic,15,FALSE)</f>
        <v>#N/A</v>
      </c>
      <c r="F91" s="40" t="e">
        <f>VLOOKUP(F$3,aseptic,15,FALSE)</f>
        <v>#N/A</v>
      </c>
      <c r="G91" s="40" t="e">
        <f>VLOOKUP(G$3,aseptic,15,FALSE)</f>
        <v>#N/A</v>
      </c>
      <c r="H91" s="40" t="e">
        <f>VLOOKUP(H$3,aseptic,15,FALSE)</f>
        <v>#N/A</v>
      </c>
      <c r="I91" s="46" t="e">
        <f>VLOOKUP(I$3,aseptic,15,FALSE)</f>
        <v>#N/A</v>
      </c>
      <c r="J91" s="28"/>
      <c r="K91" s="19"/>
    </row>
    <row r="92" spans="2:11" hidden="1" x14ac:dyDescent="0.3">
      <c r="B92" s="32"/>
      <c r="C92" s="34"/>
      <c r="D92" s="5"/>
      <c r="E92" s="40" t="e">
        <f>VLOOKUP(E$3,aseptic,16,FALSE)</f>
        <v>#N/A</v>
      </c>
      <c r="F92" s="40" t="e">
        <f>VLOOKUP(F$3,aseptic,16,FALSE)</f>
        <v>#N/A</v>
      </c>
      <c r="G92" s="40" t="e">
        <f>VLOOKUP(G$3,aseptic,16,FALSE)</f>
        <v>#N/A</v>
      </c>
      <c r="H92" s="40" t="e">
        <f>VLOOKUP(H$3,aseptic,16,FALSE)</f>
        <v>#N/A</v>
      </c>
      <c r="I92" s="46" t="e">
        <f>VLOOKUP(I$3,aseptic,16,FALSE)</f>
        <v>#N/A</v>
      </c>
      <c r="J92" s="28"/>
      <c r="K92" s="19"/>
    </row>
    <row r="93" spans="2:11" hidden="1" x14ac:dyDescent="0.3">
      <c r="B93" s="32"/>
      <c r="C93" s="34"/>
      <c r="D93" s="5"/>
      <c r="E93" s="40" t="e">
        <f>VLOOKUP(E$3,aseptic,17,FALSE)</f>
        <v>#N/A</v>
      </c>
      <c r="F93" s="40" t="e">
        <f>VLOOKUP(F$3,aseptic,17,FALSE)</f>
        <v>#N/A</v>
      </c>
      <c r="G93" s="40" t="e">
        <f>VLOOKUP(G$3,aseptic,17,FALSE)</f>
        <v>#N/A</v>
      </c>
      <c r="H93" s="40" t="e">
        <f>VLOOKUP(H$3,aseptic,17,FALSE)</f>
        <v>#N/A</v>
      </c>
      <c r="I93" s="46" t="e">
        <f>VLOOKUP(I$3,aseptic,17,FALSE)</f>
        <v>#N/A</v>
      </c>
      <c r="J93" s="28"/>
      <c r="K93" s="19"/>
    </row>
    <row r="94" spans="2:11" hidden="1" x14ac:dyDescent="0.3">
      <c r="B94" s="32"/>
      <c r="C94" s="34"/>
      <c r="D94" s="5"/>
      <c r="E94" s="40" t="e">
        <f>VLOOKUP(E$3,aseptic,18,FALSE)</f>
        <v>#N/A</v>
      </c>
      <c r="F94" s="40" t="e">
        <f>VLOOKUP(F$3,aseptic,18,FALSE)</f>
        <v>#N/A</v>
      </c>
      <c r="G94" s="40" t="e">
        <f>VLOOKUP(G$3,aseptic,18,FALSE)</f>
        <v>#N/A</v>
      </c>
      <c r="H94" s="40" t="e">
        <f>VLOOKUP(H$3,aseptic,18,FALSE)</f>
        <v>#N/A</v>
      </c>
      <c r="I94" s="46" t="e">
        <f>VLOOKUP(I$3,aseptic,18,FALSE)</f>
        <v>#N/A</v>
      </c>
      <c r="J94" s="28"/>
      <c r="K94" s="19"/>
    </row>
    <row r="95" spans="2:11" hidden="1" x14ac:dyDescent="0.3">
      <c r="B95" s="32"/>
      <c r="C95" s="34"/>
      <c r="D95" s="5"/>
      <c r="E95" s="40" t="e">
        <f>VLOOKUP(E$3,aseptic,19,FALSE)</f>
        <v>#N/A</v>
      </c>
      <c r="F95" s="40" t="e">
        <f>VLOOKUP(F$3,aseptic,19,FALSE)</f>
        <v>#N/A</v>
      </c>
      <c r="G95" s="40" t="e">
        <f>VLOOKUP(G$3,aseptic,19,FALSE)</f>
        <v>#N/A</v>
      </c>
      <c r="H95" s="40" t="e">
        <f>VLOOKUP(H$3,aseptic,19,FALSE)</f>
        <v>#N/A</v>
      </c>
      <c r="I95" s="46" t="e">
        <f>VLOOKUP(I$3,aseptic,19,FALSE)</f>
        <v>#N/A</v>
      </c>
      <c r="J95" s="28"/>
      <c r="K95" s="19"/>
    </row>
    <row r="96" spans="2:11" hidden="1" x14ac:dyDescent="0.3">
      <c r="B96" s="32"/>
      <c r="C96" s="34"/>
      <c r="D96" s="5"/>
      <c r="E96" s="40" t="e">
        <f>VLOOKUP(E$3,aseptic,20,FALSE)</f>
        <v>#N/A</v>
      </c>
      <c r="F96" s="40" t="e">
        <f>VLOOKUP(F$3,aseptic,20,FALSE)</f>
        <v>#N/A</v>
      </c>
      <c r="G96" s="40" t="e">
        <f>VLOOKUP(G$3,aseptic,20,FALSE)</f>
        <v>#N/A</v>
      </c>
      <c r="H96" s="40" t="e">
        <f>VLOOKUP(H$3,aseptic,20,FALSE)</f>
        <v>#N/A</v>
      </c>
      <c r="I96" s="46" t="e">
        <f>VLOOKUP(I$3,aseptic,20,FALSE)</f>
        <v>#N/A</v>
      </c>
      <c r="J96" s="28"/>
      <c r="K96" s="19"/>
    </row>
    <row r="97" spans="2:11" x14ac:dyDescent="0.3">
      <c r="B97" s="121"/>
      <c r="C97" s="199" t="s">
        <v>20</v>
      </c>
      <c r="D97" s="20"/>
      <c r="E97" s="43"/>
      <c r="F97" s="113"/>
      <c r="G97" s="43"/>
      <c r="H97" s="43"/>
      <c r="I97" s="44"/>
      <c r="J97" s="28"/>
      <c r="K97" s="19"/>
    </row>
    <row r="98" spans="2:11" x14ac:dyDescent="0.3">
      <c r="B98" s="83" t="s">
        <v>420</v>
      </c>
      <c r="C98" s="34" t="str">
        <f>'Med Info Inpatients HOMR'!$C$1</f>
        <v>MED INFO</v>
      </c>
      <c r="D98" s="5"/>
      <c r="E98" s="40" t="s">
        <v>361</v>
      </c>
      <c r="F98" s="40" t="s">
        <v>361</v>
      </c>
      <c r="G98" s="40" t="s">
        <v>361</v>
      </c>
      <c r="H98" s="40" t="s">
        <v>361</v>
      </c>
      <c r="I98" s="40" t="s">
        <v>361</v>
      </c>
      <c r="J98" s="28"/>
      <c r="K98" s="19"/>
    </row>
    <row r="99" spans="2:11" x14ac:dyDescent="0.3">
      <c r="B99" s="83" t="s">
        <v>419</v>
      </c>
      <c r="C99" s="34" t="str">
        <f>'Med Info Inpatients HOMR'!$F$1</f>
        <v>INPATIENTS</v>
      </c>
      <c r="D99" s="5"/>
      <c r="E99" s="40" t="s">
        <v>456</v>
      </c>
      <c r="F99" s="40" t="s">
        <v>456</v>
      </c>
      <c r="G99" s="40" t="s">
        <v>456</v>
      </c>
      <c r="H99" s="40" t="s">
        <v>456</v>
      </c>
      <c r="I99" s="40" t="s">
        <v>456</v>
      </c>
      <c r="J99" s="40" t="s">
        <v>456</v>
      </c>
      <c r="K99" s="40" t="s">
        <v>456</v>
      </c>
    </row>
    <row r="100" spans="2:11" x14ac:dyDescent="0.3">
      <c r="B100" s="83" t="s">
        <v>425</v>
      </c>
      <c r="C100" s="34" t="str">
        <f>'Med Info Inpatients HOMR'!$G$1</f>
        <v>INPATIENTS</v>
      </c>
      <c r="D100" s="5"/>
      <c r="E100" s="40" t="s">
        <v>394</v>
      </c>
      <c r="F100" s="40" t="s">
        <v>394</v>
      </c>
      <c r="G100" s="40" t="s">
        <v>394</v>
      </c>
      <c r="H100" s="40" t="s">
        <v>394</v>
      </c>
      <c r="I100" s="40" t="s">
        <v>394</v>
      </c>
      <c r="J100" s="40" t="s">
        <v>394</v>
      </c>
      <c r="K100" s="40" t="s">
        <v>394</v>
      </c>
    </row>
    <row r="101" spans="2:11" x14ac:dyDescent="0.3">
      <c r="B101" s="83"/>
      <c r="C101" s="34" t="str">
        <f>'Med Info Inpatients HOMR'!$H$1</f>
        <v>INPATIENTS</v>
      </c>
      <c r="D101" s="5"/>
      <c r="E101" s="226" t="e">
        <f>VLOOKUP(E$3,medinfo,8,FALSE)</f>
        <v>#N/A</v>
      </c>
      <c r="F101" s="226"/>
      <c r="G101" s="40" t="s">
        <v>429</v>
      </c>
      <c r="H101" s="40" t="s">
        <v>429</v>
      </c>
      <c r="I101" s="227" t="e">
        <f>VLOOKUP(I$3,medinfo,8,FALSE)</f>
        <v>#N/A</v>
      </c>
      <c r="J101" s="28"/>
      <c r="K101" s="19"/>
    </row>
    <row r="102" spans="2:11" x14ac:dyDescent="0.3">
      <c r="B102" s="83" t="s">
        <v>54</v>
      </c>
      <c r="C102" s="34" t="str">
        <f>'Med Info Inpatients HOMR'!$K$1</f>
        <v>(8am-4.30pm) HOMR / CDC CLINIC</v>
      </c>
      <c r="D102" s="5"/>
      <c r="E102" s="40" t="s">
        <v>427</v>
      </c>
      <c r="F102" s="40" t="s">
        <v>427</v>
      </c>
      <c r="G102" s="40" t="s">
        <v>173</v>
      </c>
      <c r="H102" s="40" t="s">
        <v>427</v>
      </c>
      <c r="I102" s="40" t="s">
        <v>173</v>
      </c>
      <c r="J102" s="28"/>
      <c r="K102" s="19"/>
    </row>
    <row r="103" spans="2:11" ht="17.25" customHeight="1" x14ac:dyDescent="0.3">
      <c r="B103" s="83"/>
      <c r="C103" s="34" t="str">
        <f>'Med Info Inpatients HOMR'!$L$1</f>
        <v>(8am-4.30pm) HOMR</v>
      </c>
      <c r="D103" s="5"/>
      <c r="E103" s="40" t="s">
        <v>159</v>
      </c>
      <c r="F103" s="40" t="s">
        <v>159</v>
      </c>
      <c r="G103" s="40" t="s">
        <v>159</v>
      </c>
      <c r="H103" s="40" t="s">
        <v>159</v>
      </c>
      <c r="I103" s="40" t="s">
        <v>159</v>
      </c>
      <c r="J103" s="28"/>
      <c r="K103" s="19"/>
    </row>
    <row r="104" spans="2:11" x14ac:dyDescent="0.3">
      <c r="B104" s="83"/>
      <c r="C104" s="34" t="str">
        <f>'Med Info Inpatients HOMR'!$M$1</f>
        <v>(8am-4.30pm) HOMR</v>
      </c>
      <c r="D104" s="5"/>
      <c r="E104" s="231" t="s">
        <v>296</v>
      </c>
      <c r="F104" s="231" t="s">
        <v>296</v>
      </c>
      <c r="G104" s="231" t="s">
        <v>296</v>
      </c>
      <c r="H104" s="231" t="s">
        <v>296</v>
      </c>
      <c r="I104" s="231" t="s">
        <v>296</v>
      </c>
      <c r="J104" s="28"/>
      <c r="K104" s="19"/>
    </row>
    <row r="105" spans="2:11" ht="15.75" customHeight="1" thickBot="1" x14ac:dyDescent="0.35">
      <c r="B105" s="83"/>
      <c r="C105" s="34" t="s">
        <v>494</v>
      </c>
      <c r="D105" s="5"/>
      <c r="E105" s="40" t="s">
        <v>347</v>
      </c>
      <c r="F105" s="40" t="e">
        <f>VLOOKUP(F$3,medinfo,14,FALSE)</f>
        <v>#N/A</v>
      </c>
      <c r="G105" s="231" t="s">
        <v>401</v>
      </c>
      <c r="H105" s="231" t="s">
        <v>401</v>
      </c>
      <c r="I105" s="231"/>
      <c r="J105" s="28"/>
      <c r="K105" s="19"/>
    </row>
    <row r="106" spans="2:11" ht="17.25" hidden="1" thickBot="1" x14ac:dyDescent="0.35">
      <c r="B106" s="83"/>
      <c r="C106" s="34"/>
      <c r="D106" s="5"/>
      <c r="E106" s="40" t="e">
        <f>VLOOKUP(E$3,medinfo,15,FALSE)</f>
        <v>#N/A</v>
      </c>
      <c r="F106" s="40" t="e">
        <f>VLOOKUP(F$3,medinfo,15,FALSE)</f>
        <v>#N/A</v>
      </c>
      <c r="G106" s="40" t="e">
        <f>VLOOKUP(G$3,medinfo,15,FALSE)</f>
        <v>#N/A</v>
      </c>
      <c r="H106" s="40" t="e">
        <f>VLOOKUP(H$3,medinfo,15,FALSE)</f>
        <v>#N/A</v>
      </c>
      <c r="I106" s="46" t="e">
        <f>VLOOKUP(I$3,medinfo,15,FALSE)</f>
        <v>#N/A</v>
      </c>
      <c r="J106" s="28"/>
      <c r="K106" s="19"/>
    </row>
    <row r="107" spans="2:11" x14ac:dyDescent="0.3">
      <c r="B107" s="163"/>
      <c r="C107" s="163"/>
      <c r="D107" s="201"/>
      <c r="E107" s="202"/>
      <c r="F107" s="202"/>
      <c r="G107" s="202"/>
      <c r="H107" s="202"/>
      <c r="I107" s="202"/>
      <c r="J107" s="28"/>
      <c r="K107" s="19"/>
    </row>
    <row r="108" spans="2:11" ht="17.25" thickBot="1" x14ac:dyDescent="0.35">
      <c r="B108" s="36"/>
      <c r="C108" s="36"/>
      <c r="D108" s="14"/>
      <c r="E108" s="203"/>
      <c r="F108" s="203"/>
      <c r="G108" s="203"/>
      <c r="H108" s="203"/>
      <c r="I108" s="203"/>
      <c r="J108" s="28"/>
      <c r="K108" s="19"/>
    </row>
    <row r="109" spans="2:11" ht="46.5" customHeight="1" x14ac:dyDescent="0.7">
      <c r="B109" s="31"/>
      <c r="C109" s="163"/>
      <c r="D109" s="9"/>
      <c r="E109" s="10">
        <v>2019</v>
      </c>
      <c r="F109" s="11" t="s">
        <v>493</v>
      </c>
      <c r="G109" s="9"/>
      <c r="H109" s="251" t="s">
        <v>529</v>
      </c>
      <c r="I109" s="252"/>
      <c r="J109" s="28"/>
      <c r="K109" s="19"/>
    </row>
    <row r="110" spans="2:11" x14ac:dyDescent="0.3">
      <c r="B110" s="32"/>
      <c r="C110" s="34"/>
      <c r="D110" s="13"/>
      <c r="E110" s="16" t="s">
        <v>0</v>
      </c>
      <c r="F110" s="24" t="s">
        <v>61</v>
      </c>
      <c r="G110" s="16" t="s">
        <v>62</v>
      </c>
      <c r="H110" s="24" t="s">
        <v>63</v>
      </c>
      <c r="I110" s="18" t="s">
        <v>64</v>
      </c>
      <c r="J110" s="28"/>
      <c r="K110" s="19"/>
    </row>
    <row r="111" spans="2:11" x14ac:dyDescent="0.3">
      <c r="B111" s="193"/>
      <c r="C111" s="194"/>
      <c r="D111" s="195"/>
      <c r="E111" s="239">
        <v>43472</v>
      </c>
      <c r="F111" s="240">
        <f>E111+1</f>
        <v>43473</v>
      </c>
      <c r="G111" s="239">
        <f>F111+1</f>
        <v>43474</v>
      </c>
      <c r="H111" s="240">
        <f>G111+1</f>
        <v>43475</v>
      </c>
      <c r="I111" s="241">
        <f>H111+1</f>
        <v>43476</v>
      </c>
      <c r="J111" s="28"/>
      <c r="K111" s="19"/>
    </row>
    <row r="112" spans="2:11" x14ac:dyDescent="0.3">
      <c r="B112" s="184"/>
      <c r="C112" s="185" t="s">
        <v>21</v>
      </c>
      <c r="D112" s="20"/>
      <c r="E112" s="43"/>
      <c r="F112" s="43"/>
      <c r="G112" s="43"/>
      <c r="H112" s="43"/>
      <c r="I112" s="44"/>
      <c r="J112" s="28"/>
      <c r="K112" s="19"/>
    </row>
    <row r="113" spans="2:11" x14ac:dyDescent="0.3">
      <c r="B113" s="83" t="s">
        <v>55</v>
      </c>
      <c r="C113" s="34" t="s">
        <v>523</v>
      </c>
      <c r="D113" s="5"/>
      <c r="E113" s="40" t="s">
        <v>411</v>
      </c>
      <c r="F113" s="40" t="s">
        <v>411</v>
      </c>
      <c r="G113" s="40" t="s">
        <v>411</v>
      </c>
      <c r="H113" s="40" t="s">
        <v>411</v>
      </c>
      <c r="I113" s="40" t="s">
        <v>411</v>
      </c>
      <c r="J113" s="28"/>
      <c r="K113" s="19"/>
    </row>
    <row r="114" spans="2:11" x14ac:dyDescent="0.3">
      <c r="B114" s="83" t="s">
        <v>55</v>
      </c>
      <c r="C114" s="34" t="str">
        <f>'Department Support'!$D$1</f>
        <v>QUM</v>
      </c>
      <c r="D114" s="5"/>
      <c r="E114" s="40" t="s">
        <v>508</v>
      </c>
      <c r="F114" s="40" t="s">
        <v>508</v>
      </c>
      <c r="G114" s="40" t="s">
        <v>508</v>
      </c>
      <c r="H114" s="40" t="s">
        <v>508</v>
      </c>
      <c r="I114" s="46" t="s">
        <v>508</v>
      </c>
      <c r="J114" s="28"/>
      <c r="K114" s="19"/>
    </row>
    <row r="115" spans="2:11" x14ac:dyDescent="0.3">
      <c r="B115" s="83" t="s">
        <v>55</v>
      </c>
      <c r="C115" s="34" t="str">
        <f>'Department Support'!$E$1</f>
        <v>QUM</v>
      </c>
      <c r="D115" s="5"/>
      <c r="E115" s="40" t="s">
        <v>411</v>
      </c>
      <c r="F115" s="40" t="s">
        <v>411</v>
      </c>
      <c r="G115" s="40" t="s">
        <v>166</v>
      </c>
      <c r="H115" s="40" t="s">
        <v>166</v>
      </c>
      <c r="I115" s="46" t="s">
        <v>411</v>
      </c>
      <c r="J115" s="28"/>
      <c r="K115" s="19"/>
    </row>
    <row r="116" spans="2:11" x14ac:dyDescent="0.3">
      <c r="B116" s="83"/>
      <c r="C116" s="34" t="s">
        <v>524</v>
      </c>
      <c r="D116" s="5"/>
      <c r="E116" s="40" t="s">
        <v>153</v>
      </c>
      <c r="F116" s="40" t="s">
        <v>153</v>
      </c>
      <c r="G116" s="40" t="s">
        <v>135</v>
      </c>
      <c r="H116" s="40" t="s">
        <v>153</v>
      </c>
      <c r="I116" s="40" t="s">
        <v>135</v>
      </c>
      <c r="J116" s="28"/>
      <c r="K116" s="19"/>
    </row>
    <row r="117" spans="2:11" x14ac:dyDescent="0.3">
      <c r="B117" s="83"/>
      <c r="C117" s="34" t="str">
        <f>'Department Support'!$F$1</f>
        <v>QUM PROJECT</v>
      </c>
      <c r="D117" s="5"/>
      <c r="E117" s="40" t="s">
        <v>398</v>
      </c>
      <c r="F117" s="40" t="s">
        <v>398</v>
      </c>
      <c r="G117" s="40" t="s">
        <v>398</v>
      </c>
      <c r="H117" s="40" t="s">
        <v>398</v>
      </c>
      <c r="I117" s="40" t="s">
        <v>398</v>
      </c>
      <c r="J117" s="28"/>
      <c r="K117" s="19"/>
    </row>
    <row r="118" spans="2:11" ht="15.75" customHeight="1" x14ac:dyDescent="0.3">
      <c r="B118" s="83" t="s">
        <v>57</v>
      </c>
      <c r="C118" s="34" t="str">
        <f>'Department Support'!$G$1</f>
        <v>QUM PROJECT</v>
      </c>
      <c r="D118" s="5"/>
      <c r="E118" s="40" t="s">
        <v>454</v>
      </c>
      <c r="F118" s="40" t="s">
        <v>411</v>
      </c>
      <c r="G118" s="40" t="s">
        <v>371</v>
      </c>
      <c r="H118" s="40" t="s">
        <v>512</v>
      </c>
      <c r="I118" s="46" t="s">
        <v>371</v>
      </c>
      <c r="J118" s="17" t="e">
        <f>VLOOKUP(#REF!,SpecialMedicine2017,3,FALSE)</f>
        <v>#REF!</v>
      </c>
      <c r="K118" s="22"/>
    </row>
    <row r="119" spans="2:11" x14ac:dyDescent="0.3">
      <c r="B119" s="83" t="s">
        <v>57</v>
      </c>
      <c r="C119" s="34" t="str">
        <f>'Department Support'!$H$1</f>
        <v>(8.45am-4.35pm) EDUCATION SERVICES</v>
      </c>
      <c r="D119" s="5"/>
      <c r="E119" s="40" t="s">
        <v>411</v>
      </c>
      <c r="F119" s="40" t="s">
        <v>278</v>
      </c>
      <c r="G119" s="40" t="s">
        <v>278</v>
      </c>
      <c r="H119" s="40" t="s">
        <v>278</v>
      </c>
      <c r="I119" s="46" t="s">
        <v>411</v>
      </c>
      <c r="J119" s="17" t="e">
        <f>VLOOKUP(#REF!,SpecialMedicine2017,4,FALSE)</f>
        <v>#REF!</v>
      </c>
      <c r="K119" s="22"/>
    </row>
    <row r="120" spans="2:11" x14ac:dyDescent="0.3">
      <c r="B120" s="83" t="s">
        <v>56</v>
      </c>
      <c r="C120" s="34" t="str">
        <f>'Department Support'!$I$1</f>
        <v>ADR / PBS / OHS</v>
      </c>
      <c r="D120" s="5"/>
      <c r="E120" s="40" t="s">
        <v>509</v>
      </c>
      <c r="F120" s="40" t="s">
        <v>411</v>
      </c>
      <c r="G120" s="40" t="s">
        <v>411</v>
      </c>
      <c r="H120" s="40" t="s">
        <v>411</v>
      </c>
      <c r="I120" s="46" t="s">
        <v>411</v>
      </c>
      <c r="J120" s="17" t="e">
        <f>VLOOKUP(#REF!,SpecialMedicine2017,5,FALSE)</f>
        <v>#REF!</v>
      </c>
      <c r="K120" s="22"/>
    </row>
    <row r="121" spans="2:11" x14ac:dyDescent="0.3">
      <c r="B121" s="83" t="s">
        <v>56</v>
      </c>
      <c r="C121" s="34" t="str">
        <f>'Department Support'!$J$1</f>
        <v>FORMULARY &amp; BUSINESS</v>
      </c>
      <c r="D121" s="5"/>
      <c r="E121" s="40" t="s">
        <v>452</v>
      </c>
      <c r="F121" s="40" t="s">
        <v>411</v>
      </c>
      <c r="G121" s="40" t="s">
        <v>411</v>
      </c>
      <c r="H121" s="40" t="s">
        <v>411</v>
      </c>
      <c r="I121" s="40" t="s">
        <v>411</v>
      </c>
      <c r="J121" s="17" t="e">
        <f>VLOOKUP(#REF!,SpecialMedicine2017,6,FALSE)</f>
        <v>#REF!</v>
      </c>
      <c r="K121" s="22"/>
    </row>
    <row r="122" spans="2:11" x14ac:dyDescent="0.3">
      <c r="B122" s="83" t="s">
        <v>56</v>
      </c>
      <c r="C122" s="34" t="str">
        <f>'Department Support'!$K$1</f>
        <v>FORMULARY &amp; BUSINESS</v>
      </c>
      <c r="D122" s="5"/>
      <c r="E122" s="40" t="s">
        <v>510</v>
      </c>
      <c r="F122" s="40" t="s">
        <v>510</v>
      </c>
      <c r="G122" s="40" t="s">
        <v>510</v>
      </c>
      <c r="H122" s="40" t="s">
        <v>510</v>
      </c>
      <c r="I122" s="46" t="s">
        <v>510</v>
      </c>
      <c r="J122" s="17" t="e">
        <f>VLOOKUP(#REF!,SpecialMedicine2017,7,FALSE)</f>
        <v>#REF!</v>
      </c>
      <c r="K122" s="22"/>
    </row>
    <row r="123" spans="2:11" x14ac:dyDescent="0.3">
      <c r="B123" s="83"/>
      <c r="C123" s="34" t="s">
        <v>525</v>
      </c>
      <c r="D123" s="5"/>
      <c r="E123" s="40" t="s">
        <v>217</v>
      </c>
      <c r="F123" s="40" t="s">
        <v>217</v>
      </c>
      <c r="G123" s="40" t="s">
        <v>217</v>
      </c>
      <c r="H123" s="40" t="s">
        <v>217</v>
      </c>
      <c r="I123" s="40" t="s">
        <v>217</v>
      </c>
      <c r="J123" s="17"/>
      <c r="K123" s="22"/>
    </row>
    <row r="124" spans="2:11" x14ac:dyDescent="0.3">
      <c r="B124" s="83"/>
      <c r="C124" s="34" t="str">
        <f>'Department Support'!$L$1</f>
        <v>TC SUPPORT</v>
      </c>
      <c r="D124" s="5"/>
      <c r="E124" s="40" t="s">
        <v>105</v>
      </c>
      <c r="F124" s="40" t="s">
        <v>105</v>
      </c>
      <c r="G124" s="40" t="s">
        <v>411</v>
      </c>
      <c r="H124" s="40" t="s">
        <v>411</v>
      </c>
      <c r="I124" s="46" t="s">
        <v>411</v>
      </c>
      <c r="J124" s="17"/>
      <c r="K124" s="22"/>
    </row>
    <row r="125" spans="2:11" x14ac:dyDescent="0.3">
      <c r="B125" s="83" t="s">
        <v>445</v>
      </c>
      <c r="C125" s="34" t="str">
        <f>'Department Support'!$M$1</f>
        <v>SAS / COMPASSIONATE / MED SHORTAGES</v>
      </c>
      <c r="D125" s="5"/>
      <c r="E125" s="40" t="s">
        <v>235</v>
      </c>
      <c r="F125" s="40" t="s">
        <v>235</v>
      </c>
      <c r="G125" s="40" t="s">
        <v>235</v>
      </c>
      <c r="H125" s="40" t="s">
        <v>511</v>
      </c>
      <c r="I125" s="46" t="s">
        <v>235</v>
      </c>
      <c r="J125" s="17"/>
      <c r="K125" s="22"/>
    </row>
    <row r="126" spans="2:11" x14ac:dyDescent="0.3">
      <c r="B126" s="83" t="s">
        <v>460</v>
      </c>
      <c r="C126" s="34" t="str">
        <f>'Department Support'!$N$1</f>
        <v>(8am-2.30pm) AMS</v>
      </c>
      <c r="D126" s="5"/>
      <c r="E126" s="40" t="s">
        <v>302</v>
      </c>
      <c r="F126" s="40" t="s">
        <v>302</v>
      </c>
      <c r="G126" s="40" t="s">
        <v>302</v>
      </c>
      <c r="H126" s="40" t="s">
        <v>411</v>
      </c>
      <c r="I126" s="46" t="s">
        <v>302</v>
      </c>
      <c r="J126" s="17"/>
      <c r="K126" s="22"/>
    </row>
    <row r="127" spans="2:11" x14ac:dyDescent="0.3">
      <c r="B127" s="83" t="s">
        <v>460</v>
      </c>
      <c r="C127" s="34" t="str">
        <f>'Department Support'!$O$1</f>
        <v>AMS ADULT</v>
      </c>
      <c r="D127" s="5"/>
      <c r="E127" s="40" t="s">
        <v>90</v>
      </c>
      <c r="F127" s="40" t="s">
        <v>90</v>
      </c>
      <c r="G127" s="40" t="s">
        <v>411</v>
      </c>
      <c r="H127" s="40" t="s">
        <v>411</v>
      </c>
      <c r="I127" s="46" t="s">
        <v>411</v>
      </c>
      <c r="J127" s="17"/>
      <c r="K127" s="22"/>
    </row>
    <row r="128" spans="2:11" x14ac:dyDescent="0.3">
      <c r="B128" s="83" t="s">
        <v>460</v>
      </c>
      <c r="C128" s="88" t="str">
        <f>'Department Support'!$P$1</f>
        <v>AMS PAEDIATRICS</v>
      </c>
      <c r="D128" s="5"/>
      <c r="E128" s="40" t="s">
        <v>127</v>
      </c>
      <c r="F128" s="40" t="s">
        <v>411</v>
      </c>
      <c r="G128" s="40" t="s">
        <v>127</v>
      </c>
      <c r="H128" s="40" t="s">
        <v>127</v>
      </c>
      <c r="I128" s="46" t="s">
        <v>411</v>
      </c>
      <c r="J128" s="17"/>
      <c r="K128" s="22"/>
    </row>
    <row r="129" spans="2:11" x14ac:dyDescent="0.3">
      <c r="B129" s="83" t="s">
        <v>460</v>
      </c>
      <c r="C129" s="34" t="str">
        <f>'Department Support'!$Q$1</f>
        <v>AMS</v>
      </c>
      <c r="D129" s="5"/>
      <c r="E129" s="40" t="s">
        <v>200</v>
      </c>
      <c r="F129" s="40" t="s">
        <v>200</v>
      </c>
      <c r="G129" s="40" t="s">
        <v>200</v>
      </c>
      <c r="H129" s="40" t="s">
        <v>200</v>
      </c>
      <c r="I129" s="40" t="s">
        <v>200</v>
      </c>
      <c r="J129" s="79" t="e">
        <f>VLOOKUP(#REF!,support,17,FALSE)</f>
        <v>#REF!</v>
      </c>
      <c r="K129" s="40" t="e">
        <f>VLOOKUP(#REF!,support,17,FALSE)</f>
        <v>#REF!</v>
      </c>
    </row>
    <row r="130" spans="2:11" x14ac:dyDescent="0.3">
      <c r="B130" s="83" t="s">
        <v>444</v>
      </c>
      <c r="C130" s="34" t="str">
        <f>'Department Support'!$S$1</f>
        <v>HEP C SERVICES</v>
      </c>
      <c r="D130" s="5"/>
      <c r="E130" s="40" t="s">
        <v>246</v>
      </c>
      <c r="F130" s="40" t="s">
        <v>246</v>
      </c>
      <c r="G130" s="40" t="s">
        <v>246</v>
      </c>
      <c r="H130" s="40" t="s">
        <v>246</v>
      </c>
      <c r="I130" s="46" t="s">
        <v>246</v>
      </c>
      <c r="J130" s="45"/>
      <c r="K130" s="45"/>
    </row>
    <row r="131" spans="2:11" x14ac:dyDescent="0.3">
      <c r="B131" s="83" t="s">
        <v>424</v>
      </c>
      <c r="C131" s="34" t="str">
        <f>'Department Support'!$T$1</f>
        <v>CLIN SERV MGR / HR / CLIN ORIENT</v>
      </c>
      <c r="D131" s="5"/>
      <c r="E131" s="40" t="s">
        <v>435</v>
      </c>
      <c r="F131" s="40" t="s">
        <v>435</v>
      </c>
      <c r="G131" s="40" t="s">
        <v>435</v>
      </c>
      <c r="H131" s="40" t="s">
        <v>435</v>
      </c>
      <c r="I131" s="46" t="s">
        <v>435</v>
      </c>
      <c r="J131" s="45"/>
      <c r="K131" s="45"/>
    </row>
    <row r="132" spans="2:11" x14ac:dyDescent="0.3">
      <c r="B132" s="83"/>
      <c r="C132" s="34" t="str">
        <f>'Department Support'!$U$1</f>
        <v>STUDENT SUPERVISION</v>
      </c>
      <c r="D132" s="5"/>
      <c r="E132" s="40" t="s">
        <v>411</v>
      </c>
      <c r="F132" s="40" t="s">
        <v>256</v>
      </c>
      <c r="G132" s="40" t="s">
        <v>256</v>
      </c>
      <c r="H132" s="40" t="s">
        <v>256</v>
      </c>
      <c r="I132" s="46" t="s">
        <v>411</v>
      </c>
      <c r="J132" s="45"/>
      <c r="K132" s="45"/>
    </row>
    <row r="133" spans="2:11" x14ac:dyDescent="0.3">
      <c r="B133" s="83" t="s">
        <v>445</v>
      </c>
      <c r="C133" s="34" t="s">
        <v>526</v>
      </c>
      <c r="D133" s="5"/>
      <c r="E133" s="40" t="s">
        <v>133</v>
      </c>
      <c r="F133" s="40" t="s">
        <v>133</v>
      </c>
      <c r="G133" s="40" t="s">
        <v>133</v>
      </c>
      <c r="H133" s="40" t="s">
        <v>133</v>
      </c>
      <c r="I133" s="46" t="s">
        <v>133</v>
      </c>
      <c r="J133" s="45"/>
      <c r="K133" s="45"/>
    </row>
    <row r="134" spans="2:11" x14ac:dyDescent="0.3">
      <c r="B134" s="83"/>
      <c r="C134" s="34" t="str">
        <f>'Department Support'!$W$1</f>
        <v>TECHNICIAN DEVELOPMENT</v>
      </c>
      <c r="D134" s="5"/>
      <c r="E134" s="40" t="s">
        <v>402</v>
      </c>
      <c r="F134" s="40" t="s">
        <v>402</v>
      </c>
      <c r="G134" s="40" t="s">
        <v>402</v>
      </c>
      <c r="H134" s="40" t="s">
        <v>402</v>
      </c>
      <c r="I134" s="46" t="s">
        <v>411</v>
      </c>
      <c r="J134" s="45"/>
      <c r="K134" s="45"/>
    </row>
    <row r="135" spans="2:11" x14ac:dyDescent="0.3">
      <c r="B135" s="83"/>
      <c r="C135" s="34" t="s">
        <v>527</v>
      </c>
      <c r="D135" s="5"/>
      <c r="E135" s="40" t="s">
        <v>515</v>
      </c>
      <c r="F135" s="40" t="s">
        <v>515</v>
      </c>
      <c r="G135" s="40" t="s">
        <v>515</v>
      </c>
      <c r="H135" s="40" t="s">
        <v>515</v>
      </c>
      <c r="I135" s="40" t="s">
        <v>515</v>
      </c>
      <c r="J135" s="45"/>
      <c r="K135" s="45"/>
    </row>
    <row r="136" spans="2:11" x14ac:dyDescent="0.3">
      <c r="B136" s="83" t="s">
        <v>451</v>
      </c>
      <c r="C136" s="34" t="str">
        <f>'Department Support'!$Y$1</f>
        <v>DEPUTY DIRECTOR - OPERATIONS</v>
      </c>
      <c r="D136" s="5"/>
      <c r="E136" s="40" t="s">
        <v>146</v>
      </c>
      <c r="F136" s="40" t="s">
        <v>146</v>
      </c>
      <c r="G136" s="40" t="s">
        <v>146</v>
      </c>
      <c r="H136" s="40" t="s">
        <v>146</v>
      </c>
      <c r="I136" s="40" t="s">
        <v>146</v>
      </c>
      <c r="J136" s="45"/>
      <c r="K136" s="45"/>
    </row>
    <row r="137" spans="2:11" ht="16.5" customHeight="1" x14ac:dyDescent="0.3">
      <c r="B137" s="132"/>
      <c r="C137" s="164" t="s">
        <v>489</v>
      </c>
      <c r="D137" s="21"/>
      <c r="E137" s="196"/>
      <c r="F137" s="197"/>
      <c r="G137" s="196"/>
      <c r="H137" s="197"/>
      <c r="I137" s="198"/>
      <c r="J137" s="24"/>
      <c r="K137" s="86"/>
    </row>
    <row r="138" spans="2:11" s="26" customFormat="1" x14ac:dyDescent="0.3">
      <c r="B138" s="83" t="s">
        <v>39</v>
      </c>
      <c r="C138" s="82" t="str">
        <f>'MCH Team'!C1</f>
        <v>Nest MONASH NEWBORN</v>
      </c>
      <c r="D138" s="54"/>
      <c r="E138" s="40" t="s">
        <v>268</v>
      </c>
      <c r="F138" s="40" t="s">
        <v>268</v>
      </c>
      <c r="G138" s="40" t="s">
        <v>268</v>
      </c>
      <c r="H138" s="40" t="s">
        <v>268</v>
      </c>
      <c r="I138" s="40" t="s">
        <v>268</v>
      </c>
      <c r="J138" s="40" t="s">
        <v>268</v>
      </c>
      <c r="K138" s="40" t="s">
        <v>268</v>
      </c>
    </row>
    <row r="139" spans="2:11" x14ac:dyDescent="0.3">
      <c r="B139" s="83">
        <v>466730938</v>
      </c>
      <c r="C139" s="34" t="str">
        <f>'MCH Team'!$D$1</f>
        <v>4A Canopy</v>
      </c>
      <c r="D139" s="5"/>
      <c r="E139" s="40" t="s">
        <v>409</v>
      </c>
      <c r="F139" s="40" t="s">
        <v>454</v>
      </c>
      <c r="G139" s="40" t="s">
        <v>454</v>
      </c>
      <c r="H139" s="40" t="s">
        <v>409</v>
      </c>
      <c r="I139" s="46" t="s">
        <v>454</v>
      </c>
      <c r="J139" s="17"/>
      <c r="K139" s="22"/>
    </row>
    <row r="140" spans="2:11" x14ac:dyDescent="0.3">
      <c r="B140" s="83" t="s">
        <v>42</v>
      </c>
      <c r="C140" s="34" t="str">
        <f>'MCH Team'!$E$1</f>
        <v>3A Forest</v>
      </c>
      <c r="D140" s="5"/>
      <c r="E140" s="40" t="s">
        <v>465</v>
      </c>
      <c r="F140" s="40" t="s">
        <v>465</v>
      </c>
      <c r="G140" s="40" t="s">
        <v>465</v>
      </c>
      <c r="H140" s="40" t="s">
        <v>465</v>
      </c>
      <c r="I140" s="40" t="s">
        <v>465</v>
      </c>
      <c r="J140" s="17"/>
      <c r="K140" s="22"/>
    </row>
    <row r="141" spans="2:11" x14ac:dyDescent="0.3">
      <c r="B141" s="83" t="s">
        <v>40</v>
      </c>
      <c r="C141" s="34" t="str">
        <f>'MCH Team'!$F$1</f>
        <v>4C Reef Cancer Centre</v>
      </c>
      <c r="D141" s="5"/>
      <c r="E141" s="40" t="s">
        <v>447</v>
      </c>
      <c r="F141" s="40" t="s">
        <v>447</v>
      </c>
      <c r="G141" s="40" t="s">
        <v>447</v>
      </c>
      <c r="H141" s="40" t="s">
        <v>447</v>
      </c>
      <c r="I141" s="40" t="s">
        <v>447</v>
      </c>
      <c r="J141" s="40" t="s">
        <v>447</v>
      </c>
      <c r="K141" s="40" t="s">
        <v>447</v>
      </c>
    </row>
    <row r="142" spans="2:11" x14ac:dyDescent="0.3">
      <c r="B142" s="83"/>
      <c r="C142" s="34" t="str">
        <f>'MCH Team'!$G$1</f>
        <v xml:space="preserve">MN SUPPORT </v>
      </c>
      <c r="D142" s="5"/>
      <c r="E142" s="40" t="s">
        <v>365</v>
      </c>
      <c r="F142" s="40" t="s">
        <v>365</v>
      </c>
      <c r="G142" s="40" t="s">
        <v>365</v>
      </c>
      <c r="H142" s="40" t="s">
        <v>365</v>
      </c>
      <c r="I142" s="40" t="s">
        <v>365</v>
      </c>
      <c r="J142" s="17"/>
      <c r="K142" s="22"/>
    </row>
    <row r="143" spans="2:11" x14ac:dyDescent="0.3">
      <c r="B143" s="83">
        <v>466022818</v>
      </c>
      <c r="C143" s="34" t="str">
        <f>'MCH Team'!$H$1</f>
        <v>PICU / AVIARY</v>
      </c>
      <c r="D143" s="5"/>
      <c r="E143" s="40" t="s">
        <v>130</v>
      </c>
      <c r="F143" s="40" t="s">
        <v>130</v>
      </c>
      <c r="G143" s="40" t="s">
        <v>130</v>
      </c>
      <c r="H143" s="40" t="s">
        <v>130</v>
      </c>
      <c r="I143" s="40" t="s">
        <v>130</v>
      </c>
      <c r="J143" s="17"/>
      <c r="K143" s="22"/>
    </row>
    <row r="144" spans="2:11" x14ac:dyDescent="0.3">
      <c r="B144" s="83" t="s">
        <v>421</v>
      </c>
      <c r="C144" s="34" t="str">
        <f>'MCH Team'!$J$1</f>
        <v>MCH DISPENSARY MANAGER</v>
      </c>
      <c r="D144" s="5"/>
      <c r="E144" s="40" t="s">
        <v>292</v>
      </c>
      <c r="F144" s="40" t="s">
        <v>292</v>
      </c>
      <c r="G144" s="40" t="s">
        <v>292</v>
      </c>
      <c r="H144" s="40" t="s">
        <v>292</v>
      </c>
      <c r="I144" s="40" t="s">
        <v>292</v>
      </c>
      <c r="J144" s="17"/>
      <c r="K144" s="22"/>
    </row>
    <row r="145" spans="2:11" x14ac:dyDescent="0.3">
      <c r="B145" s="83"/>
      <c r="C145" s="34" t="str">
        <f>'MCH Team'!$K$1</f>
        <v>MCH DISPENSARY</v>
      </c>
      <c r="D145" s="5"/>
      <c r="E145" s="40" t="s">
        <v>520</v>
      </c>
      <c r="F145" s="40" t="s">
        <v>279</v>
      </c>
      <c r="G145" s="40" t="s">
        <v>279</v>
      </c>
      <c r="H145" s="40" t="s">
        <v>520</v>
      </c>
      <c r="I145" s="40" t="s">
        <v>520</v>
      </c>
      <c r="J145" s="17"/>
      <c r="K145" s="22"/>
    </row>
    <row r="146" spans="2:11" x14ac:dyDescent="0.3">
      <c r="B146" s="83"/>
      <c r="C146" s="34" t="str">
        <f>'MCH Team'!$L$1</f>
        <v>MCH ASEPTIC SUITE</v>
      </c>
      <c r="D146" s="5"/>
      <c r="E146" s="40" t="s">
        <v>207</v>
      </c>
      <c r="F146" s="40" t="s">
        <v>207</v>
      </c>
      <c r="G146" s="40" t="s">
        <v>207</v>
      </c>
      <c r="H146" s="40" t="s">
        <v>207</v>
      </c>
      <c r="I146" s="40" t="s">
        <v>207</v>
      </c>
      <c r="J146" s="17"/>
      <c r="K146" s="22"/>
    </row>
    <row r="147" spans="2:11" x14ac:dyDescent="0.3">
      <c r="B147" s="83"/>
      <c r="C147" s="34" t="str">
        <f>'MCH Team'!$M$1</f>
        <v>Associate Deputy Director</v>
      </c>
      <c r="D147" s="5"/>
      <c r="E147" s="40"/>
      <c r="F147" s="40"/>
      <c r="G147" s="40" t="e">
        <f>VLOOKUP(G$3,mch,13,FALSE)</f>
        <v>#N/A</v>
      </c>
      <c r="H147" s="40" t="e">
        <f>VLOOKUP(H$3,mch,13,FALSE)</f>
        <v>#N/A</v>
      </c>
      <c r="I147" s="46" t="e">
        <f>VLOOKUP(I$3,mch,13,FALSE)</f>
        <v>#N/A</v>
      </c>
      <c r="J147" s="17"/>
      <c r="K147" s="22"/>
    </row>
    <row r="148" spans="2:11" x14ac:dyDescent="0.3">
      <c r="B148" s="83"/>
      <c r="C148" s="34" t="s">
        <v>494</v>
      </c>
      <c r="D148" s="5"/>
      <c r="E148" s="231" t="s">
        <v>441</v>
      </c>
      <c r="F148" s="231" t="s">
        <v>441</v>
      </c>
      <c r="G148" s="231" t="s">
        <v>441</v>
      </c>
      <c r="H148" s="231" t="s">
        <v>441</v>
      </c>
      <c r="I148" s="231" t="s">
        <v>441</v>
      </c>
      <c r="J148" s="17"/>
      <c r="K148" s="22"/>
    </row>
    <row r="149" spans="2:11" ht="42.75" x14ac:dyDescent="0.3">
      <c r="B149" s="83"/>
      <c r="C149" s="88" t="s">
        <v>494</v>
      </c>
      <c r="D149" s="5"/>
      <c r="E149" s="231" t="s">
        <v>315</v>
      </c>
      <c r="F149" s="231" t="s">
        <v>521</v>
      </c>
      <c r="G149" s="231" t="s">
        <v>521</v>
      </c>
      <c r="H149" s="238" t="s">
        <v>522</v>
      </c>
      <c r="I149" s="231" t="s">
        <v>315</v>
      </c>
      <c r="J149" s="17"/>
      <c r="K149" s="22"/>
    </row>
    <row r="150" spans="2:11" x14ac:dyDescent="0.3">
      <c r="B150" s="167"/>
      <c r="C150" s="186" t="s">
        <v>490</v>
      </c>
      <c r="D150" s="20"/>
      <c r="E150" s="43"/>
      <c r="F150" s="43"/>
      <c r="G150" s="187"/>
      <c r="H150" s="188"/>
      <c r="I150" s="189"/>
      <c r="J150" s="17"/>
      <c r="K150" s="22"/>
    </row>
    <row r="151" spans="2:11" x14ac:dyDescent="0.3">
      <c r="B151" s="85" t="s">
        <v>422</v>
      </c>
      <c r="C151" s="166" t="str">
        <f>'Moorabbin Hospital Team'!$C$1</f>
        <v>CDU - MANAGEMENT</v>
      </c>
      <c r="D151" s="5"/>
      <c r="E151" s="40" t="s">
        <v>155</v>
      </c>
      <c r="F151" s="40" t="s">
        <v>155</v>
      </c>
      <c r="G151" s="40" t="s">
        <v>155</v>
      </c>
      <c r="H151" s="40" t="s">
        <v>155</v>
      </c>
      <c r="I151" s="40" t="s">
        <v>155</v>
      </c>
      <c r="J151" s="17"/>
      <c r="K151" s="22"/>
    </row>
    <row r="152" spans="2:11" x14ac:dyDescent="0.3">
      <c r="B152" s="85"/>
      <c r="C152" s="166" t="str">
        <f>'Moorabbin Hospital Team'!$D$1</f>
        <v>CDU - CLINICAL TRIALS</v>
      </c>
      <c r="D152" s="5"/>
      <c r="E152" s="40" t="s">
        <v>319</v>
      </c>
      <c r="F152" s="40" t="s">
        <v>319</v>
      </c>
      <c r="G152" s="40" t="s">
        <v>319</v>
      </c>
      <c r="H152" s="40" t="s">
        <v>319</v>
      </c>
      <c r="I152" s="40" t="s">
        <v>319</v>
      </c>
      <c r="J152" s="40" t="s">
        <v>319</v>
      </c>
      <c r="K152" s="40" t="s">
        <v>319</v>
      </c>
    </row>
    <row r="153" spans="2:11" x14ac:dyDescent="0.3">
      <c r="B153" s="85"/>
      <c r="C153" s="166" t="str">
        <f>'Moorabbin Hospital Team'!$E$1</f>
        <v>CDU</v>
      </c>
      <c r="D153" s="5"/>
      <c r="E153" s="40" t="s">
        <v>334</v>
      </c>
      <c r="F153" s="231" t="s">
        <v>315</v>
      </c>
      <c r="G153" s="40" t="s">
        <v>334</v>
      </c>
      <c r="H153" s="40" t="s">
        <v>334</v>
      </c>
      <c r="I153" s="40" t="s">
        <v>334</v>
      </c>
      <c r="J153" s="17"/>
      <c r="K153" s="22"/>
    </row>
    <row r="154" spans="2:11" x14ac:dyDescent="0.3">
      <c r="B154" s="85"/>
      <c r="C154" s="166" t="str">
        <f>'Moorabbin Hospital Team'!$F$1</f>
        <v>CDU</v>
      </c>
      <c r="D154" s="5"/>
      <c r="E154" s="40" t="s">
        <v>403</v>
      </c>
      <c r="F154" s="40" t="s">
        <v>403</v>
      </c>
      <c r="G154" s="226"/>
      <c r="H154" s="40" t="s">
        <v>403</v>
      </c>
      <c r="I154" s="227" t="e">
        <f>VLOOKUP(I$3,moorabbin,6,FALSE)</f>
        <v>#N/A</v>
      </c>
      <c r="J154" s="17"/>
      <c r="K154" s="22"/>
    </row>
    <row r="155" spans="2:11" x14ac:dyDescent="0.3">
      <c r="B155" s="85" t="s">
        <v>58</v>
      </c>
      <c r="C155" s="166" t="str">
        <f>'Moorabbin Hospital Team'!$G$1</f>
        <v>WARD 2</v>
      </c>
      <c r="D155" s="5"/>
      <c r="E155" s="40" t="s">
        <v>125</v>
      </c>
      <c r="F155" s="40" t="s">
        <v>125</v>
      </c>
      <c r="G155" s="40" t="s">
        <v>125</v>
      </c>
      <c r="H155" s="40" t="s">
        <v>125</v>
      </c>
      <c r="I155" s="40" t="s">
        <v>125</v>
      </c>
      <c r="J155" s="40" t="s">
        <v>125</v>
      </c>
      <c r="K155" s="40" t="s">
        <v>125</v>
      </c>
    </row>
    <row r="156" spans="2:11" x14ac:dyDescent="0.3">
      <c r="B156" s="85" t="s">
        <v>59</v>
      </c>
      <c r="C156" s="166" t="str">
        <f>'Moorabbin Hospital Team'!$H$1</f>
        <v>WARD 1 &amp; 3</v>
      </c>
      <c r="D156" s="5"/>
      <c r="E156" s="40" t="s">
        <v>462</v>
      </c>
      <c r="F156" s="40" t="s">
        <v>462</v>
      </c>
      <c r="G156" s="40" t="s">
        <v>462</v>
      </c>
      <c r="H156" s="40" t="s">
        <v>462</v>
      </c>
      <c r="I156" s="40" t="s">
        <v>462</v>
      </c>
      <c r="J156" s="17"/>
      <c r="K156" s="22"/>
    </row>
    <row r="157" spans="2:11" x14ac:dyDescent="0.3">
      <c r="B157" s="85" t="s">
        <v>60</v>
      </c>
      <c r="C157" s="166" t="str">
        <f>'Moorabbin Hospital Team'!$I$1</f>
        <v>HITH INFUSORS</v>
      </c>
      <c r="D157" s="5"/>
      <c r="E157" s="40" t="s">
        <v>250</v>
      </c>
      <c r="F157" s="40" t="s">
        <v>250</v>
      </c>
      <c r="G157" s="40" t="s">
        <v>250</v>
      </c>
      <c r="H157" s="40" t="s">
        <v>250</v>
      </c>
      <c r="I157" s="40" t="s">
        <v>250</v>
      </c>
      <c r="J157" s="17"/>
      <c r="K157" s="22"/>
    </row>
    <row r="158" spans="2:11" x14ac:dyDescent="0.3">
      <c r="B158" s="85" t="s">
        <v>473</v>
      </c>
      <c r="C158" s="166" t="str">
        <f>'Moorabbin Hospital Team'!$J$1</f>
        <v>HITH / COMMUNITY SERVICES</v>
      </c>
      <c r="D158" s="5"/>
      <c r="E158" s="40" t="s">
        <v>448</v>
      </c>
      <c r="F158" s="40" t="s">
        <v>448</v>
      </c>
      <c r="G158" s="40" t="s">
        <v>250</v>
      </c>
      <c r="H158" s="40" t="s">
        <v>448</v>
      </c>
      <c r="I158" s="40" t="s">
        <v>448</v>
      </c>
      <c r="J158" s="17"/>
      <c r="K158" s="22"/>
    </row>
    <row r="159" spans="2:11" x14ac:dyDescent="0.3">
      <c r="B159" s="85" t="s">
        <v>423</v>
      </c>
      <c r="C159" s="166" t="str">
        <f>'Moorabbin Hospital Team'!$K$1</f>
        <v>DISPENSARY</v>
      </c>
      <c r="D159" s="5"/>
      <c r="E159" s="40" t="s">
        <v>307</v>
      </c>
      <c r="F159" s="40" t="s">
        <v>307</v>
      </c>
      <c r="G159" s="40" t="s">
        <v>307</v>
      </c>
      <c r="H159" s="40" t="s">
        <v>307</v>
      </c>
      <c r="I159" s="40" t="s">
        <v>307</v>
      </c>
      <c r="J159" s="17"/>
      <c r="K159" s="22"/>
    </row>
    <row r="160" spans="2:11" x14ac:dyDescent="0.3">
      <c r="B160" s="83"/>
      <c r="C160" s="166" t="str">
        <f>'Moorabbin Hospital Team'!$L$1</f>
        <v>DISPENSARY</v>
      </c>
      <c r="D160" s="5"/>
      <c r="E160" s="40" t="s">
        <v>216</v>
      </c>
      <c r="F160" s="40" t="s">
        <v>216</v>
      </c>
      <c r="G160" s="40" t="s">
        <v>216</v>
      </c>
      <c r="H160" s="40" t="s">
        <v>216</v>
      </c>
      <c r="I160" s="40" t="s">
        <v>216</v>
      </c>
      <c r="J160" s="40" t="s">
        <v>216</v>
      </c>
      <c r="K160" s="40" t="s">
        <v>216</v>
      </c>
    </row>
    <row r="161" spans="2:11" x14ac:dyDescent="0.3">
      <c r="B161" s="83"/>
      <c r="C161" s="166" t="s">
        <v>496</v>
      </c>
      <c r="D161" s="5"/>
      <c r="E161" s="40" t="s">
        <v>188</v>
      </c>
      <c r="F161" s="40" t="s">
        <v>188</v>
      </c>
      <c r="G161" s="231" t="s">
        <v>315</v>
      </c>
      <c r="H161" s="231" t="s">
        <v>315</v>
      </c>
      <c r="I161" s="40" t="s">
        <v>188</v>
      </c>
      <c r="J161" s="17"/>
      <c r="K161" s="22"/>
    </row>
    <row r="162" spans="2:11" x14ac:dyDescent="0.3">
      <c r="B162" s="83"/>
      <c r="C162" s="166" t="s">
        <v>496</v>
      </c>
      <c r="D162" s="5"/>
      <c r="E162" s="40" t="e">
        <f>VLOOKUP(E$3,moorabbin,14,FALSE)</f>
        <v>#N/A</v>
      </c>
      <c r="F162" s="40" t="e">
        <f>VLOOKUP(F$3,moorabbin,14,FALSE)</f>
        <v>#N/A</v>
      </c>
      <c r="G162" s="40" t="e">
        <f>VLOOKUP(G$3,moorabbin,14,FALSE)</f>
        <v>#N/A</v>
      </c>
      <c r="H162" s="40" t="e">
        <f>VLOOKUP(H$3,moorabbin,14,FALSE)</f>
        <v>#N/A</v>
      </c>
      <c r="I162" s="46" t="e">
        <f>VLOOKUP(I$3,moorabbin,14,FALSE)</f>
        <v>#N/A</v>
      </c>
      <c r="J162" s="17"/>
      <c r="K162" s="22"/>
    </row>
    <row r="163" spans="2:11" x14ac:dyDescent="0.3">
      <c r="B163" s="243" t="s">
        <v>528</v>
      </c>
      <c r="C163" s="244"/>
      <c r="D163" s="21"/>
      <c r="E163" s="43" t="e">
        <f>VLOOKUP(E$111,avaliable,3,FALSE)</f>
        <v>#N/A</v>
      </c>
      <c r="F163" s="43" t="e">
        <f>VLOOKUP(F$111,avaliable,3,FALSE)</f>
        <v>#N/A</v>
      </c>
      <c r="G163" s="43" t="e">
        <f>VLOOKUP(G$111,avaliable,3,FALSE)</f>
        <v>#N/A</v>
      </c>
      <c r="H163" s="43" t="e">
        <f>VLOOKUP(H$111,avaliable,3,FALSE)</f>
        <v>#N/A</v>
      </c>
      <c r="I163" s="44" t="e">
        <f>VLOOKUP(I$111,avaliable,3,FALSE)</f>
        <v>#N/A</v>
      </c>
    </row>
    <row r="164" spans="2:11" x14ac:dyDescent="0.3">
      <c r="B164" s="32"/>
      <c r="C164" s="34"/>
      <c r="D164" s="156"/>
      <c r="E164" s="40" t="s">
        <v>256</v>
      </c>
      <c r="F164" s="40"/>
      <c r="G164" s="40" t="s">
        <v>471</v>
      </c>
      <c r="H164" s="40" t="s">
        <v>471</v>
      </c>
      <c r="I164" s="40"/>
    </row>
    <row r="165" spans="2:11" x14ac:dyDescent="0.3">
      <c r="B165" s="32"/>
      <c r="C165" s="34"/>
      <c r="D165" s="156"/>
      <c r="E165" s="40" t="s">
        <v>436</v>
      </c>
      <c r="F165" s="40" t="s">
        <v>436</v>
      </c>
      <c r="G165" s="40" t="s">
        <v>436</v>
      </c>
      <c r="H165" s="40" t="s">
        <v>436</v>
      </c>
      <c r="I165" s="40" t="s">
        <v>436</v>
      </c>
    </row>
    <row r="166" spans="2:11" x14ac:dyDescent="0.3">
      <c r="B166" s="32"/>
      <c r="C166" s="34"/>
      <c r="D166" s="156"/>
      <c r="E166" s="40"/>
      <c r="F166" s="40" t="e">
        <f>VLOOKUP(F$111,avaliable,8,FALSE)</f>
        <v>#N/A</v>
      </c>
      <c r="G166" s="40" t="e">
        <f>VLOOKUP(G$111,avaliable,8,FALSE)</f>
        <v>#N/A</v>
      </c>
      <c r="H166" s="40" t="e">
        <f>VLOOKUP(H$111,avaliable,8,FALSE)</f>
        <v>#N/A</v>
      </c>
      <c r="I166" s="46"/>
    </row>
    <row r="167" spans="2:11" x14ac:dyDescent="0.3">
      <c r="B167" s="32"/>
      <c r="C167" s="34"/>
      <c r="D167" s="156"/>
      <c r="E167" s="40"/>
      <c r="F167" s="40" t="e">
        <f>VLOOKUP(F$111,avaliable,9,FALSE)</f>
        <v>#N/A</v>
      </c>
      <c r="G167" s="40" t="e">
        <f>VLOOKUP(G$111,avaliable,9,FALSE)</f>
        <v>#N/A</v>
      </c>
      <c r="H167" s="40" t="e">
        <f>VLOOKUP(H$111,avaliable,9,FALSE)</f>
        <v>#N/A</v>
      </c>
      <c r="I167" s="46" t="e">
        <f>VLOOKUP(I$111,avaliable,9,FALSE)</f>
        <v>#N/A</v>
      </c>
    </row>
    <row r="168" spans="2:11" x14ac:dyDescent="0.3">
      <c r="B168" s="32"/>
      <c r="C168" s="34"/>
      <c r="D168" s="156"/>
      <c r="E168" s="40" t="e">
        <f>VLOOKUP(E$111,avaliable,10,FALSE)</f>
        <v>#N/A</v>
      </c>
      <c r="F168" s="40" t="e">
        <f>VLOOKUP(F$111,avaliable,10,FALSE)</f>
        <v>#N/A</v>
      </c>
      <c r="G168" s="40" t="e">
        <f>VLOOKUP(G$111,avaliable,10,FALSE)</f>
        <v>#N/A</v>
      </c>
      <c r="H168" s="40" t="e">
        <f>VLOOKUP(H$111,avaliable,10,FALSE)</f>
        <v>#N/A</v>
      </c>
      <c r="I168" s="46" t="e">
        <f>VLOOKUP(I$111,avaliable,10,FALSE)</f>
        <v>#N/A</v>
      </c>
    </row>
    <row r="169" spans="2:11" x14ac:dyDescent="0.3">
      <c r="B169" s="245" t="s">
        <v>416</v>
      </c>
      <c r="C169" s="246"/>
      <c r="D169" s="21"/>
      <c r="E169" s="43"/>
      <c r="F169" s="43"/>
      <c r="G169" s="43"/>
      <c r="H169" s="43"/>
      <c r="I169" s="44"/>
    </row>
    <row r="170" spans="2:11" x14ac:dyDescent="0.3">
      <c r="B170" s="32"/>
      <c r="C170" s="34" t="s">
        <v>504</v>
      </c>
      <c r="D170" s="5"/>
      <c r="E170" s="40" t="s">
        <v>437</v>
      </c>
      <c r="F170" s="40" t="s">
        <v>437</v>
      </c>
      <c r="G170" s="40" t="s">
        <v>437</v>
      </c>
      <c r="H170" s="40" t="s">
        <v>437</v>
      </c>
      <c r="I170" s="40" t="s">
        <v>437</v>
      </c>
      <c r="J170" t="e">
        <f t="shared" ref="J170:K170" si="0">VLOOKUP(J$137,unavaliable,3,FALSE)</f>
        <v>#N/A</v>
      </c>
      <c r="K170" t="e">
        <f t="shared" si="0"/>
        <v>#N/A</v>
      </c>
    </row>
    <row r="171" spans="2:11" x14ac:dyDescent="0.3">
      <c r="B171" s="32"/>
      <c r="C171" s="34" t="s">
        <v>513</v>
      </c>
      <c r="D171" s="5"/>
      <c r="E171" s="40" t="s">
        <v>468</v>
      </c>
      <c r="F171" s="40" t="s">
        <v>468</v>
      </c>
      <c r="G171" s="40" t="s">
        <v>468</v>
      </c>
      <c r="H171" s="40" t="s">
        <v>468</v>
      </c>
      <c r="I171" s="40" t="s">
        <v>468</v>
      </c>
    </row>
    <row r="172" spans="2:11" x14ac:dyDescent="0.3">
      <c r="B172" s="32"/>
      <c r="C172" s="34"/>
      <c r="D172" s="5"/>
      <c r="E172" s="40">
        <f>VLOOKUP(E$111,unavaliable,5,FALSE)</f>
        <v>0</v>
      </c>
      <c r="F172" s="40">
        <f>VLOOKUP(F$111,unavaliable,5,FALSE)</f>
        <v>0</v>
      </c>
      <c r="G172" s="40">
        <f>VLOOKUP(G$111,unavaliable,5,FALSE)</f>
        <v>0</v>
      </c>
      <c r="H172" s="40" t="e">
        <f>VLOOKUP(H$111,unavaliable,5,FALSE)</f>
        <v>#N/A</v>
      </c>
      <c r="I172" s="46" t="e">
        <f>VLOOKUP(I$111,unavaliable,5,FALSE)</f>
        <v>#N/A</v>
      </c>
    </row>
    <row r="173" spans="2:11" ht="18" x14ac:dyDescent="0.3">
      <c r="B173" s="192"/>
      <c r="C173" s="200" t="s">
        <v>453</v>
      </c>
      <c r="D173" s="20"/>
      <c r="E173" s="43"/>
      <c r="F173" s="205"/>
      <c r="G173" s="216"/>
      <c r="H173" s="206"/>
      <c r="I173" s="44"/>
    </row>
    <row r="174" spans="2:11" x14ac:dyDescent="0.3">
      <c r="B174" s="32"/>
      <c r="C174" s="34"/>
      <c r="D174" s="5"/>
      <c r="E174" s="40"/>
      <c r="F174" s="40"/>
      <c r="G174" s="40"/>
      <c r="H174" s="210"/>
      <c r="I174" s="46"/>
    </row>
    <row r="175" spans="2:11" x14ac:dyDescent="0.3">
      <c r="B175" s="32"/>
      <c r="C175" s="34"/>
      <c r="D175" s="5"/>
      <c r="E175" s="40"/>
      <c r="F175" s="40"/>
      <c r="G175" s="40"/>
      <c r="H175" s="213"/>
      <c r="I175" s="46"/>
    </row>
    <row r="176" spans="2:11" x14ac:dyDescent="0.3">
      <c r="B176" s="249" t="s">
        <v>31</v>
      </c>
      <c r="C176" s="250"/>
      <c r="D176" s="20"/>
      <c r="E176" s="155"/>
      <c r="F176" s="205"/>
      <c r="G176" s="205"/>
      <c r="H176" s="155"/>
      <c r="I176" s="205"/>
    </row>
    <row r="177" spans="2:9" x14ac:dyDescent="0.3">
      <c r="B177" s="32"/>
      <c r="C177" s="34"/>
      <c r="D177" s="5"/>
      <c r="E177" s="89"/>
      <c r="F177" s="89"/>
      <c r="G177" s="89"/>
      <c r="H177" s="89"/>
      <c r="I177" s="90"/>
    </row>
    <row r="178" spans="2:9" ht="17.25" thickBot="1" x14ac:dyDescent="0.35">
      <c r="B178" s="33"/>
      <c r="C178" s="36"/>
      <c r="D178" s="14"/>
      <c r="E178" s="91"/>
      <c r="F178" s="91"/>
      <c r="G178" s="91"/>
      <c r="H178" s="91"/>
      <c r="I178" s="92"/>
    </row>
  </sheetData>
  <mergeCells count="5">
    <mergeCell ref="B163:C163"/>
    <mergeCell ref="B169:C169"/>
    <mergeCell ref="B176:C176"/>
    <mergeCell ref="H1:I1"/>
    <mergeCell ref="H109:I109"/>
  </mergeCells>
  <conditionalFormatting sqref="A22:A28 B23:B28 C22:XFD28 A1:XFD21 A29:XFD1048576">
    <cfRule type="containsText" dxfId="57" priority="26" operator="containsText" text="qq">
      <formula>NOT(ISERROR(SEARCH("qq",A1)))</formula>
    </cfRule>
    <cfRule type="containsText" dxfId="56" priority="27" operator="containsText" text="blank">
      <formula>NOT(ISERROR(SEARCH("blank",A1)))</formula>
    </cfRule>
    <cfRule type="containsText" dxfId="55" priority="28" operator="containsText" text="Public Holiday">
      <formula>NOT(ISERROR(SEARCH("Public Holiday",A1)))</formula>
    </cfRule>
    <cfRule type="containsErrors" dxfId="54" priority="29">
      <formula>ISERROR(A1)</formula>
    </cfRule>
  </conditionalFormatting>
  <dataValidations xWindow="578" yWindow="683" count="6">
    <dataValidation allowBlank="1" showInputMessage="1" prompt="Date" sqref="E3 E137 E111"/>
    <dataValidation allowBlank="1" showInputMessage="1" prompt="Automatically determined weekday. To change weekdays, select a new starting day of the week in B2" sqref="J2:K2"/>
    <dataValidation allowBlank="1" showInputMessage="1" showErrorMessage="1" prompt="Enter the year for this calendar" sqref="E1 E109"/>
    <dataValidation allowBlank="1" showInputMessage="1" prompt="This workbook is a 12 month calendar. Type the starting year in cell B1 then select the starting month in cell C1. The calendar will update automatically for subsequent months" sqref="D1 D109"/>
    <dataValidation type="list" allowBlank="1" showInputMessage="1" showErrorMessage="1" error="Select a month from the entries in the list. Select CANCEL, then ALT+DOWN ARROW to pick from the dropdown list" prompt="Select the calendar's start month from the dropdown list. Press ALT+DOWN ARROW to open the dropdown list then press ENTER to choose one of the items" sqref="F1 F109">
      <formula1>"January,February,March,April,May,June,July,August,September,October,November,December"</formula1>
    </dataValidation>
    <dataValidation type="list" allowBlank="1" showInputMessage="1" showErrorMessage="1" error="Only days from the dropdown list can be used for the weekday headings. To select a different weekday, select CANCEL, then ALT+DOWN ARROW to pick from the dropdown list" prompt="Select the starting day of the week from the dropdown list. Press ALT+DOWN ARROW to open the dropdown list then press ENTER to select a day. The calendar will update automatically" sqref="E2:I2 E110:I110">
      <formula1>"SUNDAY,MONDAY,TUESDAY,WEDNESDAY,THURSDAY,FRIDAY,SATURDAY"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72" fitToHeight="2" orientation="portrait" r:id="rId1"/>
  <headerFooter alignWithMargins="0"/>
  <rowBreaks count="1" manualBreakCount="1">
    <brk id="107" min="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topLeftCell="A172" zoomScale="82" zoomScaleNormal="82" workbookViewId="0">
      <pane xSplit="1" topLeftCell="B1" activePane="topRight" state="frozen"/>
      <selection pane="topRight" activeCell="F255" sqref="F255"/>
    </sheetView>
  </sheetViews>
  <sheetFormatPr defaultRowHeight="16.5" x14ac:dyDescent="0.3"/>
  <cols>
    <col min="1" max="1" width="9.875" style="8" customWidth="1"/>
    <col min="2" max="2" width="10.75" bestFit="1" customWidth="1"/>
    <col min="3" max="3" width="14.125" bestFit="1" customWidth="1"/>
    <col min="4" max="4" width="15.25" bestFit="1" customWidth="1"/>
    <col min="5" max="6" width="13.125" bestFit="1" customWidth="1"/>
    <col min="7" max="7" width="13.875" bestFit="1" customWidth="1"/>
    <col min="8" max="8" width="16.625" bestFit="1" customWidth="1"/>
    <col min="9" max="9" width="20.25" bestFit="1" customWidth="1"/>
    <col min="10" max="10" width="13.125" bestFit="1" customWidth="1"/>
    <col min="11" max="11" width="20.25" bestFit="1" customWidth="1"/>
    <col min="12" max="14" width="13.125" bestFit="1" customWidth="1"/>
    <col min="15" max="15" width="20.375" bestFit="1" customWidth="1"/>
    <col min="16" max="17" width="13.125" bestFit="1" customWidth="1"/>
    <col min="18" max="18" width="14" bestFit="1" customWidth="1"/>
    <col min="19" max="19" width="13.125" bestFit="1" customWidth="1"/>
    <col min="20" max="20" width="15.375" bestFit="1" customWidth="1"/>
  </cols>
  <sheetData>
    <row r="1" spans="1:20" ht="45" x14ac:dyDescent="0.3">
      <c r="A1" s="6"/>
      <c r="B1" s="2"/>
      <c r="C1" s="4" t="str">
        <f>'[8]Daily Roster'!$C1</f>
        <v>EARLY DISPENSARY (8am-4.30pm)</v>
      </c>
      <c r="D1" s="4" t="str">
        <f>'[8]Daily Roster'!$D1</f>
        <v>EARLY DISPENSARY (8am-4.30pm)</v>
      </c>
      <c r="E1" s="4" t="str">
        <f>'[8]Daily Roster'!$E1</f>
        <v>DISPENSARY</v>
      </c>
      <c r="F1" s="4" t="str">
        <f>'[8]Daily Roster'!$F$1</f>
        <v xml:space="preserve"> DISPENSARY</v>
      </c>
      <c r="G1" s="4" t="str">
        <f>'[8]Daily Roster'!$G1</f>
        <v xml:space="preserve"> LATE SHIFT (11.30am - 8pm)</v>
      </c>
      <c r="H1" s="4" t="str">
        <f>'[8]Daily Roster'!$H1</f>
        <v xml:space="preserve"> LATE SHIFT (11.30am - 8pm)</v>
      </c>
      <c r="I1" s="4" t="str">
        <f>'[8]Daily Roster'!$I1</f>
        <v>MORNING SUPPORT</v>
      </c>
      <c r="J1" s="3" t="str">
        <f>'[8]Daily Roster'!$J1</f>
        <v>DISPENSARY</v>
      </c>
      <c r="K1" s="3" t="str">
        <f>'[8]Daily Roster'!$K1</f>
        <v>DISPENSARY</v>
      </c>
      <c r="L1" s="3" t="str">
        <f>'[8]Daily Roster'!$L1</f>
        <v>DISPENSARY</v>
      </c>
      <c r="M1" s="3" t="str">
        <f>'[8]Daily Roster'!$M1</f>
        <v>DISPENSARY</v>
      </c>
      <c r="N1" s="3" t="str">
        <f>'[8]Daily Roster'!$N1</f>
        <v>DISPENSARY</v>
      </c>
      <c r="O1" s="3" t="str">
        <f>'[8]Daily Roster'!$O1</f>
        <v>DISPENSARY (&lt;1pm)</v>
      </c>
      <c r="P1" s="3" t="str">
        <f>'[8]Daily Roster'!$P1</f>
        <v>DISPENSARY</v>
      </c>
      <c r="Q1" s="3" t="str">
        <f>'[8]Daily Roster'!$Q1</f>
        <v>DISPENSARY</v>
      </c>
      <c r="R1" s="3" t="str">
        <f>'[8]Daily Roster'!$R1</f>
        <v>DISPENSARY IN TRAINING</v>
      </c>
      <c r="S1" s="3" t="str">
        <f>'[8]Daily Roster'!$S1</f>
        <v>INTERN</v>
      </c>
      <c r="T1" s="3" t="str">
        <f>'[8]Daily Roster'!$T1</f>
        <v>INTERN</v>
      </c>
    </row>
    <row r="2" spans="1:20" x14ac:dyDescent="0.3">
      <c r="A2" s="7">
        <v>43101</v>
      </c>
      <c r="B2" s="1" t="s">
        <v>1</v>
      </c>
      <c r="C2" s="39" t="str">
        <f>'[8]Daily Roster'!$C2</f>
        <v>Public Holiday</v>
      </c>
      <c r="D2" s="39" t="str">
        <f>'[8]Daily Roster'!$D2</f>
        <v>Public Holiday</v>
      </c>
      <c r="E2" s="39" t="str">
        <f>'[8]Daily Roster'!$E2</f>
        <v>Public Holiday</v>
      </c>
      <c r="F2" s="39" t="str">
        <f>'[8]Daily Roster'!$F2</f>
        <v>Public Holiday</v>
      </c>
      <c r="G2" s="39" t="str">
        <f>'[8]Daily Roster'!$G2</f>
        <v>Public Holiday</v>
      </c>
      <c r="H2" s="39" t="str">
        <f>'[8]Daily Roster'!$H2</f>
        <v>Public Holiday</v>
      </c>
      <c r="I2" s="39" t="str">
        <f>'[8]Daily Roster'!$I2</f>
        <v>Public Holiday</v>
      </c>
      <c r="J2" s="42" t="str">
        <f>'[8]Daily Roster'!$J2</f>
        <v>Public Holiday</v>
      </c>
      <c r="K2" s="42" t="str">
        <f>'[8]Daily Roster'!$K2</f>
        <v>Public Holiday</v>
      </c>
      <c r="L2" s="42" t="str">
        <f>'[8]Daily Roster'!$L2</f>
        <v>Public Holiday</v>
      </c>
      <c r="M2" s="42" t="str">
        <f>'[8]Daily Roster'!$M2</f>
        <v>Public Holiday</v>
      </c>
      <c r="N2" s="42" t="str">
        <f>'[8]Daily Roster'!$N2</f>
        <v>Public Holiday</v>
      </c>
      <c r="O2" s="42" t="str">
        <f>'[8]Daily Roster'!$O2</f>
        <v>Public Holiday</v>
      </c>
      <c r="P2" s="42" t="str">
        <f>'[8]Daily Roster'!$P2</f>
        <v>Public Holiday</v>
      </c>
      <c r="Q2" s="42" t="str">
        <f>'[8]Daily Roster'!$Q2</f>
        <v>Public Holiday</v>
      </c>
      <c r="R2" s="42" t="str">
        <f>'[8]Daily Roster'!$R2</f>
        <v>Public Holiday</v>
      </c>
      <c r="S2" s="42" t="str">
        <f>'[8]Daily Roster'!$S2</f>
        <v>Public Holiday</v>
      </c>
      <c r="T2" s="42" t="str">
        <f>'[8]Daily Roster'!$T2</f>
        <v>Public Holiday</v>
      </c>
    </row>
    <row r="3" spans="1:20" x14ac:dyDescent="0.3">
      <c r="A3" s="7">
        <v>43102</v>
      </c>
      <c r="B3" s="1" t="s">
        <v>2</v>
      </c>
      <c r="C3" s="39" t="str">
        <f>'[8]Daily Roster'!$C3</f>
        <v>Jeff</v>
      </c>
      <c r="D3" s="39" t="str">
        <f>'[8]Daily Roster'!$D3</f>
        <v>blank</v>
      </c>
      <c r="E3" s="39" t="str">
        <f>'[8]Daily Roster'!$E3</f>
        <v>Leekin</v>
      </c>
      <c r="F3" s="39" t="str">
        <f>'[8]Daily Roster'!$F3</f>
        <v>blank</v>
      </c>
      <c r="G3" s="39" t="str">
        <f>'[8]Daily Roster'!$G3</f>
        <v>Lois</v>
      </c>
      <c r="H3" s="39" t="str">
        <f>'[8]Daily Roster'!$H3</f>
        <v>A.Chen</v>
      </c>
      <c r="I3" s="39" t="str">
        <f>'[8]Daily Roster'!$I3</f>
        <v>Soty (8.45am-2.45pm)</v>
      </c>
      <c r="J3" s="42" t="str">
        <f>'[8]Daily Roster'!$J3</f>
        <v>J.Hughes</v>
      </c>
      <c r="K3" s="42" t="str">
        <f>'[8]Daily Roster'!$K3</f>
        <v>Fiona</v>
      </c>
      <c r="L3" s="42" t="str">
        <f>'[8]Daily Roster'!$L3</f>
        <v>Patrick</v>
      </c>
      <c r="M3" s="42" t="str">
        <f>'[8]Daily Roster'!$M3</f>
        <v>blank</v>
      </c>
      <c r="N3" s="42" t="str">
        <f>'[8]Daily Roster'!$N3</f>
        <v>blank</v>
      </c>
      <c r="O3" s="42" t="str">
        <f>'[8]Daily Roster'!$O3</f>
        <v>J.Andrews</v>
      </c>
      <c r="P3" s="42" t="str">
        <f>'[8]Daily Roster'!$P3</f>
        <v>Monique</v>
      </c>
      <c r="Q3" s="42" t="str">
        <f>'[8]Daily Roster'!$Q3</f>
        <v>qq</v>
      </c>
      <c r="R3" s="42">
        <f>'[8]Daily Roster'!$R3</f>
        <v>0</v>
      </c>
      <c r="S3" s="42">
        <f>'[8]Daily Roster'!$S3</f>
        <v>0</v>
      </c>
      <c r="T3" s="42">
        <f>'[8]Daily Roster'!$T3</f>
        <v>0</v>
      </c>
    </row>
    <row r="4" spans="1:20" x14ac:dyDescent="0.3">
      <c r="A4" s="7">
        <v>43103</v>
      </c>
      <c r="B4" s="1" t="s">
        <v>3</v>
      </c>
      <c r="C4" s="39" t="str">
        <f>'[8]Daily Roster'!$C4</f>
        <v>blank</v>
      </c>
      <c r="D4" s="39" t="str">
        <f>'[8]Daily Roster'!$D4</f>
        <v>blank</v>
      </c>
      <c r="E4" s="39" t="str">
        <f>'[8]Daily Roster'!$E4</f>
        <v>Leekin</v>
      </c>
      <c r="F4" s="39" t="str">
        <f>'[8]Daily Roster'!$F4</f>
        <v>blank</v>
      </c>
      <c r="G4" s="39" t="str">
        <f>'[8]Daily Roster'!$G4</f>
        <v>Lois</v>
      </c>
      <c r="H4" s="39" t="str">
        <f>'[8]Daily Roster'!$H4</f>
        <v>A.Chen</v>
      </c>
      <c r="I4" s="39" t="str">
        <f>'[8]Daily Roster'!$I4</f>
        <v>qq</v>
      </c>
      <c r="J4" s="42" t="str">
        <f>'[8]Daily Roster'!$J4</f>
        <v>J.Hughes</v>
      </c>
      <c r="K4" s="42" t="str">
        <f>'[8]Daily Roster'!$K4</f>
        <v>Jeff</v>
      </c>
      <c r="L4" s="42" t="str">
        <f>'[8]Daily Roster'!$L4</f>
        <v>Patrick</v>
      </c>
      <c r="M4" s="42" t="str">
        <f>'[8]Daily Roster'!$M4</f>
        <v>blank</v>
      </c>
      <c r="N4" s="42" t="str">
        <f>'[8]Daily Roster'!$N4</f>
        <v>blank</v>
      </c>
      <c r="O4" s="42" t="str">
        <f>'[8]Daily Roster'!$O4</f>
        <v>J.Andrews</v>
      </c>
      <c r="P4" s="42" t="str">
        <f>'[8]Daily Roster'!$P4</f>
        <v>qq</v>
      </c>
      <c r="Q4" s="42" t="str">
        <f>'[8]Daily Roster'!$Q4</f>
        <v>qq</v>
      </c>
      <c r="R4" s="42">
        <f>'[8]Daily Roster'!$R4</f>
        <v>0</v>
      </c>
      <c r="S4" s="42">
        <f>'[8]Daily Roster'!$S4</f>
        <v>0</v>
      </c>
      <c r="T4" s="42">
        <f>'[8]Daily Roster'!$T4</f>
        <v>0</v>
      </c>
    </row>
    <row r="5" spans="1:20" x14ac:dyDescent="0.3">
      <c r="A5" s="7">
        <v>43104</v>
      </c>
      <c r="B5" s="1" t="s">
        <v>4</v>
      </c>
      <c r="C5" s="39" t="str">
        <f>'[8]Daily Roster'!$C5</f>
        <v>Leekin</v>
      </c>
      <c r="D5" s="39" t="str">
        <f>'[8]Daily Roster'!$D5</f>
        <v>blank</v>
      </c>
      <c r="E5" s="39" t="str">
        <f>'[8]Daily Roster'!$E5</f>
        <v>Kathy</v>
      </c>
      <c r="F5" s="39" t="str">
        <f>'[8]Daily Roster'!$F5</f>
        <v>blank</v>
      </c>
      <c r="G5" s="39" t="str">
        <f>'[8]Daily Roster'!$G5</f>
        <v>Lois</v>
      </c>
      <c r="H5" s="39" t="str">
        <f>'[8]Daily Roster'!$H5</f>
        <v>A.Chen</v>
      </c>
      <c r="I5" s="39" t="str">
        <f>'[8]Daily Roster'!$I5</f>
        <v>Maria (8.45am-1.45pm)</v>
      </c>
      <c r="J5" s="42" t="str">
        <f>'[8]Daily Roster'!$J5</f>
        <v>J.Hughes</v>
      </c>
      <c r="K5" s="42" t="str">
        <f>'[8]Daily Roster'!$K5</f>
        <v>blank</v>
      </c>
      <c r="L5" s="42" t="str">
        <f>'[8]Daily Roster'!$L5</f>
        <v>blank</v>
      </c>
      <c r="M5" s="42" t="str">
        <f>'[8]Daily Roster'!$M5</f>
        <v>blank</v>
      </c>
      <c r="N5" s="42" t="str">
        <f>'[8]Daily Roster'!$N5</f>
        <v>blank</v>
      </c>
      <c r="O5" s="42" t="str">
        <f>'[8]Daily Roster'!$O5</f>
        <v>blank</v>
      </c>
      <c r="P5" s="42" t="str">
        <f>'[8]Daily Roster'!$P5</f>
        <v>blank</v>
      </c>
      <c r="Q5" s="42" t="str">
        <f>'[8]Daily Roster'!$Q5</f>
        <v>blank</v>
      </c>
      <c r="R5" s="42">
        <f>'[8]Daily Roster'!$R5</f>
        <v>0</v>
      </c>
      <c r="S5" s="42">
        <f>'[8]Daily Roster'!$S5</f>
        <v>0</v>
      </c>
      <c r="T5" s="42">
        <f>'[8]Daily Roster'!$T5</f>
        <v>0</v>
      </c>
    </row>
    <row r="6" spans="1:20" x14ac:dyDescent="0.3">
      <c r="A6" s="7">
        <v>43105</v>
      </c>
      <c r="B6" s="1" t="s">
        <v>5</v>
      </c>
      <c r="C6" s="39">
        <f>'[8]Daily Roster'!$C6</f>
        <v>0</v>
      </c>
      <c r="D6" s="39">
        <f>'[8]Daily Roster'!$D6</f>
        <v>0</v>
      </c>
      <c r="E6" s="39">
        <f>'[8]Daily Roster'!$E6</f>
        <v>0</v>
      </c>
      <c r="F6" s="39">
        <f>'[8]Daily Roster'!$F6</f>
        <v>0</v>
      </c>
      <c r="G6" s="39">
        <f>'[8]Daily Roster'!$G6</f>
        <v>0</v>
      </c>
      <c r="H6" s="39">
        <f>'[8]Daily Roster'!$H6</f>
        <v>0</v>
      </c>
      <c r="I6" s="39">
        <f>'[8]Daily Roster'!$I6</f>
        <v>0</v>
      </c>
      <c r="J6" s="42">
        <f>'[8]Daily Roster'!$J6</f>
        <v>0</v>
      </c>
      <c r="K6" s="42">
        <f>'[8]Daily Roster'!$K6</f>
        <v>0</v>
      </c>
      <c r="L6" s="42">
        <f>'[8]Daily Roster'!$L6</f>
        <v>0</v>
      </c>
      <c r="M6" s="42">
        <f>'[8]Daily Roster'!$M6</f>
        <v>0</v>
      </c>
      <c r="N6" s="42">
        <f>'[8]Daily Roster'!$N6</f>
        <v>0</v>
      </c>
      <c r="O6" s="42">
        <f>'[8]Daily Roster'!$O6</f>
        <v>0</v>
      </c>
      <c r="P6" s="42">
        <f>'[8]Daily Roster'!$P6</f>
        <v>0</v>
      </c>
      <c r="Q6" s="42">
        <f>'[8]Daily Roster'!$Q6</f>
        <v>0</v>
      </c>
      <c r="R6" s="42">
        <f>'[8]Daily Roster'!$R6</f>
        <v>0</v>
      </c>
      <c r="S6" s="42">
        <f>'[8]Daily Roster'!$S6</f>
        <v>0</v>
      </c>
      <c r="T6" s="42">
        <f>'[8]Daily Roster'!$T6</f>
        <v>0</v>
      </c>
    </row>
    <row r="7" spans="1:20" x14ac:dyDescent="0.3">
      <c r="A7" s="7">
        <v>43108</v>
      </c>
      <c r="B7" s="1" t="s">
        <v>1</v>
      </c>
      <c r="C7" s="39">
        <f>'[8]Daily Roster'!$C7</f>
        <v>0</v>
      </c>
      <c r="D7" s="39">
        <f>'[8]Daily Roster'!$D7</f>
        <v>0</v>
      </c>
      <c r="E7" s="39">
        <f>'[8]Daily Roster'!$E7</f>
        <v>0</v>
      </c>
      <c r="F7" s="39">
        <f>'[8]Daily Roster'!$F7</f>
        <v>0</v>
      </c>
      <c r="G7" s="39">
        <f>'[8]Daily Roster'!$G7</f>
        <v>0</v>
      </c>
      <c r="H7" s="39">
        <f>'[8]Daily Roster'!$H7</f>
        <v>0</v>
      </c>
      <c r="I7" s="39">
        <f>'[8]Daily Roster'!$I7</f>
        <v>0</v>
      </c>
      <c r="J7" s="42">
        <f>'[8]Daily Roster'!$J7</f>
        <v>0</v>
      </c>
      <c r="K7" s="42">
        <f>'[8]Daily Roster'!$K7</f>
        <v>0</v>
      </c>
      <c r="L7" s="42">
        <f>'[8]Daily Roster'!$L7</f>
        <v>0</v>
      </c>
      <c r="M7" s="42">
        <f>'[8]Daily Roster'!$M7</f>
        <v>0</v>
      </c>
      <c r="N7" s="42">
        <f>'[8]Daily Roster'!$N7</f>
        <v>0</v>
      </c>
      <c r="O7" s="42">
        <f>'[8]Daily Roster'!$O7</f>
        <v>0</v>
      </c>
      <c r="P7" s="42">
        <f>'[8]Daily Roster'!$P7</f>
        <v>0</v>
      </c>
      <c r="Q7" s="42">
        <f>'[8]Daily Roster'!$Q7</f>
        <v>0</v>
      </c>
      <c r="R7" s="42">
        <f>'[8]Daily Roster'!$R7</f>
        <v>0</v>
      </c>
      <c r="S7" s="42">
        <f>'[8]Daily Roster'!$S7</f>
        <v>0</v>
      </c>
      <c r="T7" s="42">
        <f>'[8]Daily Roster'!$T7</f>
        <v>0</v>
      </c>
    </row>
    <row r="8" spans="1:20" x14ac:dyDescent="0.3">
      <c r="A8" s="7">
        <v>43109</v>
      </c>
      <c r="B8" s="1" t="s">
        <v>2</v>
      </c>
      <c r="C8" s="39">
        <f>'[8]Daily Roster'!$C8</f>
        <v>0</v>
      </c>
      <c r="D8" s="39">
        <f>'[8]Daily Roster'!$D8</f>
        <v>0</v>
      </c>
      <c r="E8" s="39">
        <f>'[8]Daily Roster'!$E8</f>
        <v>0</v>
      </c>
      <c r="F8" s="39">
        <f>'[8]Daily Roster'!$F8</f>
        <v>0</v>
      </c>
      <c r="G8" s="39">
        <f>'[8]Daily Roster'!$G8</f>
        <v>0</v>
      </c>
      <c r="H8" s="39">
        <f>'[8]Daily Roster'!$H8</f>
        <v>0</v>
      </c>
      <c r="I8" s="39">
        <f>'[8]Daily Roster'!$I8</f>
        <v>0</v>
      </c>
      <c r="J8" s="42">
        <f>'[8]Daily Roster'!$J8</f>
        <v>0</v>
      </c>
      <c r="K8" s="42">
        <f>'[8]Daily Roster'!$K8</f>
        <v>0</v>
      </c>
      <c r="L8" s="42">
        <f>'[8]Daily Roster'!$L8</f>
        <v>0</v>
      </c>
      <c r="M8" s="42">
        <f>'[8]Daily Roster'!$M8</f>
        <v>0</v>
      </c>
      <c r="N8" s="42">
        <f>'[8]Daily Roster'!$N8</f>
        <v>0</v>
      </c>
      <c r="O8" s="42">
        <f>'[8]Daily Roster'!$O8</f>
        <v>0</v>
      </c>
      <c r="P8" s="42">
        <f>'[8]Daily Roster'!$P8</f>
        <v>0</v>
      </c>
      <c r="Q8" s="42">
        <f>'[8]Daily Roster'!$Q8</f>
        <v>0</v>
      </c>
      <c r="R8" s="42">
        <f>'[8]Daily Roster'!$R8</f>
        <v>0</v>
      </c>
      <c r="S8" s="42">
        <f>'[8]Daily Roster'!$S8</f>
        <v>0</v>
      </c>
      <c r="T8" s="42">
        <f>'[8]Daily Roster'!$T8</f>
        <v>0</v>
      </c>
    </row>
    <row r="9" spans="1:20" x14ac:dyDescent="0.3">
      <c r="A9" s="7">
        <v>43110</v>
      </c>
      <c r="B9" s="1" t="s">
        <v>3</v>
      </c>
      <c r="C9" s="39">
        <f>'[8]Daily Roster'!$C9</f>
        <v>0</v>
      </c>
      <c r="D9" s="39">
        <f>'[8]Daily Roster'!$D9</f>
        <v>0</v>
      </c>
      <c r="E9" s="39">
        <f>'[8]Daily Roster'!$E9</f>
        <v>0</v>
      </c>
      <c r="F9" s="39">
        <f>'[8]Daily Roster'!$F9</f>
        <v>0</v>
      </c>
      <c r="G9" s="39">
        <f>'[8]Daily Roster'!$G9</f>
        <v>0</v>
      </c>
      <c r="H9" s="39">
        <f>'[8]Daily Roster'!$H9</f>
        <v>0</v>
      </c>
      <c r="I9" s="39">
        <f>'[8]Daily Roster'!$I9</f>
        <v>0</v>
      </c>
      <c r="J9" s="42">
        <f>'[8]Daily Roster'!$J9</f>
        <v>0</v>
      </c>
      <c r="K9" s="42">
        <f>'[8]Daily Roster'!$K9</f>
        <v>0</v>
      </c>
      <c r="L9" s="42">
        <f>'[8]Daily Roster'!$L9</f>
        <v>0</v>
      </c>
      <c r="M9" s="42">
        <f>'[8]Daily Roster'!$M9</f>
        <v>0</v>
      </c>
      <c r="N9" s="42">
        <f>'[8]Daily Roster'!$N9</f>
        <v>0</v>
      </c>
      <c r="O9" s="42">
        <f>'[8]Daily Roster'!$O9</f>
        <v>0</v>
      </c>
      <c r="P9" s="42">
        <f>'[8]Daily Roster'!$P9</f>
        <v>0</v>
      </c>
      <c r="Q9" s="42">
        <f>'[8]Daily Roster'!$Q9</f>
        <v>0</v>
      </c>
      <c r="R9" s="42">
        <f>'[8]Daily Roster'!$R9</f>
        <v>0</v>
      </c>
      <c r="S9" s="42">
        <f>'[8]Daily Roster'!$S9</f>
        <v>0</v>
      </c>
      <c r="T9" s="42">
        <f>'[8]Daily Roster'!$T9</f>
        <v>0</v>
      </c>
    </row>
    <row r="10" spans="1:20" x14ac:dyDescent="0.3">
      <c r="A10" s="7">
        <v>43111</v>
      </c>
      <c r="B10" s="1" t="s">
        <v>4</v>
      </c>
      <c r="C10" s="39">
        <f>'[8]Daily Roster'!$C10</f>
        <v>0</v>
      </c>
      <c r="D10" s="39">
        <f>'[8]Daily Roster'!$D10</f>
        <v>0</v>
      </c>
      <c r="E10" s="39">
        <f>'[8]Daily Roster'!$E10</f>
        <v>0</v>
      </c>
      <c r="F10" s="39">
        <f>'[8]Daily Roster'!$F10</f>
        <v>0</v>
      </c>
      <c r="G10" s="39">
        <f>'[8]Daily Roster'!$G10</f>
        <v>0</v>
      </c>
      <c r="H10" s="39">
        <f>'[8]Daily Roster'!$H10</f>
        <v>0</v>
      </c>
      <c r="I10" s="39">
        <f>'[8]Daily Roster'!$I10</f>
        <v>0</v>
      </c>
      <c r="J10" s="42">
        <f>'[8]Daily Roster'!$J10</f>
        <v>0</v>
      </c>
      <c r="K10" s="42">
        <f>'[8]Daily Roster'!$K10</f>
        <v>0</v>
      </c>
      <c r="L10" s="42">
        <f>'[8]Daily Roster'!$L10</f>
        <v>0</v>
      </c>
      <c r="M10" s="42">
        <f>'[8]Daily Roster'!$M10</f>
        <v>0</v>
      </c>
      <c r="N10" s="42">
        <f>'[8]Daily Roster'!$N10</f>
        <v>0</v>
      </c>
      <c r="O10" s="42">
        <f>'[8]Daily Roster'!$O10</f>
        <v>0</v>
      </c>
      <c r="P10" s="42">
        <f>'[8]Daily Roster'!$P10</f>
        <v>0</v>
      </c>
      <c r="Q10" s="42">
        <f>'[8]Daily Roster'!$Q10</f>
        <v>0</v>
      </c>
      <c r="R10" s="42">
        <f>'[8]Daily Roster'!$R10</f>
        <v>0</v>
      </c>
      <c r="S10" s="42">
        <f>'[8]Daily Roster'!$S10</f>
        <v>0</v>
      </c>
      <c r="T10" s="42">
        <f>'[8]Daily Roster'!$T10</f>
        <v>0</v>
      </c>
    </row>
    <row r="11" spans="1:20" x14ac:dyDescent="0.3">
      <c r="A11" s="7">
        <v>43112</v>
      </c>
      <c r="B11" s="1" t="s">
        <v>5</v>
      </c>
      <c r="C11" s="39">
        <f>'[8]Daily Roster'!$C11</f>
        <v>0</v>
      </c>
      <c r="D11" s="39">
        <f>'[8]Daily Roster'!$D11</f>
        <v>0</v>
      </c>
      <c r="E11" s="39">
        <f>'[8]Daily Roster'!$E11</f>
        <v>0</v>
      </c>
      <c r="F11" s="39">
        <f>'[8]Daily Roster'!$F11</f>
        <v>0</v>
      </c>
      <c r="G11" s="39">
        <f>'[8]Daily Roster'!$G11</f>
        <v>0</v>
      </c>
      <c r="H11" s="39">
        <f>'[8]Daily Roster'!$H11</f>
        <v>0</v>
      </c>
      <c r="I11" s="39">
        <f>'[8]Daily Roster'!$I11</f>
        <v>0</v>
      </c>
      <c r="J11" s="42">
        <f>'[8]Daily Roster'!$J11</f>
        <v>0</v>
      </c>
      <c r="K11" s="42">
        <f>'[8]Daily Roster'!$K11</f>
        <v>0</v>
      </c>
      <c r="L11" s="42">
        <f>'[8]Daily Roster'!$L11</f>
        <v>0</v>
      </c>
      <c r="M11" s="42">
        <f>'[8]Daily Roster'!$M11</f>
        <v>0</v>
      </c>
      <c r="N11" s="42">
        <f>'[8]Daily Roster'!$N11</f>
        <v>0</v>
      </c>
      <c r="O11" s="42">
        <f>'[8]Daily Roster'!$O11</f>
        <v>0</v>
      </c>
      <c r="P11" s="42">
        <f>'[8]Daily Roster'!$P11</f>
        <v>0</v>
      </c>
      <c r="Q11" s="42">
        <f>'[8]Daily Roster'!$Q11</f>
        <v>0</v>
      </c>
      <c r="R11" s="42">
        <f>'[8]Daily Roster'!$R11</f>
        <v>0</v>
      </c>
      <c r="S11" s="42">
        <f>'[8]Daily Roster'!$S11</f>
        <v>0</v>
      </c>
      <c r="T11" s="42">
        <f>'[8]Daily Roster'!$T11</f>
        <v>0</v>
      </c>
    </row>
    <row r="12" spans="1:20" x14ac:dyDescent="0.3">
      <c r="A12" s="7">
        <v>43115</v>
      </c>
      <c r="B12" s="1" t="s">
        <v>1</v>
      </c>
      <c r="C12" s="39">
        <f>'[8]Daily Roster'!$C12</f>
        <v>0</v>
      </c>
      <c r="D12" s="39">
        <f>'[8]Daily Roster'!$D12</f>
        <v>0</v>
      </c>
      <c r="E12" s="39">
        <f>'[8]Daily Roster'!$E12</f>
        <v>0</v>
      </c>
      <c r="F12" s="39">
        <f>'[8]Daily Roster'!$F12</f>
        <v>0</v>
      </c>
      <c r="G12" s="39">
        <f>'[8]Daily Roster'!$G12</f>
        <v>0</v>
      </c>
      <c r="H12" s="39">
        <f>'[8]Daily Roster'!$H12</f>
        <v>0</v>
      </c>
      <c r="I12" s="39">
        <f>'[8]Daily Roster'!$I12</f>
        <v>0</v>
      </c>
      <c r="J12" s="42">
        <f>'[8]Daily Roster'!$J12</f>
        <v>0</v>
      </c>
      <c r="K12" s="42">
        <f>'[8]Daily Roster'!$K12</f>
        <v>0</v>
      </c>
      <c r="L12" s="42">
        <f>'[8]Daily Roster'!$L12</f>
        <v>0</v>
      </c>
      <c r="M12" s="42">
        <f>'[8]Daily Roster'!$M12</f>
        <v>0</v>
      </c>
      <c r="N12" s="42">
        <f>'[8]Daily Roster'!$N12</f>
        <v>0</v>
      </c>
      <c r="O12" s="42">
        <f>'[8]Daily Roster'!$O12</f>
        <v>0</v>
      </c>
      <c r="P12" s="42">
        <f>'[8]Daily Roster'!$P12</f>
        <v>0</v>
      </c>
      <c r="Q12" s="42">
        <f>'[8]Daily Roster'!$Q12</f>
        <v>0</v>
      </c>
      <c r="R12" s="42">
        <f>'[8]Daily Roster'!$R12</f>
        <v>0</v>
      </c>
      <c r="S12" s="42">
        <f>'[8]Daily Roster'!$S12</f>
        <v>0</v>
      </c>
      <c r="T12" s="42">
        <f>'[8]Daily Roster'!$T12</f>
        <v>0</v>
      </c>
    </row>
    <row r="13" spans="1:20" x14ac:dyDescent="0.3">
      <c r="A13" s="7">
        <v>43116</v>
      </c>
      <c r="B13" s="1" t="s">
        <v>2</v>
      </c>
      <c r="C13" s="39">
        <f>'[8]Daily Roster'!$C13</f>
        <v>0</v>
      </c>
      <c r="D13" s="39">
        <f>'[8]Daily Roster'!$D13</f>
        <v>0</v>
      </c>
      <c r="E13" s="39">
        <f>'[8]Daily Roster'!$E13</f>
        <v>0</v>
      </c>
      <c r="F13" s="39">
        <f>'[8]Daily Roster'!$F13</f>
        <v>0</v>
      </c>
      <c r="G13" s="39">
        <f>'[8]Daily Roster'!$G13</f>
        <v>0</v>
      </c>
      <c r="H13" s="39">
        <f>'[8]Daily Roster'!$H13</f>
        <v>0</v>
      </c>
      <c r="I13" s="39">
        <f>'[8]Daily Roster'!$I13</f>
        <v>0</v>
      </c>
      <c r="J13" s="42">
        <f>'[8]Daily Roster'!$J13</f>
        <v>0</v>
      </c>
      <c r="K13" s="42">
        <f>'[8]Daily Roster'!$K13</f>
        <v>0</v>
      </c>
      <c r="L13" s="42">
        <f>'[8]Daily Roster'!$L13</f>
        <v>0</v>
      </c>
      <c r="M13" s="42">
        <f>'[8]Daily Roster'!$M13</f>
        <v>0</v>
      </c>
      <c r="N13" s="42">
        <f>'[8]Daily Roster'!$N13</f>
        <v>0</v>
      </c>
      <c r="O13" s="42">
        <f>'[8]Daily Roster'!$O13</f>
        <v>0</v>
      </c>
      <c r="P13" s="42">
        <f>'[8]Daily Roster'!$P13</f>
        <v>0</v>
      </c>
      <c r="Q13" s="42">
        <f>'[8]Daily Roster'!$Q13</f>
        <v>0</v>
      </c>
      <c r="R13" s="42">
        <f>'[8]Daily Roster'!$R13</f>
        <v>0</v>
      </c>
      <c r="S13" s="42">
        <f>'[8]Daily Roster'!$S13</f>
        <v>0</v>
      </c>
      <c r="T13" s="42">
        <f>'[8]Daily Roster'!$T13</f>
        <v>0</v>
      </c>
    </row>
    <row r="14" spans="1:20" x14ac:dyDescent="0.3">
      <c r="A14" s="7">
        <v>43117</v>
      </c>
      <c r="B14" s="1" t="s">
        <v>3</v>
      </c>
      <c r="C14" s="39">
        <f>'[8]Daily Roster'!$C14</f>
        <v>0</v>
      </c>
      <c r="D14" s="39">
        <f>'[8]Daily Roster'!$D14</f>
        <v>0</v>
      </c>
      <c r="E14" s="39">
        <f>'[8]Daily Roster'!$E14</f>
        <v>0</v>
      </c>
      <c r="F14" s="39">
        <f>'[8]Daily Roster'!$F14</f>
        <v>0</v>
      </c>
      <c r="G14" s="39">
        <f>'[8]Daily Roster'!$G14</f>
        <v>0</v>
      </c>
      <c r="H14" s="39">
        <f>'[8]Daily Roster'!$H14</f>
        <v>0</v>
      </c>
      <c r="I14" s="39">
        <f>'[8]Daily Roster'!$I14</f>
        <v>0</v>
      </c>
      <c r="J14" s="42">
        <f>'[8]Daily Roster'!$J14</f>
        <v>0</v>
      </c>
      <c r="K14" s="42">
        <f>'[8]Daily Roster'!$K14</f>
        <v>0</v>
      </c>
      <c r="L14" s="42">
        <f>'[8]Daily Roster'!$L14</f>
        <v>0</v>
      </c>
      <c r="M14" s="42">
        <f>'[8]Daily Roster'!$M14</f>
        <v>0</v>
      </c>
      <c r="N14" s="42">
        <f>'[8]Daily Roster'!$N14</f>
        <v>0</v>
      </c>
      <c r="O14" s="42">
        <f>'[8]Daily Roster'!$O14</f>
        <v>0</v>
      </c>
      <c r="P14" s="42">
        <f>'[8]Daily Roster'!$P14</f>
        <v>0</v>
      </c>
      <c r="Q14" s="42">
        <f>'[8]Daily Roster'!$Q14</f>
        <v>0</v>
      </c>
      <c r="R14" s="42">
        <f>'[8]Daily Roster'!$R14</f>
        <v>0</v>
      </c>
      <c r="S14" s="42">
        <f>'[8]Daily Roster'!$S14</f>
        <v>0</v>
      </c>
      <c r="T14" s="42">
        <f>'[8]Daily Roster'!$T14</f>
        <v>0</v>
      </c>
    </row>
    <row r="15" spans="1:20" x14ac:dyDescent="0.3">
      <c r="A15" s="7">
        <v>43118</v>
      </c>
      <c r="B15" s="1" t="s">
        <v>4</v>
      </c>
      <c r="C15" s="39">
        <f>'[8]Daily Roster'!$C15</f>
        <v>0</v>
      </c>
      <c r="D15" s="39">
        <f>'[8]Daily Roster'!$D15</f>
        <v>0</v>
      </c>
      <c r="E15" s="39">
        <f>'[8]Daily Roster'!$E15</f>
        <v>0</v>
      </c>
      <c r="F15" s="39">
        <f>'[8]Daily Roster'!$F15</f>
        <v>0</v>
      </c>
      <c r="G15" s="39">
        <f>'[8]Daily Roster'!$G15</f>
        <v>0</v>
      </c>
      <c r="H15" s="39">
        <f>'[8]Daily Roster'!$H15</f>
        <v>0</v>
      </c>
      <c r="I15" s="39">
        <f>'[8]Daily Roster'!$I15</f>
        <v>0</v>
      </c>
      <c r="J15" s="42">
        <f>'[8]Daily Roster'!$J15</f>
        <v>0</v>
      </c>
      <c r="K15" s="42">
        <f>'[8]Daily Roster'!$K15</f>
        <v>0</v>
      </c>
      <c r="L15" s="42">
        <f>'[8]Daily Roster'!$L15</f>
        <v>0</v>
      </c>
      <c r="M15" s="42">
        <f>'[8]Daily Roster'!$M15</f>
        <v>0</v>
      </c>
      <c r="N15" s="42">
        <f>'[8]Daily Roster'!$N15</f>
        <v>0</v>
      </c>
      <c r="O15" s="42">
        <f>'[8]Daily Roster'!$O15</f>
        <v>0</v>
      </c>
      <c r="P15" s="42">
        <f>'[8]Daily Roster'!$P15</f>
        <v>0</v>
      </c>
      <c r="Q15" s="42">
        <f>'[8]Daily Roster'!$Q15</f>
        <v>0</v>
      </c>
      <c r="R15" s="42">
        <f>'[8]Daily Roster'!$R15</f>
        <v>0</v>
      </c>
      <c r="S15" s="42">
        <f>'[8]Daily Roster'!$S15</f>
        <v>0</v>
      </c>
      <c r="T15" s="42">
        <f>'[8]Daily Roster'!$T15</f>
        <v>0</v>
      </c>
    </row>
    <row r="16" spans="1:20" x14ac:dyDescent="0.3">
      <c r="A16" s="7">
        <v>43119</v>
      </c>
      <c r="B16" s="1" t="s">
        <v>5</v>
      </c>
      <c r="C16" s="39">
        <f>'[8]Daily Roster'!$C16</f>
        <v>0</v>
      </c>
      <c r="D16" s="39">
        <f>'[8]Daily Roster'!$D16</f>
        <v>0</v>
      </c>
      <c r="E16" s="39">
        <f>'[8]Daily Roster'!$E16</f>
        <v>0</v>
      </c>
      <c r="F16" s="39">
        <f>'[8]Daily Roster'!$F16</f>
        <v>0</v>
      </c>
      <c r="G16" s="39">
        <f>'[8]Daily Roster'!$G16</f>
        <v>0</v>
      </c>
      <c r="H16" s="39">
        <f>'[8]Daily Roster'!$H16</f>
        <v>0</v>
      </c>
      <c r="I16" s="39">
        <f>'[8]Daily Roster'!$I16</f>
        <v>0</v>
      </c>
      <c r="J16" s="42">
        <f>'[8]Daily Roster'!$J16</f>
        <v>0</v>
      </c>
      <c r="K16" s="42">
        <f>'[8]Daily Roster'!$K16</f>
        <v>0</v>
      </c>
      <c r="L16" s="42">
        <f>'[8]Daily Roster'!$L16</f>
        <v>0</v>
      </c>
      <c r="M16" s="42">
        <f>'[8]Daily Roster'!$M16</f>
        <v>0</v>
      </c>
      <c r="N16" s="42">
        <f>'[8]Daily Roster'!$N16</f>
        <v>0</v>
      </c>
      <c r="O16" s="42">
        <f>'[8]Daily Roster'!$O16</f>
        <v>0</v>
      </c>
      <c r="P16" s="42">
        <f>'[8]Daily Roster'!$P16</f>
        <v>0</v>
      </c>
      <c r="Q16" s="42">
        <f>'[8]Daily Roster'!$Q16</f>
        <v>0</v>
      </c>
      <c r="R16" s="42">
        <f>'[8]Daily Roster'!$R16</f>
        <v>0</v>
      </c>
      <c r="S16" s="42">
        <f>'[8]Daily Roster'!$S16</f>
        <v>0</v>
      </c>
      <c r="T16" s="42">
        <f>'[8]Daily Roster'!$T16</f>
        <v>0</v>
      </c>
    </row>
    <row r="17" spans="1:20" x14ac:dyDescent="0.3">
      <c r="A17" s="7">
        <v>43122</v>
      </c>
      <c r="B17" s="1" t="s">
        <v>1</v>
      </c>
      <c r="C17" s="39">
        <f>'[8]Daily Roster'!$C17</f>
        <v>0</v>
      </c>
      <c r="D17" s="39">
        <f>'[8]Daily Roster'!$D17</f>
        <v>0</v>
      </c>
      <c r="E17" s="39">
        <f>'[8]Daily Roster'!$E17</f>
        <v>0</v>
      </c>
      <c r="F17" s="39">
        <f>'[8]Daily Roster'!$F17</f>
        <v>0</v>
      </c>
      <c r="G17" s="39">
        <f>'[8]Daily Roster'!$G17</f>
        <v>0</v>
      </c>
      <c r="H17" s="39">
        <f>'[8]Daily Roster'!$H17</f>
        <v>0</v>
      </c>
      <c r="I17" s="39">
        <f>'[8]Daily Roster'!$I17</f>
        <v>0</v>
      </c>
      <c r="J17" s="42">
        <f>'[8]Daily Roster'!$J17</f>
        <v>0</v>
      </c>
      <c r="K17" s="42">
        <f>'[8]Daily Roster'!$K17</f>
        <v>0</v>
      </c>
      <c r="L17" s="42">
        <f>'[8]Daily Roster'!$L17</f>
        <v>0</v>
      </c>
      <c r="M17" s="42">
        <f>'[8]Daily Roster'!$M17</f>
        <v>0</v>
      </c>
      <c r="N17" s="42">
        <f>'[8]Daily Roster'!$N17</f>
        <v>0</v>
      </c>
      <c r="O17" s="42">
        <f>'[8]Daily Roster'!$O17</f>
        <v>0</v>
      </c>
      <c r="P17" s="42">
        <f>'[8]Daily Roster'!$P17</f>
        <v>0</v>
      </c>
      <c r="Q17" s="42">
        <f>'[8]Daily Roster'!$Q17</f>
        <v>0</v>
      </c>
      <c r="R17" s="42">
        <f>'[8]Daily Roster'!$R17</f>
        <v>0</v>
      </c>
      <c r="S17" s="42">
        <f>'[8]Daily Roster'!$S17</f>
        <v>0</v>
      </c>
      <c r="T17" s="42">
        <f>'[8]Daily Roster'!$T17</f>
        <v>0</v>
      </c>
    </row>
    <row r="18" spans="1:20" x14ac:dyDescent="0.3">
      <c r="A18" s="7">
        <v>43123</v>
      </c>
      <c r="B18" s="1" t="s">
        <v>2</v>
      </c>
      <c r="C18" s="39">
        <f>'[8]Daily Roster'!$C18</f>
        <v>0</v>
      </c>
      <c r="D18" s="39">
        <f>'[8]Daily Roster'!$D18</f>
        <v>0</v>
      </c>
      <c r="E18" s="39">
        <f>'[8]Daily Roster'!$E18</f>
        <v>0</v>
      </c>
      <c r="F18" s="39">
        <f>'[8]Daily Roster'!$F18</f>
        <v>0</v>
      </c>
      <c r="G18" s="39">
        <f>'[8]Daily Roster'!$G18</f>
        <v>0</v>
      </c>
      <c r="H18" s="39">
        <f>'[8]Daily Roster'!$H18</f>
        <v>0</v>
      </c>
      <c r="I18" s="39">
        <f>'[8]Daily Roster'!$I18</f>
        <v>0</v>
      </c>
      <c r="J18" s="42">
        <f>'[8]Daily Roster'!$J18</f>
        <v>0</v>
      </c>
      <c r="K18" s="42">
        <f>'[8]Daily Roster'!$K18</f>
        <v>0</v>
      </c>
      <c r="L18" s="42">
        <f>'[8]Daily Roster'!$L18</f>
        <v>0</v>
      </c>
      <c r="M18" s="42">
        <f>'[8]Daily Roster'!$M18</f>
        <v>0</v>
      </c>
      <c r="N18" s="42">
        <f>'[8]Daily Roster'!$N18</f>
        <v>0</v>
      </c>
      <c r="O18" s="42">
        <f>'[8]Daily Roster'!$O18</f>
        <v>0</v>
      </c>
      <c r="P18" s="42">
        <f>'[8]Daily Roster'!$P18</f>
        <v>0</v>
      </c>
      <c r="Q18" s="42">
        <f>'[8]Daily Roster'!$Q18</f>
        <v>0</v>
      </c>
      <c r="R18" s="42">
        <f>'[8]Daily Roster'!$R18</f>
        <v>0</v>
      </c>
      <c r="S18" s="42">
        <f>'[8]Daily Roster'!$S18</f>
        <v>0</v>
      </c>
      <c r="T18" s="42">
        <f>'[8]Daily Roster'!$T18</f>
        <v>0</v>
      </c>
    </row>
    <row r="19" spans="1:20" x14ac:dyDescent="0.3">
      <c r="A19" s="7">
        <v>43124</v>
      </c>
      <c r="B19" s="1" t="s">
        <v>3</v>
      </c>
      <c r="C19" s="39">
        <f>'[8]Daily Roster'!$C19</f>
        <v>0</v>
      </c>
      <c r="D19" s="39">
        <f>'[8]Daily Roster'!$D19</f>
        <v>0</v>
      </c>
      <c r="E19" s="39">
        <f>'[8]Daily Roster'!$E19</f>
        <v>0</v>
      </c>
      <c r="F19" s="39">
        <f>'[8]Daily Roster'!$F19</f>
        <v>0</v>
      </c>
      <c r="G19" s="39">
        <f>'[8]Daily Roster'!$G19</f>
        <v>0</v>
      </c>
      <c r="H19" s="39">
        <f>'[8]Daily Roster'!$H19</f>
        <v>0</v>
      </c>
      <c r="I19" s="39">
        <f>'[8]Daily Roster'!$I19</f>
        <v>0</v>
      </c>
      <c r="J19" s="42">
        <f>'[8]Daily Roster'!$J19</f>
        <v>0</v>
      </c>
      <c r="K19" s="42">
        <f>'[8]Daily Roster'!$K19</f>
        <v>0</v>
      </c>
      <c r="L19" s="42">
        <f>'[8]Daily Roster'!$L19</f>
        <v>0</v>
      </c>
      <c r="M19" s="42">
        <f>'[8]Daily Roster'!$M19</f>
        <v>0</v>
      </c>
      <c r="N19" s="42">
        <f>'[8]Daily Roster'!$N19</f>
        <v>0</v>
      </c>
      <c r="O19" s="42">
        <f>'[8]Daily Roster'!$O19</f>
        <v>0</v>
      </c>
      <c r="P19" s="42">
        <f>'[8]Daily Roster'!$P19</f>
        <v>0</v>
      </c>
      <c r="Q19" s="42">
        <f>'[8]Daily Roster'!$Q19</f>
        <v>0</v>
      </c>
      <c r="R19" s="42">
        <f>'[8]Daily Roster'!$R19</f>
        <v>0</v>
      </c>
      <c r="S19" s="42">
        <f>'[8]Daily Roster'!$S19</f>
        <v>0</v>
      </c>
      <c r="T19" s="42">
        <f>'[8]Daily Roster'!$T19</f>
        <v>0</v>
      </c>
    </row>
    <row r="20" spans="1:20" x14ac:dyDescent="0.3">
      <c r="A20" s="7">
        <v>43125</v>
      </c>
      <c r="B20" s="1" t="s">
        <v>4</v>
      </c>
      <c r="C20" s="39">
        <f>'[8]Daily Roster'!$C20</f>
        <v>0</v>
      </c>
      <c r="D20" s="39">
        <f>'[8]Daily Roster'!$D20</f>
        <v>0</v>
      </c>
      <c r="E20" s="39">
        <f>'[8]Daily Roster'!$E20</f>
        <v>0</v>
      </c>
      <c r="F20" s="39">
        <f>'[8]Daily Roster'!$F20</f>
        <v>0</v>
      </c>
      <c r="G20" s="39">
        <f>'[8]Daily Roster'!$G20</f>
        <v>0</v>
      </c>
      <c r="H20" s="39">
        <f>'[8]Daily Roster'!$H20</f>
        <v>0</v>
      </c>
      <c r="I20" s="39">
        <f>'[8]Daily Roster'!$I20</f>
        <v>0</v>
      </c>
      <c r="J20" s="42">
        <f>'[8]Daily Roster'!$J20</f>
        <v>0</v>
      </c>
      <c r="K20" s="42">
        <f>'[8]Daily Roster'!$K20</f>
        <v>0</v>
      </c>
      <c r="L20" s="42">
        <f>'[8]Daily Roster'!$L20</f>
        <v>0</v>
      </c>
      <c r="M20" s="42">
        <f>'[8]Daily Roster'!$M20</f>
        <v>0</v>
      </c>
      <c r="N20" s="42">
        <f>'[8]Daily Roster'!$N20</f>
        <v>0</v>
      </c>
      <c r="O20" s="42">
        <f>'[8]Daily Roster'!$O20</f>
        <v>0</v>
      </c>
      <c r="P20" s="42">
        <f>'[8]Daily Roster'!$P20</f>
        <v>0</v>
      </c>
      <c r="Q20" s="42">
        <f>'[8]Daily Roster'!$Q20</f>
        <v>0</v>
      </c>
      <c r="R20" s="42">
        <f>'[8]Daily Roster'!$R20</f>
        <v>0</v>
      </c>
      <c r="S20" s="42">
        <f>'[8]Daily Roster'!$S20</f>
        <v>0</v>
      </c>
      <c r="T20" s="42">
        <f>'[8]Daily Roster'!$T20</f>
        <v>0</v>
      </c>
    </row>
    <row r="21" spans="1:20" x14ac:dyDescent="0.3">
      <c r="A21" s="7">
        <v>43126</v>
      </c>
      <c r="B21" s="1" t="s">
        <v>5</v>
      </c>
      <c r="C21" s="39">
        <f>'[8]Daily Roster'!$C21</f>
        <v>0</v>
      </c>
      <c r="D21" s="39">
        <f>'[8]Daily Roster'!$D21</f>
        <v>0</v>
      </c>
      <c r="E21" s="39">
        <f>'[8]Daily Roster'!$E21</f>
        <v>0</v>
      </c>
      <c r="F21" s="39">
        <f>'[8]Daily Roster'!$F21</f>
        <v>0</v>
      </c>
      <c r="G21" s="39">
        <f>'[8]Daily Roster'!$G21</f>
        <v>0</v>
      </c>
      <c r="H21" s="39">
        <f>'[8]Daily Roster'!$H21</f>
        <v>0</v>
      </c>
      <c r="I21" s="39">
        <f>'[8]Daily Roster'!$I21</f>
        <v>0</v>
      </c>
      <c r="J21" s="42">
        <f>'[8]Daily Roster'!$J21</f>
        <v>0</v>
      </c>
      <c r="K21" s="42">
        <f>'[8]Daily Roster'!$K21</f>
        <v>0</v>
      </c>
      <c r="L21" s="42">
        <f>'[8]Daily Roster'!$L21</f>
        <v>0</v>
      </c>
      <c r="M21" s="42">
        <f>'[8]Daily Roster'!$M21</f>
        <v>0</v>
      </c>
      <c r="N21" s="42">
        <f>'[8]Daily Roster'!$N21</f>
        <v>0</v>
      </c>
      <c r="O21" s="42">
        <f>'[8]Daily Roster'!$O21</f>
        <v>0</v>
      </c>
      <c r="P21" s="42">
        <f>'[8]Daily Roster'!$P21</f>
        <v>0</v>
      </c>
      <c r="Q21" s="42">
        <f>'[8]Daily Roster'!$Q21</f>
        <v>0</v>
      </c>
      <c r="R21" s="42">
        <f>'[8]Daily Roster'!$R21</f>
        <v>0</v>
      </c>
      <c r="S21" s="42">
        <f>'[8]Daily Roster'!$S21</f>
        <v>0</v>
      </c>
      <c r="T21" s="42">
        <f>'[8]Daily Roster'!$T21</f>
        <v>0</v>
      </c>
    </row>
    <row r="22" spans="1:20" x14ac:dyDescent="0.3">
      <c r="A22" s="7">
        <v>43129</v>
      </c>
      <c r="B22" s="1" t="s">
        <v>1</v>
      </c>
      <c r="C22" s="39">
        <f>'[8]Daily Roster'!$C22</f>
        <v>0</v>
      </c>
      <c r="D22" s="39">
        <f>'[8]Daily Roster'!$D22</f>
        <v>0</v>
      </c>
      <c r="E22" s="39">
        <f>'[8]Daily Roster'!$E22</f>
        <v>0</v>
      </c>
      <c r="F22" s="39">
        <f>'[8]Daily Roster'!$F22</f>
        <v>0</v>
      </c>
      <c r="G22" s="39">
        <f>'[8]Daily Roster'!$G22</f>
        <v>0</v>
      </c>
      <c r="H22" s="39">
        <f>'[8]Daily Roster'!$H22</f>
        <v>0</v>
      </c>
      <c r="I22" s="39">
        <f>'[8]Daily Roster'!$I22</f>
        <v>0</v>
      </c>
      <c r="J22" s="42">
        <f>'[8]Daily Roster'!$J22</f>
        <v>0</v>
      </c>
      <c r="K22" s="42">
        <f>'[8]Daily Roster'!$K22</f>
        <v>0</v>
      </c>
      <c r="L22" s="42">
        <f>'[8]Daily Roster'!$L22</f>
        <v>0</v>
      </c>
      <c r="M22" s="42">
        <f>'[8]Daily Roster'!$M22</f>
        <v>0</v>
      </c>
      <c r="N22" s="42">
        <f>'[8]Daily Roster'!$N22</f>
        <v>0</v>
      </c>
      <c r="O22" s="42">
        <f>'[8]Daily Roster'!$O22</f>
        <v>0</v>
      </c>
      <c r="P22" s="42">
        <f>'[8]Daily Roster'!$P22</f>
        <v>0</v>
      </c>
      <c r="Q22" s="42">
        <f>'[8]Daily Roster'!$Q22</f>
        <v>0</v>
      </c>
      <c r="R22" s="42">
        <f>'[8]Daily Roster'!$R22</f>
        <v>0</v>
      </c>
      <c r="S22" s="42">
        <f>'[8]Daily Roster'!$S22</f>
        <v>0</v>
      </c>
      <c r="T22" s="42">
        <f>'[8]Daily Roster'!$T22</f>
        <v>0</v>
      </c>
    </row>
    <row r="23" spans="1:20" x14ac:dyDescent="0.3">
      <c r="A23" s="7">
        <v>43130</v>
      </c>
      <c r="B23" s="1" t="s">
        <v>2</v>
      </c>
      <c r="C23" s="39">
        <f>'[8]Daily Roster'!$C23</f>
        <v>0</v>
      </c>
      <c r="D23" s="39">
        <f>'[8]Daily Roster'!$D23</f>
        <v>0</v>
      </c>
      <c r="E23" s="39">
        <f>'[8]Daily Roster'!$E23</f>
        <v>0</v>
      </c>
      <c r="F23" s="39">
        <f>'[8]Daily Roster'!$F23</f>
        <v>0</v>
      </c>
      <c r="G23" s="39">
        <f>'[8]Daily Roster'!$G23</f>
        <v>0</v>
      </c>
      <c r="H23" s="39">
        <f>'[8]Daily Roster'!$H23</f>
        <v>0</v>
      </c>
      <c r="I23" s="39">
        <f>'[8]Daily Roster'!$I23</f>
        <v>0</v>
      </c>
      <c r="J23" s="42">
        <f>'[8]Daily Roster'!$J23</f>
        <v>0</v>
      </c>
      <c r="K23" s="42">
        <f>'[8]Daily Roster'!$K23</f>
        <v>0</v>
      </c>
      <c r="L23" s="42">
        <f>'[8]Daily Roster'!$L23</f>
        <v>0</v>
      </c>
      <c r="M23" s="42">
        <f>'[8]Daily Roster'!$M23</f>
        <v>0</v>
      </c>
      <c r="N23" s="42">
        <f>'[8]Daily Roster'!$N23</f>
        <v>0</v>
      </c>
      <c r="O23" s="42">
        <f>'[8]Daily Roster'!$O23</f>
        <v>0</v>
      </c>
      <c r="P23" s="42">
        <f>'[8]Daily Roster'!$P23</f>
        <v>0</v>
      </c>
      <c r="Q23" s="42">
        <f>'[8]Daily Roster'!$Q23</f>
        <v>0</v>
      </c>
      <c r="R23" s="42">
        <f>'[8]Daily Roster'!$R23</f>
        <v>0</v>
      </c>
      <c r="S23" s="42">
        <f>'[8]Daily Roster'!$S23</f>
        <v>0</v>
      </c>
      <c r="T23" s="42">
        <f>'[8]Daily Roster'!$T23</f>
        <v>0</v>
      </c>
    </row>
    <row r="24" spans="1:20" x14ac:dyDescent="0.3">
      <c r="A24" s="7">
        <v>43131</v>
      </c>
      <c r="B24" s="1" t="s">
        <v>3</v>
      </c>
      <c r="C24" s="39">
        <f>'[8]Daily Roster'!$C24</f>
        <v>0</v>
      </c>
      <c r="D24" s="39">
        <f>'[8]Daily Roster'!$D24</f>
        <v>0</v>
      </c>
      <c r="E24" s="39">
        <f>'[8]Daily Roster'!$E24</f>
        <v>0</v>
      </c>
      <c r="F24" s="39">
        <f>'[8]Daily Roster'!$F24</f>
        <v>0</v>
      </c>
      <c r="G24" s="39">
        <f>'[8]Daily Roster'!$G24</f>
        <v>0</v>
      </c>
      <c r="H24" s="39">
        <f>'[8]Daily Roster'!$H24</f>
        <v>0</v>
      </c>
      <c r="I24" s="39">
        <f>'[8]Daily Roster'!$I24</f>
        <v>0</v>
      </c>
      <c r="J24" s="42">
        <f>'[8]Daily Roster'!$J24</f>
        <v>0</v>
      </c>
      <c r="K24" s="42">
        <f>'[8]Daily Roster'!$K24</f>
        <v>0</v>
      </c>
      <c r="L24" s="42">
        <f>'[8]Daily Roster'!$L24</f>
        <v>0</v>
      </c>
      <c r="M24" s="42">
        <f>'[8]Daily Roster'!$M24</f>
        <v>0</v>
      </c>
      <c r="N24" s="42">
        <f>'[8]Daily Roster'!$N24</f>
        <v>0</v>
      </c>
      <c r="O24" s="42">
        <f>'[8]Daily Roster'!$O24</f>
        <v>0</v>
      </c>
      <c r="P24" s="42">
        <f>'[8]Daily Roster'!$P24</f>
        <v>0</v>
      </c>
      <c r="Q24" s="42">
        <f>'[8]Daily Roster'!$Q24</f>
        <v>0</v>
      </c>
      <c r="R24" s="42">
        <f>'[8]Daily Roster'!$R24</f>
        <v>0</v>
      </c>
      <c r="S24" s="42">
        <f>'[8]Daily Roster'!$S24</f>
        <v>0</v>
      </c>
      <c r="T24" s="42">
        <f>'[8]Daily Roster'!$T24</f>
        <v>0</v>
      </c>
    </row>
    <row r="25" spans="1:20" x14ac:dyDescent="0.3">
      <c r="A25" s="7">
        <v>43132</v>
      </c>
      <c r="B25" s="1" t="s">
        <v>4</v>
      </c>
      <c r="C25" s="39">
        <f>'[8]Daily Roster'!$C25</f>
        <v>0</v>
      </c>
      <c r="D25" s="39">
        <f>'[8]Daily Roster'!$D25</f>
        <v>0</v>
      </c>
      <c r="E25" s="39">
        <f>'[8]Daily Roster'!$E25</f>
        <v>0</v>
      </c>
      <c r="F25" s="39">
        <f>'[8]Daily Roster'!$F25</f>
        <v>0</v>
      </c>
      <c r="G25" s="39">
        <f>'[8]Daily Roster'!$G25</f>
        <v>0</v>
      </c>
      <c r="H25" s="39">
        <f>'[8]Daily Roster'!$H25</f>
        <v>0</v>
      </c>
      <c r="I25" s="39">
        <f>'[8]Daily Roster'!$I25</f>
        <v>0</v>
      </c>
      <c r="J25" s="42">
        <f>'[8]Daily Roster'!$J25</f>
        <v>0</v>
      </c>
      <c r="K25" s="42">
        <f>'[8]Daily Roster'!$K25</f>
        <v>0</v>
      </c>
      <c r="L25" s="42">
        <f>'[8]Daily Roster'!$L25</f>
        <v>0</v>
      </c>
      <c r="M25" s="42">
        <f>'[8]Daily Roster'!$M25</f>
        <v>0</v>
      </c>
      <c r="N25" s="42">
        <f>'[8]Daily Roster'!$N25</f>
        <v>0</v>
      </c>
      <c r="O25" s="42">
        <f>'[8]Daily Roster'!$O25</f>
        <v>0</v>
      </c>
      <c r="P25" s="42">
        <f>'[8]Daily Roster'!$P25</f>
        <v>0</v>
      </c>
      <c r="Q25" s="42">
        <f>'[8]Daily Roster'!$Q25</f>
        <v>0</v>
      </c>
      <c r="R25" s="42">
        <f>'[8]Daily Roster'!$R25</f>
        <v>0</v>
      </c>
      <c r="S25" s="42">
        <f>'[8]Daily Roster'!$S25</f>
        <v>0</v>
      </c>
      <c r="T25" s="42">
        <f>'[8]Daily Roster'!$T25</f>
        <v>0</v>
      </c>
    </row>
    <row r="26" spans="1:20" x14ac:dyDescent="0.3">
      <c r="A26" s="7">
        <v>43133</v>
      </c>
      <c r="B26" s="1" t="s">
        <v>5</v>
      </c>
      <c r="C26" s="39">
        <f>'[8]Daily Roster'!$C26</f>
        <v>0</v>
      </c>
      <c r="D26" s="39">
        <f>'[8]Daily Roster'!$D26</f>
        <v>0</v>
      </c>
      <c r="E26" s="39">
        <f>'[8]Daily Roster'!$E26</f>
        <v>0</v>
      </c>
      <c r="F26" s="39">
        <f>'[8]Daily Roster'!$F26</f>
        <v>0</v>
      </c>
      <c r="G26" s="39">
        <f>'[8]Daily Roster'!$G26</f>
        <v>0</v>
      </c>
      <c r="H26" s="39">
        <f>'[8]Daily Roster'!$H26</f>
        <v>0</v>
      </c>
      <c r="I26" s="39">
        <f>'[8]Daily Roster'!$I26</f>
        <v>0</v>
      </c>
      <c r="J26" s="42">
        <f>'[8]Daily Roster'!$J26</f>
        <v>0</v>
      </c>
      <c r="K26" s="42">
        <f>'[8]Daily Roster'!$K26</f>
        <v>0</v>
      </c>
      <c r="L26" s="42">
        <f>'[8]Daily Roster'!$L26</f>
        <v>0</v>
      </c>
      <c r="M26" s="42">
        <f>'[8]Daily Roster'!$M26</f>
        <v>0</v>
      </c>
      <c r="N26" s="42">
        <f>'[8]Daily Roster'!$N26</f>
        <v>0</v>
      </c>
      <c r="O26" s="42">
        <f>'[8]Daily Roster'!$O26</f>
        <v>0</v>
      </c>
      <c r="P26" s="42">
        <f>'[8]Daily Roster'!$P26</f>
        <v>0</v>
      </c>
      <c r="Q26" s="42">
        <f>'[8]Daily Roster'!$Q26</f>
        <v>0</v>
      </c>
      <c r="R26" s="42">
        <f>'[8]Daily Roster'!$R26</f>
        <v>0</v>
      </c>
      <c r="S26" s="42">
        <f>'[8]Daily Roster'!$S26</f>
        <v>0</v>
      </c>
      <c r="T26" s="42">
        <f>'[8]Daily Roster'!$T26</f>
        <v>0</v>
      </c>
    </row>
    <row r="27" spans="1:20" x14ac:dyDescent="0.3">
      <c r="A27" s="7">
        <v>43136</v>
      </c>
      <c r="B27" s="1" t="s">
        <v>1</v>
      </c>
      <c r="C27" s="39">
        <f>'[8]Daily Roster'!$C27</f>
        <v>0</v>
      </c>
      <c r="D27" s="39">
        <f>'[8]Daily Roster'!$D27</f>
        <v>0</v>
      </c>
      <c r="E27" s="39">
        <f>'[8]Daily Roster'!$E27</f>
        <v>0</v>
      </c>
      <c r="F27" s="39">
        <f>'[8]Daily Roster'!$F27</f>
        <v>0</v>
      </c>
      <c r="G27" s="39">
        <f>'[8]Daily Roster'!$G27</f>
        <v>0</v>
      </c>
      <c r="H27" s="39">
        <f>'[8]Daily Roster'!$H27</f>
        <v>0</v>
      </c>
      <c r="I27" s="39">
        <f>'[8]Daily Roster'!$I27</f>
        <v>0</v>
      </c>
      <c r="J27" s="42">
        <f>'[8]Daily Roster'!$J27</f>
        <v>0</v>
      </c>
      <c r="K27" s="42">
        <f>'[8]Daily Roster'!$K27</f>
        <v>0</v>
      </c>
      <c r="L27" s="42">
        <f>'[8]Daily Roster'!$L27</f>
        <v>0</v>
      </c>
      <c r="M27" s="42">
        <f>'[8]Daily Roster'!$M27</f>
        <v>0</v>
      </c>
      <c r="N27" s="42">
        <f>'[8]Daily Roster'!$N27</f>
        <v>0</v>
      </c>
      <c r="O27" s="42">
        <f>'[8]Daily Roster'!$O27</f>
        <v>0</v>
      </c>
      <c r="P27" s="42">
        <f>'[8]Daily Roster'!$P27</f>
        <v>0</v>
      </c>
      <c r="Q27" s="42">
        <f>'[8]Daily Roster'!$Q27</f>
        <v>0</v>
      </c>
      <c r="R27" s="42">
        <f>'[8]Daily Roster'!$R27</f>
        <v>0</v>
      </c>
      <c r="S27" s="42">
        <f>'[8]Daily Roster'!$S27</f>
        <v>0</v>
      </c>
      <c r="T27" s="42">
        <f>'[8]Daily Roster'!$T27</f>
        <v>0</v>
      </c>
    </row>
    <row r="28" spans="1:20" x14ac:dyDescent="0.3">
      <c r="A28" s="7">
        <v>43137</v>
      </c>
      <c r="B28" s="1" t="s">
        <v>2</v>
      </c>
      <c r="C28" s="39">
        <f>'[8]Daily Roster'!$C28</f>
        <v>0</v>
      </c>
      <c r="D28" s="39">
        <f>'[8]Daily Roster'!$D28</f>
        <v>0</v>
      </c>
      <c r="E28" s="39">
        <f>'[8]Daily Roster'!$E28</f>
        <v>0</v>
      </c>
      <c r="F28" s="39">
        <f>'[8]Daily Roster'!$F28</f>
        <v>0</v>
      </c>
      <c r="G28" s="39">
        <f>'[8]Daily Roster'!$G28</f>
        <v>0</v>
      </c>
      <c r="H28" s="39">
        <f>'[8]Daily Roster'!$H28</f>
        <v>0</v>
      </c>
      <c r="I28" s="39">
        <f>'[8]Daily Roster'!$I28</f>
        <v>0</v>
      </c>
      <c r="J28" s="42">
        <f>'[8]Daily Roster'!$J28</f>
        <v>0</v>
      </c>
      <c r="K28" s="42">
        <f>'[8]Daily Roster'!$K28</f>
        <v>0</v>
      </c>
      <c r="L28" s="42">
        <f>'[8]Daily Roster'!$L28</f>
        <v>0</v>
      </c>
      <c r="M28" s="42">
        <f>'[8]Daily Roster'!$M28</f>
        <v>0</v>
      </c>
      <c r="N28" s="42">
        <f>'[8]Daily Roster'!$N28</f>
        <v>0</v>
      </c>
      <c r="O28" s="42">
        <f>'[8]Daily Roster'!$O28</f>
        <v>0</v>
      </c>
      <c r="P28" s="42">
        <f>'[8]Daily Roster'!$P28</f>
        <v>0</v>
      </c>
      <c r="Q28" s="42">
        <f>'[8]Daily Roster'!$Q28</f>
        <v>0</v>
      </c>
      <c r="R28" s="42">
        <f>'[8]Daily Roster'!$R28</f>
        <v>0</v>
      </c>
      <c r="S28" s="42">
        <f>'[8]Daily Roster'!$S28</f>
        <v>0</v>
      </c>
      <c r="T28" s="42">
        <f>'[8]Daily Roster'!$T28</f>
        <v>0</v>
      </c>
    </row>
    <row r="29" spans="1:20" x14ac:dyDescent="0.3">
      <c r="A29" s="7">
        <v>43138</v>
      </c>
      <c r="B29" s="1" t="s">
        <v>3</v>
      </c>
      <c r="C29" s="39">
        <f>'[8]Daily Roster'!$C29</f>
        <v>0</v>
      </c>
      <c r="D29" s="39">
        <f>'[8]Daily Roster'!$D29</f>
        <v>0</v>
      </c>
      <c r="E29" s="39">
        <f>'[8]Daily Roster'!$E29</f>
        <v>0</v>
      </c>
      <c r="F29" s="39">
        <f>'[8]Daily Roster'!$F29</f>
        <v>0</v>
      </c>
      <c r="G29" s="39">
        <f>'[8]Daily Roster'!$G29</f>
        <v>0</v>
      </c>
      <c r="H29" s="39">
        <f>'[8]Daily Roster'!$H29</f>
        <v>0</v>
      </c>
      <c r="I29" s="39">
        <f>'[8]Daily Roster'!$I29</f>
        <v>0</v>
      </c>
      <c r="J29" s="42">
        <f>'[8]Daily Roster'!$J29</f>
        <v>0</v>
      </c>
      <c r="K29" s="42">
        <f>'[8]Daily Roster'!$K29</f>
        <v>0</v>
      </c>
      <c r="L29" s="42">
        <f>'[8]Daily Roster'!$L29</f>
        <v>0</v>
      </c>
      <c r="M29" s="42">
        <f>'[8]Daily Roster'!$M29</f>
        <v>0</v>
      </c>
      <c r="N29" s="42">
        <f>'[8]Daily Roster'!$N29</f>
        <v>0</v>
      </c>
      <c r="O29" s="42">
        <f>'[8]Daily Roster'!$O29</f>
        <v>0</v>
      </c>
      <c r="P29" s="42">
        <f>'[8]Daily Roster'!$P29</f>
        <v>0</v>
      </c>
      <c r="Q29" s="42">
        <f>'[8]Daily Roster'!$Q29</f>
        <v>0</v>
      </c>
      <c r="R29" s="42">
        <f>'[8]Daily Roster'!$R29</f>
        <v>0</v>
      </c>
      <c r="S29" s="42">
        <f>'[8]Daily Roster'!$S29</f>
        <v>0</v>
      </c>
      <c r="T29" s="42">
        <f>'[8]Daily Roster'!$T29</f>
        <v>0</v>
      </c>
    </row>
    <row r="30" spans="1:20" x14ac:dyDescent="0.3">
      <c r="A30" s="7">
        <v>43139</v>
      </c>
      <c r="B30" s="1" t="s">
        <v>4</v>
      </c>
      <c r="C30" s="39">
        <f>'[8]Daily Roster'!$C30</f>
        <v>0</v>
      </c>
      <c r="D30" s="39">
        <f>'[8]Daily Roster'!$D30</f>
        <v>0</v>
      </c>
      <c r="E30" s="39">
        <f>'[8]Daily Roster'!$E30</f>
        <v>0</v>
      </c>
      <c r="F30" s="39">
        <f>'[8]Daily Roster'!$F30</f>
        <v>0</v>
      </c>
      <c r="G30" s="39">
        <f>'[8]Daily Roster'!$G30</f>
        <v>0</v>
      </c>
      <c r="H30" s="39">
        <f>'[8]Daily Roster'!$H30</f>
        <v>0</v>
      </c>
      <c r="I30" s="39">
        <f>'[8]Daily Roster'!$I30</f>
        <v>0</v>
      </c>
      <c r="J30" s="42">
        <f>'[8]Daily Roster'!$J30</f>
        <v>0</v>
      </c>
      <c r="K30" s="42">
        <f>'[8]Daily Roster'!$K30</f>
        <v>0</v>
      </c>
      <c r="L30" s="42">
        <f>'[8]Daily Roster'!$L30</f>
        <v>0</v>
      </c>
      <c r="M30" s="42">
        <f>'[8]Daily Roster'!$M30</f>
        <v>0</v>
      </c>
      <c r="N30" s="42">
        <f>'[8]Daily Roster'!$N30</f>
        <v>0</v>
      </c>
      <c r="O30" s="42">
        <f>'[8]Daily Roster'!$O30</f>
        <v>0</v>
      </c>
      <c r="P30" s="42">
        <f>'[8]Daily Roster'!$P30</f>
        <v>0</v>
      </c>
      <c r="Q30" s="42">
        <f>'[8]Daily Roster'!$Q30</f>
        <v>0</v>
      </c>
      <c r="R30" s="42">
        <f>'[8]Daily Roster'!$R30</f>
        <v>0</v>
      </c>
      <c r="S30" s="42">
        <f>'[8]Daily Roster'!$S30</f>
        <v>0</v>
      </c>
      <c r="T30" s="42">
        <f>'[8]Daily Roster'!$T30</f>
        <v>0</v>
      </c>
    </row>
    <row r="31" spans="1:20" x14ac:dyDescent="0.3">
      <c r="A31" s="7">
        <v>43140</v>
      </c>
      <c r="B31" s="1" t="s">
        <v>5</v>
      </c>
      <c r="C31" s="39">
        <f>'[8]Daily Roster'!$C31</f>
        <v>0</v>
      </c>
      <c r="D31" s="39">
        <f>'[8]Daily Roster'!$D31</f>
        <v>0</v>
      </c>
      <c r="E31" s="39">
        <f>'[8]Daily Roster'!$E31</f>
        <v>0</v>
      </c>
      <c r="F31" s="39">
        <f>'[8]Daily Roster'!$F31</f>
        <v>0</v>
      </c>
      <c r="G31" s="39">
        <f>'[8]Daily Roster'!$G31</f>
        <v>0</v>
      </c>
      <c r="H31" s="39">
        <f>'[8]Daily Roster'!$H31</f>
        <v>0</v>
      </c>
      <c r="I31" s="39">
        <f>'[8]Daily Roster'!$I31</f>
        <v>0</v>
      </c>
      <c r="J31" s="42">
        <f>'[8]Daily Roster'!$J31</f>
        <v>0</v>
      </c>
      <c r="K31" s="42">
        <f>'[8]Daily Roster'!$K31</f>
        <v>0</v>
      </c>
      <c r="L31" s="42">
        <f>'[8]Daily Roster'!$L31</f>
        <v>0</v>
      </c>
      <c r="M31" s="42">
        <f>'[8]Daily Roster'!$M31</f>
        <v>0</v>
      </c>
      <c r="N31" s="42">
        <f>'[8]Daily Roster'!$N31</f>
        <v>0</v>
      </c>
      <c r="O31" s="42">
        <f>'[8]Daily Roster'!$O31</f>
        <v>0</v>
      </c>
      <c r="P31" s="42">
        <f>'[8]Daily Roster'!$P31</f>
        <v>0</v>
      </c>
      <c r="Q31" s="42">
        <f>'[8]Daily Roster'!$Q31</f>
        <v>0</v>
      </c>
      <c r="R31" s="42">
        <f>'[8]Daily Roster'!$R31</f>
        <v>0</v>
      </c>
      <c r="S31" s="42">
        <f>'[8]Daily Roster'!$S31</f>
        <v>0</v>
      </c>
      <c r="T31" s="42">
        <f>'[8]Daily Roster'!$T31</f>
        <v>0</v>
      </c>
    </row>
    <row r="32" spans="1:20" x14ac:dyDescent="0.3">
      <c r="A32" s="7">
        <v>43143</v>
      </c>
      <c r="B32" s="1" t="s">
        <v>1</v>
      </c>
      <c r="C32" s="39">
        <f>'[8]Daily Roster'!$C32</f>
        <v>0</v>
      </c>
      <c r="D32" s="39">
        <f>'[8]Daily Roster'!$D32</f>
        <v>0</v>
      </c>
      <c r="E32" s="39">
        <f>'[8]Daily Roster'!$E32</f>
        <v>0</v>
      </c>
      <c r="F32" s="39">
        <f>'[8]Daily Roster'!$F32</f>
        <v>0</v>
      </c>
      <c r="G32" s="39">
        <f>'[8]Daily Roster'!$G32</f>
        <v>0</v>
      </c>
      <c r="H32" s="39">
        <f>'[8]Daily Roster'!$H32</f>
        <v>0</v>
      </c>
      <c r="I32" s="39">
        <f>'[8]Daily Roster'!$I32</f>
        <v>0</v>
      </c>
      <c r="J32" s="42">
        <f>'[8]Daily Roster'!$J32</f>
        <v>0</v>
      </c>
      <c r="K32" s="42">
        <f>'[8]Daily Roster'!$K32</f>
        <v>0</v>
      </c>
      <c r="L32" s="42">
        <f>'[8]Daily Roster'!$L32</f>
        <v>0</v>
      </c>
      <c r="M32" s="42">
        <f>'[8]Daily Roster'!$M32</f>
        <v>0</v>
      </c>
      <c r="N32" s="42">
        <f>'[8]Daily Roster'!$N32</f>
        <v>0</v>
      </c>
      <c r="O32" s="42">
        <f>'[8]Daily Roster'!$O32</f>
        <v>0</v>
      </c>
      <c r="P32" s="42">
        <f>'[8]Daily Roster'!$P32</f>
        <v>0</v>
      </c>
      <c r="Q32" s="42">
        <f>'[8]Daily Roster'!$Q32</f>
        <v>0</v>
      </c>
      <c r="R32" s="42">
        <f>'[8]Daily Roster'!$R32</f>
        <v>0</v>
      </c>
      <c r="S32" s="42">
        <f>'[8]Daily Roster'!$S32</f>
        <v>0</v>
      </c>
      <c r="T32" s="42">
        <f>'[8]Daily Roster'!$T32</f>
        <v>0</v>
      </c>
    </row>
    <row r="33" spans="1:20" x14ac:dyDescent="0.3">
      <c r="A33" s="7">
        <v>43144</v>
      </c>
      <c r="B33" s="1" t="s">
        <v>2</v>
      </c>
      <c r="C33" s="39">
        <f>'[8]Daily Roster'!$C33</f>
        <v>0</v>
      </c>
      <c r="D33" s="39">
        <f>'[8]Daily Roster'!$D33</f>
        <v>0</v>
      </c>
      <c r="E33" s="39">
        <f>'[8]Daily Roster'!$E33</f>
        <v>0</v>
      </c>
      <c r="F33" s="39">
        <f>'[8]Daily Roster'!$F33</f>
        <v>0</v>
      </c>
      <c r="G33" s="39">
        <f>'[8]Daily Roster'!$G33</f>
        <v>0</v>
      </c>
      <c r="H33" s="39">
        <f>'[8]Daily Roster'!$H33</f>
        <v>0</v>
      </c>
      <c r="I33" s="39">
        <f>'[8]Daily Roster'!$I33</f>
        <v>0</v>
      </c>
      <c r="J33" s="42">
        <f>'[8]Daily Roster'!$J33</f>
        <v>0</v>
      </c>
      <c r="K33" s="42">
        <f>'[8]Daily Roster'!$K33</f>
        <v>0</v>
      </c>
      <c r="L33" s="42">
        <f>'[8]Daily Roster'!$L33</f>
        <v>0</v>
      </c>
      <c r="M33" s="42">
        <f>'[8]Daily Roster'!$M33</f>
        <v>0</v>
      </c>
      <c r="N33" s="42">
        <f>'[8]Daily Roster'!$N33</f>
        <v>0</v>
      </c>
      <c r="O33" s="42">
        <f>'[8]Daily Roster'!$O33</f>
        <v>0</v>
      </c>
      <c r="P33" s="42">
        <f>'[8]Daily Roster'!$P33</f>
        <v>0</v>
      </c>
      <c r="Q33" s="42">
        <f>'[8]Daily Roster'!$Q33</f>
        <v>0</v>
      </c>
      <c r="R33" s="42">
        <f>'[8]Daily Roster'!$R33</f>
        <v>0</v>
      </c>
      <c r="S33" s="42">
        <f>'[8]Daily Roster'!$S33</f>
        <v>0</v>
      </c>
      <c r="T33" s="42">
        <f>'[8]Daily Roster'!$T33</f>
        <v>0</v>
      </c>
    </row>
    <row r="34" spans="1:20" x14ac:dyDescent="0.3">
      <c r="A34" s="7">
        <v>43145</v>
      </c>
      <c r="B34" s="1" t="s">
        <v>3</v>
      </c>
      <c r="C34" s="39">
        <f>'[8]Daily Roster'!$C34</f>
        <v>0</v>
      </c>
      <c r="D34" s="39">
        <f>'[8]Daily Roster'!$D34</f>
        <v>0</v>
      </c>
      <c r="E34" s="39">
        <f>'[8]Daily Roster'!$E34</f>
        <v>0</v>
      </c>
      <c r="F34" s="39">
        <f>'[8]Daily Roster'!$F34</f>
        <v>0</v>
      </c>
      <c r="G34" s="39">
        <f>'[8]Daily Roster'!$G34</f>
        <v>0</v>
      </c>
      <c r="H34" s="39">
        <f>'[8]Daily Roster'!$H34</f>
        <v>0</v>
      </c>
      <c r="I34" s="39">
        <f>'[8]Daily Roster'!$I34</f>
        <v>0</v>
      </c>
      <c r="J34" s="42">
        <f>'[8]Daily Roster'!$J34</f>
        <v>0</v>
      </c>
      <c r="K34" s="42">
        <f>'[8]Daily Roster'!$K34</f>
        <v>0</v>
      </c>
      <c r="L34" s="42">
        <f>'[8]Daily Roster'!$L34</f>
        <v>0</v>
      </c>
      <c r="M34" s="42">
        <f>'[8]Daily Roster'!$M34</f>
        <v>0</v>
      </c>
      <c r="N34" s="42">
        <f>'[8]Daily Roster'!$N34</f>
        <v>0</v>
      </c>
      <c r="O34" s="42">
        <f>'[8]Daily Roster'!$O34</f>
        <v>0</v>
      </c>
      <c r="P34" s="42">
        <f>'[8]Daily Roster'!$P34</f>
        <v>0</v>
      </c>
      <c r="Q34" s="42">
        <f>'[8]Daily Roster'!$Q34</f>
        <v>0</v>
      </c>
      <c r="R34" s="42">
        <f>'[8]Daily Roster'!$R34</f>
        <v>0</v>
      </c>
      <c r="S34" s="42">
        <f>'[8]Daily Roster'!$S34</f>
        <v>0</v>
      </c>
      <c r="T34" s="42">
        <f>'[8]Daily Roster'!$T34</f>
        <v>0</v>
      </c>
    </row>
    <row r="35" spans="1:20" x14ac:dyDescent="0.3">
      <c r="A35" s="7">
        <v>43146</v>
      </c>
      <c r="B35" s="1" t="s">
        <v>4</v>
      </c>
      <c r="C35" s="39">
        <f>'[8]Daily Roster'!$C35</f>
        <v>0</v>
      </c>
      <c r="D35" s="39">
        <f>'[8]Daily Roster'!$D35</f>
        <v>0</v>
      </c>
      <c r="E35" s="39">
        <f>'[8]Daily Roster'!$E35</f>
        <v>0</v>
      </c>
      <c r="F35" s="39">
        <f>'[8]Daily Roster'!$F35</f>
        <v>0</v>
      </c>
      <c r="G35" s="39">
        <f>'[8]Daily Roster'!$G35</f>
        <v>0</v>
      </c>
      <c r="H35" s="39">
        <f>'[8]Daily Roster'!$H35</f>
        <v>0</v>
      </c>
      <c r="I35" s="39">
        <f>'[8]Daily Roster'!$I35</f>
        <v>0</v>
      </c>
      <c r="J35" s="42">
        <f>'[8]Daily Roster'!$J35</f>
        <v>0</v>
      </c>
      <c r="K35" s="42">
        <f>'[8]Daily Roster'!$K35</f>
        <v>0</v>
      </c>
      <c r="L35" s="42">
        <f>'[8]Daily Roster'!$L35</f>
        <v>0</v>
      </c>
      <c r="M35" s="42">
        <f>'[8]Daily Roster'!$M35</f>
        <v>0</v>
      </c>
      <c r="N35" s="42">
        <f>'[8]Daily Roster'!$N35</f>
        <v>0</v>
      </c>
      <c r="O35" s="42">
        <f>'[8]Daily Roster'!$O35</f>
        <v>0</v>
      </c>
      <c r="P35" s="42">
        <f>'[8]Daily Roster'!$P35</f>
        <v>0</v>
      </c>
      <c r="Q35" s="42">
        <f>'[8]Daily Roster'!$Q35</f>
        <v>0</v>
      </c>
      <c r="R35" s="42">
        <f>'[8]Daily Roster'!$R35</f>
        <v>0</v>
      </c>
      <c r="S35" s="42">
        <f>'[8]Daily Roster'!$S35</f>
        <v>0</v>
      </c>
      <c r="T35" s="42">
        <f>'[8]Daily Roster'!$T35</f>
        <v>0</v>
      </c>
    </row>
    <row r="36" spans="1:20" x14ac:dyDescent="0.3">
      <c r="A36" s="7">
        <v>43147</v>
      </c>
      <c r="B36" s="1" t="s">
        <v>5</v>
      </c>
      <c r="C36" s="39">
        <f>'[8]Daily Roster'!$C36</f>
        <v>0</v>
      </c>
      <c r="D36" s="39">
        <f>'[8]Daily Roster'!$D36</f>
        <v>0</v>
      </c>
      <c r="E36" s="39">
        <f>'[8]Daily Roster'!$E36</f>
        <v>0</v>
      </c>
      <c r="F36" s="39">
        <f>'[8]Daily Roster'!$F36</f>
        <v>0</v>
      </c>
      <c r="G36" s="39">
        <f>'[8]Daily Roster'!$G36</f>
        <v>0</v>
      </c>
      <c r="H36" s="39">
        <f>'[8]Daily Roster'!$H36</f>
        <v>0</v>
      </c>
      <c r="I36" s="39">
        <f>'[8]Daily Roster'!$I36</f>
        <v>0</v>
      </c>
      <c r="J36" s="42">
        <f>'[8]Daily Roster'!$J36</f>
        <v>0</v>
      </c>
      <c r="K36" s="42">
        <f>'[8]Daily Roster'!$K36</f>
        <v>0</v>
      </c>
      <c r="L36" s="42">
        <f>'[8]Daily Roster'!$L36</f>
        <v>0</v>
      </c>
      <c r="M36" s="42">
        <f>'[8]Daily Roster'!$M36</f>
        <v>0</v>
      </c>
      <c r="N36" s="42">
        <f>'[8]Daily Roster'!$N36</f>
        <v>0</v>
      </c>
      <c r="O36" s="42">
        <f>'[8]Daily Roster'!$O36</f>
        <v>0</v>
      </c>
      <c r="P36" s="42">
        <f>'[8]Daily Roster'!$P36</f>
        <v>0</v>
      </c>
      <c r="Q36" s="42">
        <f>'[8]Daily Roster'!$Q36</f>
        <v>0</v>
      </c>
      <c r="R36" s="42">
        <f>'[8]Daily Roster'!$R36</f>
        <v>0</v>
      </c>
      <c r="S36" s="42">
        <f>'[8]Daily Roster'!$S36</f>
        <v>0</v>
      </c>
      <c r="T36" s="42">
        <f>'[8]Daily Roster'!$T36</f>
        <v>0</v>
      </c>
    </row>
    <row r="37" spans="1:20" x14ac:dyDescent="0.3">
      <c r="A37" s="7">
        <v>43150</v>
      </c>
      <c r="B37" s="1" t="s">
        <v>1</v>
      </c>
      <c r="C37" s="39">
        <f>'[8]Daily Roster'!$C37</f>
        <v>0</v>
      </c>
      <c r="D37" s="39">
        <f>'[8]Daily Roster'!$D37</f>
        <v>0</v>
      </c>
      <c r="E37" s="39">
        <f>'[8]Daily Roster'!$E37</f>
        <v>0</v>
      </c>
      <c r="F37" s="39">
        <f>'[8]Daily Roster'!$F37</f>
        <v>0</v>
      </c>
      <c r="G37" s="39">
        <f>'[8]Daily Roster'!$G37</f>
        <v>0</v>
      </c>
      <c r="H37" s="39">
        <f>'[8]Daily Roster'!$H37</f>
        <v>0</v>
      </c>
      <c r="I37" s="39">
        <f>'[8]Daily Roster'!$I37</f>
        <v>0</v>
      </c>
      <c r="J37" s="42">
        <f>'[8]Daily Roster'!$J37</f>
        <v>0</v>
      </c>
      <c r="K37" s="42">
        <f>'[8]Daily Roster'!$K37</f>
        <v>0</v>
      </c>
      <c r="L37" s="42">
        <f>'[8]Daily Roster'!$L37</f>
        <v>0</v>
      </c>
      <c r="M37" s="42">
        <f>'[8]Daily Roster'!$M37</f>
        <v>0</v>
      </c>
      <c r="N37" s="42">
        <f>'[8]Daily Roster'!$N37</f>
        <v>0</v>
      </c>
      <c r="O37" s="42">
        <f>'[8]Daily Roster'!$O37</f>
        <v>0</v>
      </c>
      <c r="P37" s="42">
        <f>'[8]Daily Roster'!$P37</f>
        <v>0</v>
      </c>
      <c r="Q37" s="42">
        <f>'[8]Daily Roster'!$Q37</f>
        <v>0</v>
      </c>
      <c r="R37" s="42">
        <f>'[8]Daily Roster'!$R37</f>
        <v>0</v>
      </c>
      <c r="S37" s="42">
        <f>'[8]Daily Roster'!$S37</f>
        <v>0</v>
      </c>
      <c r="T37" s="42">
        <f>'[8]Daily Roster'!$T37</f>
        <v>0</v>
      </c>
    </row>
    <row r="38" spans="1:20" x14ac:dyDescent="0.3">
      <c r="A38" s="7">
        <v>43151</v>
      </c>
      <c r="B38" s="1" t="s">
        <v>2</v>
      </c>
      <c r="C38" s="39">
        <f>'[8]Daily Roster'!$C38</f>
        <v>0</v>
      </c>
      <c r="D38" s="39">
        <f>'[8]Daily Roster'!$D38</f>
        <v>0</v>
      </c>
      <c r="E38" s="39">
        <f>'[8]Daily Roster'!$E38</f>
        <v>0</v>
      </c>
      <c r="F38" s="39">
        <f>'[8]Daily Roster'!$F38</f>
        <v>0</v>
      </c>
      <c r="G38" s="39">
        <f>'[8]Daily Roster'!$G38</f>
        <v>0</v>
      </c>
      <c r="H38" s="39">
        <f>'[8]Daily Roster'!$H38</f>
        <v>0</v>
      </c>
      <c r="I38" s="39">
        <f>'[8]Daily Roster'!$I38</f>
        <v>0</v>
      </c>
      <c r="J38" s="42">
        <f>'[8]Daily Roster'!$J38</f>
        <v>0</v>
      </c>
      <c r="K38" s="42">
        <f>'[8]Daily Roster'!$K38</f>
        <v>0</v>
      </c>
      <c r="L38" s="42">
        <f>'[8]Daily Roster'!$L38</f>
        <v>0</v>
      </c>
      <c r="M38" s="42">
        <f>'[8]Daily Roster'!$M38</f>
        <v>0</v>
      </c>
      <c r="N38" s="42">
        <f>'[8]Daily Roster'!$N38</f>
        <v>0</v>
      </c>
      <c r="O38" s="42">
        <f>'[8]Daily Roster'!$O38</f>
        <v>0</v>
      </c>
      <c r="P38" s="42">
        <f>'[8]Daily Roster'!$P38</f>
        <v>0</v>
      </c>
      <c r="Q38" s="42">
        <f>'[8]Daily Roster'!$Q38</f>
        <v>0</v>
      </c>
      <c r="R38" s="42">
        <f>'[8]Daily Roster'!$R38</f>
        <v>0</v>
      </c>
      <c r="S38" s="42">
        <f>'[8]Daily Roster'!$S38</f>
        <v>0</v>
      </c>
      <c r="T38" s="42">
        <f>'[8]Daily Roster'!$T38</f>
        <v>0</v>
      </c>
    </row>
    <row r="39" spans="1:20" x14ac:dyDescent="0.3">
      <c r="A39" s="7">
        <v>43152</v>
      </c>
      <c r="B39" s="1" t="s">
        <v>3</v>
      </c>
      <c r="C39" s="39">
        <f>'[8]Daily Roster'!$C39</f>
        <v>0</v>
      </c>
      <c r="D39" s="39">
        <f>'[8]Daily Roster'!$D39</f>
        <v>0</v>
      </c>
      <c r="E39" s="39">
        <f>'[8]Daily Roster'!$E39</f>
        <v>0</v>
      </c>
      <c r="F39" s="39">
        <f>'[8]Daily Roster'!$F39</f>
        <v>0</v>
      </c>
      <c r="G39" s="39">
        <f>'[8]Daily Roster'!$G39</f>
        <v>0</v>
      </c>
      <c r="H39" s="39">
        <f>'[8]Daily Roster'!$H39</f>
        <v>0</v>
      </c>
      <c r="I39" s="39">
        <f>'[8]Daily Roster'!$I39</f>
        <v>0</v>
      </c>
      <c r="J39" s="42">
        <f>'[8]Daily Roster'!$J39</f>
        <v>0</v>
      </c>
      <c r="K39" s="42">
        <f>'[8]Daily Roster'!$K39</f>
        <v>0</v>
      </c>
      <c r="L39" s="42">
        <f>'[8]Daily Roster'!$L39</f>
        <v>0</v>
      </c>
      <c r="M39" s="42">
        <f>'[8]Daily Roster'!$M39</f>
        <v>0</v>
      </c>
      <c r="N39" s="42">
        <f>'[8]Daily Roster'!$N39</f>
        <v>0</v>
      </c>
      <c r="O39" s="42">
        <f>'[8]Daily Roster'!$O39</f>
        <v>0</v>
      </c>
      <c r="P39" s="42">
        <f>'[8]Daily Roster'!$P39</f>
        <v>0</v>
      </c>
      <c r="Q39" s="42">
        <f>'[8]Daily Roster'!$Q39</f>
        <v>0</v>
      </c>
      <c r="R39" s="42">
        <f>'[8]Daily Roster'!$R39</f>
        <v>0</v>
      </c>
      <c r="S39" s="42">
        <f>'[8]Daily Roster'!$S39</f>
        <v>0</v>
      </c>
      <c r="T39" s="42">
        <f>'[8]Daily Roster'!$T39</f>
        <v>0</v>
      </c>
    </row>
    <row r="40" spans="1:20" x14ac:dyDescent="0.3">
      <c r="A40" s="7">
        <v>43153</v>
      </c>
      <c r="B40" s="1" t="s">
        <v>4</v>
      </c>
      <c r="C40" s="39">
        <f>'[8]Daily Roster'!$C40</f>
        <v>0</v>
      </c>
      <c r="D40" s="39">
        <f>'[8]Daily Roster'!$D40</f>
        <v>0</v>
      </c>
      <c r="E40" s="39">
        <f>'[8]Daily Roster'!$E40</f>
        <v>0</v>
      </c>
      <c r="F40" s="39">
        <f>'[8]Daily Roster'!$F40</f>
        <v>0</v>
      </c>
      <c r="G40" s="39">
        <f>'[8]Daily Roster'!$G40</f>
        <v>0</v>
      </c>
      <c r="H40" s="39">
        <f>'[8]Daily Roster'!$H40</f>
        <v>0</v>
      </c>
      <c r="I40" s="39">
        <f>'[8]Daily Roster'!$I40</f>
        <v>0</v>
      </c>
      <c r="J40" s="42">
        <f>'[8]Daily Roster'!$J40</f>
        <v>0</v>
      </c>
      <c r="K40" s="42">
        <f>'[8]Daily Roster'!$K40</f>
        <v>0</v>
      </c>
      <c r="L40" s="42">
        <f>'[8]Daily Roster'!$L40</f>
        <v>0</v>
      </c>
      <c r="M40" s="42">
        <f>'[8]Daily Roster'!$M40</f>
        <v>0</v>
      </c>
      <c r="N40" s="42">
        <f>'[8]Daily Roster'!$N40</f>
        <v>0</v>
      </c>
      <c r="O40" s="42">
        <f>'[8]Daily Roster'!$O40</f>
        <v>0</v>
      </c>
      <c r="P40" s="42">
        <f>'[8]Daily Roster'!$P40</f>
        <v>0</v>
      </c>
      <c r="Q40" s="42">
        <f>'[8]Daily Roster'!$Q40</f>
        <v>0</v>
      </c>
      <c r="R40" s="42">
        <f>'[8]Daily Roster'!$R40</f>
        <v>0</v>
      </c>
      <c r="S40" s="42">
        <f>'[8]Daily Roster'!$S40</f>
        <v>0</v>
      </c>
      <c r="T40" s="42">
        <f>'[8]Daily Roster'!$T40</f>
        <v>0</v>
      </c>
    </row>
    <row r="41" spans="1:20" x14ac:dyDescent="0.3">
      <c r="A41" s="7">
        <v>43154</v>
      </c>
      <c r="B41" s="1" t="s">
        <v>5</v>
      </c>
      <c r="C41" s="39">
        <f>'[8]Daily Roster'!$C41</f>
        <v>0</v>
      </c>
      <c r="D41" s="39">
        <f>'[8]Daily Roster'!$D41</f>
        <v>0</v>
      </c>
      <c r="E41" s="39">
        <f>'[8]Daily Roster'!$E41</f>
        <v>0</v>
      </c>
      <c r="F41" s="39">
        <f>'[8]Daily Roster'!$F41</f>
        <v>0</v>
      </c>
      <c r="G41" s="39">
        <f>'[8]Daily Roster'!$G41</f>
        <v>0</v>
      </c>
      <c r="H41" s="39">
        <f>'[8]Daily Roster'!$H41</f>
        <v>0</v>
      </c>
      <c r="I41" s="39">
        <f>'[8]Daily Roster'!$I41</f>
        <v>0</v>
      </c>
      <c r="J41" s="42">
        <f>'[8]Daily Roster'!$J41</f>
        <v>0</v>
      </c>
      <c r="K41" s="42">
        <f>'[8]Daily Roster'!$K41</f>
        <v>0</v>
      </c>
      <c r="L41" s="42">
        <f>'[8]Daily Roster'!$L41</f>
        <v>0</v>
      </c>
      <c r="M41" s="42">
        <f>'[8]Daily Roster'!$M41</f>
        <v>0</v>
      </c>
      <c r="N41" s="42">
        <f>'[8]Daily Roster'!$N41</f>
        <v>0</v>
      </c>
      <c r="O41" s="42">
        <f>'[8]Daily Roster'!$O41</f>
        <v>0</v>
      </c>
      <c r="P41" s="42">
        <f>'[8]Daily Roster'!$P41</f>
        <v>0</v>
      </c>
      <c r="Q41" s="42">
        <f>'[8]Daily Roster'!$Q41</f>
        <v>0</v>
      </c>
      <c r="R41" s="42">
        <f>'[8]Daily Roster'!$R41</f>
        <v>0</v>
      </c>
      <c r="S41" s="42">
        <f>'[8]Daily Roster'!$S41</f>
        <v>0</v>
      </c>
      <c r="T41" s="42">
        <f>'[8]Daily Roster'!$T41</f>
        <v>0</v>
      </c>
    </row>
    <row r="42" spans="1:20" x14ac:dyDescent="0.3">
      <c r="A42" s="7">
        <v>43157</v>
      </c>
      <c r="B42" s="1" t="s">
        <v>1</v>
      </c>
      <c r="C42" s="39">
        <f>'[8]Daily Roster'!$C42</f>
        <v>0</v>
      </c>
      <c r="D42" s="39">
        <f>'[8]Daily Roster'!$D42</f>
        <v>0</v>
      </c>
      <c r="E42" s="39">
        <f>'[8]Daily Roster'!$E42</f>
        <v>0</v>
      </c>
      <c r="F42" s="39">
        <f>'[8]Daily Roster'!$F42</f>
        <v>0</v>
      </c>
      <c r="G42" s="39">
        <f>'[8]Daily Roster'!$G42</f>
        <v>0</v>
      </c>
      <c r="H42" s="39">
        <f>'[8]Daily Roster'!$H42</f>
        <v>0</v>
      </c>
      <c r="I42" s="39">
        <f>'[8]Daily Roster'!$I42</f>
        <v>0</v>
      </c>
      <c r="J42" s="42">
        <f>'[8]Daily Roster'!$J42</f>
        <v>0</v>
      </c>
      <c r="K42" s="42">
        <f>'[8]Daily Roster'!$K42</f>
        <v>0</v>
      </c>
      <c r="L42" s="42">
        <f>'[8]Daily Roster'!$L42</f>
        <v>0</v>
      </c>
      <c r="M42" s="42">
        <f>'[8]Daily Roster'!$M42</f>
        <v>0</v>
      </c>
      <c r="N42" s="42">
        <f>'[8]Daily Roster'!$N42</f>
        <v>0</v>
      </c>
      <c r="O42" s="42">
        <f>'[8]Daily Roster'!$O42</f>
        <v>0</v>
      </c>
      <c r="P42" s="42">
        <f>'[8]Daily Roster'!$P42</f>
        <v>0</v>
      </c>
      <c r="Q42" s="42">
        <f>'[8]Daily Roster'!$Q42</f>
        <v>0</v>
      </c>
      <c r="R42" s="42">
        <f>'[8]Daily Roster'!$R42</f>
        <v>0</v>
      </c>
      <c r="S42" s="42">
        <f>'[8]Daily Roster'!$S42</f>
        <v>0</v>
      </c>
      <c r="T42" s="42">
        <f>'[8]Daily Roster'!$T42</f>
        <v>0</v>
      </c>
    </row>
    <row r="43" spans="1:20" x14ac:dyDescent="0.3">
      <c r="A43" s="7">
        <v>43158</v>
      </c>
      <c r="B43" s="1" t="s">
        <v>2</v>
      </c>
      <c r="C43" s="39">
        <f>'[8]Daily Roster'!$C43</f>
        <v>0</v>
      </c>
      <c r="D43" s="39">
        <f>'[8]Daily Roster'!$D43</f>
        <v>0</v>
      </c>
      <c r="E43" s="39">
        <f>'[8]Daily Roster'!$E43</f>
        <v>0</v>
      </c>
      <c r="F43" s="39">
        <f>'[8]Daily Roster'!$F43</f>
        <v>0</v>
      </c>
      <c r="G43" s="39">
        <f>'[8]Daily Roster'!$G43</f>
        <v>0</v>
      </c>
      <c r="H43" s="39">
        <f>'[8]Daily Roster'!$H43</f>
        <v>0</v>
      </c>
      <c r="I43" s="39">
        <f>'[8]Daily Roster'!$I43</f>
        <v>0</v>
      </c>
      <c r="J43" s="42">
        <f>'[8]Daily Roster'!$J43</f>
        <v>0</v>
      </c>
      <c r="K43" s="42">
        <f>'[8]Daily Roster'!$K43</f>
        <v>0</v>
      </c>
      <c r="L43" s="42">
        <f>'[8]Daily Roster'!$L43</f>
        <v>0</v>
      </c>
      <c r="M43" s="42">
        <f>'[8]Daily Roster'!$M43</f>
        <v>0</v>
      </c>
      <c r="N43" s="42">
        <f>'[8]Daily Roster'!$N43</f>
        <v>0</v>
      </c>
      <c r="O43" s="42">
        <f>'[8]Daily Roster'!$O43</f>
        <v>0</v>
      </c>
      <c r="P43" s="42">
        <f>'[8]Daily Roster'!$P43</f>
        <v>0</v>
      </c>
      <c r="Q43" s="42">
        <f>'[8]Daily Roster'!$Q43</f>
        <v>0</v>
      </c>
      <c r="R43" s="42">
        <f>'[8]Daily Roster'!$R43</f>
        <v>0</v>
      </c>
      <c r="S43" s="42">
        <f>'[8]Daily Roster'!$S43</f>
        <v>0</v>
      </c>
      <c r="T43" s="42">
        <f>'[8]Daily Roster'!$T43</f>
        <v>0</v>
      </c>
    </row>
    <row r="44" spans="1:20" x14ac:dyDescent="0.3">
      <c r="A44" s="7">
        <v>43159</v>
      </c>
      <c r="B44" s="1" t="s">
        <v>3</v>
      </c>
      <c r="C44" s="39">
        <f>'[8]Daily Roster'!$C44</f>
        <v>0</v>
      </c>
      <c r="D44" s="39">
        <f>'[8]Daily Roster'!$D44</f>
        <v>0</v>
      </c>
      <c r="E44" s="39">
        <f>'[8]Daily Roster'!$E44</f>
        <v>0</v>
      </c>
      <c r="F44" s="39">
        <f>'[8]Daily Roster'!$F44</f>
        <v>0</v>
      </c>
      <c r="G44" s="39">
        <f>'[8]Daily Roster'!$G44</f>
        <v>0</v>
      </c>
      <c r="H44" s="39">
        <f>'[8]Daily Roster'!$H44</f>
        <v>0</v>
      </c>
      <c r="I44" s="39">
        <f>'[8]Daily Roster'!$I44</f>
        <v>0</v>
      </c>
      <c r="J44" s="42">
        <f>'[8]Daily Roster'!$J44</f>
        <v>0</v>
      </c>
      <c r="K44" s="42">
        <f>'[8]Daily Roster'!$K44</f>
        <v>0</v>
      </c>
      <c r="L44" s="42">
        <f>'[8]Daily Roster'!$L44</f>
        <v>0</v>
      </c>
      <c r="M44" s="42">
        <f>'[8]Daily Roster'!$M44</f>
        <v>0</v>
      </c>
      <c r="N44" s="42">
        <f>'[8]Daily Roster'!$N44</f>
        <v>0</v>
      </c>
      <c r="O44" s="42">
        <f>'[8]Daily Roster'!$O44</f>
        <v>0</v>
      </c>
      <c r="P44" s="42">
        <f>'[8]Daily Roster'!$P44</f>
        <v>0</v>
      </c>
      <c r="Q44" s="42">
        <f>'[8]Daily Roster'!$Q44</f>
        <v>0</v>
      </c>
      <c r="R44" s="42">
        <f>'[8]Daily Roster'!$R44</f>
        <v>0</v>
      </c>
      <c r="S44" s="42">
        <f>'[8]Daily Roster'!$S44</f>
        <v>0</v>
      </c>
      <c r="T44" s="42">
        <f>'[8]Daily Roster'!$T44</f>
        <v>0</v>
      </c>
    </row>
    <row r="45" spans="1:20" x14ac:dyDescent="0.3">
      <c r="A45" s="7">
        <v>43160</v>
      </c>
      <c r="B45" s="1" t="s">
        <v>4</v>
      </c>
      <c r="C45" s="39">
        <f>'[8]Daily Roster'!$C45</f>
        <v>0</v>
      </c>
      <c r="D45" s="39">
        <f>'[8]Daily Roster'!$D45</f>
        <v>0</v>
      </c>
      <c r="E45" s="39">
        <f>'[8]Daily Roster'!$E45</f>
        <v>0</v>
      </c>
      <c r="F45" s="39">
        <f>'[8]Daily Roster'!$F45</f>
        <v>0</v>
      </c>
      <c r="G45" s="39">
        <f>'[8]Daily Roster'!$G45</f>
        <v>0</v>
      </c>
      <c r="H45" s="39">
        <f>'[8]Daily Roster'!$H45</f>
        <v>0</v>
      </c>
      <c r="I45" s="39">
        <f>'[8]Daily Roster'!$I45</f>
        <v>0</v>
      </c>
      <c r="J45" s="42">
        <f>'[8]Daily Roster'!$J45</f>
        <v>0</v>
      </c>
      <c r="K45" s="42">
        <f>'[8]Daily Roster'!$K45</f>
        <v>0</v>
      </c>
      <c r="L45" s="42">
        <f>'[8]Daily Roster'!$L45</f>
        <v>0</v>
      </c>
      <c r="M45" s="42">
        <f>'[8]Daily Roster'!$M45</f>
        <v>0</v>
      </c>
      <c r="N45" s="42">
        <f>'[8]Daily Roster'!$N45</f>
        <v>0</v>
      </c>
      <c r="O45" s="42">
        <f>'[8]Daily Roster'!$O45</f>
        <v>0</v>
      </c>
      <c r="P45" s="42">
        <f>'[8]Daily Roster'!$P45</f>
        <v>0</v>
      </c>
      <c r="Q45" s="42">
        <f>'[8]Daily Roster'!$Q45</f>
        <v>0</v>
      </c>
      <c r="R45" s="42">
        <f>'[8]Daily Roster'!$R45</f>
        <v>0</v>
      </c>
      <c r="S45" s="42">
        <f>'[8]Daily Roster'!$S45</f>
        <v>0</v>
      </c>
      <c r="T45" s="42">
        <f>'[8]Daily Roster'!$T45</f>
        <v>0</v>
      </c>
    </row>
    <row r="46" spans="1:20" x14ac:dyDescent="0.3">
      <c r="A46" s="7">
        <v>43161</v>
      </c>
      <c r="B46" s="1" t="s">
        <v>5</v>
      </c>
      <c r="C46" s="39">
        <f>'[8]Daily Roster'!$C46</f>
        <v>0</v>
      </c>
      <c r="D46" s="39">
        <f>'[8]Daily Roster'!$D46</f>
        <v>0</v>
      </c>
      <c r="E46" s="39">
        <f>'[8]Daily Roster'!$E46</f>
        <v>0</v>
      </c>
      <c r="F46" s="39">
        <f>'[8]Daily Roster'!$F46</f>
        <v>0</v>
      </c>
      <c r="G46" s="39">
        <f>'[8]Daily Roster'!$G46</f>
        <v>0</v>
      </c>
      <c r="H46" s="39">
        <f>'[8]Daily Roster'!$H46</f>
        <v>0</v>
      </c>
      <c r="I46" s="39">
        <f>'[8]Daily Roster'!$I46</f>
        <v>0</v>
      </c>
      <c r="J46" s="42">
        <f>'[8]Daily Roster'!$J46</f>
        <v>0</v>
      </c>
      <c r="K46" s="42">
        <f>'[8]Daily Roster'!$K46</f>
        <v>0</v>
      </c>
      <c r="L46" s="42">
        <f>'[8]Daily Roster'!$L46</f>
        <v>0</v>
      </c>
      <c r="M46" s="42">
        <f>'[8]Daily Roster'!$M46</f>
        <v>0</v>
      </c>
      <c r="N46" s="42">
        <f>'[8]Daily Roster'!$N46</f>
        <v>0</v>
      </c>
      <c r="O46" s="42">
        <f>'[8]Daily Roster'!$O46</f>
        <v>0</v>
      </c>
      <c r="P46" s="42">
        <f>'[8]Daily Roster'!$P46</f>
        <v>0</v>
      </c>
      <c r="Q46" s="42">
        <f>'[8]Daily Roster'!$Q46</f>
        <v>0</v>
      </c>
      <c r="R46" s="42">
        <f>'[8]Daily Roster'!$R46</f>
        <v>0</v>
      </c>
      <c r="S46" s="42">
        <f>'[8]Daily Roster'!$S46</f>
        <v>0</v>
      </c>
      <c r="T46" s="42">
        <f>'[8]Daily Roster'!$T46</f>
        <v>0</v>
      </c>
    </row>
    <row r="47" spans="1:20" x14ac:dyDescent="0.3">
      <c r="A47" s="7">
        <v>43164</v>
      </c>
      <c r="B47" s="1" t="s">
        <v>1</v>
      </c>
      <c r="C47" s="39">
        <f>'[8]Daily Roster'!$C47</f>
        <v>0</v>
      </c>
      <c r="D47" s="39">
        <f>'[8]Daily Roster'!$D47</f>
        <v>0</v>
      </c>
      <c r="E47" s="39">
        <f>'[8]Daily Roster'!$E47</f>
        <v>0</v>
      </c>
      <c r="F47" s="39">
        <f>'[8]Daily Roster'!$F47</f>
        <v>0</v>
      </c>
      <c r="G47" s="39">
        <f>'[8]Daily Roster'!$G47</f>
        <v>0</v>
      </c>
      <c r="H47" s="39">
        <f>'[8]Daily Roster'!$H47</f>
        <v>0</v>
      </c>
      <c r="I47" s="39">
        <f>'[8]Daily Roster'!$I47</f>
        <v>0</v>
      </c>
      <c r="J47" s="42">
        <f>'[8]Daily Roster'!$J47</f>
        <v>0</v>
      </c>
      <c r="K47" s="42">
        <f>'[8]Daily Roster'!$K47</f>
        <v>0</v>
      </c>
      <c r="L47" s="42">
        <f>'[8]Daily Roster'!$L47</f>
        <v>0</v>
      </c>
      <c r="M47" s="42">
        <f>'[8]Daily Roster'!$M47</f>
        <v>0</v>
      </c>
      <c r="N47" s="42">
        <f>'[8]Daily Roster'!$N47</f>
        <v>0</v>
      </c>
      <c r="O47" s="42">
        <f>'[8]Daily Roster'!$O47</f>
        <v>0</v>
      </c>
      <c r="P47" s="42">
        <f>'[8]Daily Roster'!$P47</f>
        <v>0</v>
      </c>
      <c r="Q47" s="42">
        <f>'[8]Daily Roster'!$Q47</f>
        <v>0</v>
      </c>
      <c r="R47" s="42">
        <f>'[8]Daily Roster'!$R47</f>
        <v>0</v>
      </c>
      <c r="S47" s="42">
        <f>'[8]Daily Roster'!$S47</f>
        <v>0</v>
      </c>
      <c r="T47" s="42">
        <f>'[8]Daily Roster'!$T47</f>
        <v>0</v>
      </c>
    </row>
    <row r="48" spans="1:20" x14ac:dyDescent="0.3">
      <c r="A48" s="7">
        <v>43165</v>
      </c>
      <c r="B48" s="1" t="s">
        <v>2</v>
      </c>
      <c r="C48" s="39">
        <f>'[8]Daily Roster'!$C48</f>
        <v>0</v>
      </c>
      <c r="D48" s="39">
        <f>'[8]Daily Roster'!$D48</f>
        <v>0</v>
      </c>
      <c r="E48" s="39">
        <f>'[8]Daily Roster'!$E48</f>
        <v>0</v>
      </c>
      <c r="F48" s="39">
        <f>'[8]Daily Roster'!$F48</f>
        <v>0</v>
      </c>
      <c r="G48" s="39">
        <f>'[8]Daily Roster'!$G48</f>
        <v>0</v>
      </c>
      <c r="H48" s="39">
        <f>'[8]Daily Roster'!$H48</f>
        <v>0</v>
      </c>
      <c r="I48" s="39">
        <f>'[8]Daily Roster'!$I48</f>
        <v>0</v>
      </c>
      <c r="J48" s="42">
        <f>'[8]Daily Roster'!$J48</f>
        <v>0</v>
      </c>
      <c r="K48" s="42">
        <f>'[8]Daily Roster'!$K48</f>
        <v>0</v>
      </c>
      <c r="L48" s="42">
        <f>'[8]Daily Roster'!$L48</f>
        <v>0</v>
      </c>
      <c r="M48" s="42">
        <f>'[8]Daily Roster'!$M48</f>
        <v>0</v>
      </c>
      <c r="N48" s="42">
        <f>'[8]Daily Roster'!$N48</f>
        <v>0</v>
      </c>
      <c r="O48" s="42">
        <f>'[8]Daily Roster'!$O48</f>
        <v>0</v>
      </c>
      <c r="P48" s="42">
        <f>'[8]Daily Roster'!$P48</f>
        <v>0</v>
      </c>
      <c r="Q48" s="42">
        <f>'[8]Daily Roster'!$Q48</f>
        <v>0</v>
      </c>
      <c r="R48" s="42">
        <f>'[8]Daily Roster'!$R48</f>
        <v>0</v>
      </c>
      <c r="S48" s="42">
        <f>'[8]Daily Roster'!$S48</f>
        <v>0</v>
      </c>
      <c r="T48" s="42">
        <f>'[8]Daily Roster'!$T48</f>
        <v>0</v>
      </c>
    </row>
    <row r="49" spans="1:20" x14ac:dyDescent="0.3">
      <c r="A49" s="7">
        <v>43166</v>
      </c>
      <c r="B49" s="1" t="s">
        <v>3</v>
      </c>
      <c r="C49" s="39">
        <f>'[8]Daily Roster'!$C49</f>
        <v>0</v>
      </c>
      <c r="D49" s="39">
        <f>'[8]Daily Roster'!$D49</f>
        <v>0</v>
      </c>
      <c r="E49" s="39">
        <f>'[8]Daily Roster'!$E49</f>
        <v>0</v>
      </c>
      <c r="F49" s="39">
        <f>'[8]Daily Roster'!$F49</f>
        <v>0</v>
      </c>
      <c r="G49" s="39">
        <f>'[8]Daily Roster'!$G49</f>
        <v>0</v>
      </c>
      <c r="H49" s="39">
        <f>'[8]Daily Roster'!$H49</f>
        <v>0</v>
      </c>
      <c r="I49" s="39">
        <f>'[8]Daily Roster'!$I49</f>
        <v>0</v>
      </c>
      <c r="J49" s="42">
        <f>'[8]Daily Roster'!$J49</f>
        <v>0</v>
      </c>
      <c r="K49" s="42">
        <f>'[8]Daily Roster'!$K49</f>
        <v>0</v>
      </c>
      <c r="L49" s="42">
        <f>'[8]Daily Roster'!$L49</f>
        <v>0</v>
      </c>
      <c r="M49" s="42">
        <f>'[8]Daily Roster'!$M49</f>
        <v>0</v>
      </c>
      <c r="N49" s="42">
        <f>'[8]Daily Roster'!$N49</f>
        <v>0</v>
      </c>
      <c r="O49" s="42">
        <f>'[8]Daily Roster'!$O49</f>
        <v>0</v>
      </c>
      <c r="P49" s="42">
        <f>'[8]Daily Roster'!$P49</f>
        <v>0</v>
      </c>
      <c r="Q49" s="42">
        <f>'[8]Daily Roster'!$Q49</f>
        <v>0</v>
      </c>
      <c r="R49" s="42">
        <f>'[8]Daily Roster'!$R49</f>
        <v>0</v>
      </c>
      <c r="S49" s="42">
        <f>'[8]Daily Roster'!$S49</f>
        <v>0</v>
      </c>
      <c r="T49" s="42">
        <f>'[8]Daily Roster'!$T49</f>
        <v>0</v>
      </c>
    </row>
    <row r="50" spans="1:20" x14ac:dyDescent="0.3">
      <c r="A50" s="7">
        <v>43167</v>
      </c>
      <c r="B50" s="1" t="s">
        <v>4</v>
      </c>
      <c r="C50" s="39">
        <f>'[8]Daily Roster'!$C50</f>
        <v>0</v>
      </c>
      <c r="D50" s="39">
        <f>'[8]Daily Roster'!$D50</f>
        <v>0</v>
      </c>
      <c r="E50" s="39">
        <f>'[8]Daily Roster'!$E50</f>
        <v>0</v>
      </c>
      <c r="F50" s="39">
        <f>'[8]Daily Roster'!$F50</f>
        <v>0</v>
      </c>
      <c r="G50" s="39">
        <f>'[8]Daily Roster'!$G50</f>
        <v>0</v>
      </c>
      <c r="H50" s="39">
        <f>'[8]Daily Roster'!$H50</f>
        <v>0</v>
      </c>
      <c r="I50" s="39">
        <f>'[8]Daily Roster'!$I50</f>
        <v>0</v>
      </c>
      <c r="J50" s="42">
        <f>'[8]Daily Roster'!$J50</f>
        <v>0</v>
      </c>
      <c r="K50" s="42">
        <f>'[8]Daily Roster'!$K50</f>
        <v>0</v>
      </c>
      <c r="L50" s="42">
        <f>'[8]Daily Roster'!$L50</f>
        <v>0</v>
      </c>
      <c r="M50" s="42">
        <f>'[8]Daily Roster'!$M50</f>
        <v>0</v>
      </c>
      <c r="N50" s="42">
        <f>'[8]Daily Roster'!$N50</f>
        <v>0</v>
      </c>
      <c r="O50" s="42">
        <f>'[8]Daily Roster'!$O50</f>
        <v>0</v>
      </c>
      <c r="P50" s="42">
        <f>'[8]Daily Roster'!$P50</f>
        <v>0</v>
      </c>
      <c r="Q50" s="42">
        <f>'[8]Daily Roster'!$Q50</f>
        <v>0</v>
      </c>
      <c r="R50" s="42">
        <f>'[8]Daily Roster'!$R50</f>
        <v>0</v>
      </c>
      <c r="S50" s="42">
        <f>'[8]Daily Roster'!$S50</f>
        <v>0</v>
      </c>
      <c r="T50" s="42">
        <f>'[8]Daily Roster'!$T50</f>
        <v>0</v>
      </c>
    </row>
    <row r="51" spans="1:20" x14ac:dyDescent="0.3">
      <c r="A51" s="7">
        <v>43168</v>
      </c>
      <c r="B51" s="1" t="s">
        <v>5</v>
      </c>
      <c r="C51" s="39">
        <f>'[8]Daily Roster'!$C51</f>
        <v>0</v>
      </c>
      <c r="D51" s="39">
        <f>'[8]Daily Roster'!$D51</f>
        <v>0</v>
      </c>
      <c r="E51" s="39">
        <f>'[8]Daily Roster'!$E51</f>
        <v>0</v>
      </c>
      <c r="F51" s="39">
        <f>'[8]Daily Roster'!$F51</f>
        <v>0</v>
      </c>
      <c r="G51" s="39">
        <f>'[8]Daily Roster'!$G51</f>
        <v>0</v>
      </c>
      <c r="H51" s="39">
        <f>'[8]Daily Roster'!$H51</f>
        <v>0</v>
      </c>
      <c r="I51" s="39">
        <f>'[8]Daily Roster'!$I51</f>
        <v>0</v>
      </c>
      <c r="J51" s="42">
        <f>'[8]Daily Roster'!$J51</f>
        <v>0</v>
      </c>
      <c r="K51" s="42">
        <f>'[8]Daily Roster'!$K51</f>
        <v>0</v>
      </c>
      <c r="L51" s="42">
        <f>'[8]Daily Roster'!$L51</f>
        <v>0</v>
      </c>
      <c r="M51" s="42">
        <f>'[8]Daily Roster'!$M51</f>
        <v>0</v>
      </c>
      <c r="N51" s="42">
        <f>'[8]Daily Roster'!$N51</f>
        <v>0</v>
      </c>
      <c r="O51" s="42">
        <f>'[8]Daily Roster'!$O51</f>
        <v>0</v>
      </c>
      <c r="P51" s="42">
        <f>'[8]Daily Roster'!$P51</f>
        <v>0</v>
      </c>
      <c r="Q51" s="42">
        <f>'[8]Daily Roster'!$Q51</f>
        <v>0</v>
      </c>
      <c r="R51" s="42">
        <f>'[8]Daily Roster'!$R51</f>
        <v>0</v>
      </c>
      <c r="S51" s="42">
        <f>'[8]Daily Roster'!$S51</f>
        <v>0</v>
      </c>
      <c r="T51" s="42">
        <f>'[8]Daily Roster'!$T51</f>
        <v>0</v>
      </c>
    </row>
    <row r="52" spans="1:20" x14ac:dyDescent="0.3">
      <c r="A52" s="7">
        <v>43171</v>
      </c>
      <c r="B52" s="1" t="s">
        <v>1</v>
      </c>
      <c r="C52" s="39">
        <f>'[8]Daily Roster'!$C52</f>
        <v>0</v>
      </c>
      <c r="D52" s="39">
        <f>'[8]Daily Roster'!$D52</f>
        <v>0</v>
      </c>
      <c r="E52" s="39">
        <f>'[8]Daily Roster'!$E52</f>
        <v>0</v>
      </c>
      <c r="F52" s="39">
        <f>'[8]Daily Roster'!$F52</f>
        <v>0</v>
      </c>
      <c r="G52" s="39">
        <f>'[8]Daily Roster'!$G52</f>
        <v>0</v>
      </c>
      <c r="H52" s="39">
        <f>'[8]Daily Roster'!$H52</f>
        <v>0</v>
      </c>
      <c r="I52" s="39">
        <f>'[8]Daily Roster'!$I52</f>
        <v>0</v>
      </c>
      <c r="J52" s="42">
        <f>'[8]Daily Roster'!$J52</f>
        <v>0</v>
      </c>
      <c r="K52" s="42">
        <f>'[8]Daily Roster'!$K52</f>
        <v>0</v>
      </c>
      <c r="L52" s="42">
        <f>'[8]Daily Roster'!$L52</f>
        <v>0</v>
      </c>
      <c r="M52" s="42">
        <f>'[8]Daily Roster'!$M52</f>
        <v>0</v>
      </c>
      <c r="N52" s="42">
        <f>'[8]Daily Roster'!$N52</f>
        <v>0</v>
      </c>
      <c r="O52" s="42">
        <f>'[8]Daily Roster'!$O52</f>
        <v>0</v>
      </c>
      <c r="P52" s="42">
        <f>'[8]Daily Roster'!$P52</f>
        <v>0</v>
      </c>
      <c r="Q52" s="42">
        <f>'[8]Daily Roster'!$Q52</f>
        <v>0</v>
      </c>
      <c r="R52" s="42">
        <f>'[8]Daily Roster'!$R52</f>
        <v>0</v>
      </c>
      <c r="S52" s="42">
        <f>'[8]Daily Roster'!$S52</f>
        <v>0</v>
      </c>
      <c r="T52" s="42">
        <f>'[8]Daily Roster'!$T52</f>
        <v>0</v>
      </c>
    </row>
    <row r="53" spans="1:20" x14ac:dyDescent="0.3">
      <c r="A53" s="7">
        <v>43172</v>
      </c>
      <c r="B53" s="1" t="s">
        <v>2</v>
      </c>
      <c r="C53" s="39">
        <f>'[8]Daily Roster'!$C53</f>
        <v>0</v>
      </c>
      <c r="D53" s="39">
        <f>'[8]Daily Roster'!$D53</f>
        <v>0</v>
      </c>
      <c r="E53" s="39">
        <f>'[8]Daily Roster'!$E53</f>
        <v>0</v>
      </c>
      <c r="F53" s="39">
        <f>'[8]Daily Roster'!$F53</f>
        <v>0</v>
      </c>
      <c r="G53" s="39">
        <f>'[8]Daily Roster'!$G53</f>
        <v>0</v>
      </c>
      <c r="H53" s="39">
        <f>'[8]Daily Roster'!$H53</f>
        <v>0</v>
      </c>
      <c r="I53" s="39">
        <f>'[8]Daily Roster'!$I53</f>
        <v>0</v>
      </c>
      <c r="J53" s="42">
        <f>'[8]Daily Roster'!$J53</f>
        <v>0</v>
      </c>
      <c r="K53" s="42">
        <f>'[8]Daily Roster'!$K53</f>
        <v>0</v>
      </c>
      <c r="L53" s="42">
        <f>'[8]Daily Roster'!$L53</f>
        <v>0</v>
      </c>
      <c r="M53" s="42">
        <f>'[8]Daily Roster'!$M53</f>
        <v>0</v>
      </c>
      <c r="N53" s="42">
        <f>'[8]Daily Roster'!$N53</f>
        <v>0</v>
      </c>
      <c r="O53" s="42">
        <f>'[8]Daily Roster'!$O53</f>
        <v>0</v>
      </c>
      <c r="P53" s="42">
        <f>'[8]Daily Roster'!$P53</f>
        <v>0</v>
      </c>
      <c r="Q53" s="42">
        <f>'[8]Daily Roster'!$Q53</f>
        <v>0</v>
      </c>
      <c r="R53" s="42">
        <f>'[8]Daily Roster'!$R53</f>
        <v>0</v>
      </c>
      <c r="S53" s="42">
        <f>'[8]Daily Roster'!$S53</f>
        <v>0</v>
      </c>
      <c r="T53" s="42">
        <f>'[8]Daily Roster'!$T53</f>
        <v>0</v>
      </c>
    </row>
    <row r="54" spans="1:20" x14ac:dyDescent="0.3">
      <c r="A54" s="7">
        <v>43173</v>
      </c>
      <c r="B54" s="1" t="s">
        <v>3</v>
      </c>
      <c r="C54" s="39">
        <f>'[8]Daily Roster'!$C54</f>
        <v>0</v>
      </c>
      <c r="D54" s="39">
        <f>'[8]Daily Roster'!$D54</f>
        <v>0</v>
      </c>
      <c r="E54" s="39">
        <f>'[8]Daily Roster'!$E54</f>
        <v>0</v>
      </c>
      <c r="F54" s="39">
        <f>'[8]Daily Roster'!$F54</f>
        <v>0</v>
      </c>
      <c r="G54" s="39">
        <f>'[8]Daily Roster'!$G54</f>
        <v>0</v>
      </c>
      <c r="H54" s="39">
        <f>'[8]Daily Roster'!$H54</f>
        <v>0</v>
      </c>
      <c r="I54" s="39">
        <f>'[8]Daily Roster'!$I54</f>
        <v>0</v>
      </c>
      <c r="J54" s="42">
        <f>'[8]Daily Roster'!$J54</f>
        <v>0</v>
      </c>
      <c r="K54" s="42">
        <f>'[8]Daily Roster'!$K54</f>
        <v>0</v>
      </c>
      <c r="L54" s="42">
        <f>'[8]Daily Roster'!$L54</f>
        <v>0</v>
      </c>
      <c r="M54" s="42">
        <f>'[8]Daily Roster'!$M54</f>
        <v>0</v>
      </c>
      <c r="N54" s="42">
        <f>'[8]Daily Roster'!$N54</f>
        <v>0</v>
      </c>
      <c r="O54" s="42">
        <f>'[8]Daily Roster'!$O54</f>
        <v>0</v>
      </c>
      <c r="P54" s="42">
        <f>'[8]Daily Roster'!$P54</f>
        <v>0</v>
      </c>
      <c r="Q54" s="42">
        <f>'[8]Daily Roster'!$Q54</f>
        <v>0</v>
      </c>
      <c r="R54" s="42">
        <f>'[8]Daily Roster'!$R54</f>
        <v>0</v>
      </c>
      <c r="S54" s="42">
        <f>'[8]Daily Roster'!$S54</f>
        <v>0</v>
      </c>
      <c r="T54" s="42">
        <f>'[8]Daily Roster'!$T54</f>
        <v>0</v>
      </c>
    </row>
    <row r="55" spans="1:20" x14ac:dyDescent="0.3">
      <c r="A55" s="7">
        <v>43174</v>
      </c>
      <c r="B55" s="1" t="s">
        <v>4</v>
      </c>
      <c r="C55" s="39">
        <f>'[8]Daily Roster'!$C55</f>
        <v>0</v>
      </c>
      <c r="D55" s="39">
        <f>'[8]Daily Roster'!$D55</f>
        <v>0</v>
      </c>
      <c r="E55" s="39">
        <f>'[8]Daily Roster'!$E55</f>
        <v>0</v>
      </c>
      <c r="F55" s="39">
        <f>'[8]Daily Roster'!$F55</f>
        <v>0</v>
      </c>
      <c r="G55" s="39">
        <f>'[8]Daily Roster'!$G55</f>
        <v>0</v>
      </c>
      <c r="H55" s="39">
        <f>'[8]Daily Roster'!$H55</f>
        <v>0</v>
      </c>
      <c r="I55" s="39">
        <f>'[8]Daily Roster'!$I55</f>
        <v>0</v>
      </c>
      <c r="J55" s="42">
        <f>'[8]Daily Roster'!$J55</f>
        <v>0</v>
      </c>
      <c r="K55" s="42">
        <f>'[8]Daily Roster'!$K55</f>
        <v>0</v>
      </c>
      <c r="L55" s="42">
        <f>'[8]Daily Roster'!$L55</f>
        <v>0</v>
      </c>
      <c r="M55" s="42">
        <f>'[8]Daily Roster'!$M55</f>
        <v>0</v>
      </c>
      <c r="N55" s="42">
        <f>'[8]Daily Roster'!$N55</f>
        <v>0</v>
      </c>
      <c r="O55" s="42">
        <f>'[8]Daily Roster'!$O55</f>
        <v>0</v>
      </c>
      <c r="P55" s="42">
        <f>'[8]Daily Roster'!$P55</f>
        <v>0</v>
      </c>
      <c r="Q55" s="42">
        <f>'[8]Daily Roster'!$Q55</f>
        <v>0</v>
      </c>
      <c r="R55" s="42">
        <f>'[8]Daily Roster'!$R55</f>
        <v>0</v>
      </c>
      <c r="S55" s="42">
        <f>'[8]Daily Roster'!$S55</f>
        <v>0</v>
      </c>
      <c r="T55" s="42">
        <f>'[8]Daily Roster'!$T55</f>
        <v>0</v>
      </c>
    </row>
    <row r="56" spans="1:20" x14ac:dyDescent="0.3">
      <c r="A56" s="7">
        <v>43175</v>
      </c>
      <c r="B56" s="1" t="s">
        <v>5</v>
      </c>
      <c r="C56" s="39">
        <f>'[8]Daily Roster'!$C56</f>
        <v>0</v>
      </c>
      <c r="D56" s="39">
        <f>'[8]Daily Roster'!$D56</f>
        <v>0</v>
      </c>
      <c r="E56" s="39">
        <f>'[8]Daily Roster'!$E56</f>
        <v>0</v>
      </c>
      <c r="F56" s="39">
        <f>'[8]Daily Roster'!$F56</f>
        <v>0</v>
      </c>
      <c r="G56" s="39">
        <f>'[8]Daily Roster'!$G56</f>
        <v>0</v>
      </c>
      <c r="H56" s="39">
        <f>'[8]Daily Roster'!$H56</f>
        <v>0</v>
      </c>
      <c r="I56" s="39">
        <f>'[8]Daily Roster'!$I56</f>
        <v>0</v>
      </c>
      <c r="J56" s="42">
        <f>'[8]Daily Roster'!$J56</f>
        <v>0</v>
      </c>
      <c r="K56" s="42">
        <f>'[8]Daily Roster'!$K56</f>
        <v>0</v>
      </c>
      <c r="L56" s="42">
        <f>'[8]Daily Roster'!$L56</f>
        <v>0</v>
      </c>
      <c r="M56" s="42">
        <f>'[8]Daily Roster'!$M56</f>
        <v>0</v>
      </c>
      <c r="N56" s="42">
        <f>'[8]Daily Roster'!$N56</f>
        <v>0</v>
      </c>
      <c r="O56" s="42">
        <f>'[8]Daily Roster'!$O56</f>
        <v>0</v>
      </c>
      <c r="P56" s="42">
        <f>'[8]Daily Roster'!$P56</f>
        <v>0</v>
      </c>
      <c r="Q56" s="42">
        <f>'[8]Daily Roster'!$Q56</f>
        <v>0</v>
      </c>
      <c r="R56" s="42">
        <f>'[8]Daily Roster'!$R56</f>
        <v>0</v>
      </c>
      <c r="S56" s="42">
        <f>'[8]Daily Roster'!$S56</f>
        <v>0</v>
      </c>
      <c r="T56" s="42">
        <f>'[8]Daily Roster'!$T56</f>
        <v>0</v>
      </c>
    </row>
    <row r="57" spans="1:20" x14ac:dyDescent="0.3">
      <c r="A57" s="7">
        <v>43178</v>
      </c>
      <c r="B57" s="1" t="s">
        <v>1</v>
      </c>
      <c r="C57" s="39">
        <f>'[8]Daily Roster'!$C57</f>
        <v>0</v>
      </c>
      <c r="D57" s="39">
        <f>'[8]Daily Roster'!$D57</f>
        <v>0</v>
      </c>
      <c r="E57" s="39">
        <f>'[8]Daily Roster'!$E57</f>
        <v>0</v>
      </c>
      <c r="F57" s="39">
        <f>'[8]Daily Roster'!$F57</f>
        <v>0</v>
      </c>
      <c r="G57" s="39">
        <f>'[8]Daily Roster'!$G57</f>
        <v>0</v>
      </c>
      <c r="H57" s="39">
        <f>'[8]Daily Roster'!$H57</f>
        <v>0</v>
      </c>
      <c r="I57" s="39">
        <f>'[8]Daily Roster'!$I57</f>
        <v>0</v>
      </c>
      <c r="J57" s="42">
        <f>'[8]Daily Roster'!$J57</f>
        <v>0</v>
      </c>
      <c r="K57" s="42">
        <f>'[8]Daily Roster'!$K57</f>
        <v>0</v>
      </c>
      <c r="L57" s="42">
        <f>'[8]Daily Roster'!$L57</f>
        <v>0</v>
      </c>
      <c r="M57" s="42">
        <f>'[8]Daily Roster'!$M57</f>
        <v>0</v>
      </c>
      <c r="N57" s="42">
        <f>'[8]Daily Roster'!$N57</f>
        <v>0</v>
      </c>
      <c r="O57" s="42">
        <f>'[8]Daily Roster'!$O57</f>
        <v>0</v>
      </c>
      <c r="P57" s="42">
        <f>'[8]Daily Roster'!$P57</f>
        <v>0</v>
      </c>
      <c r="Q57" s="42">
        <f>'[8]Daily Roster'!$Q57</f>
        <v>0</v>
      </c>
      <c r="R57" s="42">
        <f>'[8]Daily Roster'!$R57</f>
        <v>0</v>
      </c>
      <c r="S57" s="42">
        <f>'[8]Daily Roster'!$S57</f>
        <v>0</v>
      </c>
      <c r="T57" s="42">
        <f>'[8]Daily Roster'!$T57</f>
        <v>0</v>
      </c>
    </row>
    <row r="58" spans="1:20" x14ac:dyDescent="0.3">
      <c r="A58" s="7">
        <v>43179</v>
      </c>
      <c r="B58" s="1" t="s">
        <v>2</v>
      </c>
      <c r="C58" s="39">
        <f>'[8]Daily Roster'!$C58</f>
        <v>0</v>
      </c>
      <c r="D58" s="39">
        <f>'[8]Daily Roster'!$D58</f>
        <v>0</v>
      </c>
      <c r="E58" s="39">
        <f>'[8]Daily Roster'!$E58</f>
        <v>0</v>
      </c>
      <c r="F58" s="39">
        <f>'[8]Daily Roster'!$F58</f>
        <v>0</v>
      </c>
      <c r="G58" s="39">
        <f>'[8]Daily Roster'!$G58</f>
        <v>0</v>
      </c>
      <c r="H58" s="39">
        <f>'[8]Daily Roster'!$H58</f>
        <v>0</v>
      </c>
      <c r="I58" s="39">
        <f>'[8]Daily Roster'!$I58</f>
        <v>0</v>
      </c>
      <c r="J58" s="42">
        <f>'[8]Daily Roster'!$J58</f>
        <v>0</v>
      </c>
      <c r="K58" s="42">
        <f>'[8]Daily Roster'!$K58</f>
        <v>0</v>
      </c>
      <c r="L58" s="42">
        <f>'[8]Daily Roster'!$L58</f>
        <v>0</v>
      </c>
      <c r="M58" s="42">
        <f>'[8]Daily Roster'!$M58</f>
        <v>0</v>
      </c>
      <c r="N58" s="42">
        <f>'[8]Daily Roster'!$N58</f>
        <v>0</v>
      </c>
      <c r="O58" s="42">
        <f>'[8]Daily Roster'!$O58</f>
        <v>0</v>
      </c>
      <c r="P58" s="42">
        <f>'[8]Daily Roster'!$P58</f>
        <v>0</v>
      </c>
      <c r="Q58" s="42">
        <f>'[8]Daily Roster'!$Q58</f>
        <v>0</v>
      </c>
      <c r="R58" s="42">
        <f>'[8]Daily Roster'!$R58</f>
        <v>0</v>
      </c>
      <c r="S58" s="42">
        <f>'[8]Daily Roster'!$S58</f>
        <v>0</v>
      </c>
      <c r="T58" s="42">
        <f>'[8]Daily Roster'!$T58</f>
        <v>0</v>
      </c>
    </row>
    <row r="59" spans="1:20" x14ac:dyDescent="0.3">
      <c r="A59" s="7">
        <v>43180</v>
      </c>
      <c r="B59" s="1" t="s">
        <v>3</v>
      </c>
      <c r="C59" s="39">
        <f>'[8]Daily Roster'!$C59</f>
        <v>0</v>
      </c>
      <c r="D59" s="39">
        <f>'[8]Daily Roster'!$D59</f>
        <v>0</v>
      </c>
      <c r="E59" s="39">
        <f>'[8]Daily Roster'!$E59</f>
        <v>0</v>
      </c>
      <c r="F59" s="39">
        <f>'[8]Daily Roster'!$F59</f>
        <v>0</v>
      </c>
      <c r="G59" s="39">
        <f>'[8]Daily Roster'!$G59</f>
        <v>0</v>
      </c>
      <c r="H59" s="39">
        <f>'[8]Daily Roster'!$H59</f>
        <v>0</v>
      </c>
      <c r="I59" s="39">
        <f>'[8]Daily Roster'!$I59</f>
        <v>0</v>
      </c>
      <c r="J59" s="42">
        <f>'[8]Daily Roster'!$J59</f>
        <v>0</v>
      </c>
      <c r="K59" s="42">
        <f>'[8]Daily Roster'!$K59</f>
        <v>0</v>
      </c>
      <c r="L59" s="42">
        <f>'[8]Daily Roster'!$L59</f>
        <v>0</v>
      </c>
      <c r="M59" s="42">
        <f>'[8]Daily Roster'!$M59</f>
        <v>0</v>
      </c>
      <c r="N59" s="42">
        <f>'[8]Daily Roster'!$N59</f>
        <v>0</v>
      </c>
      <c r="O59" s="42">
        <f>'[8]Daily Roster'!$O59</f>
        <v>0</v>
      </c>
      <c r="P59" s="42">
        <f>'[8]Daily Roster'!$P59</f>
        <v>0</v>
      </c>
      <c r="Q59" s="42">
        <f>'[8]Daily Roster'!$Q59</f>
        <v>0</v>
      </c>
      <c r="R59" s="42">
        <f>'[8]Daily Roster'!$R59</f>
        <v>0</v>
      </c>
      <c r="S59" s="42">
        <f>'[8]Daily Roster'!$S59</f>
        <v>0</v>
      </c>
      <c r="T59" s="42">
        <f>'[8]Daily Roster'!$T59</f>
        <v>0</v>
      </c>
    </row>
    <row r="60" spans="1:20" x14ac:dyDescent="0.3">
      <c r="A60" s="7">
        <v>43181</v>
      </c>
      <c r="B60" s="1" t="s">
        <v>4</v>
      </c>
      <c r="C60" s="39">
        <f>'[8]Daily Roster'!$C60</f>
        <v>0</v>
      </c>
      <c r="D60" s="39">
        <f>'[8]Daily Roster'!$D60</f>
        <v>0</v>
      </c>
      <c r="E60" s="39">
        <f>'[8]Daily Roster'!$E60</f>
        <v>0</v>
      </c>
      <c r="F60" s="39">
        <f>'[8]Daily Roster'!$F60</f>
        <v>0</v>
      </c>
      <c r="G60" s="39">
        <f>'[8]Daily Roster'!$G60</f>
        <v>0</v>
      </c>
      <c r="H60" s="39">
        <f>'[8]Daily Roster'!$H60</f>
        <v>0</v>
      </c>
      <c r="I60" s="39">
        <f>'[8]Daily Roster'!$I60</f>
        <v>0</v>
      </c>
      <c r="J60" s="42">
        <f>'[8]Daily Roster'!$J60</f>
        <v>0</v>
      </c>
      <c r="K60" s="42">
        <f>'[8]Daily Roster'!$K60</f>
        <v>0</v>
      </c>
      <c r="L60" s="42">
        <f>'[8]Daily Roster'!$L60</f>
        <v>0</v>
      </c>
      <c r="M60" s="42">
        <f>'[8]Daily Roster'!$M60</f>
        <v>0</v>
      </c>
      <c r="N60" s="42">
        <f>'[8]Daily Roster'!$N60</f>
        <v>0</v>
      </c>
      <c r="O60" s="42">
        <f>'[8]Daily Roster'!$O60</f>
        <v>0</v>
      </c>
      <c r="P60" s="42">
        <f>'[8]Daily Roster'!$P60</f>
        <v>0</v>
      </c>
      <c r="Q60" s="42">
        <f>'[8]Daily Roster'!$Q60</f>
        <v>0</v>
      </c>
      <c r="R60" s="42">
        <f>'[8]Daily Roster'!$R60</f>
        <v>0</v>
      </c>
      <c r="S60" s="42">
        <f>'[8]Daily Roster'!$S60</f>
        <v>0</v>
      </c>
      <c r="T60" s="42">
        <f>'[8]Daily Roster'!$T60</f>
        <v>0</v>
      </c>
    </row>
    <row r="61" spans="1:20" x14ac:dyDescent="0.3">
      <c r="A61" s="7">
        <v>43182</v>
      </c>
      <c r="B61" s="1" t="s">
        <v>5</v>
      </c>
      <c r="C61" s="39">
        <f>'[8]Daily Roster'!$C61</f>
        <v>0</v>
      </c>
      <c r="D61" s="39">
        <f>'[8]Daily Roster'!$D61</f>
        <v>0</v>
      </c>
      <c r="E61" s="39">
        <f>'[8]Daily Roster'!$E61</f>
        <v>0</v>
      </c>
      <c r="F61" s="39">
        <f>'[8]Daily Roster'!$F61</f>
        <v>0</v>
      </c>
      <c r="G61" s="39">
        <f>'[8]Daily Roster'!$G61</f>
        <v>0</v>
      </c>
      <c r="H61" s="39">
        <f>'[8]Daily Roster'!$H61</f>
        <v>0</v>
      </c>
      <c r="I61" s="39">
        <f>'[8]Daily Roster'!$I61</f>
        <v>0</v>
      </c>
      <c r="J61" s="42">
        <f>'[8]Daily Roster'!$J61</f>
        <v>0</v>
      </c>
      <c r="K61" s="42">
        <f>'[8]Daily Roster'!$K61</f>
        <v>0</v>
      </c>
      <c r="L61" s="42">
        <f>'[8]Daily Roster'!$L61</f>
        <v>0</v>
      </c>
      <c r="M61" s="42">
        <f>'[8]Daily Roster'!$M61</f>
        <v>0</v>
      </c>
      <c r="N61" s="42">
        <f>'[8]Daily Roster'!$N61</f>
        <v>0</v>
      </c>
      <c r="O61" s="42">
        <f>'[8]Daily Roster'!$O61</f>
        <v>0</v>
      </c>
      <c r="P61" s="42">
        <f>'[8]Daily Roster'!$P61</f>
        <v>0</v>
      </c>
      <c r="Q61" s="42">
        <f>'[8]Daily Roster'!$Q61</f>
        <v>0</v>
      </c>
      <c r="R61" s="42">
        <f>'[8]Daily Roster'!$R61</f>
        <v>0</v>
      </c>
      <c r="S61" s="42">
        <f>'[8]Daily Roster'!$S61</f>
        <v>0</v>
      </c>
      <c r="T61" s="42">
        <f>'[8]Daily Roster'!$T61</f>
        <v>0</v>
      </c>
    </row>
    <row r="62" spans="1:20" x14ac:dyDescent="0.3">
      <c r="A62" s="7">
        <v>43185</v>
      </c>
      <c r="B62" s="1" t="s">
        <v>1</v>
      </c>
      <c r="C62" s="39">
        <f>'[8]Daily Roster'!$C62</f>
        <v>0</v>
      </c>
      <c r="D62" s="39">
        <f>'[8]Daily Roster'!$D62</f>
        <v>0</v>
      </c>
      <c r="E62" s="39">
        <f>'[8]Daily Roster'!$E62</f>
        <v>0</v>
      </c>
      <c r="F62" s="39">
        <f>'[8]Daily Roster'!$F62</f>
        <v>0</v>
      </c>
      <c r="G62" s="39">
        <f>'[8]Daily Roster'!$G62</f>
        <v>0</v>
      </c>
      <c r="H62" s="39">
        <f>'[8]Daily Roster'!$H62</f>
        <v>0</v>
      </c>
      <c r="I62" s="39">
        <f>'[8]Daily Roster'!$I62</f>
        <v>0</v>
      </c>
      <c r="J62" s="42">
        <f>'[8]Daily Roster'!$J62</f>
        <v>0</v>
      </c>
      <c r="K62" s="42">
        <f>'[8]Daily Roster'!$K62</f>
        <v>0</v>
      </c>
      <c r="L62" s="42">
        <f>'[8]Daily Roster'!$L62</f>
        <v>0</v>
      </c>
      <c r="M62" s="42">
        <f>'[8]Daily Roster'!$M62</f>
        <v>0</v>
      </c>
      <c r="N62" s="42">
        <f>'[8]Daily Roster'!$N62</f>
        <v>0</v>
      </c>
      <c r="O62" s="42">
        <f>'[8]Daily Roster'!$O62</f>
        <v>0</v>
      </c>
      <c r="P62" s="42">
        <f>'[8]Daily Roster'!$P62</f>
        <v>0</v>
      </c>
      <c r="Q62" s="42">
        <f>'[8]Daily Roster'!$Q62</f>
        <v>0</v>
      </c>
      <c r="R62" s="42">
        <f>'[8]Daily Roster'!$R62</f>
        <v>0</v>
      </c>
      <c r="S62" s="42">
        <f>'[8]Daily Roster'!$S62</f>
        <v>0</v>
      </c>
      <c r="T62" s="42">
        <f>'[8]Daily Roster'!$T62</f>
        <v>0</v>
      </c>
    </row>
    <row r="63" spans="1:20" x14ac:dyDescent="0.3">
      <c r="A63" s="7">
        <v>43186</v>
      </c>
      <c r="B63" s="1" t="s">
        <v>2</v>
      </c>
      <c r="C63" s="39">
        <f>'[8]Daily Roster'!$C63</f>
        <v>0</v>
      </c>
      <c r="D63" s="39">
        <f>'[8]Daily Roster'!$D63</f>
        <v>0</v>
      </c>
      <c r="E63" s="39">
        <f>'[8]Daily Roster'!$E63</f>
        <v>0</v>
      </c>
      <c r="F63" s="39">
        <f>'[8]Daily Roster'!$F63</f>
        <v>0</v>
      </c>
      <c r="G63" s="39">
        <f>'[8]Daily Roster'!$G63</f>
        <v>0</v>
      </c>
      <c r="H63" s="39">
        <f>'[8]Daily Roster'!$H63</f>
        <v>0</v>
      </c>
      <c r="I63" s="39">
        <f>'[8]Daily Roster'!$I63</f>
        <v>0</v>
      </c>
      <c r="J63" s="42">
        <f>'[8]Daily Roster'!$J63</f>
        <v>0</v>
      </c>
      <c r="K63" s="42">
        <f>'[8]Daily Roster'!$K63</f>
        <v>0</v>
      </c>
      <c r="L63" s="42">
        <f>'[8]Daily Roster'!$L63</f>
        <v>0</v>
      </c>
      <c r="M63" s="42">
        <f>'[8]Daily Roster'!$M63</f>
        <v>0</v>
      </c>
      <c r="N63" s="42">
        <f>'[8]Daily Roster'!$N63</f>
        <v>0</v>
      </c>
      <c r="O63" s="42">
        <f>'[8]Daily Roster'!$O63</f>
        <v>0</v>
      </c>
      <c r="P63" s="42">
        <f>'[8]Daily Roster'!$P63</f>
        <v>0</v>
      </c>
      <c r="Q63" s="42">
        <f>'[8]Daily Roster'!$Q63</f>
        <v>0</v>
      </c>
      <c r="R63" s="42">
        <f>'[8]Daily Roster'!$R63</f>
        <v>0</v>
      </c>
      <c r="S63" s="42">
        <f>'[8]Daily Roster'!$S63</f>
        <v>0</v>
      </c>
      <c r="T63" s="42">
        <f>'[8]Daily Roster'!$T63</f>
        <v>0</v>
      </c>
    </row>
    <row r="64" spans="1:20" x14ac:dyDescent="0.3">
      <c r="A64" s="7">
        <v>43187</v>
      </c>
      <c r="B64" s="1" t="s">
        <v>3</v>
      </c>
      <c r="C64" s="39">
        <f>'[8]Daily Roster'!$C64</f>
        <v>0</v>
      </c>
      <c r="D64" s="39">
        <f>'[8]Daily Roster'!$D64</f>
        <v>0</v>
      </c>
      <c r="E64" s="39">
        <f>'[8]Daily Roster'!$E64</f>
        <v>0</v>
      </c>
      <c r="F64" s="39">
        <f>'[8]Daily Roster'!$F64</f>
        <v>0</v>
      </c>
      <c r="G64" s="39">
        <f>'[8]Daily Roster'!$G64</f>
        <v>0</v>
      </c>
      <c r="H64" s="39">
        <f>'[8]Daily Roster'!$H64</f>
        <v>0</v>
      </c>
      <c r="I64" s="39">
        <f>'[8]Daily Roster'!$I64</f>
        <v>0</v>
      </c>
      <c r="J64" s="42">
        <f>'[8]Daily Roster'!$J64</f>
        <v>0</v>
      </c>
      <c r="K64" s="42">
        <f>'[8]Daily Roster'!$K64</f>
        <v>0</v>
      </c>
      <c r="L64" s="42">
        <f>'[8]Daily Roster'!$L64</f>
        <v>0</v>
      </c>
      <c r="M64" s="42">
        <f>'[8]Daily Roster'!$M64</f>
        <v>0</v>
      </c>
      <c r="N64" s="42">
        <f>'[8]Daily Roster'!$N64</f>
        <v>0</v>
      </c>
      <c r="O64" s="42">
        <f>'[8]Daily Roster'!$O64</f>
        <v>0</v>
      </c>
      <c r="P64" s="42">
        <f>'[8]Daily Roster'!$P64</f>
        <v>0</v>
      </c>
      <c r="Q64" s="42">
        <f>'[8]Daily Roster'!$Q64</f>
        <v>0</v>
      </c>
      <c r="R64" s="42">
        <f>'[8]Daily Roster'!$R64</f>
        <v>0</v>
      </c>
      <c r="S64" s="42">
        <f>'[8]Daily Roster'!$S64</f>
        <v>0</v>
      </c>
      <c r="T64" s="42">
        <f>'[8]Daily Roster'!$T64</f>
        <v>0</v>
      </c>
    </row>
    <row r="65" spans="1:20" x14ac:dyDescent="0.3">
      <c r="A65" s="7">
        <v>43188</v>
      </c>
      <c r="B65" s="1" t="s">
        <v>4</v>
      </c>
      <c r="C65" s="39">
        <f>'[8]Daily Roster'!$C65</f>
        <v>0</v>
      </c>
      <c r="D65" s="39">
        <f>'[8]Daily Roster'!$D65</f>
        <v>0</v>
      </c>
      <c r="E65" s="39">
        <f>'[8]Daily Roster'!$E65</f>
        <v>0</v>
      </c>
      <c r="F65" s="39">
        <f>'[8]Daily Roster'!$F65</f>
        <v>0</v>
      </c>
      <c r="G65" s="39">
        <f>'[8]Daily Roster'!$G65</f>
        <v>0</v>
      </c>
      <c r="H65" s="39">
        <f>'[8]Daily Roster'!$H65</f>
        <v>0</v>
      </c>
      <c r="I65" s="39">
        <f>'[8]Daily Roster'!$I65</f>
        <v>0</v>
      </c>
      <c r="J65" s="42">
        <f>'[8]Daily Roster'!$J65</f>
        <v>0</v>
      </c>
      <c r="K65" s="42">
        <f>'[8]Daily Roster'!$K65</f>
        <v>0</v>
      </c>
      <c r="L65" s="42">
        <f>'[8]Daily Roster'!$L65</f>
        <v>0</v>
      </c>
      <c r="M65" s="42">
        <f>'[8]Daily Roster'!$M65</f>
        <v>0</v>
      </c>
      <c r="N65" s="42">
        <f>'[8]Daily Roster'!$N65</f>
        <v>0</v>
      </c>
      <c r="O65" s="42">
        <f>'[8]Daily Roster'!$O65</f>
        <v>0</v>
      </c>
      <c r="P65" s="42">
        <f>'[8]Daily Roster'!$P65</f>
        <v>0</v>
      </c>
      <c r="Q65" s="42">
        <f>'[8]Daily Roster'!$Q65</f>
        <v>0</v>
      </c>
      <c r="R65" s="42">
        <f>'[8]Daily Roster'!$R65</f>
        <v>0</v>
      </c>
      <c r="S65" s="42">
        <f>'[8]Daily Roster'!$S65</f>
        <v>0</v>
      </c>
      <c r="T65" s="42">
        <f>'[8]Daily Roster'!$T65</f>
        <v>0</v>
      </c>
    </row>
    <row r="66" spans="1:20" x14ac:dyDescent="0.3">
      <c r="A66" s="7">
        <v>43189</v>
      </c>
      <c r="B66" s="1" t="s">
        <v>5</v>
      </c>
      <c r="C66" s="39">
        <f>'[8]Daily Roster'!$C66</f>
        <v>0</v>
      </c>
      <c r="D66" s="39">
        <f>'[8]Daily Roster'!$D66</f>
        <v>0</v>
      </c>
      <c r="E66" s="39">
        <f>'[8]Daily Roster'!$E66</f>
        <v>0</v>
      </c>
      <c r="F66" s="39">
        <f>'[8]Daily Roster'!$F66</f>
        <v>0</v>
      </c>
      <c r="G66" s="39">
        <f>'[8]Daily Roster'!$G66</f>
        <v>0</v>
      </c>
      <c r="H66" s="39">
        <f>'[8]Daily Roster'!$H66</f>
        <v>0</v>
      </c>
      <c r="I66" s="39">
        <f>'[8]Daily Roster'!$I66</f>
        <v>0</v>
      </c>
      <c r="J66" s="42">
        <f>'[8]Daily Roster'!$J66</f>
        <v>0</v>
      </c>
      <c r="K66" s="42">
        <f>'[8]Daily Roster'!$K66</f>
        <v>0</v>
      </c>
      <c r="L66" s="42">
        <f>'[8]Daily Roster'!$L66</f>
        <v>0</v>
      </c>
      <c r="M66" s="42">
        <f>'[8]Daily Roster'!$M66</f>
        <v>0</v>
      </c>
      <c r="N66" s="42">
        <f>'[8]Daily Roster'!$N66</f>
        <v>0</v>
      </c>
      <c r="O66" s="42">
        <f>'[8]Daily Roster'!$O66</f>
        <v>0</v>
      </c>
      <c r="P66" s="42">
        <f>'[8]Daily Roster'!$P66</f>
        <v>0</v>
      </c>
      <c r="Q66" s="42">
        <f>'[8]Daily Roster'!$Q66</f>
        <v>0</v>
      </c>
      <c r="R66" s="42">
        <f>'[8]Daily Roster'!$R66</f>
        <v>0</v>
      </c>
      <c r="S66" s="42">
        <f>'[8]Daily Roster'!$S66</f>
        <v>0</v>
      </c>
      <c r="T66" s="42">
        <f>'[8]Daily Roster'!$T66</f>
        <v>0</v>
      </c>
    </row>
    <row r="67" spans="1:20" x14ac:dyDescent="0.3">
      <c r="A67" s="7">
        <v>43192</v>
      </c>
      <c r="B67" s="1" t="s">
        <v>1</v>
      </c>
      <c r="C67" s="39">
        <f>'[8]Daily Roster'!$C67</f>
        <v>0</v>
      </c>
      <c r="D67" s="39">
        <f>'[8]Daily Roster'!$D67</f>
        <v>0</v>
      </c>
      <c r="E67" s="39">
        <f>'[8]Daily Roster'!$E67</f>
        <v>0</v>
      </c>
      <c r="F67" s="39">
        <f>'[8]Daily Roster'!$F67</f>
        <v>0</v>
      </c>
      <c r="G67" s="39">
        <f>'[8]Daily Roster'!$G67</f>
        <v>0</v>
      </c>
      <c r="H67" s="39">
        <f>'[8]Daily Roster'!$H67</f>
        <v>0</v>
      </c>
      <c r="I67" s="39">
        <f>'[8]Daily Roster'!$I67</f>
        <v>0</v>
      </c>
      <c r="J67" s="42">
        <f>'[8]Daily Roster'!$J67</f>
        <v>0</v>
      </c>
      <c r="K67" s="42">
        <f>'[8]Daily Roster'!$K67</f>
        <v>0</v>
      </c>
      <c r="L67" s="42">
        <f>'[8]Daily Roster'!$L67</f>
        <v>0</v>
      </c>
      <c r="M67" s="42">
        <f>'[8]Daily Roster'!$M67</f>
        <v>0</v>
      </c>
      <c r="N67" s="42">
        <f>'[8]Daily Roster'!$N67</f>
        <v>0</v>
      </c>
      <c r="O67" s="42">
        <f>'[8]Daily Roster'!$O67</f>
        <v>0</v>
      </c>
      <c r="P67" s="42">
        <f>'[8]Daily Roster'!$P67</f>
        <v>0</v>
      </c>
      <c r="Q67" s="42">
        <f>'[8]Daily Roster'!$Q67</f>
        <v>0</v>
      </c>
      <c r="R67" s="42">
        <f>'[8]Daily Roster'!$R67</f>
        <v>0</v>
      </c>
      <c r="S67" s="42">
        <f>'[8]Daily Roster'!$S67</f>
        <v>0</v>
      </c>
      <c r="T67" s="42">
        <f>'[8]Daily Roster'!$T67</f>
        <v>0</v>
      </c>
    </row>
    <row r="68" spans="1:20" x14ac:dyDescent="0.3">
      <c r="A68" s="7">
        <v>43193</v>
      </c>
      <c r="B68" s="1" t="s">
        <v>2</v>
      </c>
      <c r="C68" s="39">
        <f>'[8]Daily Roster'!$C68</f>
        <v>0</v>
      </c>
      <c r="D68" s="39">
        <f>'[8]Daily Roster'!$D68</f>
        <v>0</v>
      </c>
      <c r="E68" s="39">
        <f>'[8]Daily Roster'!$E68</f>
        <v>0</v>
      </c>
      <c r="F68" s="39">
        <f>'[8]Daily Roster'!$F68</f>
        <v>0</v>
      </c>
      <c r="G68" s="39">
        <f>'[8]Daily Roster'!$G68</f>
        <v>0</v>
      </c>
      <c r="H68" s="39">
        <f>'[8]Daily Roster'!$H68</f>
        <v>0</v>
      </c>
      <c r="I68" s="39">
        <f>'[8]Daily Roster'!$I68</f>
        <v>0</v>
      </c>
      <c r="J68" s="42">
        <f>'[8]Daily Roster'!$J68</f>
        <v>0</v>
      </c>
      <c r="K68" s="42">
        <f>'[8]Daily Roster'!$K68</f>
        <v>0</v>
      </c>
      <c r="L68" s="42">
        <f>'[8]Daily Roster'!$L68</f>
        <v>0</v>
      </c>
      <c r="M68" s="42">
        <f>'[8]Daily Roster'!$M68</f>
        <v>0</v>
      </c>
      <c r="N68" s="42">
        <f>'[8]Daily Roster'!$N68</f>
        <v>0</v>
      </c>
      <c r="O68" s="42">
        <f>'[8]Daily Roster'!$O68</f>
        <v>0</v>
      </c>
      <c r="P68" s="42">
        <f>'[8]Daily Roster'!$P68</f>
        <v>0</v>
      </c>
      <c r="Q68" s="42">
        <f>'[8]Daily Roster'!$Q68</f>
        <v>0</v>
      </c>
      <c r="R68" s="42">
        <f>'[8]Daily Roster'!$R68</f>
        <v>0</v>
      </c>
      <c r="S68" s="42">
        <f>'[8]Daily Roster'!$S68</f>
        <v>0</v>
      </c>
      <c r="T68" s="42">
        <f>'[8]Daily Roster'!$T68</f>
        <v>0</v>
      </c>
    </row>
    <row r="69" spans="1:20" x14ac:dyDescent="0.3">
      <c r="A69" s="7">
        <v>43194</v>
      </c>
      <c r="B69" s="1" t="s">
        <v>3</v>
      </c>
      <c r="C69" s="39">
        <f>'[8]Daily Roster'!$C69</f>
        <v>0</v>
      </c>
      <c r="D69" s="39">
        <f>'[8]Daily Roster'!$D69</f>
        <v>0</v>
      </c>
      <c r="E69" s="39">
        <f>'[8]Daily Roster'!$E69</f>
        <v>0</v>
      </c>
      <c r="F69" s="39">
        <f>'[8]Daily Roster'!$F69</f>
        <v>0</v>
      </c>
      <c r="G69" s="39">
        <f>'[8]Daily Roster'!$G69</f>
        <v>0</v>
      </c>
      <c r="H69" s="39">
        <f>'[8]Daily Roster'!$H69</f>
        <v>0</v>
      </c>
      <c r="I69" s="39">
        <f>'[8]Daily Roster'!$I69</f>
        <v>0</v>
      </c>
      <c r="J69" s="42">
        <f>'[8]Daily Roster'!$J69</f>
        <v>0</v>
      </c>
      <c r="K69" s="42">
        <f>'[8]Daily Roster'!$K69</f>
        <v>0</v>
      </c>
      <c r="L69" s="42">
        <f>'[8]Daily Roster'!$L69</f>
        <v>0</v>
      </c>
      <c r="M69" s="42">
        <f>'[8]Daily Roster'!$M69</f>
        <v>0</v>
      </c>
      <c r="N69" s="42">
        <f>'[8]Daily Roster'!$N69</f>
        <v>0</v>
      </c>
      <c r="O69" s="42">
        <f>'[8]Daily Roster'!$O69</f>
        <v>0</v>
      </c>
      <c r="P69" s="42">
        <f>'[8]Daily Roster'!$P69</f>
        <v>0</v>
      </c>
      <c r="Q69" s="42">
        <f>'[8]Daily Roster'!$Q69</f>
        <v>0</v>
      </c>
      <c r="R69" s="42">
        <f>'[8]Daily Roster'!$R69</f>
        <v>0</v>
      </c>
      <c r="S69" s="42">
        <f>'[8]Daily Roster'!$S69</f>
        <v>0</v>
      </c>
      <c r="T69" s="42">
        <f>'[8]Daily Roster'!$T69</f>
        <v>0</v>
      </c>
    </row>
    <row r="70" spans="1:20" x14ac:dyDescent="0.3">
      <c r="A70" s="7">
        <v>43195</v>
      </c>
      <c r="B70" s="1" t="s">
        <v>4</v>
      </c>
      <c r="C70" s="39">
        <f>'[8]Daily Roster'!$C70</f>
        <v>0</v>
      </c>
      <c r="D70" s="39">
        <f>'[8]Daily Roster'!$D70</f>
        <v>0</v>
      </c>
      <c r="E70" s="39">
        <f>'[8]Daily Roster'!$E70</f>
        <v>0</v>
      </c>
      <c r="F70" s="39">
        <f>'[8]Daily Roster'!$F70</f>
        <v>0</v>
      </c>
      <c r="G70" s="39">
        <f>'[8]Daily Roster'!$G70</f>
        <v>0</v>
      </c>
      <c r="H70" s="39">
        <f>'[8]Daily Roster'!$H70</f>
        <v>0</v>
      </c>
      <c r="I70" s="39">
        <f>'[8]Daily Roster'!$I70</f>
        <v>0</v>
      </c>
      <c r="J70" s="42">
        <f>'[8]Daily Roster'!$J70</f>
        <v>0</v>
      </c>
      <c r="K70" s="42">
        <f>'[8]Daily Roster'!$K70</f>
        <v>0</v>
      </c>
      <c r="L70" s="42">
        <f>'[8]Daily Roster'!$L70</f>
        <v>0</v>
      </c>
      <c r="M70" s="42">
        <f>'[8]Daily Roster'!$M70</f>
        <v>0</v>
      </c>
      <c r="N70" s="42">
        <f>'[8]Daily Roster'!$N70</f>
        <v>0</v>
      </c>
      <c r="O70" s="42">
        <f>'[8]Daily Roster'!$O70</f>
        <v>0</v>
      </c>
      <c r="P70" s="42">
        <f>'[8]Daily Roster'!$P70</f>
        <v>0</v>
      </c>
      <c r="Q70" s="42">
        <f>'[8]Daily Roster'!$Q70</f>
        <v>0</v>
      </c>
      <c r="R70" s="42">
        <f>'[8]Daily Roster'!$R70</f>
        <v>0</v>
      </c>
      <c r="S70" s="42">
        <f>'[8]Daily Roster'!$S70</f>
        <v>0</v>
      </c>
      <c r="T70" s="42">
        <f>'[8]Daily Roster'!$T70</f>
        <v>0</v>
      </c>
    </row>
    <row r="71" spans="1:20" x14ac:dyDescent="0.3">
      <c r="A71" s="7">
        <v>43196</v>
      </c>
      <c r="B71" s="1" t="s">
        <v>5</v>
      </c>
      <c r="C71" s="39">
        <f>'[8]Daily Roster'!$C71</f>
        <v>0</v>
      </c>
      <c r="D71" s="39">
        <f>'[8]Daily Roster'!$D71</f>
        <v>0</v>
      </c>
      <c r="E71" s="39">
        <f>'[8]Daily Roster'!$E71</f>
        <v>0</v>
      </c>
      <c r="F71" s="39">
        <f>'[8]Daily Roster'!$F71</f>
        <v>0</v>
      </c>
      <c r="G71" s="39">
        <f>'[8]Daily Roster'!$G71</f>
        <v>0</v>
      </c>
      <c r="H71" s="39">
        <f>'[8]Daily Roster'!$H71</f>
        <v>0</v>
      </c>
      <c r="I71" s="39">
        <f>'[8]Daily Roster'!$I71</f>
        <v>0</v>
      </c>
      <c r="J71" s="42">
        <f>'[8]Daily Roster'!$J71</f>
        <v>0</v>
      </c>
      <c r="K71" s="42">
        <f>'[8]Daily Roster'!$K71</f>
        <v>0</v>
      </c>
      <c r="L71" s="42">
        <f>'[8]Daily Roster'!$L71</f>
        <v>0</v>
      </c>
      <c r="M71" s="42">
        <f>'[8]Daily Roster'!$M71</f>
        <v>0</v>
      </c>
      <c r="N71" s="42">
        <f>'[8]Daily Roster'!$N71</f>
        <v>0</v>
      </c>
      <c r="O71" s="42">
        <f>'[8]Daily Roster'!$O71</f>
        <v>0</v>
      </c>
      <c r="P71" s="42">
        <f>'[8]Daily Roster'!$P71</f>
        <v>0</v>
      </c>
      <c r="Q71" s="42">
        <f>'[8]Daily Roster'!$Q71</f>
        <v>0</v>
      </c>
      <c r="R71" s="42">
        <f>'[8]Daily Roster'!$R71</f>
        <v>0</v>
      </c>
      <c r="S71" s="42">
        <f>'[8]Daily Roster'!$S71</f>
        <v>0</v>
      </c>
      <c r="T71" s="42">
        <f>'[8]Daily Roster'!$T71</f>
        <v>0</v>
      </c>
    </row>
    <row r="72" spans="1:20" x14ac:dyDescent="0.3">
      <c r="A72" s="7">
        <v>43199</v>
      </c>
      <c r="B72" s="1" t="s">
        <v>1</v>
      </c>
      <c r="C72" s="39">
        <f>'[8]Daily Roster'!$C72</f>
        <v>0</v>
      </c>
      <c r="D72" s="39">
        <f>'[8]Daily Roster'!$D72</f>
        <v>0</v>
      </c>
      <c r="E72" s="39">
        <f>'[8]Daily Roster'!$E72</f>
        <v>0</v>
      </c>
      <c r="F72" s="39">
        <f>'[8]Daily Roster'!$F72</f>
        <v>0</v>
      </c>
      <c r="G72" s="39">
        <f>'[8]Daily Roster'!$G72</f>
        <v>0</v>
      </c>
      <c r="H72" s="39">
        <f>'[8]Daily Roster'!$H72</f>
        <v>0</v>
      </c>
      <c r="I72" s="39">
        <f>'[8]Daily Roster'!$I72</f>
        <v>0</v>
      </c>
      <c r="J72" s="42">
        <f>'[8]Daily Roster'!$J72</f>
        <v>0</v>
      </c>
      <c r="K72" s="42">
        <f>'[8]Daily Roster'!$K72</f>
        <v>0</v>
      </c>
      <c r="L72" s="42">
        <f>'[8]Daily Roster'!$L72</f>
        <v>0</v>
      </c>
      <c r="M72" s="42">
        <f>'[8]Daily Roster'!$M72</f>
        <v>0</v>
      </c>
      <c r="N72" s="42">
        <f>'[8]Daily Roster'!$N72</f>
        <v>0</v>
      </c>
      <c r="O72" s="42">
        <f>'[8]Daily Roster'!$O72</f>
        <v>0</v>
      </c>
      <c r="P72" s="42">
        <f>'[8]Daily Roster'!$P72</f>
        <v>0</v>
      </c>
      <c r="Q72" s="42">
        <f>'[8]Daily Roster'!$Q72</f>
        <v>0</v>
      </c>
      <c r="R72" s="42">
        <f>'[8]Daily Roster'!$R72</f>
        <v>0</v>
      </c>
      <c r="S72" s="42">
        <f>'[8]Daily Roster'!$S72</f>
        <v>0</v>
      </c>
      <c r="T72" s="42">
        <f>'[8]Daily Roster'!$T72</f>
        <v>0</v>
      </c>
    </row>
    <row r="73" spans="1:20" x14ac:dyDescent="0.3">
      <c r="A73" s="7">
        <v>43200</v>
      </c>
      <c r="B73" s="1" t="s">
        <v>2</v>
      </c>
      <c r="C73" s="39">
        <f>'[8]Daily Roster'!$C73</f>
        <v>0</v>
      </c>
      <c r="D73" s="39">
        <f>'[8]Daily Roster'!$D73</f>
        <v>0</v>
      </c>
      <c r="E73" s="39">
        <f>'[8]Daily Roster'!$E73</f>
        <v>0</v>
      </c>
      <c r="F73" s="39">
        <f>'[8]Daily Roster'!$F73</f>
        <v>0</v>
      </c>
      <c r="G73" s="39">
        <f>'[8]Daily Roster'!$G73</f>
        <v>0</v>
      </c>
      <c r="H73" s="39">
        <f>'[8]Daily Roster'!$H73</f>
        <v>0</v>
      </c>
      <c r="I73" s="39">
        <f>'[8]Daily Roster'!$I73</f>
        <v>0</v>
      </c>
      <c r="J73" s="42">
        <f>'[8]Daily Roster'!$J73</f>
        <v>0</v>
      </c>
      <c r="K73" s="42">
        <f>'[8]Daily Roster'!$K73</f>
        <v>0</v>
      </c>
      <c r="L73" s="42">
        <f>'[8]Daily Roster'!$L73</f>
        <v>0</v>
      </c>
      <c r="M73" s="42">
        <f>'[8]Daily Roster'!$M73</f>
        <v>0</v>
      </c>
      <c r="N73" s="42">
        <f>'[8]Daily Roster'!$N73</f>
        <v>0</v>
      </c>
      <c r="O73" s="42">
        <f>'[8]Daily Roster'!$O73</f>
        <v>0</v>
      </c>
      <c r="P73" s="42">
        <f>'[8]Daily Roster'!$P73</f>
        <v>0</v>
      </c>
      <c r="Q73" s="42">
        <f>'[8]Daily Roster'!$Q73</f>
        <v>0</v>
      </c>
      <c r="R73" s="42">
        <f>'[8]Daily Roster'!$R73</f>
        <v>0</v>
      </c>
      <c r="S73" s="42">
        <f>'[8]Daily Roster'!$S73</f>
        <v>0</v>
      </c>
      <c r="T73" s="42">
        <f>'[8]Daily Roster'!$T73</f>
        <v>0</v>
      </c>
    </row>
    <row r="74" spans="1:20" x14ac:dyDescent="0.3">
      <c r="A74" s="7">
        <v>43201</v>
      </c>
      <c r="B74" s="1" t="s">
        <v>3</v>
      </c>
      <c r="C74" s="39">
        <f>'[8]Daily Roster'!$C74</f>
        <v>0</v>
      </c>
      <c r="D74" s="39">
        <f>'[8]Daily Roster'!$D74</f>
        <v>0</v>
      </c>
      <c r="E74" s="39">
        <f>'[8]Daily Roster'!$E74</f>
        <v>0</v>
      </c>
      <c r="F74" s="39">
        <f>'[8]Daily Roster'!$F74</f>
        <v>0</v>
      </c>
      <c r="G74" s="39">
        <f>'[8]Daily Roster'!$G74</f>
        <v>0</v>
      </c>
      <c r="H74" s="39">
        <f>'[8]Daily Roster'!$H74</f>
        <v>0</v>
      </c>
      <c r="I74" s="39">
        <f>'[8]Daily Roster'!$I74</f>
        <v>0</v>
      </c>
      <c r="J74" s="42">
        <f>'[8]Daily Roster'!$J74</f>
        <v>0</v>
      </c>
      <c r="K74" s="42">
        <f>'[8]Daily Roster'!$K74</f>
        <v>0</v>
      </c>
      <c r="L74" s="42">
        <f>'[8]Daily Roster'!$L74</f>
        <v>0</v>
      </c>
      <c r="M74" s="42">
        <f>'[8]Daily Roster'!$M74</f>
        <v>0</v>
      </c>
      <c r="N74" s="42">
        <f>'[8]Daily Roster'!$N74</f>
        <v>0</v>
      </c>
      <c r="O74" s="42">
        <f>'[8]Daily Roster'!$O74</f>
        <v>0</v>
      </c>
      <c r="P74" s="42">
        <f>'[8]Daily Roster'!$P74</f>
        <v>0</v>
      </c>
      <c r="Q74" s="42">
        <f>'[8]Daily Roster'!$Q74</f>
        <v>0</v>
      </c>
      <c r="R74" s="42">
        <f>'[8]Daily Roster'!$R74</f>
        <v>0</v>
      </c>
      <c r="S74" s="42">
        <f>'[8]Daily Roster'!$S74</f>
        <v>0</v>
      </c>
      <c r="T74" s="42">
        <f>'[8]Daily Roster'!$T74</f>
        <v>0</v>
      </c>
    </row>
    <row r="75" spans="1:20" x14ac:dyDescent="0.3">
      <c r="A75" s="7">
        <v>43202</v>
      </c>
      <c r="B75" s="1" t="s">
        <v>4</v>
      </c>
      <c r="C75" s="39">
        <f>'[8]Daily Roster'!$C75</f>
        <v>0</v>
      </c>
      <c r="D75" s="39">
        <f>'[8]Daily Roster'!$D75</f>
        <v>0</v>
      </c>
      <c r="E75" s="39">
        <f>'[8]Daily Roster'!$E75</f>
        <v>0</v>
      </c>
      <c r="F75" s="39">
        <f>'[8]Daily Roster'!$F75</f>
        <v>0</v>
      </c>
      <c r="G75" s="39">
        <f>'[8]Daily Roster'!$G75</f>
        <v>0</v>
      </c>
      <c r="H75" s="39">
        <f>'[8]Daily Roster'!$H75</f>
        <v>0</v>
      </c>
      <c r="I75" s="39">
        <f>'[8]Daily Roster'!$I75</f>
        <v>0</v>
      </c>
      <c r="J75" s="42">
        <f>'[8]Daily Roster'!$J75</f>
        <v>0</v>
      </c>
      <c r="K75" s="42">
        <f>'[8]Daily Roster'!$K75</f>
        <v>0</v>
      </c>
      <c r="L75" s="42">
        <f>'[8]Daily Roster'!$L75</f>
        <v>0</v>
      </c>
      <c r="M75" s="42">
        <f>'[8]Daily Roster'!$M75</f>
        <v>0</v>
      </c>
      <c r="N75" s="42">
        <f>'[8]Daily Roster'!$N75</f>
        <v>0</v>
      </c>
      <c r="O75" s="42">
        <f>'[8]Daily Roster'!$O75</f>
        <v>0</v>
      </c>
      <c r="P75" s="42">
        <f>'[8]Daily Roster'!$P75</f>
        <v>0</v>
      </c>
      <c r="Q75" s="42">
        <f>'[8]Daily Roster'!$Q75</f>
        <v>0</v>
      </c>
      <c r="R75" s="42">
        <f>'[8]Daily Roster'!$R75</f>
        <v>0</v>
      </c>
      <c r="S75" s="42">
        <f>'[8]Daily Roster'!$S75</f>
        <v>0</v>
      </c>
      <c r="T75" s="42">
        <f>'[8]Daily Roster'!$T75</f>
        <v>0</v>
      </c>
    </row>
    <row r="76" spans="1:20" x14ac:dyDescent="0.3">
      <c r="A76" s="7">
        <v>43203</v>
      </c>
      <c r="B76" s="1" t="s">
        <v>5</v>
      </c>
      <c r="C76" s="39">
        <f>'[8]Daily Roster'!$C76</f>
        <v>0</v>
      </c>
      <c r="D76" s="39">
        <f>'[8]Daily Roster'!$D76</f>
        <v>0</v>
      </c>
      <c r="E76" s="39">
        <f>'[8]Daily Roster'!$E76</f>
        <v>0</v>
      </c>
      <c r="F76" s="39">
        <f>'[8]Daily Roster'!$F76</f>
        <v>0</v>
      </c>
      <c r="G76" s="39">
        <f>'[8]Daily Roster'!$G76</f>
        <v>0</v>
      </c>
      <c r="H76" s="39">
        <f>'[8]Daily Roster'!$H76</f>
        <v>0</v>
      </c>
      <c r="I76" s="39">
        <f>'[8]Daily Roster'!$I76</f>
        <v>0</v>
      </c>
      <c r="J76" s="42">
        <f>'[8]Daily Roster'!$J76</f>
        <v>0</v>
      </c>
      <c r="K76" s="42">
        <f>'[8]Daily Roster'!$K76</f>
        <v>0</v>
      </c>
      <c r="L76" s="42">
        <f>'[8]Daily Roster'!$L76</f>
        <v>0</v>
      </c>
      <c r="M76" s="42">
        <f>'[8]Daily Roster'!$M76</f>
        <v>0</v>
      </c>
      <c r="N76" s="42">
        <f>'[8]Daily Roster'!$N76</f>
        <v>0</v>
      </c>
      <c r="O76" s="42">
        <f>'[8]Daily Roster'!$O76</f>
        <v>0</v>
      </c>
      <c r="P76" s="42">
        <f>'[8]Daily Roster'!$P76</f>
        <v>0</v>
      </c>
      <c r="Q76" s="42">
        <f>'[8]Daily Roster'!$Q76</f>
        <v>0</v>
      </c>
      <c r="R76" s="42">
        <f>'[8]Daily Roster'!$R76</f>
        <v>0</v>
      </c>
      <c r="S76" s="42">
        <f>'[8]Daily Roster'!$S76</f>
        <v>0</v>
      </c>
      <c r="T76" s="42">
        <f>'[8]Daily Roster'!$T76</f>
        <v>0</v>
      </c>
    </row>
    <row r="77" spans="1:20" x14ac:dyDescent="0.3">
      <c r="A77" s="7">
        <v>43206</v>
      </c>
      <c r="B77" s="1" t="s">
        <v>1</v>
      </c>
      <c r="C77" s="39">
        <f>'[8]Daily Roster'!$C77</f>
        <v>0</v>
      </c>
      <c r="D77" s="39">
        <f>'[8]Daily Roster'!$D77</f>
        <v>0</v>
      </c>
      <c r="E77" s="39">
        <f>'[8]Daily Roster'!$E77</f>
        <v>0</v>
      </c>
      <c r="F77" s="39">
        <f>'[8]Daily Roster'!$F77</f>
        <v>0</v>
      </c>
      <c r="G77" s="39">
        <f>'[8]Daily Roster'!$G77</f>
        <v>0</v>
      </c>
      <c r="H77" s="39">
        <f>'[8]Daily Roster'!$H77</f>
        <v>0</v>
      </c>
      <c r="I77" s="39">
        <f>'[8]Daily Roster'!$I77</f>
        <v>0</v>
      </c>
      <c r="J77" s="42">
        <f>'[8]Daily Roster'!$J77</f>
        <v>0</v>
      </c>
      <c r="K77" s="42">
        <f>'[8]Daily Roster'!$K77</f>
        <v>0</v>
      </c>
      <c r="L77" s="42">
        <f>'[8]Daily Roster'!$L77</f>
        <v>0</v>
      </c>
      <c r="M77" s="42">
        <f>'[8]Daily Roster'!$M77</f>
        <v>0</v>
      </c>
      <c r="N77" s="42">
        <f>'[8]Daily Roster'!$N77</f>
        <v>0</v>
      </c>
      <c r="O77" s="42">
        <f>'[8]Daily Roster'!$O77</f>
        <v>0</v>
      </c>
      <c r="P77" s="42">
        <f>'[8]Daily Roster'!$P77</f>
        <v>0</v>
      </c>
      <c r="Q77" s="42">
        <f>'[8]Daily Roster'!$Q77</f>
        <v>0</v>
      </c>
      <c r="R77" s="42">
        <f>'[8]Daily Roster'!$R77</f>
        <v>0</v>
      </c>
      <c r="S77" s="42">
        <f>'[8]Daily Roster'!$S77</f>
        <v>0</v>
      </c>
      <c r="T77" s="42">
        <f>'[8]Daily Roster'!$T77</f>
        <v>0</v>
      </c>
    </row>
    <row r="78" spans="1:20" x14ac:dyDescent="0.3">
      <c r="A78" s="7">
        <v>43207</v>
      </c>
      <c r="B78" s="1" t="s">
        <v>2</v>
      </c>
      <c r="C78" s="39">
        <f>'[8]Daily Roster'!$C78</f>
        <v>0</v>
      </c>
      <c r="D78" s="39">
        <f>'[8]Daily Roster'!$D78</f>
        <v>0</v>
      </c>
      <c r="E78" s="39">
        <f>'[8]Daily Roster'!$E78</f>
        <v>0</v>
      </c>
      <c r="F78" s="39">
        <f>'[8]Daily Roster'!$F78</f>
        <v>0</v>
      </c>
      <c r="G78" s="39">
        <f>'[8]Daily Roster'!$G78</f>
        <v>0</v>
      </c>
      <c r="H78" s="39">
        <f>'[8]Daily Roster'!$H78</f>
        <v>0</v>
      </c>
      <c r="I78" s="39">
        <f>'[8]Daily Roster'!$I78</f>
        <v>0</v>
      </c>
      <c r="J78" s="42">
        <f>'[8]Daily Roster'!$J78</f>
        <v>0</v>
      </c>
      <c r="K78" s="42">
        <f>'[8]Daily Roster'!$K78</f>
        <v>0</v>
      </c>
      <c r="L78" s="42">
        <f>'[8]Daily Roster'!$L78</f>
        <v>0</v>
      </c>
      <c r="M78" s="42">
        <f>'[8]Daily Roster'!$M78</f>
        <v>0</v>
      </c>
      <c r="N78" s="42">
        <f>'[8]Daily Roster'!$N78</f>
        <v>0</v>
      </c>
      <c r="O78" s="42">
        <f>'[8]Daily Roster'!$O78</f>
        <v>0</v>
      </c>
      <c r="P78" s="42">
        <f>'[8]Daily Roster'!$P78</f>
        <v>0</v>
      </c>
      <c r="Q78" s="42">
        <f>'[8]Daily Roster'!$Q78</f>
        <v>0</v>
      </c>
      <c r="R78" s="42">
        <f>'[8]Daily Roster'!$R78</f>
        <v>0</v>
      </c>
      <c r="S78" s="42">
        <f>'[8]Daily Roster'!$S78</f>
        <v>0</v>
      </c>
      <c r="T78" s="42">
        <f>'[8]Daily Roster'!$T78</f>
        <v>0</v>
      </c>
    </row>
    <row r="79" spans="1:20" x14ac:dyDescent="0.3">
      <c r="A79" s="7">
        <v>43208</v>
      </c>
      <c r="B79" s="1" t="s">
        <v>3</v>
      </c>
      <c r="C79" s="39">
        <f>'[8]Daily Roster'!$C79</f>
        <v>0</v>
      </c>
      <c r="D79" s="39">
        <f>'[8]Daily Roster'!$D79</f>
        <v>0</v>
      </c>
      <c r="E79" s="39">
        <f>'[8]Daily Roster'!$E79</f>
        <v>0</v>
      </c>
      <c r="F79" s="39">
        <f>'[8]Daily Roster'!$F79</f>
        <v>0</v>
      </c>
      <c r="G79" s="39">
        <f>'[8]Daily Roster'!$G79</f>
        <v>0</v>
      </c>
      <c r="H79" s="39">
        <f>'[8]Daily Roster'!$H79</f>
        <v>0</v>
      </c>
      <c r="I79" s="39">
        <f>'[8]Daily Roster'!$I79</f>
        <v>0</v>
      </c>
      <c r="J79" s="42">
        <f>'[8]Daily Roster'!$J79</f>
        <v>0</v>
      </c>
      <c r="K79" s="42">
        <f>'[8]Daily Roster'!$K79</f>
        <v>0</v>
      </c>
      <c r="L79" s="42">
        <f>'[8]Daily Roster'!$L79</f>
        <v>0</v>
      </c>
      <c r="M79" s="42">
        <f>'[8]Daily Roster'!$M79</f>
        <v>0</v>
      </c>
      <c r="N79" s="42">
        <f>'[8]Daily Roster'!$N79</f>
        <v>0</v>
      </c>
      <c r="O79" s="42">
        <f>'[8]Daily Roster'!$O79</f>
        <v>0</v>
      </c>
      <c r="P79" s="42">
        <f>'[8]Daily Roster'!$P79</f>
        <v>0</v>
      </c>
      <c r="Q79" s="42">
        <f>'[8]Daily Roster'!$Q79</f>
        <v>0</v>
      </c>
      <c r="R79" s="42">
        <f>'[8]Daily Roster'!$R79</f>
        <v>0</v>
      </c>
      <c r="S79" s="42">
        <f>'[8]Daily Roster'!$S79</f>
        <v>0</v>
      </c>
      <c r="T79" s="42">
        <f>'[8]Daily Roster'!$T79</f>
        <v>0</v>
      </c>
    </row>
    <row r="80" spans="1:20" x14ac:dyDescent="0.3">
      <c r="A80" s="7">
        <v>43209</v>
      </c>
      <c r="B80" s="1" t="s">
        <v>4</v>
      </c>
      <c r="C80" s="39">
        <f>'[8]Daily Roster'!$C80</f>
        <v>0</v>
      </c>
      <c r="D80" s="39">
        <f>'[8]Daily Roster'!$D80</f>
        <v>0</v>
      </c>
      <c r="E80" s="39">
        <f>'[8]Daily Roster'!$E80</f>
        <v>0</v>
      </c>
      <c r="F80" s="39">
        <f>'[8]Daily Roster'!$F80</f>
        <v>0</v>
      </c>
      <c r="G80" s="39">
        <f>'[8]Daily Roster'!$G80</f>
        <v>0</v>
      </c>
      <c r="H80" s="39">
        <f>'[8]Daily Roster'!$H80</f>
        <v>0</v>
      </c>
      <c r="I80" s="39">
        <f>'[8]Daily Roster'!$I80</f>
        <v>0</v>
      </c>
      <c r="J80" s="42">
        <f>'[8]Daily Roster'!$J80</f>
        <v>0</v>
      </c>
      <c r="K80" s="42">
        <f>'[8]Daily Roster'!$K80</f>
        <v>0</v>
      </c>
      <c r="L80" s="42">
        <f>'[8]Daily Roster'!$L80</f>
        <v>0</v>
      </c>
      <c r="M80" s="42">
        <f>'[8]Daily Roster'!$M80</f>
        <v>0</v>
      </c>
      <c r="N80" s="42">
        <f>'[8]Daily Roster'!$N80</f>
        <v>0</v>
      </c>
      <c r="O80" s="42">
        <f>'[8]Daily Roster'!$O80</f>
        <v>0</v>
      </c>
      <c r="P80" s="42">
        <f>'[8]Daily Roster'!$P80</f>
        <v>0</v>
      </c>
      <c r="Q80" s="42">
        <f>'[8]Daily Roster'!$Q80</f>
        <v>0</v>
      </c>
      <c r="R80" s="42">
        <f>'[8]Daily Roster'!$R80</f>
        <v>0</v>
      </c>
      <c r="S80" s="42">
        <f>'[8]Daily Roster'!$S80</f>
        <v>0</v>
      </c>
      <c r="T80" s="42">
        <f>'[8]Daily Roster'!$T80</f>
        <v>0</v>
      </c>
    </row>
    <row r="81" spans="1:20" x14ac:dyDescent="0.3">
      <c r="A81" s="7">
        <v>43210</v>
      </c>
      <c r="B81" s="1" t="s">
        <v>5</v>
      </c>
      <c r="C81" s="39">
        <f>'[8]Daily Roster'!$C81</f>
        <v>0</v>
      </c>
      <c r="D81" s="39">
        <f>'[8]Daily Roster'!$D81</f>
        <v>0</v>
      </c>
      <c r="E81" s="39">
        <f>'[8]Daily Roster'!$E81</f>
        <v>0</v>
      </c>
      <c r="F81" s="39">
        <f>'[8]Daily Roster'!$F81</f>
        <v>0</v>
      </c>
      <c r="G81" s="39">
        <f>'[8]Daily Roster'!$G81</f>
        <v>0</v>
      </c>
      <c r="H81" s="39">
        <f>'[8]Daily Roster'!$H81</f>
        <v>0</v>
      </c>
      <c r="I81" s="39">
        <f>'[8]Daily Roster'!$I81</f>
        <v>0</v>
      </c>
      <c r="J81" s="42">
        <f>'[8]Daily Roster'!$J81</f>
        <v>0</v>
      </c>
      <c r="K81" s="42">
        <f>'[8]Daily Roster'!$K81</f>
        <v>0</v>
      </c>
      <c r="L81" s="42">
        <f>'[8]Daily Roster'!$L81</f>
        <v>0</v>
      </c>
      <c r="M81" s="42">
        <f>'[8]Daily Roster'!$M81</f>
        <v>0</v>
      </c>
      <c r="N81" s="42">
        <f>'[8]Daily Roster'!$N81</f>
        <v>0</v>
      </c>
      <c r="O81" s="42">
        <f>'[8]Daily Roster'!$O81</f>
        <v>0</v>
      </c>
      <c r="P81" s="42">
        <f>'[8]Daily Roster'!$P81</f>
        <v>0</v>
      </c>
      <c r="Q81" s="42">
        <f>'[8]Daily Roster'!$Q81</f>
        <v>0</v>
      </c>
      <c r="R81" s="42">
        <f>'[8]Daily Roster'!$R81</f>
        <v>0</v>
      </c>
      <c r="S81" s="42">
        <f>'[8]Daily Roster'!$S81</f>
        <v>0</v>
      </c>
      <c r="T81" s="42">
        <f>'[8]Daily Roster'!$T81</f>
        <v>0</v>
      </c>
    </row>
    <row r="82" spans="1:20" x14ac:dyDescent="0.3">
      <c r="A82" s="7">
        <v>43213</v>
      </c>
      <c r="B82" s="1" t="s">
        <v>1</v>
      </c>
      <c r="C82" s="39">
        <f>'[8]Daily Roster'!$C82</f>
        <v>0</v>
      </c>
      <c r="D82" s="39">
        <f>'[8]Daily Roster'!$D82</f>
        <v>0</v>
      </c>
      <c r="E82" s="39">
        <f>'[8]Daily Roster'!$E82</f>
        <v>0</v>
      </c>
      <c r="F82" s="39">
        <f>'[8]Daily Roster'!$F82</f>
        <v>0</v>
      </c>
      <c r="G82" s="39">
        <f>'[8]Daily Roster'!$G82</f>
        <v>0</v>
      </c>
      <c r="H82" s="39">
        <f>'[8]Daily Roster'!$H82</f>
        <v>0</v>
      </c>
      <c r="I82" s="39">
        <f>'[8]Daily Roster'!$I82</f>
        <v>0</v>
      </c>
      <c r="J82" s="42">
        <f>'[8]Daily Roster'!$J82</f>
        <v>0</v>
      </c>
      <c r="K82" s="42">
        <f>'[8]Daily Roster'!$K82</f>
        <v>0</v>
      </c>
      <c r="L82" s="42">
        <f>'[8]Daily Roster'!$L82</f>
        <v>0</v>
      </c>
      <c r="M82" s="42">
        <f>'[8]Daily Roster'!$M82</f>
        <v>0</v>
      </c>
      <c r="N82" s="42">
        <f>'[8]Daily Roster'!$N82</f>
        <v>0</v>
      </c>
      <c r="O82" s="42">
        <f>'[8]Daily Roster'!$O82</f>
        <v>0</v>
      </c>
      <c r="P82" s="42">
        <f>'[8]Daily Roster'!$P82</f>
        <v>0</v>
      </c>
      <c r="Q82" s="42">
        <f>'[8]Daily Roster'!$Q82</f>
        <v>0</v>
      </c>
      <c r="R82" s="42">
        <f>'[8]Daily Roster'!$R82</f>
        <v>0</v>
      </c>
      <c r="S82" s="42">
        <f>'[8]Daily Roster'!$S82</f>
        <v>0</v>
      </c>
      <c r="T82" s="42">
        <f>'[8]Daily Roster'!$T82</f>
        <v>0</v>
      </c>
    </row>
    <row r="83" spans="1:20" x14ac:dyDescent="0.3">
      <c r="A83" s="7">
        <v>43214</v>
      </c>
      <c r="B83" s="1" t="s">
        <v>2</v>
      </c>
      <c r="C83" s="39">
        <f>'[8]Daily Roster'!$C83</f>
        <v>0</v>
      </c>
      <c r="D83" s="39">
        <f>'[8]Daily Roster'!$D83</f>
        <v>0</v>
      </c>
      <c r="E83" s="39">
        <f>'[8]Daily Roster'!$E83</f>
        <v>0</v>
      </c>
      <c r="F83" s="39">
        <f>'[8]Daily Roster'!$F83</f>
        <v>0</v>
      </c>
      <c r="G83" s="39">
        <f>'[8]Daily Roster'!$G83</f>
        <v>0</v>
      </c>
      <c r="H83" s="39">
        <f>'[8]Daily Roster'!$H83</f>
        <v>0</v>
      </c>
      <c r="I83" s="39">
        <f>'[8]Daily Roster'!$I83</f>
        <v>0</v>
      </c>
      <c r="J83" s="42">
        <f>'[8]Daily Roster'!$J83</f>
        <v>0</v>
      </c>
      <c r="K83" s="42">
        <f>'[8]Daily Roster'!$K83</f>
        <v>0</v>
      </c>
      <c r="L83" s="42">
        <f>'[8]Daily Roster'!$L83</f>
        <v>0</v>
      </c>
      <c r="M83" s="42">
        <f>'[8]Daily Roster'!$M83</f>
        <v>0</v>
      </c>
      <c r="N83" s="42">
        <f>'[8]Daily Roster'!$N83</f>
        <v>0</v>
      </c>
      <c r="O83" s="42">
        <f>'[8]Daily Roster'!$O83</f>
        <v>0</v>
      </c>
      <c r="P83" s="42">
        <f>'[8]Daily Roster'!$P83</f>
        <v>0</v>
      </c>
      <c r="Q83" s="42">
        <f>'[8]Daily Roster'!$Q83</f>
        <v>0</v>
      </c>
      <c r="R83" s="42">
        <f>'[8]Daily Roster'!$R83</f>
        <v>0</v>
      </c>
      <c r="S83" s="42">
        <f>'[8]Daily Roster'!$S83</f>
        <v>0</v>
      </c>
      <c r="T83" s="42">
        <f>'[8]Daily Roster'!$T83</f>
        <v>0</v>
      </c>
    </row>
    <row r="84" spans="1:20" x14ac:dyDescent="0.3">
      <c r="A84" s="7">
        <v>43215</v>
      </c>
      <c r="B84" s="1" t="s">
        <v>3</v>
      </c>
      <c r="C84" s="39">
        <f>'[8]Daily Roster'!$C84</f>
        <v>0</v>
      </c>
      <c r="D84" s="39">
        <f>'[8]Daily Roster'!$D84</f>
        <v>0</v>
      </c>
      <c r="E84" s="39">
        <f>'[8]Daily Roster'!$E84</f>
        <v>0</v>
      </c>
      <c r="F84" s="39">
        <f>'[8]Daily Roster'!$F84</f>
        <v>0</v>
      </c>
      <c r="G84" s="39">
        <f>'[8]Daily Roster'!$G84</f>
        <v>0</v>
      </c>
      <c r="H84" s="39">
        <f>'[8]Daily Roster'!$H84</f>
        <v>0</v>
      </c>
      <c r="I84" s="39">
        <f>'[8]Daily Roster'!$I84</f>
        <v>0</v>
      </c>
      <c r="J84" s="42">
        <f>'[8]Daily Roster'!$J84</f>
        <v>0</v>
      </c>
      <c r="K84" s="42">
        <f>'[8]Daily Roster'!$K84</f>
        <v>0</v>
      </c>
      <c r="L84" s="42">
        <f>'[8]Daily Roster'!$L84</f>
        <v>0</v>
      </c>
      <c r="M84" s="42">
        <f>'[8]Daily Roster'!$M84</f>
        <v>0</v>
      </c>
      <c r="N84" s="42">
        <f>'[8]Daily Roster'!$N84</f>
        <v>0</v>
      </c>
      <c r="O84" s="42">
        <f>'[8]Daily Roster'!$O84</f>
        <v>0</v>
      </c>
      <c r="P84" s="42">
        <f>'[8]Daily Roster'!$P84</f>
        <v>0</v>
      </c>
      <c r="Q84" s="42">
        <f>'[8]Daily Roster'!$Q84</f>
        <v>0</v>
      </c>
      <c r="R84" s="42">
        <f>'[8]Daily Roster'!$R84</f>
        <v>0</v>
      </c>
      <c r="S84" s="42">
        <f>'[8]Daily Roster'!$S84</f>
        <v>0</v>
      </c>
      <c r="T84" s="42">
        <f>'[8]Daily Roster'!$T84</f>
        <v>0</v>
      </c>
    </row>
    <row r="85" spans="1:20" x14ac:dyDescent="0.3">
      <c r="A85" s="7">
        <v>43216</v>
      </c>
      <c r="B85" s="1" t="s">
        <v>4</v>
      </c>
      <c r="C85" s="39">
        <f>'[8]Daily Roster'!$C85</f>
        <v>0</v>
      </c>
      <c r="D85" s="39">
        <f>'[8]Daily Roster'!$D85</f>
        <v>0</v>
      </c>
      <c r="E85" s="39">
        <f>'[8]Daily Roster'!$E85</f>
        <v>0</v>
      </c>
      <c r="F85" s="39">
        <f>'[8]Daily Roster'!$F85</f>
        <v>0</v>
      </c>
      <c r="G85" s="39">
        <f>'[8]Daily Roster'!$G85</f>
        <v>0</v>
      </c>
      <c r="H85" s="39">
        <f>'[8]Daily Roster'!$H85</f>
        <v>0</v>
      </c>
      <c r="I85" s="39">
        <f>'[8]Daily Roster'!$I85</f>
        <v>0</v>
      </c>
      <c r="J85" s="42">
        <f>'[8]Daily Roster'!$J85</f>
        <v>0</v>
      </c>
      <c r="K85" s="42">
        <f>'[8]Daily Roster'!$K85</f>
        <v>0</v>
      </c>
      <c r="L85" s="42">
        <f>'[8]Daily Roster'!$L85</f>
        <v>0</v>
      </c>
      <c r="M85" s="42">
        <f>'[8]Daily Roster'!$M85</f>
        <v>0</v>
      </c>
      <c r="N85" s="42">
        <f>'[8]Daily Roster'!$N85</f>
        <v>0</v>
      </c>
      <c r="O85" s="42">
        <f>'[8]Daily Roster'!$O85</f>
        <v>0</v>
      </c>
      <c r="P85" s="42">
        <f>'[8]Daily Roster'!$P85</f>
        <v>0</v>
      </c>
      <c r="Q85" s="42">
        <f>'[8]Daily Roster'!$Q85</f>
        <v>0</v>
      </c>
      <c r="R85" s="42">
        <f>'[8]Daily Roster'!$R85</f>
        <v>0</v>
      </c>
      <c r="S85" s="42">
        <f>'[8]Daily Roster'!$S85</f>
        <v>0</v>
      </c>
      <c r="T85" s="42">
        <f>'[8]Daily Roster'!$T85</f>
        <v>0</v>
      </c>
    </row>
    <row r="86" spans="1:20" x14ac:dyDescent="0.3">
      <c r="A86" s="7">
        <v>43217</v>
      </c>
      <c r="B86" s="1" t="s">
        <v>5</v>
      </c>
      <c r="C86" s="39">
        <f>'[8]Daily Roster'!$C86</f>
        <v>0</v>
      </c>
      <c r="D86" s="39">
        <f>'[8]Daily Roster'!$D86</f>
        <v>0</v>
      </c>
      <c r="E86" s="39">
        <f>'[8]Daily Roster'!$E86</f>
        <v>0</v>
      </c>
      <c r="F86" s="39">
        <f>'[8]Daily Roster'!$F86</f>
        <v>0</v>
      </c>
      <c r="G86" s="39">
        <f>'[8]Daily Roster'!$G86</f>
        <v>0</v>
      </c>
      <c r="H86" s="39">
        <f>'[8]Daily Roster'!$H86</f>
        <v>0</v>
      </c>
      <c r="I86" s="39">
        <f>'[8]Daily Roster'!$I86</f>
        <v>0</v>
      </c>
      <c r="J86" s="42">
        <f>'[8]Daily Roster'!$J86</f>
        <v>0</v>
      </c>
      <c r="K86" s="42">
        <f>'[8]Daily Roster'!$K86</f>
        <v>0</v>
      </c>
      <c r="L86" s="42">
        <f>'[8]Daily Roster'!$L86</f>
        <v>0</v>
      </c>
      <c r="M86" s="42">
        <f>'[8]Daily Roster'!$M86</f>
        <v>0</v>
      </c>
      <c r="N86" s="42">
        <f>'[8]Daily Roster'!$N86</f>
        <v>0</v>
      </c>
      <c r="O86" s="42">
        <f>'[8]Daily Roster'!$O86</f>
        <v>0</v>
      </c>
      <c r="P86" s="42">
        <f>'[8]Daily Roster'!$P86</f>
        <v>0</v>
      </c>
      <c r="Q86" s="42">
        <f>'[8]Daily Roster'!$Q86</f>
        <v>0</v>
      </c>
      <c r="R86" s="42">
        <f>'[8]Daily Roster'!$R86</f>
        <v>0</v>
      </c>
      <c r="S86" s="42">
        <f>'[8]Daily Roster'!$S86</f>
        <v>0</v>
      </c>
      <c r="T86" s="42">
        <f>'[8]Daily Roster'!$T86</f>
        <v>0</v>
      </c>
    </row>
    <row r="87" spans="1:20" x14ac:dyDescent="0.3">
      <c r="A87" s="7">
        <v>43220</v>
      </c>
      <c r="B87" s="1" t="s">
        <v>1</v>
      </c>
      <c r="C87" s="39">
        <f>'[8]Daily Roster'!$C87</f>
        <v>0</v>
      </c>
      <c r="D87" s="39">
        <f>'[8]Daily Roster'!$D87</f>
        <v>0</v>
      </c>
      <c r="E87" s="39">
        <f>'[8]Daily Roster'!$E87</f>
        <v>0</v>
      </c>
      <c r="F87" s="39">
        <f>'[8]Daily Roster'!$F87</f>
        <v>0</v>
      </c>
      <c r="G87" s="39">
        <f>'[8]Daily Roster'!$G87</f>
        <v>0</v>
      </c>
      <c r="H87" s="39">
        <f>'[8]Daily Roster'!$H87</f>
        <v>0</v>
      </c>
      <c r="I87" s="39">
        <f>'[8]Daily Roster'!$I87</f>
        <v>0</v>
      </c>
      <c r="J87" s="42">
        <f>'[8]Daily Roster'!$J87</f>
        <v>0</v>
      </c>
      <c r="K87" s="42">
        <f>'[8]Daily Roster'!$K87</f>
        <v>0</v>
      </c>
      <c r="L87" s="42">
        <f>'[8]Daily Roster'!$L87</f>
        <v>0</v>
      </c>
      <c r="M87" s="42">
        <f>'[8]Daily Roster'!$M87</f>
        <v>0</v>
      </c>
      <c r="N87" s="42">
        <f>'[8]Daily Roster'!$N87</f>
        <v>0</v>
      </c>
      <c r="O87" s="42">
        <f>'[8]Daily Roster'!$O87</f>
        <v>0</v>
      </c>
      <c r="P87" s="42">
        <f>'[8]Daily Roster'!$P87</f>
        <v>0</v>
      </c>
      <c r="Q87" s="42">
        <f>'[8]Daily Roster'!$Q87</f>
        <v>0</v>
      </c>
      <c r="R87" s="42">
        <f>'[8]Daily Roster'!$R87</f>
        <v>0</v>
      </c>
      <c r="S87" s="42">
        <f>'[8]Daily Roster'!$S87</f>
        <v>0</v>
      </c>
      <c r="T87" s="42">
        <f>'[8]Daily Roster'!$T87</f>
        <v>0</v>
      </c>
    </row>
    <row r="88" spans="1:20" x14ac:dyDescent="0.3">
      <c r="A88" s="7">
        <v>43221</v>
      </c>
      <c r="B88" s="1" t="s">
        <v>2</v>
      </c>
      <c r="C88" s="39">
        <f>'[8]Daily Roster'!$C88</f>
        <v>0</v>
      </c>
      <c r="D88" s="39">
        <f>'[8]Daily Roster'!$D88</f>
        <v>0</v>
      </c>
      <c r="E88" s="39">
        <f>'[8]Daily Roster'!$E88</f>
        <v>0</v>
      </c>
      <c r="F88" s="39">
        <f>'[8]Daily Roster'!$F88</f>
        <v>0</v>
      </c>
      <c r="G88" s="39">
        <f>'[8]Daily Roster'!$G88</f>
        <v>0</v>
      </c>
      <c r="H88" s="39">
        <f>'[8]Daily Roster'!$H88</f>
        <v>0</v>
      </c>
      <c r="I88" s="39">
        <f>'[8]Daily Roster'!$I88</f>
        <v>0</v>
      </c>
      <c r="J88" s="42">
        <f>'[8]Daily Roster'!$J88</f>
        <v>0</v>
      </c>
      <c r="K88" s="42">
        <f>'[8]Daily Roster'!$K88</f>
        <v>0</v>
      </c>
      <c r="L88" s="42">
        <f>'[8]Daily Roster'!$L88</f>
        <v>0</v>
      </c>
      <c r="M88" s="42">
        <f>'[8]Daily Roster'!$M88</f>
        <v>0</v>
      </c>
      <c r="N88" s="42">
        <f>'[8]Daily Roster'!$N88</f>
        <v>0</v>
      </c>
      <c r="O88" s="42">
        <f>'[8]Daily Roster'!$O88</f>
        <v>0</v>
      </c>
      <c r="P88" s="42">
        <f>'[8]Daily Roster'!$P88</f>
        <v>0</v>
      </c>
      <c r="Q88" s="42">
        <f>'[8]Daily Roster'!$Q88</f>
        <v>0</v>
      </c>
      <c r="R88" s="42">
        <f>'[8]Daily Roster'!$R88</f>
        <v>0</v>
      </c>
      <c r="S88" s="42">
        <f>'[8]Daily Roster'!$S88</f>
        <v>0</v>
      </c>
      <c r="T88" s="42">
        <f>'[8]Daily Roster'!$T88</f>
        <v>0</v>
      </c>
    </row>
    <row r="89" spans="1:20" x14ac:dyDescent="0.3">
      <c r="A89" s="7">
        <v>43222</v>
      </c>
      <c r="B89" s="1" t="s">
        <v>3</v>
      </c>
      <c r="C89" s="39">
        <f>'[8]Daily Roster'!$C89</f>
        <v>0</v>
      </c>
      <c r="D89" s="39">
        <f>'[8]Daily Roster'!$D89</f>
        <v>0</v>
      </c>
      <c r="E89" s="39">
        <f>'[8]Daily Roster'!$E89</f>
        <v>0</v>
      </c>
      <c r="F89" s="39">
        <f>'[8]Daily Roster'!$F89</f>
        <v>0</v>
      </c>
      <c r="G89" s="39">
        <f>'[8]Daily Roster'!$G89</f>
        <v>0</v>
      </c>
      <c r="H89" s="39">
        <f>'[8]Daily Roster'!$H89</f>
        <v>0</v>
      </c>
      <c r="I89" s="39">
        <f>'[8]Daily Roster'!$I89</f>
        <v>0</v>
      </c>
      <c r="J89" s="42">
        <f>'[8]Daily Roster'!$J89</f>
        <v>0</v>
      </c>
      <c r="K89" s="42">
        <f>'[8]Daily Roster'!$K89</f>
        <v>0</v>
      </c>
      <c r="L89" s="42">
        <f>'[8]Daily Roster'!$L89</f>
        <v>0</v>
      </c>
      <c r="M89" s="42">
        <f>'[8]Daily Roster'!$M89</f>
        <v>0</v>
      </c>
      <c r="N89" s="42">
        <f>'[8]Daily Roster'!$N89</f>
        <v>0</v>
      </c>
      <c r="O89" s="42">
        <f>'[8]Daily Roster'!$O89</f>
        <v>0</v>
      </c>
      <c r="P89" s="42">
        <f>'[8]Daily Roster'!$P89</f>
        <v>0</v>
      </c>
      <c r="Q89" s="42">
        <f>'[8]Daily Roster'!$Q89</f>
        <v>0</v>
      </c>
      <c r="R89" s="42">
        <f>'[8]Daily Roster'!$R89</f>
        <v>0</v>
      </c>
      <c r="S89" s="42">
        <f>'[8]Daily Roster'!$S89</f>
        <v>0</v>
      </c>
      <c r="T89" s="42">
        <f>'[8]Daily Roster'!$T89</f>
        <v>0</v>
      </c>
    </row>
    <row r="90" spans="1:20" x14ac:dyDescent="0.3">
      <c r="A90" s="7">
        <v>43223</v>
      </c>
      <c r="B90" s="1" t="s">
        <v>4</v>
      </c>
      <c r="C90" s="39">
        <f>'[8]Daily Roster'!$C90</f>
        <v>0</v>
      </c>
      <c r="D90" s="39">
        <f>'[8]Daily Roster'!$D90</f>
        <v>0</v>
      </c>
      <c r="E90" s="39">
        <f>'[8]Daily Roster'!$E90</f>
        <v>0</v>
      </c>
      <c r="F90" s="39">
        <f>'[8]Daily Roster'!$F90</f>
        <v>0</v>
      </c>
      <c r="G90" s="39">
        <f>'[8]Daily Roster'!$G90</f>
        <v>0</v>
      </c>
      <c r="H90" s="39">
        <f>'[8]Daily Roster'!$H90</f>
        <v>0</v>
      </c>
      <c r="I90" s="39">
        <f>'[8]Daily Roster'!$I90</f>
        <v>0</v>
      </c>
      <c r="J90" s="42">
        <f>'[8]Daily Roster'!$J90</f>
        <v>0</v>
      </c>
      <c r="K90" s="42">
        <f>'[8]Daily Roster'!$K90</f>
        <v>0</v>
      </c>
      <c r="L90" s="42">
        <f>'[8]Daily Roster'!$L90</f>
        <v>0</v>
      </c>
      <c r="M90" s="42">
        <f>'[8]Daily Roster'!$M90</f>
        <v>0</v>
      </c>
      <c r="N90" s="42">
        <f>'[8]Daily Roster'!$N90</f>
        <v>0</v>
      </c>
      <c r="O90" s="42">
        <f>'[8]Daily Roster'!$O90</f>
        <v>0</v>
      </c>
      <c r="P90" s="42">
        <f>'[8]Daily Roster'!$P90</f>
        <v>0</v>
      </c>
      <c r="Q90" s="42">
        <f>'[8]Daily Roster'!$Q90</f>
        <v>0</v>
      </c>
      <c r="R90" s="42">
        <f>'[8]Daily Roster'!$R90</f>
        <v>0</v>
      </c>
      <c r="S90" s="42">
        <f>'[8]Daily Roster'!$S90</f>
        <v>0</v>
      </c>
      <c r="T90" s="42">
        <f>'[8]Daily Roster'!$T90</f>
        <v>0</v>
      </c>
    </row>
    <row r="91" spans="1:20" x14ac:dyDescent="0.3">
      <c r="A91" s="7">
        <v>43224</v>
      </c>
      <c r="B91" s="1" t="s">
        <v>5</v>
      </c>
      <c r="C91" s="39">
        <f>'[8]Daily Roster'!$C91</f>
        <v>0</v>
      </c>
      <c r="D91" s="39">
        <f>'[8]Daily Roster'!$D91</f>
        <v>0</v>
      </c>
      <c r="E91" s="39">
        <f>'[8]Daily Roster'!$E91</f>
        <v>0</v>
      </c>
      <c r="F91" s="39">
        <f>'[8]Daily Roster'!$F91</f>
        <v>0</v>
      </c>
      <c r="G91" s="39">
        <f>'[8]Daily Roster'!$G91</f>
        <v>0</v>
      </c>
      <c r="H91" s="39">
        <f>'[8]Daily Roster'!$H91</f>
        <v>0</v>
      </c>
      <c r="I91" s="39">
        <f>'[8]Daily Roster'!$I91</f>
        <v>0</v>
      </c>
      <c r="J91" s="42">
        <f>'[8]Daily Roster'!$J91</f>
        <v>0</v>
      </c>
      <c r="K91" s="42">
        <f>'[8]Daily Roster'!$K91</f>
        <v>0</v>
      </c>
      <c r="L91" s="42">
        <f>'[8]Daily Roster'!$L91</f>
        <v>0</v>
      </c>
      <c r="M91" s="42">
        <f>'[8]Daily Roster'!$M91</f>
        <v>0</v>
      </c>
      <c r="N91" s="42">
        <f>'[8]Daily Roster'!$N91</f>
        <v>0</v>
      </c>
      <c r="O91" s="42">
        <f>'[8]Daily Roster'!$O91</f>
        <v>0</v>
      </c>
      <c r="P91" s="42">
        <f>'[8]Daily Roster'!$P91</f>
        <v>0</v>
      </c>
      <c r="Q91" s="42">
        <f>'[8]Daily Roster'!$Q91</f>
        <v>0</v>
      </c>
      <c r="R91" s="42">
        <f>'[8]Daily Roster'!$R91</f>
        <v>0</v>
      </c>
      <c r="S91" s="42">
        <f>'[8]Daily Roster'!$S91</f>
        <v>0</v>
      </c>
      <c r="T91" s="42">
        <f>'[8]Daily Roster'!$T91</f>
        <v>0</v>
      </c>
    </row>
    <row r="92" spans="1:20" x14ac:dyDescent="0.3">
      <c r="A92" s="7">
        <v>43227</v>
      </c>
      <c r="B92" s="1" t="s">
        <v>1</v>
      </c>
      <c r="C92" s="39">
        <f>'[8]Daily Roster'!$C92</f>
        <v>0</v>
      </c>
      <c r="D92" s="39">
        <f>'[8]Daily Roster'!$D92</f>
        <v>0</v>
      </c>
      <c r="E92" s="39">
        <f>'[8]Daily Roster'!$E92</f>
        <v>0</v>
      </c>
      <c r="F92" s="39">
        <f>'[8]Daily Roster'!$F92</f>
        <v>0</v>
      </c>
      <c r="G92" s="39">
        <f>'[8]Daily Roster'!$G92</f>
        <v>0</v>
      </c>
      <c r="H92" s="39">
        <f>'[8]Daily Roster'!$H92</f>
        <v>0</v>
      </c>
      <c r="I92" s="39">
        <f>'[8]Daily Roster'!$I92</f>
        <v>0</v>
      </c>
      <c r="J92" s="42">
        <f>'[8]Daily Roster'!$J92</f>
        <v>0</v>
      </c>
      <c r="K92" s="42">
        <f>'[8]Daily Roster'!$K92</f>
        <v>0</v>
      </c>
      <c r="L92" s="42">
        <f>'[8]Daily Roster'!$L92</f>
        <v>0</v>
      </c>
      <c r="M92" s="42">
        <f>'[8]Daily Roster'!$M92</f>
        <v>0</v>
      </c>
      <c r="N92" s="42">
        <f>'[8]Daily Roster'!$N92</f>
        <v>0</v>
      </c>
      <c r="O92" s="42">
        <f>'[8]Daily Roster'!$O92</f>
        <v>0</v>
      </c>
      <c r="P92" s="42">
        <f>'[8]Daily Roster'!$P92</f>
        <v>0</v>
      </c>
      <c r="Q92" s="42">
        <f>'[8]Daily Roster'!$Q92</f>
        <v>0</v>
      </c>
      <c r="R92" s="42">
        <f>'[8]Daily Roster'!$R92</f>
        <v>0</v>
      </c>
      <c r="S92" s="42">
        <f>'[8]Daily Roster'!$S92</f>
        <v>0</v>
      </c>
      <c r="T92" s="42">
        <f>'[8]Daily Roster'!$T92</f>
        <v>0</v>
      </c>
    </row>
    <row r="93" spans="1:20" x14ac:dyDescent="0.3">
      <c r="A93" s="7">
        <v>43228</v>
      </c>
      <c r="B93" s="1" t="s">
        <v>2</v>
      </c>
      <c r="C93" s="39">
        <f>'[8]Daily Roster'!$C93</f>
        <v>0</v>
      </c>
      <c r="D93" s="39">
        <f>'[8]Daily Roster'!$D93</f>
        <v>0</v>
      </c>
      <c r="E93" s="39">
        <f>'[8]Daily Roster'!$E93</f>
        <v>0</v>
      </c>
      <c r="F93" s="39">
        <f>'[8]Daily Roster'!$F93</f>
        <v>0</v>
      </c>
      <c r="G93" s="39">
        <f>'[8]Daily Roster'!$G93</f>
        <v>0</v>
      </c>
      <c r="H93" s="39">
        <f>'[8]Daily Roster'!$H93</f>
        <v>0</v>
      </c>
      <c r="I93" s="39">
        <f>'[8]Daily Roster'!$I93</f>
        <v>0</v>
      </c>
      <c r="J93" s="42">
        <f>'[8]Daily Roster'!$J93</f>
        <v>0</v>
      </c>
      <c r="K93" s="42">
        <f>'[8]Daily Roster'!$K93</f>
        <v>0</v>
      </c>
      <c r="L93" s="42">
        <f>'[8]Daily Roster'!$L93</f>
        <v>0</v>
      </c>
      <c r="M93" s="42">
        <f>'[8]Daily Roster'!$M93</f>
        <v>0</v>
      </c>
      <c r="N93" s="42">
        <f>'[8]Daily Roster'!$N93</f>
        <v>0</v>
      </c>
      <c r="O93" s="42">
        <f>'[8]Daily Roster'!$O93</f>
        <v>0</v>
      </c>
      <c r="P93" s="42">
        <f>'[8]Daily Roster'!$P93</f>
        <v>0</v>
      </c>
      <c r="Q93" s="42">
        <f>'[8]Daily Roster'!$Q93</f>
        <v>0</v>
      </c>
      <c r="R93" s="42">
        <f>'[8]Daily Roster'!$R93</f>
        <v>0</v>
      </c>
      <c r="S93" s="42">
        <f>'[8]Daily Roster'!$S93</f>
        <v>0</v>
      </c>
      <c r="T93" s="42">
        <f>'[8]Daily Roster'!$T93</f>
        <v>0</v>
      </c>
    </row>
    <row r="94" spans="1:20" x14ac:dyDescent="0.3">
      <c r="A94" s="7">
        <v>43229</v>
      </c>
      <c r="B94" s="1" t="s">
        <v>3</v>
      </c>
      <c r="C94" s="39">
        <f>'[8]Daily Roster'!$C94</f>
        <v>0</v>
      </c>
      <c r="D94" s="39">
        <f>'[8]Daily Roster'!$D94</f>
        <v>0</v>
      </c>
      <c r="E94" s="39">
        <f>'[8]Daily Roster'!$E94</f>
        <v>0</v>
      </c>
      <c r="F94" s="39">
        <f>'[8]Daily Roster'!$F94</f>
        <v>0</v>
      </c>
      <c r="G94" s="39">
        <f>'[8]Daily Roster'!$G94</f>
        <v>0</v>
      </c>
      <c r="H94" s="39">
        <f>'[8]Daily Roster'!$H94</f>
        <v>0</v>
      </c>
      <c r="I94" s="39">
        <f>'[8]Daily Roster'!$I94</f>
        <v>0</v>
      </c>
      <c r="J94" s="42">
        <f>'[8]Daily Roster'!$J94</f>
        <v>0</v>
      </c>
      <c r="K94" s="42">
        <f>'[8]Daily Roster'!$K94</f>
        <v>0</v>
      </c>
      <c r="L94" s="42">
        <f>'[8]Daily Roster'!$L94</f>
        <v>0</v>
      </c>
      <c r="M94" s="42">
        <f>'[8]Daily Roster'!$M94</f>
        <v>0</v>
      </c>
      <c r="N94" s="42">
        <f>'[8]Daily Roster'!$N94</f>
        <v>0</v>
      </c>
      <c r="O94" s="42">
        <f>'[8]Daily Roster'!$O94</f>
        <v>0</v>
      </c>
      <c r="P94" s="42">
        <f>'[8]Daily Roster'!$P94</f>
        <v>0</v>
      </c>
      <c r="Q94" s="42">
        <f>'[8]Daily Roster'!$Q94</f>
        <v>0</v>
      </c>
      <c r="R94" s="42">
        <f>'[8]Daily Roster'!$R94</f>
        <v>0</v>
      </c>
      <c r="S94" s="42">
        <f>'[8]Daily Roster'!$S94</f>
        <v>0</v>
      </c>
      <c r="T94" s="42">
        <f>'[8]Daily Roster'!$T94</f>
        <v>0</v>
      </c>
    </row>
    <row r="95" spans="1:20" x14ac:dyDescent="0.3">
      <c r="A95" s="7">
        <v>43230</v>
      </c>
      <c r="B95" s="1" t="s">
        <v>4</v>
      </c>
      <c r="C95" s="39">
        <f>'[8]Daily Roster'!$C95</f>
        <v>0</v>
      </c>
      <c r="D95" s="39">
        <f>'[8]Daily Roster'!$D95</f>
        <v>0</v>
      </c>
      <c r="E95" s="39">
        <f>'[8]Daily Roster'!$E95</f>
        <v>0</v>
      </c>
      <c r="F95" s="39">
        <f>'[8]Daily Roster'!$F95</f>
        <v>0</v>
      </c>
      <c r="G95" s="39">
        <f>'[8]Daily Roster'!$G95</f>
        <v>0</v>
      </c>
      <c r="H95" s="39">
        <f>'[8]Daily Roster'!$H95</f>
        <v>0</v>
      </c>
      <c r="I95" s="39">
        <f>'[8]Daily Roster'!$I95</f>
        <v>0</v>
      </c>
      <c r="J95" s="42">
        <f>'[8]Daily Roster'!$J95</f>
        <v>0</v>
      </c>
      <c r="K95" s="42">
        <f>'[8]Daily Roster'!$K95</f>
        <v>0</v>
      </c>
      <c r="L95" s="42">
        <f>'[8]Daily Roster'!$L95</f>
        <v>0</v>
      </c>
      <c r="M95" s="42">
        <f>'[8]Daily Roster'!$M95</f>
        <v>0</v>
      </c>
      <c r="N95" s="42">
        <f>'[8]Daily Roster'!$N95</f>
        <v>0</v>
      </c>
      <c r="O95" s="42">
        <f>'[8]Daily Roster'!$O95</f>
        <v>0</v>
      </c>
      <c r="P95" s="42">
        <f>'[8]Daily Roster'!$P95</f>
        <v>0</v>
      </c>
      <c r="Q95" s="42">
        <f>'[8]Daily Roster'!$Q95</f>
        <v>0</v>
      </c>
      <c r="R95" s="42">
        <f>'[8]Daily Roster'!$R95</f>
        <v>0</v>
      </c>
      <c r="S95" s="42">
        <f>'[8]Daily Roster'!$S95</f>
        <v>0</v>
      </c>
      <c r="T95" s="42">
        <f>'[8]Daily Roster'!$T95</f>
        <v>0</v>
      </c>
    </row>
    <row r="96" spans="1:20" x14ac:dyDescent="0.3">
      <c r="A96" s="7">
        <v>43231</v>
      </c>
      <c r="B96" s="1" t="s">
        <v>5</v>
      </c>
      <c r="C96" s="39">
        <f>'[8]Daily Roster'!$C96</f>
        <v>0</v>
      </c>
      <c r="D96" s="39">
        <f>'[8]Daily Roster'!$D96</f>
        <v>0</v>
      </c>
      <c r="E96" s="39">
        <f>'[8]Daily Roster'!$E96</f>
        <v>0</v>
      </c>
      <c r="F96" s="39">
        <f>'[8]Daily Roster'!$F96</f>
        <v>0</v>
      </c>
      <c r="G96" s="39">
        <f>'[8]Daily Roster'!$G96</f>
        <v>0</v>
      </c>
      <c r="H96" s="39">
        <f>'[8]Daily Roster'!$H96</f>
        <v>0</v>
      </c>
      <c r="I96" s="39">
        <f>'[8]Daily Roster'!$I96</f>
        <v>0</v>
      </c>
      <c r="J96" s="42">
        <f>'[8]Daily Roster'!$J96</f>
        <v>0</v>
      </c>
      <c r="K96" s="42">
        <f>'[8]Daily Roster'!$K96</f>
        <v>0</v>
      </c>
      <c r="L96" s="42">
        <f>'[8]Daily Roster'!$L96</f>
        <v>0</v>
      </c>
      <c r="M96" s="42">
        <f>'[8]Daily Roster'!$M96</f>
        <v>0</v>
      </c>
      <c r="N96" s="42">
        <f>'[8]Daily Roster'!$N96</f>
        <v>0</v>
      </c>
      <c r="O96" s="42">
        <f>'[8]Daily Roster'!$O96</f>
        <v>0</v>
      </c>
      <c r="P96" s="42">
        <f>'[8]Daily Roster'!$P96</f>
        <v>0</v>
      </c>
      <c r="Q96" s="42">
        <f>'[8]Daily Roster'!$Q96</f>
        <v>0</v>
      </c>
      <c r="R96" s="42">
        <f>'[8]Daily Roster'!$R96</f>
        <v>0</v>
      </c>
      <c r="S96" s="42">
        <f>'[8]Daily Roster'!$S96</f>
        <v>0</v>
      </c>
      <c r="T96" s="42">
        <f>'[8]Daily Roster'!$T96</f>
        <v>0</v>
      </c>
    </row>
    <row r="97" spans="1:20" x14ac:dyDescent="0.3">
      <c r="A97" s="7">
        <v>43234</v>
      </c>
      <c r="B97" s="1" t="s">
        <v>1</v>
      </c>
      <c r="C97" s="39">
        <f>'[8]Daily Roster'!$C97</f>
        <v>0</v>
      </c>
      <c r="D97" s="39">
        <f>'[8]Daily Roster'!$D97</f>
        <v>0</v>
      </c>
      <c r="E97" s="39">
        <f>'[8]Daily Roster'!$E97</f>
        <v>0</v>
      </c>
      <c r="F97" s="39">
        <f>'[8]Daily Roster'!$F97</f>
        <v>0</v>
      </c>
      <c r="G97" s="39">
        <f>'[8]Daily Roster'!$G97</f>
        <v>0</v>
      </c>
      <c r="H97" s="39">
        <f>'[8]Daily Roster'!$H97</f>
        <v>0</v>
      </c>
      <c r="I97" s="39">
        <f>'[8]Daily Roster'!$I97</f>
        <v>0</v>
      </c>
      <c r="J97" s="42">
        <f>'[8]Daily Roster'!$J97</f>
        <v>0</v>
      </c>
      <c r="K97" s="42">
        <f>'[8]Daily Roster'!$K97</f>
        <v>0</v>
      </c>
      <c r="L97" s="42">
        <f>'[8]Daily Roster'!$L97</f>
        <v>0</v>
      </c>
      <c r="M97" s="42">
        <f>'[8]Daily Roster'!$M97</f>
        <v>0</v>
      </c>
      <c r="N97" s="42">
        <f>'[8]Daily Roster'!$N97</f>
        <v>0</v>
      </c>
      <c r="O97" s="42">
        <f>'[8]Daily Roster'!$O97</f>
        <v>0</v>
      </c>
      <c r="P97" s="42">
        <f>'[8]Daily Roster'!$P97</f>
        <v>0</v>
      </c>
      <c r="Q97" s="42">
        <f>'[8]Daily Roster'!$Q97</f>
        <v>0</v>
      </c>
      <c r="R97" s="42">
        <f>'[8]Daily Roster'!$R97</f>
        <v>0</v>
      </c>
      <c r="S97" s="42">
        <f>'[8]Daily Roster'!$S97</f>
        <v>0</v>
      </c>
      <c r="T97" s="42">
        <f>'[8]Daily Roster'!$T97</f>
        <v>0</v>
      </c>
    </row>
    <row r="98" spans="1:20" x14ac:dyDescent="0.3">
      <c r="A98" s="7">
        <v>43235</v>
      </c>
      <c r="B98" s="1" t="s">
        <v>2</v>
      </c>
      <c r="C98" s="39">
        <f>'[8]Daily Roster'!$C98</f>
        <v>0</v>
      </c>
      <c r="D98" s="39">
        <f>'[8]Daily Roster'!$D98</f>
        <v>0</v>
      </c>
      <c r="E98" s="39">
        <f>'[8]Daily Roster'!$E98</f>
        <v>0</v>
      </c>
      <c r="F98" s="39">
        <f>'[8]Daily Roster'!$F98</f>
        <v>0</v>
      </c>
      <c r="G98" s="39">
        <f>'[8]Daily Roster'!$G98</f>
        <v>0</v>
      </c>
      <c r="H98" s="39">
        <f>'[8]Daily Roster'!$H98</f>
        <v>0</v>
      </c>
      <c r="I98" s="39">
        <f>'[8]Daily Roster'!$I98</f>
        <v>0</v>
      </c>
      <c r="J98" s="42">
        <f>'[8]Daily Roster'!$J98</f>
        <v>0</v>
      </c>
      <c r="K98" s="42">
        <f>'[8]Daily Roster'!$K98</f>
        <v>0</v>
      </c>
      <c r="L98" s="42">
        <f>'[8]Daily Roster'!$L98</f>
        <v>0</v>
      </c>
      <c r="M98" s="42">
        <f>'[8]Daily Roster'!$M98</f>
        <v>0</v>
      </c>
      <c r="N98" s="42">
        <f>'[8]Daily Roster'!$N98</f>
        <v>0</v>
      </c>
      <c r="O98" s="42">
        <f>'[8]Daily Roster'!$O98</f>
        <v>0</v>
      </c>
      <c r="P98" s="42">
        <f>'[8]Daily Roster'!$P98</f>
        <v>0</v>
      </c>
      <c r="Q98" s="42">
        <f>'[8]Daily Roster'!$Q98</f>
        <v>0</v>
      </c>
      <c r="R98" s="42">
        <f>'[8]Daily Roster'!$R98</f>
        <v>0</v>
      </c>
      <c r="S98" s="42">
        <f>'[8]Daily Roster'!$S98</f>
        <v>0</v>
      </c>
      <c r="T98" s="42">
        <f>'[8]Daily Roster'!$T98</f>
        <v>0</v>
      </c>
    </row>
    <row r="99" spans="1:20" x14ac:dyDescent="0.3">
      <c r="A99" s="7">
        <v>43236</v>
      </c>
      <c r="B99" s="1" t="s">
        <v>3</v>
      </c>
      <c r="C99" s="39">
        <f>'[8]Daily Roster'!$C99</f>
        <v>0</v>
      </c>
      <c r="D99" s="39">
        <f>'[8]Daily Roster'!$D99</f>
        <v>0</v>
      </c>
      <c r="E99" s="39">
        <f>'[8]Daily Roster'!$E99</f>
        <v>0</v>
      </c>
      <c r="F99" s="39">
        <f>'[8]Daily Roster'!$F99</f>
        <v>0</v>
      </c>
      <c r="G99" s="39">
        <f>'[8]Daily Roster'!$G99</f>
        <v>0</v>
      </c>
      <c r="H99" s="39">
        <f>'[8]Daily Roster'!$H99</f>
        <v>0</v>
      </c>
      <c r="I99" s="39">
        <f>'[8]Daily Roster'!$I99</f>
        <v>0</v>
      </c>
      <c r="J99" s="42">
        <f>'[8]Daily Roster'!$J99</f>
        <v>0</v>
      </c>
      <c r="K99" s="42">
        <f>'[8]Daily Roster'!$K99</f>
        <v>0</v>
      </c>
      <c r="L99" s="42">
        <f>'[8]Daily Roster'!$L99</f>
        <v>0</v>
      </c>
      <c r="M99" s="42">
        <f>'[8]Daily Roster'!$M99</f>
        <v>0</v>
      </c>
      <c r="N99" s="42">
        <f>'[8]Daily Roster'!$N99</f>
        <v>0</v>
      </c>
      <c r="O99" s="42">
        <f>'[8]Daily Roster'!$O99</f>
        <v>0</v>
      </c>
      <c r="P99" s="42">
        <f>'[8]Daily Roster'!$P99</f>
        <v>0</v>
      </c>
      <c r="Q99" s="42">
        <f>'[8]Daily Roster'!$Q99</f>
        <v>0</v>
      </c>
      <c r="R99" s="42">
        <f>'[8]Daily Roster'!$R99</f>
        <v>0</v>
      </c>
      <c r="S99" s="42">
        <f>'[8]Daily Roster'!$S99</f>
        <v>0</v>
      </c>
      <c r="T99" s="42">
        <f>'[8]Daily Roster'!$T99</f>
        <v>0</v>
      </c>
    </row>
    <row r="100" spans="1:20" x14ac:dyDescent="0.3">
      <c r="A100" s="7">
        <v>43237</v>
      </c>
      <c r="B100" s="1" t="s">
        <v>4</v>
      </c>
      <c r="C100" s="39">
        <f>'[8]Daily Roster'!$C100</f>
        <v>0</v>
      </c>
      <c r="D100" s="39">
        <f>'[8]Daily Roster'!$D100</f>
        <v>0</v>
      </c>
      <c r="E100" s="39">
        <f>'[8]Daily Roster'!$E100</f>
        <v>0</v>
      </c>
      <c r="F100" s="39">
        <f>'[8]Daily Roster'!$F100</f>
        <v>0</v>
      </c>
      <c r="G100" s="39">
        <f>'[8]Daily Roster'!$G100</f>
        <v>0</v>
      </c>
      <c r="H100" s="39">
        <f>'[8]Daily Roster'!$H100</f>
        <v>0</v>
      </c>
      <c r="I100" s="39">
        <f>'[8]Daily Roster'!$I100</f>
        <v>0</v>
      </c>
      <c r="J100" s="42">
        <f>'[8]Daily Roster'!$J100</f>
        <v>0</v>
      </c>
      <c r="K100" s="42">
        <f>'[8]Daily Roster'!$K100</f>
        <v>0</v>
      </c>
      <c r="L100" s="42">
        <f>'[8]Daily Roster'!$L100</f>
        <v>0</v>
      </c>
      <c r="M100" s="42">
        <f>'[8]Daily Roster'!$M100</f>
        <v>0</v>
      </c>
      <c r="N100" s="42">
        <f>'[8]Daily Roster'!$N100</f>
        <v>0</v>
      </c>
      <c r="O100" s="42">
        <f>'[8]Daily Roster'!$O100</f>
        <v>0</v>
      </c>
      <c r="P100" s="42">
        <f>'[8]Daily Roster'!$P100</f>
        <v>0</v>
      </c>
      <c r="Q100" s="42">
        <f>'[8]Daily Roster'!$Q100</f>
        <v>0</v>
      </c>
      <c r="R100" s="42">
        <f>'[8]Daily Roster'!$R100</f>
        <v>0</v>
      </c>
      <c r="S100" s="42">
        <f>'[8]Daily Roster'!$S100</f>
        <v>0</v>
      </c>
      <c r="T100" s="42">
        <f>'[8]Daily Roster'!$T100</f>
        <v>0</v>
      </c>
    </row>
    <row r="101" spans="1:20" x14ac:dyDescent="0.3">
      <c r="A101" s="7">
        <v>43238</v>
      </c>
      <c r="B101" s="1" t="s">
        <v>5</v>
      </c>
      <c r="C101" s="39">
        <f>'[8]Daily Roster'!$C101</f>
        <v>0</v>
      </c>
      <c r="D101" s="39">
        <f>'[8]Daily Roster'!$D101</f>
        <v>0</v>
      </c>
      <c r="E101" s="39">
        <f>'[8]Daily Roster'!$E101</f>
        <v>0</v>
      </c>
      <c r="F101" s="39">
        <f>'[8]Daily Roster'!$F101</f>
        <v>0</v>
      </c>
      <c r="G101" s="39">
        <f>'[8]Daily Roster'!$G101</f>
        <v>0</v>
      </c>
      <c r="H101" s="39">
        <f>'[8]Daily Roster'!$H101</f>
        <v>0</v>
      </c>
      <c r="I101" s="39">
        <f>'[8]Daily Roster'!$I101</f>
        <v>0</v>
      </c>
      <c r="J101" s="42">
        <f>'[8]Daily Roster'!$J101</f>
        <v>0</v>
      </c>
      <c r="K101" s="42">
        <f>'[8]Daily Roster'!$K101</f>
        <v>0</v>
      </c>
      <c r="L101" s="42">
        <f>'[8]Daily Roster'!$L101</f>
        <v>0</v>
      </c>
      <c r="M101" s="42">
        <f>'[8]Daily Roster'!$M101</f>
        <v>0</v>
      </c>
      <c r="N101" s="42">
        <f>'[8]Daily Roster'!$N101</f>
        <v>0</v>
      </c>
      <c r="O101" s="42">
        <f>'[8]Daily Roster'!$O101</f>
        <v>0</v>
      </c>
      <c r="P101" s="42">
        <f>'[8]Daily Roster'!$P101</f>
        <v>0</v>
      </c>
      <c r="Q101" s="42">
        <f>'[8]Daily Roster'!$Q101</f>
        <v>0</v>
      </c>
      <c r="R101" s="42">
        <f>'[8]Daily Roster'!$R101</f>
        <v>0</v>
      </c>
      <c r="S101" s="42">
        <f>'[8]Daily Roster'!$S101</f>
        <v>0</v>
      </c>
      <c r="T101" s="42">
        <f>'[8]Daily Roster'!$T101</f>
        <v>0</v>
      </c>
    </row>
    <row r="102" spans="1:20" x14ac:dyDescent="0.3">
      <c r="A102" s="7">
        <v>43241</v>
      </c>
      <c r="B102" s="1" t="s">
        <v>1</v>
      </c>
      <c r="C102" s="39">
        <f>'[8]Daily Roster'!$C102</f>
        <v>0</v>
      </c>
      <c r="D102" s="39">
        <f>'[8]Daily Roster'!$D102</f>
        <v>0</v>
      </c>
      <c r="E102" s="39">
        <f>'[8]Daily Roster'!$E102</f>
        <v>0</v>
      </c>
      <c r="F102" s="39">
        <f>'[8]Daily Roster'!$F102</f>
        <v>0</v>
      </c>
      <c r="G102" s="39">
        <f>'[8]Daily Roster'!$G102</f>
        <v>0</v>
      </c>
      <c r="H102" s="39">
        <f>'[8]Daily Roster'!$H102</f>
        <v>0</v>
      </c>
      <c r="I102" s="39">
        <f>'[8]Daily Roster'!$I102</f>
        <v>0</v>
      </c>
      <c r="J102" s="42">
        <f>'[8]Daily Roster'!$J102</f>
        <v>0</v>
      </c>
      <c r="K102" s="42">
        <f>'[8]Daily Roster'!$K102</f>
        <v>0</v>
      </c>
      <c r="L102" s="42">
        <f>'[8]Daily Roster'!$L102</f>
        <v>0</v>
      </c>
      <c r="M102" s="42">
        <f>'[8]Daily Roster'!$M102</f>
        <v>0</v>
      </c>
      <c r="N102" s="42">
        <f>'[8]Daily Roster'!$N102</f>
        <v>0</v>
      </c>
      <c r="O102" s="42">
        <f>'[8]Daily Roster'!$O102</f>
        <v>0</v>
      </c>
      <c r="P102" s="42">
        <f>'[8]Daily Roster'!$P102</f>
        <v>0</v>
      </c>
      <c r="Q102" s="42">
        <f>'[8]Daily Roster'!$Q102</f>
        <v>0</v>
      </c>
      <c r="R102" s="42">
        <f>'[8]Daily Roster'!$R102</f>
        <v>0</v>
      </c>
      <c r="S102" s="42">
        <f>'[8]Daily Roster'!$S102</f>
        <v>0</v>
      </c>
      <c r="T102" s="42">
        <f>'[8]Daily Roster'!$T102</f>
        <v>0</v>
      </c>
    </row>
    <row r="103" spans="1:20" x14ac:dyDescent="0.3">
      <c r="A103" s="7">
        <v>43242</v>
      </c>
      <c r="B103" s="1" t="s">
        <v>2</v>
      </c>
      <c r="C103" s="39">
        <f>'[8]Daily Roster'!$C103</f>
        <v>0</v>
      </c>
      <c r="D103" s="39">
        <f>'[8]Daily Roster'!$D103</f>
        <v>0</v>
      </c>
      <c r="E103" s="39">
        <f>'[8]Daily Roster'!$E103</f>
        <v>0</v>
      </c>
      <c r="F103" s="39">
        <f>'[8]Daily Roster'!$F103</f>
        <v>0</v>
      </c>
      <c r="G103" s="39">
        <f>'[8]Daily Roster'!$G103</f>
        <v>0</v>
      </c>
      <c r="H103" s="39">
        <f>'[8]Daily Roster'!$H103</f>
        <v>0</v>
      </c>
      <c r="I103" s="39">
        <f>'[8]Daily Roster'!$I103</f>
        <v>0</v>
      </c>
      <c r="J103" s="42">
        <f>'[8]Daily Roster'!$J103</f>
        <v>0</v>
      </c>
      <c r="K103" s="42">
        <f>'[8]Daily Roster'!$K103</f>
        <v>0</v>
      </c>
      <c r="L103" s="42">
        <f>'[8]Daily Roster'!$L103</f>
        <v>0</v>
      </c>
      <c r="M103" s="42">
        <f>'[8]Daily Roster'!$M103</f>
        <v>0</v>
      </c>
      <c r="N103" s="42">
        <f>'[8]Daily Roster'!$N103</f>
        <v>0</v>
      </c>
      <c r="O103" s="42">
        <f>'[8]Daily Roster'!$O103</f>
        <v>0</v>
      </c>
      <c r="P103" s="42">
        <f>'[8]Daily Roster'!$P103</f>
        <v>0</v>
      </c>
      <c r="Q103" s="42">
        <f>'[8]Daily Roster'!$Q103</f>
        <v>0</v>
      </c>
      <c r="R103" s="42">
        <f>'[8]Daily Roster'!$R103</f>
        <v>0</v>
      </c>
      <c r="S103" s="42">
        <f>'[8]Daily Roster'!$S103</f>
        <v>0</v>
      </c>
      <c r="T103" s="42">
        <f>'[8]Daily Roster'!$T103</f>
        <v>0</v>
      </c>
    </row>
    <row r="104" spans="1:20" x14ac:dyDescent="0.3">
      <c r="A104" s="7">
        <v>43243</v>
      </c>
      <c r="B104" s="1" t="s">
        <v>3</v>
      </c>
      <c r="C104" s="39">
        <f>'[8]Daily Roster'!$C104</f>
        <v>0</v>
      </c>
      <c r="D104" s="39">
        <f>'[8]Daily Roster'!$D104</f>
        <v>0</v>
      </c>
      <c r="E104" s="39">
        <f>'[8]Daily Roster'!$E104</f>
        <v>0</v>
      </c>
      <c r="F104" s="39">
        <f>'[8]Daily Roster'!$F104</f>
        <v>0</v>
      </c>
      <c r="G104" s="39">
        <f>'[8]Daily Roster'!$G104</f>
        <v>0</v>
      </c>
      <c r="H104" s="39">
        <f>'[8]Daily Roster'!$H104</f>
        <v>0</v>
      </c>
      <c r="I104" s="39">
        <f>'[8]Daily Roster'!$I104</f>
        <v>0</v>
      </c>
      <c r="J104" s="42">
        <f>'[8]Daily Roster'!$J104</f>
        <v>0</v>
      </c>
      <c r="K104" s="42">
        <f>'[8]Daily Roster'!$K104</f>
        <v>0</v>
      </c>
      <c r="L104" s="42">
        <f>'[8]Daily Roster'!$L104</f>
        <v>0</v>
      </c>
      <c r="M104" s="42">
        <f>'[8]Daily Roster'!$M104</f>
        <v>0</v>
      </c>
      <c r="N104" s="42">
        <f>'[8]Daily Roster'!$N104</f>
        <v>0</v>
      </c>
      <c r="O104" s="42">
        <f>'[8]Daily Roster'!$O104</f>
        <v>0</v>
      </c>
      <c r="P104" s="42">
        <f>'[8]Daily Roster'!$P104</f>
        <v>0</v>
      </c>
      <c r="Q104" s="42">
        <f>'[8]Daily Roster'!$Q104</f>
        <v>0</v>
      </c>
      <c r="R104" s="42">
        <f>'[8]Daily Roster'!$R104</f>
        <v>0</v>
      </c>
      <c r="S104" s="42">
        <f>'[8]Daily Roster'!$S104</f>
        <v>0</v>
      </c>
      <c r="T104" s="42">
        <f>'[8]Daily Roster'!$T104</f>
        <v>0</v>
      </c>
    </row>
    <row r="105" spans="1:20" x14ac:dyDescent="0.3">
      <c r="A105" s="7">
        <v>43244</v>
      </c>
      <c r="B105" s="1" t="s">
        <v>4</v>
      </c>
      <c r="C105" s="39">
        <f>'[8]Daily Roster'!$C105</f>
        <v>0</v>
      </c>
      <c r="D105" s="39">
        <f>'[8]Daily Roster'!$D105</f>
        <v>0</v>
      </c>
      <c r="E105" s="39">
        <f>'[8]Daily Roster'!$E105</f>
        <v>0</v>
      </c>
      <c r="F105" s="39">
        <f>'[8]Daily Roster'!$F105</f>
        <v>0</v>
      </c>
      <c r="G105" s="39">
        <f>'[8]Daily Roster'!$G105</f>
        <v>0</v>
      </c>
      <c r="H105" s="39">
        <f>'[8]Daily Roster'!$H105</f>
        <v>0</v>
      </c>
      <c r="I105" s="39">
        <f>'[8]Daily Roster'!$I105</f>
        <v>0</v>
      </c>
      <c r="J105" s="42">
        <f>'[8]Daily Roster'!$J105</f>
        <v>0</v>
      </c>
      <c r="K105" s="42">
        <f>'[8]Daily Roster'!$K105</f>
        <v>0</v>
      </c>
      <c r="L105" s="42">
        <f>'[8]Daily Roster'!$L105</f>
        <v>0</v>
      </c>
      <c r="M105" s="42">
        <f>'[8]Daily Roster'!$M105</f>
        <v>0</v>
      </c>
      <c r="N105" s="42">
        <f>'[8]Daily Roster'!$N105</f>
        <v>0</v>
      </c>
      <c r="O105" s="42">
        <f>'[8]Daily Roster'!$O105</f>
        <v>0</v>
      </c>
      <c r="P105" s="42">
        <f>'[8]Daily Roster'!$P105</f>
        <v>0</v>
      </c>
      <c r="Q105" s="42">
        <f>'[8]Daily Roster'!$Q105</f>
        <v>0</v>
      </c>
      <c r="R105" s="42">
        <f>'[8]Daily Roster'!$R105</f>
        <v>0</v>
      </c>
      <c r="S105" s="42">
        <f>'[8]Daily Roster'!$S105</f>
        <v>0</v>
      </c>
      <c r="T105" s="42">
        <f>'[8]Daily Roster'!$T105</f>
        <v>0</v>
      </c>
    </row>
    <row r="106" spans="1:20" x14ac:dyDescent="0.3">
      <c r="A106" s="7">
        <v>43245</v>
      </c>
      <c r="B106" s="1" t="s">
        <v>5</v>
      </c>
      <c r="C106" s="39">
        <f>'[8]Daily Roster'!$C106</f>
        <v>0</v>
      </c>
      <c r="D106" s="39">
        <f>'[8]Daily Roster'!$D106</f>
        <v>0</v>
      </c>
      <c r="E106" s="39">
        <f>'[8]Daily Roster'!$E106</f>
        <v>0</v>
      </c>
      <c r="F106" s="39">
        <f>'[8]Daily Roster'!$F106</f>
        <v>0</v>
      </c>
      <c r="G106" s="39">
        <f>'[8]Daily Roster'!$G106</f>
        <v>0</v>
      </c>
      <c r="H106" s="39">
        <f>'[8]Daily Roster'!$H106</f>
        <v>0</v>
      </c>
      <c r="I106" s="39">
        <f>'[8]Daily Roster'!$I106</f>
        <v>0</v>
      </c>
      <c r="J106" s="42">
        <f>'[8]Daily Roster'!$J106</f>
        <v>0</v>
      </c>
      <c r="K106" s="42">
        <f>'[8]Daily Roster'!$K106</f>
        <v>0</v>
      </c>
      <c r="L106" s="42">
        <f>'[8]Daily Roster'!$L106</f>
        <v>0</v>
      </c>
      <c r="M106" s="42">
        <f>'[8]Daily Roster'!$M106</f>
        <v>0</v>
      </c>
      <c r="N106" s="42">
        <f>'[8]Daily Roster'!$N106</f>
        <v>0</v>
      </c>
      <c r="O106" s="42">
        <f>'[8]Daily Roster'!$O106</f>
        <v>0</v>
      </c>
      <c r="P106" s="42">
        <f>'[8]Daily Roster'!$P106</f>
        <v>0</v>
      </c>
      <c r="Q106" s="42">
        <f>'[8]Daily Roster'!$Q106</f>
        <v>0</v>
      </c>
      <c r="R106" s="42">
        <f>'[8]Daily Roster'!$R106</f>
        <v>0</v>
      </c>
      <c r="S106" s="42">
        <f>'[8]Daily Roster'!$S106</f>
        <v>0</v>
      </c>
      <c r="T106" s="42">
        <f>'[8]Daily Roster'!$T106</f>
        <v>0</v>
      </c>
    </row>
    <row r="107" spans="1:20" x14ac:dyDescent="0.3">
      <c r="A107" s="7">
        <v>43248</v>
      </c>
      <c r="B107" s="1" t="s">
        <v>1</v>
      </c>
      <c r="C107" s="39">
        <f>'[8]Daily Roster'!$C107</f>
        <v>0</v>
      </c>
      <c r="D107" s="39">
        <f>'[8]Daily Roster'!$D107</f>
        <v>0</v>
      </c>
      <c r="E107" s="39">
        <f>'[8]Daily Roster'!$E107</f>
        <v>0</v>
      </c>
      <c r="F107" s="39">
        <f>'[8]Daily Roster'!$F107</f>
        <v>0</v>
      </c>
      <c r="G107" s="39">
        <f>'[8]Daily Roster'!$G107</f>
        <v>0</v>
      </c>
      <c r="H107" s="39">
        <f>'[8]Daily Roster'!$H107</f>
        <v>0</v>
      </c>
      <c r="I107" s="39">
        <f>'[8]Daily Roster'!$I107</f>
        <v>0</v>
      </c>
      <c r="J107" s="42">
        <f>'[8]Daily Roster'!$J107</f>
        <v>0</v>
      </c>
      <c r="K107" s="42">
        <f>'[8]Daily Roster'!$K107</f>
        <v>0</v>
      </c>
      <c r="L107" s="42">
        <f>'[8]Daily Roster'!$L107</f>
        <v>0</v>
      </c>
      <c r="M107" s="42">
        <f>'[8]Daily Roster'!$M107</f>
        <v>0</v>
      </c>
      <c r="N107" s="42">
        <f>'[8]Daily Roster'!$N107</f>
        <v>0</v>
      </c>
      <c r="O107" s="42">
        <f>'[8]Daily Roster'!$O107</f>
        <v>0</v>
      </c>
      <c r="P107" s="42">
        <f>'[8]Daily Roster'!$P107</f>
        <v>0</v>
      </c>
      <c r="Q107" s="42">
        <f>'[8]Daily Roster'!$Q107</f>
        <v>0</v>
      </c>
      <c r="R107" s="42">
        <f>'[8]Daily Roster'!$R107</f>
        <v>0</v>
      </c>
      <c r="S107" s="42">
        <f>'[8]Daily Roster'!$S107</f>
        <v>0</v>
      </c>
      <c r="T107" s="42">
        <f>'[8]Daily Roster'!$T107</f>
        <v>0</v>
      </c>
    </row>
    <row r="108" spans="1:20" x14ac:dyDescent="0.3">
      <c r="A108" s="7">
        <v>43249</v>
      </c>
      <c r="B108" s="1" t="s">
        <v>2</v>
      </c>
      <c r="C108" s="39">
        <f>'[8]Daily Roster'!$C108</f>
        <v>0</v>
      </c>
      <c r="D108" s="39">
        <f>'[8]Daily Roster'!$D108</f>
        <v>0</v>
      </c>
      <c r="E108" s="39">
        <f>'[8]Daily Roster'!$E108</f>
        <v>0</v>
      </c>
      <c r="F108" s="39">
        <f>'[8]Daily Roster'!$F108</f>
        <v>0</v>
      </c>
      <c r="G108" s="39">
        <f>'[8]Daily Roster'!$G108</f>
        <v>0</v>
      </c>
      <c r="H108" s="39">
        <f>'[8]Daily Roster'!$H108</f>
        <v>0</v>
      </c>
      <c r="I108" s="39">
        <f>'[8]Daily Roster'!$I108</f>
        <v>0</v>
      </c>
      <c r="J108" s="42">
        <f>'[8]Daily Roster'!$J108</f>
        <v>0</v>
      </c>
      <c r="K108" s="42">
        <f>'[8]Daily Roster'!$K108</f>
        <v>0</v>
      </c>
      <c r="L108" s="42">
        <f>'[8]Daily Roster'!$L108</f>
        <v>0</v>
      </c>
      <c r="M108" s="42">
        <f>'[8]Daily Roster'!$M108</f>
        <v>0</v>
      </c>
      <c r="N108" s="42">
        <f>'[8]Daily Roster'!$N108</f>
        <v>0</v>
      </c>
      <c r="O108" s="42">
        <f>'[8]Daily Roster'!$O108</f>
        <v>0</v>
      </c>
      <c r="P108" s="42">
        <f>'[8]Daily Roster'!$P108</f>
        <v>0</v>
      </c>
      <c r="Q108" s="42">
        <f>'[8]Daily Roster'!$Q108</f>
        <v>0</v>
      </c>
      <c r="R108" s="42">
        <f>'[8]Daily Roster'!$R108</f>
        <v>0</v>
      </c>
      <c r="S108" s="42">
        <f>'[8]Daily Roster'!$S108</f>
        <v>0</v>
      </c>
      <c r="T108" s="42">
        <f>'[8]Daily Roster'!$T108</f>
        <v>0</v>
      </c>
    </row>
    <row r="109" spans="1:20" x14ac:dyDescent="0.3">
      <c r="A109" s="7">
        <v>43250</v>
      </c>
      <c r="B109" s="1" t="s">
        <v>3</v>
      </c>
      <c r="C109" s="39">
        <f>'[8]Daily Roster'!$C109</f>
        <v>0</v>
      </c>
      <c r="D109" s="39">
        <f>'[8]Daily Roster'!$D109</f>
        <v>0</v>
      </c>
      <c r="E109" s="39">
        <f>'[8]Daily Roster'!$E109</f>
        <v>0</v>
      </c>
      <c r="F109" s="39">
        <f>'[8]Daily Roster'!$F109</f>
        <v>0</v>
      </c>
      <c r="G109" s="39">
        <f>'[8]Daily Roster'!$G109</f>
        <v>0</v>
      </c>
      <c r="H109" s="39">
        <f>'[8]Daily Roster'!$H109</f>
        <v>0</v>
      </c>
      <c r="I109" s="39">
        <f>'[8]Daily Roster'!$I109</f>
        <v>0</v>
      </c>
      <c r="J109" s="42">
        <f>'[8]Daily Roster'!$J109</f>
        <v>0</v>
      </c>
      <c r="K109" s="42">
        <f>'[8]Daily Roster'!$K109</f>
        <v>0</v>
      </c>
      <c r="L109" s="42">
        <f>'[8]Daily Roster'!$L109</f>
        <v>0</v>
      </c>
      <c r="M109" s="42">
        <f>'[8]Daily Roster'!$M109</f>
        <v>0</v>
      </c>
      <c r="N109" s="42">
        <f>'[8]Daily Roster'!$N109</f>
        <v>0</v>
      </c>
      <c r="O109" s="42">
        <f>'[8]Daily Roster'!$O109</f>
        <v>0</v>
      </c>
      <c r="P109" s="42">
        <f>'[8]Daily Roster'!$P109</f>
        <v>0</v>
      </c>
      <c r="Q109" s="42">
        <f>'[8]Daily Roster'!$Q109</f>
        <v>0</v>
      </c>
      <c r="R109" s="42">
        <f>'[8]Daily Roster'!$R109</f>
        <v>0</v>
      </c>
      <c r="S109" s="42">
        <f>'[8]Daily Roster'!$S109</f>
        <v>0</v>
      </c>
      <c r="T109" s="42">
        <f>'[8]Daily Roster'!$T109</f>
        <v>0</v>
      </c>
    </row>
    <row r="110" spans="1:20" x14ac:dyDescent="0.3">
      <c r="A110" s="7">
        <v>43251</v>
      </c>
      <c r="B110" s="1" t="s">
        <v>4</v>
      </c>
      <c r="C110" s="39">
        <f>'[8]Daily Roster'!$C110</f>
        <v>0</v>
      </c>
      <c r="D110" s="39">
        <f>'[8]Daily Roster'!$D110</f>
        <v>0</v>
      </c>
      <c r="E110" s="39">
        <f>'[8]Daily Roster'!$E110</f>
        <v>0</v>
      </c>
      <c r="F110" s="39">
        <f>'[8]Daily Roster'!$F110</f>
        <v>0</v>
      </c>
      <c r="G110" s="39">
        <f>'[8]Daily Roster'!$G110</f>
        <v>0</v>
      </c>
      <c r="H110" s="39">
        <f>'[8]Daily Roster'!$H110</f>
        <v>0</v>
      </c>
      <c r="I110" s="39">
        <f>'[8]Daily Roster'!$I110</f>
        <v>0</v>
      </c>
      <c r="J110" s="42">
        <f>'[8]Daily Roster'!$J110</f>
        <v>0</v>
      </c>
      <c r="K110" s="42">
        <f>'[8]Daily Roster'!$K110</f>
        <v>0</v>
      </c>
      <c r="L110" s="42">
        <f>'[8]Daily Roster'!$L110</f>
        <v>0</v>
      </c>
      <c r="M110" s="42">
        <f>'[8]Daily Roster'!$M110</f>
        <v>0</v>
      </c>
      <c r="N110" s="42">
        <f>'[8]Daily Roster'!$N110</f>
        <v>0</v>
      </c>
      <c r="O110" s="42">
        <f>'[8]Daily Roster'!$O110</f>
        <v>0</v>
      </c>
      <c r="P110" s="42">
        <f>'[8]Daily Roster'!$P110</f>
        <v>0</v>
      </c>
      <c r="Q110" s="42">
        <f>'[8]Daily Roster'!$Q110</f>
        <v>0</v>
      </c>
      <c r="R110" s="42">
        <f>'[8]Daily Roster'!$R110</f>
        <v>0</v>
      </c>
      <c r="S110" s="42">
        <f>'[8]Daily Roster'!$S110</f>
        <v>0</v>
      </c>
      <c r="T110" s="42">
        <f>'[8]Daily Roster'!$T110</f>
        <v>0</v>
      </c>
    </row>
    <row r="111" spans="1:20" x14ac:dyDescent="0.3">
      <c r="A111" s="7">
        <v>43252</v>
      </c>
      <c r="B111" s="1" t="s">
        <v>5</v>
      </c>
      <c r="C111" s="39">
        <f>'[8]Daily Roster'!$C111</f>
        <v>0</v>
      </c>
      <c r="D111" s="39">
        <f>'[8]Daily Roster'!$D111</f>
        <v>0</v>
      </c>
      <c r="E111" s="39">
        <f>'[8]Daily Roster'!$E111</f>
        <v>0</v>
      </c>
      <c r="F111" s="39">
        <f>'[8]Daily Roster'!$F111</f>
        <v>0</v>
      </c>
      <c r="G111" s="39">
        <f>'[8]Daily Roster'!$G111</f>
        <v>0</v>
      </c>
      <c r="H111" s="39">
        <f>'[8]Daily Roster'!$H111</f>
        <v>0</v>
      </c>
      <c r="I111" s="39">
        <f>'[8]Daily Roster'!$I111</f>
        <v>0</v>
      </c>
      <c r="J111" s="42">
        <f>'[8]Daily Roster'!$J111</f>
        <v>0</v>
      </c>
      <c r="K111" s="42">
        <f>'[8]Daily Roster'!$K111</f>
        <v>0</v>
      </c>
      <c r="L111" s="42">
        <f>'[8]Daily Roster'!$L111</f>
        <v>0</v>
      </c>
      <c r="M111" s="42">
        <f>'[8]Daily Roster'!$M111</f>
        <v>0</v>
      </c>
      <c r="N111" s="42">
        <f>'[8]Daily Roster'!$N111</f>
        <v>0</v>
      </c>
      <c r="O111" s="42">
        <f>'[8]Daily Roster'!$O111</f>
        <v>0</v>
      </c>
      <c r="P111" s="42">
        <f>'[8]Daily Roster'!$P111</f>
        <v>0</v>
      </c>
      <c r="Q111" s="42">
        <f>'[8]Daily Roster'!$Q111</f>
        <v>0</v>
      </c>
      <c r="R111" s="42">
        <f>'[8]Daily Roster'!$R111</f>
        <v>0</v>
      </c>
      <c r="S111" s="42">
        <f>'[8]Daily Roster'!$S111</f>
        <v>0</v>
      </c>
      <c r="T111" s="42">
        <f>'[8]Daily Roster'!$T111</f>
        <v>0</v>
      </c>
    </row>
    <row r="112" spans="1:20" x14ac:dyDescent="0.3">
      <c r="A112" s="7">
        <v>43255</v>
      </c>
      <c r="B112" s="1" t="s">
        <v>1</v>
      </c>
      <c r="C112" s="39">
        <f>'[8]Daily Roster'!$C112</f>
        <v>0</v>
      </c>
      <c r="D112" s="39">
        <f>'[8]Daily Roster'!$D112</f>
        <v>0</v>
      </c>
      <c r="E112" s="39">
        <f>'[8]Daily Roster'!$E112</f>
        <v>0</v>
      </c>
      <c r="F112" s="39">
        <f>'[8]Daily Roster'!$F112</f>
        <v>0</v>
      </c>
      <c r="G112" s="39">
        <f>'[8]Daily Roster'!$G112</f>
        <v>0</v>
      </c>
      <c r="H112" s="39">
        <f>'[8]Daily Roster'!$H112</f>
        <v>0</v>
      </c>
      <c r="I112" s="39">
        <f>'[8]Daily Roster'!$I112</f>
        <v>0</v>
      </c>
      <c r="J112" s="42">
        <f>'[8]Daily Roster'!$J112</f>
        <v>0</v>
      </c>
      <c r="K112" s="42">
        <f>'[8]Daily Roster'!$K112</f>
        <v>0</v>
      </c>
      <c r="L112" s="42">
        <f>'[8]Daily Roster'!$L112</f>
        <v>0</v>
      </c>
      <c r="M112" s="42">
        <f>'[8]Daily Roster'!$M112</f>
        <v>0</v>
      </c>
      <c r="N112" s="42">
        <f>'[8]Daily Roster'!$N112</f>
        <v>0</v>
      </c>
      <c r="O112" s="42">
        <f>'[8]Daily Roster'!$O112</f>
        <v>0</v>
      </c>
      <c r="P112" s="42">
        <f>'[8]Daily Roster'!$P112</f>
        <v>0</v>
      </c>
      <c r="Q112" s="42">
        <f>'[8]Daily Roster'!$Q112</f>
        <v>0</v>
      </c>
      <c r="R112" s="42">
        <f>'[8]Daily Roster'!$R112</f>
        <v>0</v>
      </c>
      <c r="S112" s="42">
        <f>'[8]Daily Roster'!$S112</f>
        <v>0</v>
      </c>
      <c r="T112" s="42">
        <f>'[8]Daily Roster'!$T112</f>
        <v>0</v>
      </c>
    </row>
    <row r="113" spans="1:20" x14ac:dyDescent="0.3">
      <c r="A113" s="7">
        <v>43256</v>
      </c>
      <c r="B113" s="1" t="s">
        <v>2</v>
      </c>
      <c r="C113" s="39">
        <f>'[8]Daily Roster'!$C113</f>
        <v>0</v>
      </c>
      <c r="D113" s="39">
        <f>'[8]Daily Roster'!$D113</f>
        <v>0</v>
      </c>
      <c r="E113" s="39">
        <f>'[8]Daily Roster'!$E113</f>
        <v>0</v>
      </c>
      <c r="F113" s="39">
        <f>'[8]Daily Roster'!$F113</f>
        <v>0</v>
      </c>
      <c r="G113" s="39">
        <f>'[8]Daily Roster'!$G113</f>
        <v>0</v>
      </c>
      <c r="H113" s="39">
        <f>'[8]Daily Roster'!$H113</f>
        <v>0</v>
      </c>
      <c r="I113" s="39">
        <f>'[8]Daily Roster'!$I113</f>
        <v>0</v>
      </c>
      <c r="J113" s="42">
        <f>'[8]Daily Roster'!$J113</f>
        <v>0</v>
      </c>
      <c r="K113" s="42">
        <f>'[8]Daily Roster'!$K113</f>
        <v>0</v>
      </c>
      <c r="L113" s="42">
        <f>'[8]Daily Roster'!$L113</f>
        <v>0</v>
      </c>
      <c r="M113" s="42">
        <f>'[8]Daily Roster'!$M113</f>
        <v>0</v>
      </c>
      <c r="N113" s="42">
        <f>'[8]Daily Roster'!$N113</f>
        <v>0</v>
      </c>
      <c r="O113" s="42">
        <f>'[8]Daily Roster'!$O113</f>
        <v>0</v>
      </c>
      <c r="P113" s="42">
        <f>'[8]Daily Roster'!$P113</f>
        <v>0</v>
      </c>
      <c r="Q113" s="42">
        <f>'[8]Daily Roster'!$Q113</f>
        <v>0</v>
      </c>
      <c r="R113" s="42">
        <f>'[8]Daily Roster'!$R113</f>
        <v>0</v>
      </c>
      <c r="S113" s="42">
        <f>'[8]Daily Roster'!$S113</f>
        <v>0</v>
      </c>
      <c r="T113" s="42">
        <f>'[8]Daily Roster'!$T113</f>
        <v>0</v>
      </c>
    </row>
    <row r="114" spans="1:20" x14ac:dyDescent="0.3">
      <c r="A114" s="7">
        <v>43257</v>
      </c>
      <c r="B114" s="1" t="s">
        <v>3</v>
      </c>
      <c r="C114" s="39">
        <f>'[8]Daily Roster'!$C114</f>
        <v>0</v>
      </c>
      <c r="D114" s="39">
        <f>'[8]Daily Roster'!$D114</f>
        <v>0</v>
      </c>
      <c r="E114" s="39">
        <f>'[8]Daily Roster'!$E114</f>
        <v>0</v>
      </c>
      <c r="F114" s="39">
        <f>'[8]Daily Roster'!$F114</f>
        <v>0</v>
      </c>
      <c r="G114" s="39">
        <f>'[8]Daily Roster'!$G114</f>
        <v>0</v>
      </c>
      <c r="H114" s="39">
        <f>'[8]Daily Roster'!$H114</f>
        <v>0</v>
      </c>
      <c r="I114" s="39">
        <f>'[8]Daily Roster'!$I114</f>
        <v>0</v>
      </c>
      <c r="J114" s="42">
        <f>'[8]Daily Roster'!$J114</f>
        <v>0</v>
      </c>
      <c r="K114" s="42">
        <f>'[8]Daily Roster'!$K114</f>
        <v>0</v>
      </c>
      <c r="L114" s="42">
        <f>'[8]Daily Roster'!$L114</f>
        <v>0</v>
      </c>
      <c r="M114" s="42">
        <f>'[8]Daily Roster'!$M114</f>
        <v>0</v>
      </c>
      <c r="N114" s="42">
        <f>'[8]Daily Roster'!$N114</f>
        <v>0</v>
      </c>
      <c r="O114" s="42">
        <f>'[8]Daily Roster'!$O114</f>
        <v>0</v>
      </c>
      <c r="P114" s="42">
        <f>'[8]Daily Roster'!$P114</f>
        <v>0</v>
      </c>
      <c r="Q114" s="42">
        <f>'[8]Daily Roster'!$Q114</f>
        <v>0</v>
      </c>
      <c r="R114" s="42">
        <f>'[8]Daily Roster'!$R114</f>
        <v>0</v>
      </c>
      <c r="S114" s="42">
        <f>'[8]Daily Roster'!$S114</f>
        <v>0</v>
      </c>
      <c r="T114" s="42">
        <f>'[8]Daily Roster'!$T114</f>
        <v>0</v>
      </c>
    </row>
    <row r="115" spans="1:20" x14ac:dyDescent="0.3">
      <c r="A115" s="7">
        <v>43258</v>
      </c>
      <c r="B115" s="1" t="s">
        <v>4</v>
      </c>
      <c r="C115" s="39">
        <f>'[8]Daily Roster'!$C115</f>
        <v>0</v>
      </c>
      <c r="D115" s="39">
        <f>'[8]Daily Roster'!$D115</f>
        <v>0</v>
      </c>
      <c r="E115" s="39">
        <f>'[8]Daily Roster'!$E115</f>
        <v>0</v>
      </c>
      <c r="F115" s="39">
        <f>'[8]Daily Roster'!$F115</f>
        <v>0</v>
      </c>
      <c r="G115" s="39">
        <f>'[8]Daily Roster'!$G115</f>
        <v>0</v>
      </c>
      <c r="H115" s="39">
        <f>'[8]Daily Roster'!$H115</f>
        <v>0</v>
      </c>
      <c r="I115" s="39">
        <f>'[8]Daily Roster'!$I115</f>
        <v>0</v>
      </c>
      <c r="J115" s="42">
        <f>'[8]Daily Roster'!$J115</f>
        <v>0</v>
      </c>
      <c r="K115" s="42">
        <f>'[8]Daily Roster'!$K115</f>
        <v>0</v>
      </c>
      <c r="L115" s="42">
        <f>'[8]Daily Roster'!$L115</f>
        <v>0</v>
      </c>
      <c r="M115" s="42">
        <f>'[8]Daily Roster'!$M115</f>
        <v>0</v>
      </c>
      <c r="N115" s="42">
        <f>'[8]Daily Roster'!$N115</f>
        <v>0</v>
      </c>
      <c r="O115" s="42">
        <f>'[8]Daily Roster'!$O115</f>
        <v>0</v>
      </c>
      <c r="P115" s="42">
        <f>'[8]Daily Roster'!$P115</f>
        <v>0</v>
      </c>
      <c r="Q115" s="42">
        <f>'[8]Daily Roster'!$Q115</f>
        <v>0</v>
      </c>
      <c r="R115" s="42">
        <f>'[8]Daily Roster'!$R115</f>
        <v>0</v>
      </c>
      <c r="S115" s="42">
        <f>'[8]Daily Roster'!$S115</f>
        <v>0</v>
      </c>
      <c r="T115" s="42">
        <f>'[8]Daily Roster'!$T115</f>
        <v>0</v>
      </c>
    </row>
    <row r="116" spans="1:20" x14ac:dyDescent="0.3">
      <c r="A116" s="7">
        <v>43259</v>
      </c>
      <c r="B116" s="1" t="s">
        <v>5</v>
      </c>
      <c r="C116" s="39">
        <f>'[8]Daily Roster'!$C116</f>
        <v>0</v>
      </c>
      <c r="D116" s="39">
        <f>'[8]Daily Roster'!$D116</f>
        <v>0</v>
      </c>
      <c r="E116" s="39">
        <f>'[8]Daily Roster'!$E116</f>
        <v>0</v>
      </c>
      <c r="F116" s="39">
        <f>'[8]Daily Roster'!$F116</f>
        <v>0</v>
      </c>
      <c r="G116" s="39">
        <f>'[8]Daily Roster'!$G116</f>
        <v>0</v>
      </c>
      <c r="H116" s="39">
        <f>'[8]Daily Roster'!$H116</f>
        <v>0</v>
      </c>
      <c r="I116" s="39">
        <f>'[8]Daily Roster'!$I116</f>
        <v>0</v>
      </c>
      <c r="J116" s="42">
        <f>'[8]Daily Roster'!$J116</f>
        <v>0</v>
      </c>
      <c r="K116" s="42">
        <f>'[8]Daily Roster'!$K116</f>
        <v>0</v>
      </c>
      <c r="L116" s="42">
        <f>'[8]Daily Roster'!$L116</f>
        <v>0</v>
      </c>
      <c r="M116" s="42">
        <f>'[8]Daily Roster'!$M116</f>
        <v>0</v>
      </c>
      <c r="N116" s="42">
        <f>'[8]Daily Roster'!$N116</f>
        <v>0</v>
      </c>
      <c r="O116" s="42">
        <f>'[8]Daily Roster'!$O116</f>
        <v>0</v>
      </c>
      <c r="P116" s="42">
        <f>'[8]Daily Roster'!$P116</f>
        <v>0</v>
      </c>
      <c r="Q116" s="42">
        <f>'[8]Daily Roster'!$Q116</f>
        <v>0</v>
      </c>
      <c r="R116" s="42">
        <f>'[8]Daily Roster'!$R116</f>
        <v>0</v>
      </c>
      <c r="S116" s="42">
        <f>'[8]Daily Roster'!$S116</f>
        <v>0</v>
      </c>
      <c r="T116" s="42">
        <f>'[8]Daily Roster'!$T116</f>
        <v>0</v>
      </c>
    </row>
    <row r="117" spans="1:20" x14ac:dyDescent="0.3">
      <c r="A117" s="7">
        <v>43262</v>
      </c>
      <c r="B117" s="1" t="s">
        <v>1</v>
      </c>
      <c r="C117" s="39">
        <f>'[8]Daily Roster'!$C117</f>
        <v>0</v>
      </c>
      <c r="D117" s="39">
        <f>'[8]Daily Roster'!$D117</f>
        <v>0</v>
      </c>
      <c r="E117" s="39">
        <f>'[8]Daily Roster'!$E117</f>
        <v>0</v>
      </c>
      <c r="F117" s="39">
        <f>'[8]Daily Roster'!$F117</f>
        <v>0</v>
      </c>
      <c r="G117" s="39">
        <f>'[8]Daily Roster'!$G117</f>
        <v>0</v>
      </c>
      <c r="H117" s="39">
        <f>'[8]Daily Roster'!$H117</f>
        <v>0</v>
      </c>
      <c r="I117" s="39">
        <f>'[8]Daily Roster'!$I117</f>
        <v>0</v>
      </c>
      <c r="J117" s="42">
        <f>'[8]Daily Roster'!$J117</f>
        <v>0</v>
      </c>
      <c r="K117" s="42">
        <f>'[8]Daily Roster'!$K117</f>
        <v>0</v>
      </c>
      <c r="L117" s="42">
        <f>'[8]Daily Roster'!$L117</f>
        <v>0</v>
      </c>
      <c r="M117" s="42">
        <f>'[8]Daily Roster'!$M117</f>
        <v>0</v>
      </c>
      <c r="N117" s="42">
        <f>'[8]Daily Roster'!$N117</f>
        <v>0</v>
      </c>
      <c r="O117" s="42">
        <f>'[8]Daily Roster'!$O117</f>
        <v>0</v>
      </c>
      <c r="P117" s="42">
        <f>'[8]Daily Roster'!$P117</f>
        <v>0</v>
      </c>
      <c r="Q117" s="42">
        <f>'[8]Daily Roster'!$Q117</f>
        <v>0</v>
      </c>
      <c r="R117" s="42">
        <f>'[8]Daily Roster'!$R117</f>
        <v>0</v>
      </c>
      <c r="S117" s="42">
        <f>'[8]Daily Roster'!$S117</f>
        <v>0</v>
      </c>
      <c r="T117" s="42">
        <f>'[8]Daily Roster'!$T117</f>
        <v>0</v>
      </c>
    </row>
    <row r="118" spans="1:20" x14ac:dyDescent="0.3">
      <c r="A118" s="7">
        <v>43263</v>
      </c>
      <c r="B118" s="1" t="s">
        <v>2</v>
      </c>
      <c r="C118" s="39">
        <f>'[8]Daily Roster'!$C118</f>
        <v>0</v>
      </c>
      <c r="D118" s="39">
        <f>'[8]Daily Roster'!$D118</f>
        <v>0</v>
      </c>
      <c r="E118" s="39">
        <f>'[8]Daily Roster'!$E118</f>
        <v>0</v>
      </c>
      <c r="F118" s="39">
        <f>'[8]Daily Roster'!$F118</f>
        <v>0</v>
      </c>
      <c r="G118" s="39">
        <f>'[8]Daily Roster'!$G118</f>
        <v>0</v>
      </c>
      <c r="H118" s="39">
        <f>'[8]Daily Roster'!$H118</f>
        <v>0</v>
      </c>
      <c r="I118" s="39">
        <f>'[8]Daily Roster'!$I118</f>
        <v>0</v>
      </c>
      <c r="J118" s="42">
        <f>'[8]Daily Roster'!$J118</f>
        <v>0</v>
      </c>
      <c r="K118" s="42">
        <f>'[8]Daily Roster'!$K118</f>
        <v>0</v>
      </c>
      <c r="L118" s="42">
        <f>'[8]Daily Roster'!$L118</f>
        <v>0</v>
      </c>
      <c r="M118" s="42">
        <f>'[8]Daily Roster'!$M118</f>
        <v>0</v>
      </c>
      <c r="N118" s="42">
        <f>'[8]Daily Roster'!$N118</f>
        <v>0</v>
      </c>
      <c r="O118" s="42">
        <f>'[8]Daily Roster'!$O118</f>
        <v>0</v>
      </c>
      <c r="P118" s="42">
        <f>'[8]Daily Roster'!$P118</f>
        <v>0</v>
      </c>
      <c r="Q118" s="42">
        <f>'[8]Daily Roster'!$Q118</f>
        <v>0</v>
      </c>
      <c r="R118" s="42">
        <f>'[8]Daily Roster'!$R118</f>
        <v>0</v>
      </c>
      <c r="S118" s="42">
        <f>'[8]Daily Roster'!$S118</f>
        <v>0</v>
      </c>
      <c r="T118" s="42">
        <f>'[8]Daily Roster'!$T118</f>
        <v>0</v>
      </c>
    </row>
    <row r="119" spans="1:20" x14ac:dyDescent="0.3">
      <c r="A119" s="7">
        <v>43264</v>
      </c>
      <c r="B119" s="1" t="s">
        <v>3</v>
      </c>
      <c r="C119" s="39">
        <f>'[8]Daily Roster'!$C119</f>
        <v>0</v>
      </c>
      <c r="D119" s="39">
        <f>'[8]Daily Roster'!$D119</f>
        <v>0</v>
      </c>
      <c r="E119" s="39">
        <f>'[8]Daily Roster'!$E119</f>
        <v>0</v>
      </c>
      <c r="F119" s="39">
        <f>'[8]Daily Roster'!$F119</f>
        <v>0</v>
      </c>
      <c r="G119" s="39">
        <f>'[8]Daily Roster'!$G119</f>
        <v>0</v>
      </c>
      <c r="H119" s="39">
        <f>'[8]Daily Roster'!$H119</f>
        <v>0</v>
      </c>
      <c r="I119" s="39">
        <f>'[8]Daily Roster'!$I119</f>
        <v>0</v>
      </c>
      <c r="J119" s="42">
        <f>'[8]Daily Roster'!$J119</f>
        <v>0</v>
      </c>
      <c r="K119" s="42">
        <f>'[8]Daily Roster'!$K119</f>
        <v>0</v>
      </c>
      <c r="L119" s="42">
        <f>'[8]Daily Roster'!$L119</f>
        <v>0</v>
      </c>
      <c r="M119" s="42">
        <f>'[8]Daily Roster'!$M119</f>
        <v>0</v>
      </c>
      <c r="N119" s="42">
        <f>'[8]Daily Roster'!$N119</f>
        <v>0</v>
      </c>
      <c r="O119" s="42">
        <f>'[8]Daily Roster'!$O119</f>
        <v>0</v>
      </c>
      <c r="P119" s="42">
        <f>'[8]Daily Roster'!$P119</f>
        <v>0</v>
      </c>
      <c r="Q119" s="42">
        <f>'[8]Daily Roster'!$Q119</f>
        <v>0</v>
      </c>
      <c r="R119" s="42">
        <f>'[8]Daily Roster'!$R119</f>
        <v>0</v>
      </c>
      <c r="S119" s="42">
        <f>'[8]Daily Roster'!$S119</f>
        <v>0</v>
      </c>
      <c r="T119" s="42">
        <f>'[8]Daily Roster'!$T119</f>
        <v>0</v>
      </c>
    </row>
    <row r="120" spans="1:20" x14ac:dyDescent="0.3">
      <c r="A120" s="7">
        <v>43265</v>
      </c>
      <c r="B120" s="1" t="s">
        <v>4</v>
      </c>
      <c r="C120" s="39">
        <f>'[8]Daily Roster'!$C120</f>
        <v>0</v>
      </c>
      <c r="D120" s="39">
        <f>'[8]Daily Roster'!$D120</f>
        <v>0</v>
      </c>
      <c r="E120" s="39">
        <f>'[8]Daily Roster'!$E120</f>
        <v>0</v>
      </c>
      <c r="F120" s="39">
        <f>'[8]Daily Roster'!$F120</f>
        <v>0</v>
      </c>
      <c r="G120" s="39">
        <f>'[8]Daily Roster'!$G120</f>
        <v>0</v>
      </c>
      <c r="H120" s="39">
        <f>'[8]Daily Roster'!$H120</f>
        <v>0</v>
      </c>
      <c r="I120" s="39">
        <f>'[8]Daily Roster'!$I120</f>
        <v>0</v>
      </c>
      <c r="J120" s="42">
        <f>'[8]Daily Roster'!$J120</f>
        <v>0</v>
      </c>
      <c r="K120" s="42">
        <f>'[8]Daily Roster'!$K120</f>
        <v>0</v>
      </c>
      <c r="L120" s="42">
        <f>'[8]Daily Roster'!$L120</f>
        <v>0</v>
      </c>
      <c r="M120" s="42">
        <f>'[8]Daily Roster'!$M120</f>
        <v>0</v>
      </c>
      <c r="N120" s="42">
        <f>'[8]Daily Roster'!$N120</f>
        <v>0</v>
      </c>
      <c r="O120" s="42">
        <f>'[8]Daily Roster'!$O120</f>
        <v>0</v>
      </c>
      <c r="P120" s="42">
        <f>'[8]Daily Roster'!$P120</f>
        <v>0</v>
      </c>
      <c r="Q120" s="42">
        <f>'[8]Daily Roster'!$Q120</f>
        <v>0</v>
      </c>
      <c r="R120" s="42">
        <f>'[8]Daily Roster'!$R120</f>
        <v>0</v>
      </c>
      <c r="S120" s="42">
        <f>'[8]Daily Roster'!$S120</f>
        <v>0</v>
      </c>
      <c r="T120" s="42">
        <f>'[8]Daily Roster'!$T120</f>
        <v>0</v>
      </c>
    </row>
    <row r="121" spans="1:20" x14ac:dyDescent="0.3">
      <c r="A121" s="7">
        <v>43266</v>
      </c>
      <c r="B121" s="1" t="s">
        <v>5</v>
      </c>
      <c r="C121" s="39">
        <f>'[8]Daily Roster'!$C121</f>
        <v>0</v>
      </c>
      <c r="D121" s="39">
        <f>'[8]Daily Roster'!$D121</f>
        <v>0</v>
      </c>
      <c r="E121" s="39">
        <f>'[8]Daily Roster'!$E121</f>
        <v>0</v>
      </c>
      <c r="F121" s="39">
        <f>'[8]Daily Roster'!$F121</f>
        <v>0</v>
      </c>
      <c r="G121" s="39">
        <f>'[8]Daily Roster'!$G121</f>
        <v>0</v>
      </c>
      <c r="H121" s="39">
        <f>'[8]Daily Roster'!$H121</f>
        <v>0</v>
      </c>
      <c r="I121" s="39">
        <f>'[8]Daily Roster'!$I121</f>
        <v>0</v>
      </c>
      <c r="J121" s="42">
        <f>'[8]Daily Roster'!$J121</f>
        <v>0</v>
      </c>
      <c r="K121" s="42">
        <f>'[8]Daily Roster'!$K121</f>
        <v>0</v>
      </c>
      <c r="L121" s="42">
        <f>'[8]Daily Roster'!$L121</f>
        <v>0</v>
      </c>
      <c r="M121" s="42">
        <f>'[8]Daily Roster'!$M121</f>
        <v>0</v>
      </c>
      <c r="N121" s="42">
        <f>'[8]Daily Roster'!$N121</f>
        <v>0</v>
      </c>
      <c r="O121" s="42">
        <f>'[8]Daily Roster'!$O121</f>
        <v>0</v>
      </c>
      <c r="P121" s="42">
        <f>'[8]Daily Roster'!$P121</f>
        <v>0</v>
      </c>
      <c r="Q121" s="42">
        <f>'[8]Daily Roster'!$Q121</f>
        <v>0</v>
      </c>
      <c r="R121" s="42">
        <f>'[8]Daily Roster'!$R121</f>
        <v>0</v>
      </c>
      <c r="S121" s="42">
        <f>'[8]Daily Roster'!$S121</f>
        <v>0</v>
      </c>
      <c r="T121" s="42">
        <f>'[8]Daily Roster'!$T121</f>
        <v>0</v>
      </c>
    </row>
    <row r="122" spans="1:20" x14ac:dyDescent="0.3">
      <c r="A122" s="7">
        <v>43269</v>
      </c>
      <c r="B122" s="1" t="s">
        <v>1</v>
      </c>
      <c r="C122" s="39">
        <f>'[8]Daily Roster'!$C122</f>
        <v>0</v>
      </c>
      <c r="D122" s="39">
        <f>'[8]Daily Roster'!$D122</f>
        <v>0</v>
      </c>
      <c r="E122" s="39">
        <f>'[8]Daily Roster'!$E122</f>
        <v>0</v>
      </c>
      <c r="F122" s="39">
        <f>'[8]Daily Roster'!$F122</f>
        <v>0</v>
      </c>
      <c r="G122" s="39">
        <f>'[8]Daily Roster'!$G122</f>
        <v>0</v>
      </c>
      <c r="H122" s="39">
        <f>'[8]Daily Roster'!$H122</f>
        <v>0</v>
      </c>
      <c r="I122" s="39">
        <f>'[8]Daily Roster'!$I122</f>
        <v>0</v>
      </c>
      <c r="J122" s="42">
        <f>'[8]Daily Roster'!$J122</f>
        <v>0</v>
      </c>
      <c r="K122" s="42">
        <f>'[8]Daily Roster'!$K122</f>
        <v>0</v>
      </c>
      <c r="L122" s="42">
        <f>'[8]Daily Roster'!$L122</f>
        <v>0</v>
      </c>
      <c r="M122" s="42">
        <f>'[8]Daily Roster'!$M122</f>
        <v>0</v>
      </c>
      <c r="N122" s="42">
        <f>'[8]Daily Roster'!$N122</f>
        <v>0</v>
      </c>
      <c r="O122" s="42">
        <f>'[8]Daily Roster'!$O122</f>
        <v>0</v>
      </c>
      <c r="P122" s="42">
        <f>'[8]Daily Roster'!$P122</f>
        <v>0</v>
      </c>
      <c r="Q122" s="42">
        <f>'[8]Daily Roster'!$Q122</f>
        <v>0</v>
      </c>
      <c r="R122" s="42">
        <f>'[8]Daily Roster'!$R122</f>
        <v>0</v>
      </c>
      <c r="S122" s="42">
        <f>'[8]Daily Roster'!$S122</f>
        <v>0</v>
      </c>
      <c r="T122" s="42">
        <f>'[8]Daily Roster'!$T122</f>
        <v>0</v>
      </c>
    </row>
    <row r="123" spans="1:20" x14ac:dyDescent="0.3">
      <c r="A123" s="7">
        <v>43270</v>
      </c>
      <c r="B123" s="1" t="s">
        <v>2</v>
      </c>
      <c r="C123" s="39">
        <f>'[8]Daily Roster'!$C123</f>
        <v>0</v>
      </c>
      <c r="D123" s="39">
        <f>'[8]Daily Roster'!$D123</f>
        <v>0</v>
      </c>
      <c r="E123" s="39">
        <f>'[8]Daily Roster'!$E123</f>
        <v>0</v>
      </c>
      <c r="F123" s="39">
        <f>'[8]Daily Roster'!$F123</f>
        <v>0</v>
      </c>
      <c r="G123" s="39">
        <f>'[8]Daily Roster'!$G123</f>
        <v>0</v>
      </c>
      <c r="H123" s="39">
        <f>'[8]Daily Roster'!$H123</f>
        <v>0</v>
      </c>
      <c r="I123" s="39">
        <f>'[8]Daily Roster'!$I123</f>
        <v>0</v>
      </c>
      <c r="J123" s="42">
        <f>'[8]Daily Roster'!$J123</f>
        <v>0</v>
      </c>
      <c r="K123" s="42">
        <f>'[8]Daily Roster'!$K123</f>
        <v>0</v>
      </c>
      <c r="L123" s="42">
        <f>'[8]Daily Roster'!$L123</f>
        <v>0</v>
      </c>
      <c r="M123" s="42">
        <f>'[8]Daily Roster'!$M123</f>
        <v>0</v>
      </c>
      <c r="N123" s="42">
        <f>'[8]Daily Roster'!$N123</f>
        <v>0</v>
      </c>
      <c r="O123" s="42">
        <f>'[8]Daily Roster'!$O123</f>
        <v>0</v>
      </c>
      <c r="P123" s="42">
        <f>'[8]Daily Roster'!$P123</f>
        <v>0</v>
      </c>
      <c r="Q123" s="42">
        <f>'[8]Daily Roster'!$Q123</f>
        <v>0</v>
      </c>
      <c r="R123" s="42">
        <f>'[8]Daily Roster'!$R123</f>
        <v>0</v>
      </c>
      <c r="S123" s="42">
        <f>'[8]Daily Roster'!$S123</f>
        <v>0</v>
      </c>
      <c r="T123" s="42">
        <f>'[8]Daily Roster'!$T123</f>
        <v>0</v>
      </c>
    </row>
    <row r="124" spans="1:20" x14ac:dyDescent="0.3">
      <c r="A124" s="7">
        <v>43271</v>
      </c>
      <c r="B124" s="1" t="s">
        <v>3</v>
      </c>
      <c r="C124" s="39">
        <f>'[8]Daily Roster'!$C124</f>
        <v>0</v>
      </c>
      <c r="D124" s="39">
        <f>'[8]Daily Roster'!$D124</f>
        <v>0</v>
      </c>
      <c r="E124" s="39">
        <f>'[8]Daily Roster'!$E124</f>
        <v>0</v>
      </c>
      <c r="F124" s="39">
        <f>'[8]Daily Roster'!$F124</f>
        <v>0</v>
      </c>
      <c r="G124" s="39">
        <f>'[8]Daily Roster'!$G124</f>
        <v>0</v>
      </c>
      <c r="H124" s="39">
        <f>'[8]Daily Roster'!$H124</f>
        <v>0</v>
      </c>
      <c r="I124" s="39">
        <f>'[8]Daily Roster'!$I124</f>
        <v>0</v>
      </c>
      <c r="J124" s="42">
        <f>'[8]Daily Roster'!$J124</f>
        <v>0</v>
      </c>
      <c r="K124" s="42">
        <f>'[8]Daily Roster'!$K124</f>
        <v>0</v>
      </c>
      <c r="L124" s="42">
        <f>'[8]Daily Roster'!$L124</f>
        <v>0</v>
      </c>
      <c r="M124" s="42">
        <f>'[8]Daily Roster'!$M124</f>
        <v>0</v>
      </c>
      <c r="N124" s="42">
        <f>'[8]Daily Roster'!$N124</f>
        <v>0</v>
      </c>
      <c r="O124" s="42">
        <f>'[8]Daily Roster'!$O124</f>
        <v>0</v>
      </c>
      <c r="P124" s="42">
        <f>'[8]Daily Roster'!$P124</f>
        <v>0</v>
      </c>
      <c r="Q124" s="42">
        <f>'[8]Daily Roster'!$Q124</f>
        <v>0</v>
      </c>
      <c r="R124" s="42">
        <f>'[8]Daily Roster'!$R124</f>
        <v>0</v>
      </c>
      <c r="S124" s="42">
        <f>'[8]Daily Roster'!$S124</f>
        <v>0</v>
      </c>
      <c r="T124" s="42">
        <f>'[8]Daily Roster'!$T124</f>
        <v>0</v>
      </c>
    </row>
    <row r="125" spans="1:20" x14ac:dyDescent="0.3">
      <c r="A125" s="7">
        <v>43272</v>
      </c>
      <c r="B125" s="1" t="s">
        <v>4</v>
      </c>
      <c r="C125" s="39">
        <f>'[8]Daily Roster'!$C125</f>
        <v>0</v>
      </c>
      <c r="D125" s="39">
        <f>'[8]Daily Roster'!$D125</f>
        <v>0</v>
      </c>
      <c r="E125" s="39">
        <f>'[8]Daily Roster'!$E125</f>
        <v>0</v>
      </c>
      <c r="F125" s="39">
        <f>'[8]Daily Roster'!$F125</f>
        <v>0</v>
      </c>
      <c r="G125" s="39">
        <f>'[8]Daily Roster'!$G125</f>
        <v>0</v>
      </c>
      <c r="H125" s="39">
        <f>'[8]Daily Roster'!$H125</f>
        <v>0</v>
      </c>
      <c r="I125" s="39">
        <f>'[8]Daily Roster'!$I125</f>
        <v>0</v>
      </c>
      <c r="J125" s="42">
        <f>'[8]Daily Roster'!$J125</f>
        <v>0</v>
      </c>
      <c r="K125" s="42">
        <f>'[8]Daily Roster'!$K125</f>
        <v>0</v>
      </c>
      <c r="L125" s="42">
        <f>'[8]Daily Roster'!$L125</f>
        <v>0</v>
      </c>
      <c r="M125" s="42">
        <f>'[8]Daily Roster'!$M125</f>
        <v>0</v>
      </c>
      <c r="N125" s="42">
        <f>'[8]Daily Roster'!$N125</f>
        <v>0</v>
      </c>
      <c r="O125" s="42">
        <f>'[8]Daily Roster'!$O125</f>
        <v>0</v>
      </c>
      <c r="P125" s="42">
        <f>'[8]Daily Roster'!$P125</f>
        <v>0</v>
      </c>
      <c r="Q125" s="42">
        <f>'[8]Daily Roster'!$Q125</f>
        <v>0</v>
      </c>
      <c r="R125" s="42">
        <f>'[8]Daily Roster'!$R125</f>
        <v>0</v>
      </c>
      <c r="S125" s="42">
        <f>'[8]Daily Roster'!$S125</f>
        <v>0</v>
      </c>
      <c r="T125" s="42">
        <f>'[8]Daily Roster'!$T125</f>
        <v>0</v>
      </c>
    </row>
    <row r="126" spans="1:20" x14ac:dyDescent="0.3">
      <c r="A126" s="7">
        <v>43273</v>
      </c>
      <c r="B126" s="1" t="s">
        <v>5</v>
      </c>
      <c r="C126" s="39">
        <f>'[8]Daily Roster'!$C126</f>
        <v>0</v>
      </c>
      <c r="D126" s="39">
        <f>'[8]Daily Roster'!$D126</f>
        <v>0</v>
      </c>
      <c r="E126" s="39">
        <f>'[8]Daily Roster'!$E126</f>
        <v>0</v>
      </c>
      <c r="F126" s="39">
        <f>'[8]Daily Roster'!$F126</f>
        <v>0</v>
      </c>
      <c r="G126" s="39">
        <f>'[8]Daily Roster'!$G126</f>
        <v>0</v>
      </c>
      <c r="H126" s="39">
        <f>'[8]Daily Roster'!$H126</f>
        <v>0</v>
      </c>
      <c r="I126" s="39">
        <f>'[8]Daily Roster'!$I126</f>
        <v>0</v>
      </c>
      <c r="J126" s="42">
        <f>'[8]Daily Roster'!$J126</f>
        <v>0</v>
      </c>
      <c r="K126" s="42">
        <f>'[8]Daily Roster'!$K126</f>
        <v>0</v>
      </c>
      <c r="L126" s="42">
        <f>'[8]Daily Roster'!$L126</f>
        <v>0</v>
      </c>
      <c r="M126" s="42">
        <f>'[8]Daily Roster'!$M126</f>
        <v>0</v>
      </c>
      <c r="N126" s="42">
        <f>'[8]Daily Roster'!$N126</f>
        <v>0</v>
      </c>
      <c r="O126" s="42">
        <f>'[8]Daily Roster'!$O126</f>
        <v>0</v>
      </c>
      <c r="P126" s="42">
        <f>'[8]Daily Roster'!$P126</f>
        <v>0</v>
      </c>
      <c r="Q126" s="42">
        <f>'[8]Daily Roster'!$Q126</f>
        <v>0</v>
      </c>
      <c r="R126" s="42">
        <f>'[8]Daily Roster'!$R126</f>
        <v>0</v>
      </c>
      <c r="S126" s="42">
        <f>'[8]Daily Roster'!$S126</f>
        <v>0</v>
      </c>
      <c r="T126" s="42">
        <f>'[8]Daily Roster'!$T126</f>
        <v>0</v>
      </c>
    </row>
    <row r="127" spans="1:20" x14ac:dyDescent="0.3">
      <c r="A127" s="7">
        <v>43276</v>
      </c>
      <c r="B127" s="1" t="s">
        <v>1</v>
      </c>
      <c r="C127" s="39">
        <f>'[8]Daily Roster'!$C127</f>
        <v>0</v>
      </c>
      <c r="D127" s="39">
        <f>'[8]Daily Roster'!$D127</f>
        <v>0</v>
      </c>
      <c r="E127" s="39">
        <f>'[8]Daily Roster'!$E127</f>
        <v>0</v>
      </c>
      <c r="F127" s="39">
        <f>'[8]Daily Roster'!$F127</f>
        <v>0</v>
      </c>
      <c r="G127" s="39">
        <f>'[8]Daily Roster'!$G127</f>
        <v>0</v>
      </c>
      <c r="H127" s="39">
        <f>'[8]Daily Roster'!$H127</f>
        <v>0</v>
      </c>
      <c r="I127" s="39">
        <f>'[8]Daily Roster'!$I127</f>
        <v>0</v>
      </c>
      <c r="J127" s="42">
        <f>'[8]Daily Roster'!$J127</f>
        <v>0</v>
      </c>
      <c r="K127" s="42">
        <f>'[8]Daily Roster'!$K127</f>
        <v>0</v>
      </c>
      <c r="L127" s="42">
        <f>'[8]Daily Roster'!$L127</f>
        <v>0</v>
      </c>
      <c r="M127" s="42">
        <f>'[8]Daily Roster'!$M127</f>
        <v>0</v>
      </c>
      <c r="N127" s="42">
        <f>'[8]Daily Roster'!$N127</f>
        <v>0</v>
      </c>
      <c r="O127" s="42">
        <f>'[8]Daily Roster'!$O127</f>
        <v>0</v>
      </c>
      <c r="P127" s="42">
        <f>'[8]Daily Roster'!$P127</f>
        <v>0</v>
      </c>
      <c r="Q127" s="42">
        <f>'[8]Daily Roster'!$Q127</f>
        <v>0</v>
      </c>
      <c r="R127" s="42">
        <f>'[8]Daily Roster'!$R127</f>
        <v>0</v>
      </c>
      <c r="S127" s="42">
        <f>'[8]Daily Roster'!$S127</f>
        <v>0</v>
      </c>
      <c r="T127" s="42">
        <f>'[8]Daily Roster'!$T127</f>
        <v>0</v>
      </c>
    </row>
    <row r="128" spans="1:20" x14ac:dyDescent="0.3">
      <c r="A128" s="7">
        <v>43277</v>
      </c>
      <c r="B128" s="1" t="s">
        <v>2</v>
      </c>
      <c r="C128" s="39">
        <f>'[8]Daily Roster'!$C128</f>
        <v>0</v>
      </c>
      <c r="D128" s="39">
        <f>'[8]Daily Roster'!$D128</f>
        <v>0</v>
      </c>
      <c r="E128" s="39">
        <f>'[8]Daily Roster'!$E128</f>
        <v>0</v>
      </c>
      <c r="F128" s="39">
        <f>'[8]Daily Roster'!$F128</f>
        <v>0</v>
      </c>
      <c r="G128" s="39">
        <f>'[8]Daily Roster'!$G128</f>
        <v>0</v>
      </c>
      <c r="H128" s="39">
        <f>'[8]Daily Roster'!$H128</f>
        <v>0</v>
      </c>
      <c r="I128" s="39">
        <f>'[8]Daily Roster'!$I128</f>
        <v>0</v>
      </c>
      <c r="J128" s="42">
        <f>'[8]Daily Roster'!$J128</f>
        <v>0</v>
      </c>
      <c r="K128" s="42">
        <f>'[8]Daily Roster'!$K128</f>
        <v>0</v>
      </c>
      <c r="L128" s="42">
        <f>'[8]Daily Roster'!$L128</f>
        <v>0</v>
      </c>
      <c r="M128" s="42">
        <f>'[8]Daily Roster'!$M128</f>
        <v>0</v>
      </c>
      <c r="N128" s="42">
        <f>'[8]Daily Roster'!$N128</f>
        <v>0</v>
      </c>
      <c r="O128" s="42">
        <f>'[8]Daily Roster'!$O128</f>
        <v>0</v>
      </c>
      <c r="P128" s="42">
        <f>'[8]Daily Roster'!$P128</f>
        <v>0</v>
      </c>
      <c r="Q128" s="42">
        <f>'[8]Daily Roster'!$Q128</f>
        <v>0</v>
      </c>
      <c r="R128" s="42">
        <f>'[8]Daily Roster'!$R128</f>
        <v>0</v>
      </c>
      <c r="S128" s="42">
        <f>'[8]Daily Roster'!$S128</f>
        <v>0</v>
      </c>
      <c r="T128" s="42">
        <f>'[8]Daily Roster'!$T128</f>
        <v>0</v>
      </c>
    </row>
    <row r="129" spans="1:20" x14ac:dyDescent="0.3">
      <c r="A129" s="7">
        <v>43278</v>
      </c>
      <c r="B129" s="1" t="s">
        <v>3</v>
      </c>
      <c r="C129" s="39">
        <f>'[8]Daily Roster'!$C129</f>
        <v>0</v>
      </c>
      <c r="D129" s="39">
        <f>'[8]Daily Roster'!$D129</f>
        <v>0</v>
      </c>
      <c r="E129" s="39">
        <f>'[8]Daily Roster'!$E129</f>
        <v>0</v>
      </c>
      <c r="F129" s="39">
        <f>'[8]Daily Roster'!$F129</f>
        <v>0</v>
      </c>
      <c r="G129" s="39">
        <f>'[8]Daily Roster'!$G129</f>
        <v>0</v>
      </c>
      <c r="H129" s="39">
        <f>'[8]Daily Roster'!$H129</f>
        <v>0</v>
      </c>
      <c r="I129" s="39">
        <f>'[8]Daily Roster'!$I129</f>
        <v>0</v>
      </c>
      <c r="J129" s="42">
        <f>'[8]Daily Roster'!$J129</f>
        <v>0</v>
      </c>
      <c r="K129" s="42">
        <f>'[8]Daily Roster'!$K129</f>
        <v>0</v>
      </c>
      <c r="L129" s="42">
        <f>'[8]Daily Roster'!$L129</f>
        <v>0</v>
      </c>
      <c r="M129" s="42">
        <f>'[8]Daily Roster'!$M129</f>
        <v>0</v>
      </c>
      <c r="N129" s="42">
        <f>'[8]Daily Roster'!$N129</f>
        <v>0</v>
      </c>
      <c r="O129" s="42">
        <f>'[8]Daily Roster'!$O129</f>
        <v>0</v>
      </c>
      <c r="P129" s="42">
        <f>'[8]Daily Roster'!$P129</f>
        <v>0</v>
      </c>
      <c r="Q129" s="42">
        <f>'[8]Daily Roster'!$Q129</f>
        <v>0</v>
      </c>
      <c r="R129" s="42">
        <f>'[8]Daily Roster'!$R129</f>
        <v>0</v>
      </c>
      <c r="S129" s="42">
        <f>'[8]Daily Roster'!$S129</f>
        <v>0</v>
      </c>
      <c r="T129" s="42">
        <f>'[8]Daily Roster'!$T129</f>
        <v>0</v>
      </c>
    </row>
    <row r="130" spans="1:20" x14ac:dyDescent="0.3">
      <c r="A130" s="7">
        <v>43279</v>
      </c>
      <c r="B130" s="1" t="s">
        <v>4</v>
      </c>
      <c r="C130" s="39">
        <f>'[8]Daily Roster'!$C130</f>
        <v>0</v>
      </c>
      <c r="D130" s="39">
        <f>'[8]Daily Roster'!$D130</f>
        <v>0</v>
      </c>
      <c r="E130" s="39">
        <f>'[8]Daily Roster'!$E130</f>
        <v>0</v>
      </c>
      <c r="F130" s="39">
        <f>'[8]Daily Roster'!$F130</f>
        <v>0</v>
      </c>
      <c r="G130" s="39">
        <f>'[8]Daily Roster'!$G130</f>
        <v>0</v>
      </c>
      <c r="H130" s="39">
        <f>'[8]Daily Roster'!$H130</f>
        <v>0</v>
      </c>
      <c r="I130" s="39">
        <f>'[8]Daily Roster'!$I130</f>
        <v>0</v>
      </c>
      <c r="J130" s="42">
        <f>'[8]Daily Roster'!$J130</f>
        <v>0</v>
      </c>
      <c r="K130" s="42">
        <f>'[8]Daily Roster'!$K130</f>
        <v>0</v>
      </c>
      <c r="L130" s="42">
        <f>'[8]Daily Roster'!$L130</f>
        <v>0</v>
      </c>
      <c r="M130" s="42">
        <f>'[8]Daily Roster'!$M130</f>
        <v>0</v>
      </c>
      <c r="N130" s="42">
        <f>'[8]Daily Roster'!$N130</f>
        <v>0</v>
      </c>
      <c r="O130" s="42">
        <f>'[8]Daily Roster'!$O130</f>
        <v>0</v>
      </c>
      <c r="P130" s="42">
        <f>'[8]Daily Roster'!$P130</f>
        <v>0</v>
      </c>
      <c r="Q130" s="42">
        <f>'[8]Daily Roster'!$Q130</f>
        <v>0</v>
      </c>
      <c r="R130" s="42">
        <f>'[8]Daily Roster'!$R130</f>
        <v>0</v>
      </c>
      <c r="S130" s="42">
        <f>'[8]Daily Roster'!$S130</f>
        <v>0</v>
      </c>
      <c r="T130" s="42">
        <f>'[8]Daily Roster'!$T130</f>
        <v>0</v>
      </c>
    </row>
    <row r="131" spans="1:20" x14ac:dyDescent="0.3">
      <c r="A131" s="7">
        <v>43280</v>
      </c>
      <c r="B131" s="1" t="s">
        <v>5</v>
      </c>
      <c r="C131" s="39">
        <f>'[8]Daily Roster'!$C131</f>
        <v>0</v>
      </c>
      <c r="D131" s="39">
        <f>'[8]Daily Roster'!$D131</f>
        <v>0</v>
      </c>
      <c r="E131" s="39">
        <f>'[8]Daily Roster'!$E131</f>
        <v>0</v>
      </c>
      <c r="F131" s="39">
        <f>'[8]Daily Roster'!$F131</f>
        <v>0</v>
      </c>
      <c r="G131" s="39">
        <f>'[8]Daily Roster'!$G131</f>
        <v>0</v>
      </c>
      <c r="H131" s="39">
        <f>'[8]Daily Roster'!$H131</f>
        <v>0</v>
      </c>
      <c r="I131" s="39">
        <f>'[8]Daily Roster'!$I131</f>
        <v>0</v>
      </c>
      <c r="J131" s="42">
        <f>'[8]Daily Roster'!$J131</f>
        <v>0</v>
      </c>
      <c r="K131" s="42">
        <f>'[8]Daily Roster'!$K131</f>
        <v>0</v>
      </c>
      <c r="L131" s="42">
        <f>'[8]Daily Roster'!$L131</f>
        <v>0</v>
      </c>
      <c r="M131" s="42">
        <f>'[8]Daily Roster'!$M131</f>
        <v>0</v>
      </c>
      <c r="N131" s="42">
        <f>'[8]Daily Roster'!$N131</f>
        <v>0</v>
      </c>
      <c r="O131" s="42">
        <f>'[8]Daily Roster'!$O131</f>
        <v>0</v>
      </c>
      <c r="P131" s="42">
        <f>'[8]Daily Roster'!$P131</f>
        <v>0</v>
      </c>
      <c r="Q131" s="42">
        <f>'[8]Daily Roster'!$Q131</f>
        <v>0</v>
      </c>
      <c r="R131" s="42">
        <f>'[8]Daily Roster'!$R131</f>
        <v>0</v>
      </c>
      <c r="S131" s="42">
        <f>'[8]Daily Roster'!$S131</f>
        <v>0</v>
      </c>
      <c r="T131" s="42">
        <f>'[8]Daily Roster'!$T131</f>
        <v>0</v>
      </c>
    </row>
    <row r="132" spans="1:20" x14ac:dyDescent="0.3">
      <c r="A132" s="7">
        <v>43283</v>
      </c>
      <c r="B132" s="1" t="s">
        <v>1</v>
      </c>
      <c r="C132" s="39">
        <f>'[8]Daily Roster'!$C132</f>
        <v>0</v>
      </c>
      <c r="D132" s="39">
        <f>'[8]Daily Roster'!$D132</f>
        <v>0</v>
      </c>
      <c r="E132" s="39">
        <f>'[8]Daily Roster'!$E132</f>
        <v>0</v>
      </c>
      <c r="F132" s="39">
        <f>'[8]Daily Roster'!$F132</f>
        <v>0</v>
      </c>
      <c r="G132" s="39">
        <f>'[8]Daily Roster'!$G132</f>
        <v>0</v>
      </c>
      <c r="H132" s="39">
        <f>'[8]Daily Roster'!$H132</f>
        <v>0</v>
      </c>
      <c r="I132" s="39">
        <f>'[8]Daily Roster'!$I132</f>
        <v>0</v>
      </c>
      <c r="J132" s="42">
        <f>'[8]Daily Roster'!$J132</f>
        <v>0</v>
      </c>
      <c r="K132" s="42">
        <f>'[8]Daily Roster'!$K132</f>
        <v>0</v>
      </c>
      <c r="L132" s="42">
        <f>'[8]Daily Roster'!$L132</f>
        <v>0</v>
      </c>
      <c r="M132" s="42">
        <f>'[8]Daily Roster'!$M132</f>
        <v>0</v>
      </c>
      <c r="N132" s="42">
        <f>'[8]Daily Roster'!$N132</f>
        <v>0</v>
      </c>
      <c r="O132" s="42">
        <f>'[8]Daily Roster'!$O132</f>
        <v>0</v>
      </c>
      <c r="P132" s="42">
        <f>'[8]Daily Roster'!$P132</f>
        <v>0</v>
      </c>
      <c r="Q132" s="42">
        <f>'[8]Daily Roster'!$Q132</f>
        <v>0</v>
      </c>
      <c r="R132" s="42">
        <f>'[8]Daily Roster'!$R132</f>
        <v>0</v>
      </c>
      <c r="S132" s="42">
        <f>'[8]Daily Roster'!$S132</f>
        <v>0</v>
      </c>
      <c r="T132" s="42">
        <f>'[8]Daily Roster'!$T132</f>
        <v>0</v>
      </c>
    </row>
    <row r="133" spans="1:20" x14ac:dyDescent="0.3">
      <c r="A133" s="7">
        <v>43284</v>
      </c>
      <c r="B133" s="1" t="s">
        <v>2</v>
      </c>
      <c r="C133" s="39">
        <f>'[8]Daily Roster'!$C133</f>
        <v>0</v>
      </c>
      <c r="D133" s="39">
        <f>'[8]Daily Roster'!$D133</f>
        <v>0</v>
      </c>
      <c r="E133" s="39">
        <f>'[8]Daily Roster'!$E133</f>
        <v>0</v>
      </c>
      <c r="F133" s="39">
        <f>'[8]Daily Roster'!$F133</f>
        <v>0</v>
      </c>
      <c r="G133" s="39">
        <f>'[8]Daily Roster'!$G133</f>
        <v>0</v>
      </c>
      <c r="H133" s="39">
        <f>'[8]Daily Roster'!$H133</f>
        <v>0</v>
      </c>
      <c r="I133" s="39">
        <f>'[8]Daily Roster'!$I133</f>
        <v>0</v>
      </c>
      <c r="J133" s="42">
        <f>'[8]Daily Roster'!$J133</f>
        <v>0</v>
      </c>
      <c r="K133" s="42">
        <f>'[8]Daily Roster'!$K133</f>
        <v>0</v>
      </c>
      <c r="L133" s="42">
        <f>'[8]Daily Roster'!$L133</f>
        <v>0</v>
      </c>
      <c r="M133" s="42">
        <f>'[8]Daily Roster'!$M133</f>
        <v>0</v>
      </c>
      <c r="N133" s="42">
        <f>'[8]Daily Roster'!$N133</f>
        <v>0</v>
      </c>
      <c r="O133" s="42">
        <f>'[8]Daily Roster'!$O133</f>
        <v>0</v>
      </c>
      <c r="P133" s="42">
        <f>'[8]Daily Roster'!$P133</f>
        <v>0</v>
      </c>
      <c r="Q133" s="42">
        <f>'[8]Daily Roster'!$Q133</f>
        <v>0</v>
      </c>
      <c r="R133" s="42">
        <f>'[8]Daily Roster'!$R133</f>
        <v>0</v>
      </c>
      <c r="S133" s="42">
        <f>'[8]Daily Roster'!$S133</f>
        <v>0</v>
      </c>
      <c r="T133" s="42">
        <f>'[8]Daily Roster'!$T133</f>
        <v>0</v>
      </c>
    </row>
    <row r="134" spans="1:20" x14ac:dyDescent="0.3">
      <c r="A134" s="7">
        <v>43285</v>
      </c>
      <c r="B134" s="1" t="s">
        <v>3</v>
      </c>
      <c r="C134" s="39">
        <f>'[8]Daily Roster'!$C134</f>
        <v>0</v>
      </c>
      <c r="D134" s="39">
        <f>'[8]Daily Roster'!$D134</f>
        <v>0</v>
      </c>
      <c r="E134" s="39">
        <f>'[8]Daily Roster'!$E134</f>
        <v>0</v>
      </c>
      <c r="F134" s="39">
        <f>'[8]Daily Roster'!$F134</f>
        <v>0</v>
      </c>
      <c r="G134" s="39">
        <f>'[8]Daily Roster'!$G134</f>
        <v>0</v>
      </c>
      <c r="H134" s="39">
        <f>'[8]Daily Roster'!$H134</f>
        <v>0</v>
      </c>
      <c r="I134" s="39">
        <f>'[8]Daily Roster'!$I134</f>
        <v>0</v>
      </c>
      <c r="J134" s="42">
        <f>'[8]Daily Roster'!$J134</f>
        <v>0</v>
      </c>
      <c r="K134" s="42">
        <f>'[8]Daily Roster'!$K134</f>
        <v>0</v>
      </c>
      <c r="L134" s="42">
        <f>'[8]Daily Roster'!$L134</f>
        <v>0</v>
      </c>
      <c r="M134" s="42">
        <f>'[8]Daily Roster'!$M134</f>
        <v>0</v>
      </c>
      <c r="N134" s="42">
        <f>'[8]Daily Roster'!$N134</f>
        <v>0</v>
      </c>
      <c r="O134" s="42">
        <f>'[8]Daily Roster'!$O134</f>
        <v>0</v>
      </c>
      <c r="P134" s="42">
        <f>'[8]Daily Roster'!$P134</f>
        <v>0</v>
      </c>
      <c r="Q134" s="42">
        <f>'[8]Daily Roster'!$Q134</f>
        <v>0</v>
      </c>
      <c r="R134" s="42">
        <f>'[8]Daily Roster'!$R134</f>
        <v>0</v>
      </c>
      <c r="S134" s="42">
        <f>'[8]Daily Roster'!$S134</f>
        <v>0</v>
      </c>
      <c r="T134" s="42">
        <f>'[8]Daily Roster'!$T134</f>
        <v>0</v>
      </c>
    </row>
    <row r="135" spans="1:20" x14ac:dyDescent="0.3">
      <c r="A135" s="7">
        <v>43286</v>
      </c>
      <c r="B135" s="1" t="s">
        <v>4</v>
      </c>
      <c r="C135" s="39">
        <f>'[8]Daily Roster'!$C135</f>
        <v>0</v>
      </c>
      <c r="D135" s="39">
        <f>'[8]Daily Roster'!$D135</f>
        <v>0</v>
      </c>
      <c r="E135" s="39">
        <f>'[8]Daily Roster'!$E135</f>
        <v>0</v>
      </c>
      <c r="F135" s="39">
        <f>'[8]Daily Roster'!$F135</f>
        <v>0</v>
      </c>
      <c r="G135" s="39">
        <f>'[8]Daily Roster'!$G135</f>
        <v>0</v>
      </c>
      <c r="H135" s="39">
        <f>'[8]Daily Roster'!$H135</f>
        <v>0</v>
      </c>
      <c r="I135" s="39">
        <f>'[8]Daily Roster'!$I135</f>
        <v>0</v>
      </c>
      <c r="J135" s="42">
        <f>'[8]Daily Roster'!$J135</f>
        <v>0</v>
      </c>
      <c r="K135" s="42">
        <f>'[8]Daily Roster'!$K135</f>
        <v>0</v>
      </c>
      <c r="L135" s="42">
        <f>'[8]Daily Roster'!$L135</f>
        <v>0</v>
      </c>
      <c r="M135" s="42">
        <f>'[8]Daily Roster'!$M135</f>
        <v>0</v>
      </c>
      <c r="N135" s="42">
        <f>'[8]Daily Roster'!$N135</f>
        <v>0</v>
      </c>
      <c r="O135" s="42">
        <f>'[8]Daily Roster'!$O135</f>
        <v>0</v>
      </c>
      <c r="P135" s="42">
        <f>'[8]Daily Roster'!$P135</f>
        <v>0</v>
      </c>
      <c r="Q135" s="42">
        <f>'[8]Daily Roster'!$Q135</f>
        <v>0</v>
      </c>
      <c r="R135" s="42">
        <f>'[8]Daily Roster'!$R135</f>
        <v>0</v>
      </c>
      <c r="S135" s="42">
        <f>'[8]Daily Roster'!$S135</f>
        <v>0</v>
      </c>
      <c r="T135" s="42">
        <f>'[8]Daily Roster'!$T135</f>
        <v>0</v>
      </c>
    </row>
    <row r="136" spans="1:20" x14ac:dyDescent="0.3">
      <c r="A136" s="7">
        <v>43287</v>
      </c>
      <c r="B136" s="1" t="s">
        <v>5</v>
      </c>
      <c r="C136" s="39">
        <f>'[8]Daily Roster'!$C136</f>
        <v>0</v>
      </c>
      <c r="D136" s="39">
        <f>'[8]Daily Roster'!$D136</f>
        <v>0</v>
      </c>
      <c r="E136" s="39">
        <f>'[8]Daily Roster'!$E136</f>
        <v>0</v>
      </c>
      <c r="F136" s="39">
        <f>'[8]Daily Roster'!$F136</f>
        <v>0</v>
      </c>
      <c r="G136" s="39">
        <f>'[8]Daily Roster'!$G136</f>
        <v>0</v>
      </c>
      <c r="H136" s="39">
        <f>'[8]Daily Roster'!$H136</f>
        <v>0</v>
      </c>
      <c r="I136" s="39">
        <f>'[8]Daily Roster'!$I136</f>
        <v>0</v>
      </c>
      <c r="J136" s="42">
        <f>'[8]Daily Roster'!$J136</f>
        <v>0</v>
      </c>
      <c r="K136" s="42">
        <f>'[8]Daily Roster'!$K136</f>
        <v>0</v>
      </c>
      <c r="L136" s="42">
        <f>'[8]Daily Roster'!$L136</f>
        <v>0</v>
      </c>
      <c r="M136" s="42">
        <f>'[8]Daily Roster'!$M136</f>
        <v>0</v>
      </c>
      <c r="N136" s="42">
        <f>'[8]Daily Roster'!$N136</f>
        <v>0</v>
      </c>
      <c r="O136" s="42">
        <f>'[8]Daily Roster'!$O136</f>
        <v>0</v>
      </c>
      <c r="P136" s="42">
        <f>'[8]Daily Roster'!$P136</f>
        <v>0</v>
      </c>
      <c r="Q136" s="42">
        <f>'[8]Daily Roster'!$Q136</f>
        <v>0</v>
      </c>
      <c r="R136" s="42">
        <f>'[8]Daily Roster'!$R136</f>
        <v>0</v>
      </c>
      <c r="S136" s="42">
        <f>'[8]Daily Roster'!$S136</f>
        <v>0</v>
      </c>
      <c r="T136" s="42">
        <f>'[8]Daily Roster'!$T136</f>
        <v>0</v>
      </c>
    </row>
    <row r="137" spans="1:20" x14ac:dyDescent="0.3">
      <c r="A137" s="7">
        <v>43290</v>
      </c>
      <c r="B137" s="1" t="s">
        <v>1</v>
      </c>
      <c r="C137" s="39">
        <f>'[8]Daily Roster'!$C137</f>
        <v>0</v>
      </c>
      <c r="D137" s="39">
        <f>'[8]Daily Roster'!$D137</f>
        <v>0</v>
      </c>
      <c r="E137" s="39">
        <f>'[8]Daily Roster'!$E137</f>
        <v>0</v>
      </c>
      <c r="F137" s="39">
        <f>'[8]Daily Roster'!$F137</f>
        <v>0</v>
      </c>
      <c r="G137" s="39">
        <f>'[8]Daily Roster'!$G137</f>
        <v>0</v>
      </c>
      <c r="H137" s="39">
        <f>'[8]Daily Roster'!$H137</f>
        <v>0</v>
      </c>
      <c r="I137" s="39">
        <f>'[8]Daily Roster'!$I137</f>
        <v>0</v>
      </c>
      <c r="J137" s="42">
        <f>'[8]Daily Roster'!$J137</f>
        <v>0</v>
      </c>
      <c r="K137" s="42">
        <f>'[8]Daily Roster'!$K137</f>
        <v>0</v>
      </c>
      <c r="L137" s="42">
        <f>'[8]Daily Roster'!$L137</f>
        <v>0</v>
      </c>
      <c r="M137" s="42">
        <f>'[8]Daily Roster'!$M137</f>
        <v>0</v>
      </c>
      <c r="N137" s="42">
        <f>'[8]Daily Roster'!$N137</f>
        <v>0</v>
      </c>
      <c r="O137" s="42">
        <f>'[8]Daily Roster'!$O137</f>
        <v>0</v>
      </c>
      <c r="P137" s="42">
        <f>'[8]Daily Roster'!$P137</f>
        <v>0</v>
      </c>
      <c r="Q137" s="42">
        <f>'[8]Daily Roster'!$Q137</f>
        <v>0</v>
      </c>
      <c r="R137" s="42">
        <f>'[8]Daily Roster'!$R137</f>
        <v>0</v>
      </c>
      <c r="S137" s="42">
        <f>'[8]Daily Roster'!$S137</f>
        <v>0</v>
      </c>
      <c r="T137" s="42">
        <f>'[8]Daily Roster'!$T137</f>
        <v>0</v>
      </c>
    </row>
    <row r="138" spans="1:20" x14ac:dyDescent="0.3">
      <c r="A138" s="7">
        <v>43291</v>
      </c>
      <c r="B138" s="1" t="s">
        <v>2</v>
      </c>
      <c r="C138" s="39">
        <f>'[8]Daily Roster'!$C138</f>
        <v>0</v>
      </c>
      <c r="D138" s="39">
        <f>'[8]Daily Roster'!$D138</f>
        <v>0</v>
      </c>
      <c r="E138" s="39">
        <f>'[8]Daily Roster'!$E138</f>
        <v>0</v>
      </c>
      <c r="F138" s="39">
        <f>'[8]Daily Roster'!$F138</f>
        <v>0</v>
      </c>
      <c r="G138" s="39">
        <f>'[8]Daily Roster'!$G138</f>
        <v>0</v>
      </c>
      <c r="H138" s="39">
        <f>'[8]Daily Roster'!$H138</f>
        <v>0</v>
      </c>
      <c r="I138" s="39">
        <f>'[8]Daily Roster'!$I138</f>
        <v>0</v>
      </c>
      <c r="J138" s="42">
        <f>'[8]Daily Roster'!$J138</f>
        <v>0</v>
      </c>
      <c r="K138" s="42">
        <f>'[8]Daily Roster'!$K138</f>
        <v>0</v>
      </c>
      <c r="L138" s="42">
        <f>'[8]Daily Roster'!$L138</f>
        <v>0</v>
      </c>
      <c r="M138" s="42">
        <f>'[8]Daily Roster'!$M138</f>
        <v>0</v>
      </c>
      <c r="N138" s="42">
        <f>'[8]Daily Roster'!$N138</f>
        <v>0</v>
      </c>
      <c r="O138" s="42">
        <f>'[8]Daily Roster'!$O138</f>
        <v>0</v>
      </c>
      <c r="P138" s="42">
        <f>'[8]Daily Roster'!$P138</f>
        <v>0</v>
      </c>
      <c r="Q138" s="42">
        <f>'[8]Daily Roster'!$Q138</f>
        <v>0</v>
      </c>
      <c r="R138" s="42">
        <f>'[8]Daily Roster'!$R138</f>
        <v>0</v>
      </c>
      <c r="S138" s="42">
        <f>'[8]Daily Roster'!$S138</f>
        <v>0</v>
      </c>
      <c r="T138" s="42">
        <f>'[8]Daily Roster'!$T138</f>
        <v>0</v>
      </c>
    </row>
    <row r="139" spans="1:20" x14ac:dyDescent="0.3">
      <c r="A139" s="7">
        <v>43292</v>
      </c>
      <c r="B139" s="1" t="s">
        <v>3</v>
      </c>
      <c r="C139" s="39">
        <f>'[8]Daily Roster'!$C139</f>
        <v>0</v>
      </c>
      <c r="D139" s="39">
        <f>'[8]Daily Roster'!$D139</f>
        <v>0</v>
      </c>
      <c r="E139" s="39">
        <f>'[8]Daily Roster'!$E139</f>
        <v>0</v>
      </c>
      <c r="F139" s="39">
        <f>'[8]Daily Roster'!$F139</f>
        <v>0</v>
      </c>
      <c r="G139" s="39">
        <f>'[8]Daily Roster'!$G139</f>
        <v>0</v>
      </c>
      <c r="H139" s="39">
        <f>'[8]Daily Roster'!$H139</f>
        <v>0</v>
      </c>
      <c r="I139" s="39">
        <f>'[8]Daily Roster'!$I139</f>
        <v>0</v>
      </c>
      <c r="J139" s="42">
        <f>'[8]Daily Roster'!$J139</f>
        <v>0</v>
      </c>
      <c r="K139" s="42">
        <f>'[8]Daily Roster'!$K139</f>
        <v>0</v>
      </c>
      <c r="L139" s="42">
        <f>'[8]Daily Roster'!$L139</f>
        <v>0</v>
      </c>
      <c r="M139" s="42">
        <f>'[8]Daily Roster'!$M139</f>
        <v>0</v>
      </c>
      <c r="N139" s="42">
        <f>'[8]Daily Roster'!$N139</f>
        <v>0</v>
      </c>
      <c r="O139" s="42">
        <f>'[8]Daily Roster'!$O139</f>
        <v>0</v>
      </c>
      <c r="P139" s="42">
        <f>'[8]Daily Roster'!$P139</f>
        <v>0</v>
      </c>
      <c r="Q139" s="42">
        <f>'[8]Daily Roster'!$Q139</f>
        <v>0</v>
      </c>
      <c r="R139" s="42">
        <f>'[8]Daily Roster'!$R139</f>
        <v>0</v>
      </c>
      <c r="S139" s="42">
        <f>'[8]Daily Roster'!$S139</f>
        <v>0</v>
      </c>
      <c r="T139" s="42">
        <f>'[8]Daily Roster'!$T139</f>
        <v>0</v>
      </c>
    </row>
    <row r="140" spans="1:20" x14ac:dyDescent="0.3">
      <c r="A140" s="7">
        <v>43293</v>
      </c>
      <c r="B140" s="1" t="s">
        <v>4</v>
      </c>
      <c r="C140" s="39">
        <f>'[8]Daily Roster'!$C140</f>
        <v>0</v>
      </c>
      <c r="D140" s="39">
        <f>'[8]Daily Roster'!$D140</f>
        <v>0</v>
      </c>
      <c r="E140" s="39">
        <f>'[8]Daily Roster'!$E140</f>
        <v>0</v>
      </c>
      <c r="F140" s="39">
        <f>'[8]Daily Roster'!$F140</f>
        <v>0</v>
      </c>
      <c r="G140" s="39">
        <f>'[8]Daily Roster'!$G140</f>
        <v>0</v>
      </c>
      <c r="H140" s="39">
        <f>'[8]Daily Roster'!$H140</f>
        <v>0</v>
      </c>
      <c r="I140" s="39">
        <f>'[8]Daily Roster'!$I140</f>
        <v>0</v>
      </c>
      <c r="J140" s="42">
        <f>'[8]Daily Roster'!$J140</f>
        <v>0</v>
      </c>
      <c r="K140" s="42">
        <f>'[8]Daily Roster'!$K140</f>
        <v>0</v>
      </c>
      <c r="L140" s="42">
        <f>'[8]Daily Roster'!$L140</f>
        <v>0</v>
      </c>
      <c r="M140" s="42">
        <f>'[8]Daily Roster'!$M140</f>
        <v>0</v>
      </c>
      <c r="N140" s="42">
        <f>'[8]Daily Roster'!$N140</f>
        <v>0</v>
      </c>
      <c r="O140" s="42">
        <f>'[8]Daily Roster'!$O140</f>
        <v>0</v>
      </c>
      <c r="P140" s="42">
        <f>'[8]Daily Roster'!$P140</f>
        <v>0</v>
      </c>
      <c r="Q140" s="42">
        <f>'[8]Daily Roster'!$Q140</f>
        <v>0</v>
      </c>
      <c r="R140" s="42">
        <f>'[8]Daily Roster'!$R140</f>
        <v>0</v>
      </c>
      <c r="S140" s="42">
        <f>'[8]Daily Roster'!$S140</f>
        <v>0</v>
      </c>
      <c r="T140" s="42">
        <f>'[8]Daily Roster'!$T140</f>
        <v>0</v>
      </c>
    </row>
    <row r="141" spans="1:20" x14ac:dyDescent="0.3">
      <c r="A141" s="7">
        <v>43294</v>
      </c>
      <c r="B141" s="1" t="s">
        <v>5</v>
      </c>
      <c r="C141" s="39">
        <f>'[8]Daily Roster'!$C141</f>
        <v>0</v>
      </c>
      <c r="D141" s="39">
        <f>'[8]Daily Roster'!$D141</f>
        <v>0</v>
      </c>
      <c r="E141" s="39">
        <f>'[8]Daily Roster'!$E141</f>
        <v>0</v>
      </c>
      <c r="F141" s="39">
        <f>'[8]Daily Roster'!$F141</f>
        <v>0</v>
      </c>
      <c r="G141" s="39">
        <f>'[8]Daily Roster'!$G141</f>
        <v>0</v>
      </c>
      <c r="H141" s="39">
        <f>'[8]Daily Roster'!$H141</f>
        <v>0</v>
      </c>
      <c r="I141" s="39">
        <f>'[8]Daily Roster'!$I141</f>
        <v>0</v>
      </c>
      <c r="J141" s="42">
        <f>'[8]Daily Roster'!$J141</f>
        <v>0</v>
      </c>
      <c r="K141" s="42">
        <f>'[8]Daily Roster'!$K141</f>
        <v>0</v>
      </c>
      <c r="L141" s="42">
        <f>'[8]Daily Roster'!$L141</f>
        <v>0</v>
      </c>
      <c r="M141" s="42">
        <f>'[8]Daily Roster'!$M141</f>
        <v>0</v>
      </c>
      <c r="N141" s="42">
        <f>'[8]Daily Roster'!$N141</f>
        <v>0</v>
      </c>
      <c r="O141" s="42">
        <f>'[8]Daily Roster'!$O141</f>
        <v>0</v>
      </c>
      <c r="P141" s="42">
        <f>'[8]Daily Roster'!$P141</f>
        <v>0</v>
      </c>
      <c r="Q141" s="42">
        <f>'[8]Daily Roster'!$Q141</f>
        <v>0</v>
      </c>
      <c r="R141" s="42">
        <f>'[8]Daily Roster'!$R141</f>
        <v>0</v>
      </c>
      <c r="S141" s="42">
        <f>'[8]Daily Roster'!$S141</f>
        <v>0</v>
      </c>
      <c r="T141" s="42">
        <f>'[8]Daily Roster'!$T141</f>
        <v>0</v>
      </c>
    </row>
    <row r="142" spans="1:20" x14ac:dyDescent="0.3">
      <c r="A142" s="7">
        <v>43297</v>
      </c>
      <c r="B142" s="1" t="s">
        <v>1</v>
      </c>
      <c r="C142" s="39">
        <f>'[8]Daily Roster'!$C142</f>
        <v>0</v>
      </c>
      <c r="D142" s="39">
        <f>'[8]Daily Roster'!$D142</f>
        <v>0</v>
      </c>
      <c r="E142" s="39">
        <f>'[8]Daily Roster'!$E142</f>
        <v>0</v>
      </c>
      <c r="F142" s="39">
        <f>'[8]Daily Roster'!$F142</f>
        <v>0</v>
      </c>
      <c r="G142" s="39">
        <f>'[8]Daily Roster'!$G142</f>
        <v>0</v>
      </c>
      <c r="H142" s="39">
        <f>'[8]Daily Roster'!$H142</f>
        <v>0</v>
      </c>
      <c r="I142" s="39">
        <f>'[8]Daily Roster'!$I142</f>
        <v>0</v>
      </c>
      <c r="J142" s="42">
        <f>'[8]Daily Roster'!$J142</f>
        <v>0</v>
      </c>
      <c r="K142" s="42">
        <f>'[8]Daily Roster'!$K142</f>
        <v>0</v>
      </c>
      <c r="L142" s="42">
        <f>'[8]Daily Roster'!$L142</f>
        <v>0</v>
      </c>
      <c r="M142" s="42">
        <f>'[8]Daily Roster'!$M142</f>
        <v>0</v>
      </c>
      <c r="N142" s="42">
        <f>'[8]Daily Roster'!$N142</f>
        <v>0</v>
      </c>
      <c r="O142" s="42">
        <f>'[8]Daily Roster'!$O142</f>
        <v>0</v>
      </c>
      <c r="P142" s="42">
        <f>'[8]Daily Roster'!$P142</f>
        <v>0</v>
      </c>
      <c r="Q142" s="42">
        <f>'[8]Daily Roster'!$Q142</f>
        <v>0</v>
      </c>
      <c r="R142" s="42">
        <f>'[8]Daily Roster'!$R142</f>
        <v>0</v>
      </c>
      <c r="S142" s="42">
        <f>'[8]Daily Roster'!$S142</f>
        <v>0</v>
      </c>
      <c r="T142" s="42">
        <f>'[8]Daily Roster'!$T142</f>
        <v>0</v>
      </c>
    </row>
    <row r="143" spans="1:20" x14ac:dyDescent="0.3">
      <c r="A143" s="7">
        <v>43298</v>
      </c>
      <c r="B143" s="1" t="s">
        <v>2</v>
      </c>
      <c r="C143" s="39">
        <f>'[8]Daily Roster'!$C143</f>
        <v>0</v>
      </c>
      <c r="D143" s="39">
        <f>'[8]Daily Roster'!$D143</f>
        <v>0</v>
      </c>
      <c r="E143" s="39">
        <f>'[8]Daily Roster'!$E143</f>
        <v>0</v>
      </c>
      <c r="F143" s="39">
        <f>'[8]Daily Roster'!$F143</f>
        <v>0</v>
      </c>
      <c r="G143" s="39">
        <f>'[8]Daily Roster'!$G143</f>
        <v>0</v>
      </c>
      <c r="H143" s="39">
        <f>'[8]Daily Roster'!$H143</f>
        <v>0</v>
      </c>
      <c r="I143" s="39">
        <f>'[8]Daily Roster'!$I143</f>
        <v>0</v>
      </c>
      <c r="J143" s="42">
        <f>'[8]Daily Roster'!$J143</f>
        <v>0</v>
      </c>
      <c r="K143" s="42">
        <f>'[8]Daily Roster'!$K143</f>
        <v>0</v>
      </c>
      <c r="L143" s="42">
        <f>'[8]Daily Roster'!$L143</f>
        <v>0</v>
      </c>
      <c r="M143" s="42">
        <f>'[8]Daily Roster'!$M143</f>
        <v>0</v>
      </c>
      <c r="N143" s="42">
        <f>'[8]Daily Roster'!$N143</f>
        <v>0</v>
      </c>
      <c r="O143" s="42">
        <f>'[8]Daily Roster'!$O143</f>
        <v>0</v>
      </c>
      <c r="P143" s="42">
        <f>'[8]Daily Roster'!$P143</f>
        <v>0</v>
      </c>
      <c r="Q143" s="42">
        <f>'[8]Daily Roster'!$Q143</f>
        <v>0</v>
      </c>
      <c r="R143" s="42">
        <f>'[8]Daily Roster'!$R143</f>
        <v>0</v>
      </c>
      <c r="S143" s="42">
        <f>'[8]Daily Roster'!$S143</f>
        <v>0</v>
      </c>
      <c r="T143" s="42">
        <f>'[8]Daily Roster'!$T143</f>
        <v>0</v>
      </c>
    </row>
    <row r="144" spans="1:20" x14ac:dyDescent="0.3">
      <c r="A144" s="7">
        <v>43299</v>
      </c>
      <c r="B144" s="1" t="s">
        <v>3</v>
      </c>
      <c r="C144" s="39">
        <f>'[8]Daily Roster'!$C144</f>
        <v>0</v>
      </c>
      <c r="D144" s="39">
        <f>'[8]Daily Roster'!$D144</f>
        <v>0</v>
      </c>
      <c r="E144" s="39">
        <f>'[8]Daily Roster'!$E144</f>
        <v>0</v>
      </c>
      <c r="F144" s="39">
        <f>'[8]Daily Roster'!$F144</f>
        <v>0</v>
      </c>
      <c r="G144" s="39">
        <f>'[8]Daily Roster'!$G144</f>
        <v>0</v>
      </c>
      <c r="H144" s="39">
        <f>'[8]Daily Roster'!$H144</f>
        <v>0</v>
      </c>
      <c r="I144" s="39">
        <f>'[8]Daily Roster'!$I144</f>
        <v>0</v>
      </c>
      <c r="J144" s="42">
        <f>'[8]Daily Roster'!$J144</f>
        <v>0</v>
      </c>
      <c r="K144" s="42">
        <f>'[8]Daily Roster'!$K144</f>
        <v>0</v>
      </c>
      <c r="L144" s="42">
        <f>'[8]Daily Roster'!$L144</f>
        <v>0</v>
      </c>
      <c r="M144" s="42">
        <f>'[8]Daily Roster'!$M144</f>
        <v>0</v>
      </c>
      <c r="N144" s="42">
        <f>'[8]Daily Roster'!$N144</f>
        <v>0</v>
      </c>
      <c r="O144" s="42">
        <f>'[8]Daily Roster'!$O144</f>
        <v>0</v>
      </c>
      <c r="P144" s="42">
        <f>'[8]Daily Roster'!$P144</f>
        <v>0</v>
      </c>
      <c r="Q144" s="42">
        <f>'[8]Daily Roster'!$Q144</f>
        <v>0</v>
      </c>
      <c r="R144" s="42">
        <f>'[8]Daily Roster'!$R144</f>
        <v>0</v>
      </c>
      <c r="S144" s="42">
        <f>'[8]Daily Roster'!$S144</f>
        <v>0</v>
      </c>
      <c r="T144" s="42">
        <f>'[8]Daily Roster'!$T144</f>
        <v>0</v>
      </c>
    </row>
    <row r="145" spans="1:20" x14ac:dyDescent="0.3">
      <c r="A145" s="7">
        <v>43300</v>
      </c>
      <c r="B145" s="1" t="s">
        <v>4</v>
      </c>
      <c r="C145" s="39">
        <f>'[8]Daily Roster'!$C145</f>
        <v>0</v>
      </c>
      <c r="D145" s="39">
        <f>'[8]Daily Roster'!$D145</f>
        <v>0</v>
      </c>
      <c r="E145" s="39">
        <f>'[8]Daily Roster'!$E145</f>
        <v>0</v>
      </c>
      <c r="F145" s="39">
        <f>'[8]Daily Roster'!$F145</f>
        <v>0</v>
      </c>
      <c r="G145" s="39">
        <f>'[8]Daily Roster'!$G145</f>
        <v>0</v>
      </c>
      <c r="H145" s="39">
        <f>'[8]Daily Roster'!$H145</f>
        <v>0</v>
      </c>
      <c r="I145" s="39">
        <f>'[8]Daily Roster'!$I145</f>
        <v>0</v>
      </c>
      <c r="J145" s="42">
        <f>'[8]Daily Roster'!$J145</f>
        <v>0</v>
      </c>
      <c r="K145" s="42">
        <f>'[8]Daily Roster'!$K145</f>
        <v>0</v>
      </c>
      <c r="L145" s="42">
        <f>'[8]Daily Roster'!$L145</f>
        <v>0</v>
      </c>
      <c r="M145" s="42">
        <f>'[8]Daily Roster'!$M145</f>
        <v>0</v>
      </c>
      <c r="N145" s="42">
        <f>'[8]Daily Roster'!$N145</f>
        <v>0</v>
      </c>
      <c r="O145" s="42">
        <f>'[8]Daily Roster'!$O145</f>
        <v>0</v>
      </c>
      <c r="P145" s="42">
        <f>'[8]Daily Roster'!$P145</f>
        <v>0</v>
      </c>
      <c r="Q145" s="42">
        <f>'[8]Daily Roster'!$Q145</f>
        <v>0</v>
      </c>
      <c r="R145" s="42">
        <f>'[8]Daily Roster'!$R145</f>
        <v>0</v>
      </c>
      <c r="S145" s="42">
        <f>'[8]Daily Roster'!$S145</f>
        <v>0</v>
      </c>
      <c r="T145" s="42">
        <f>'[8]Daily Roster'!$T145</f>
        <v>0</v>
      </c>
    </row>
    <row r="146" spans="1:20" x14ac:dyDescent="0.3">
      <c r="A146" s="7">
        <v>43301</v>
      </c>
      <c r="B146" s="1" t="s">
        <v>5</v>
      </c>
      <c r="C146" s="39">
        <f>'[8]Daily Roster'!$C146</f>
        <v>0</v>
      </c>
      <c r="D146" s="39">
        <f>'[8]Daily Roster'!$D146</f>
        <v>0</v>
      </c>
      <c r="E146" s="39">
        <f>'[8]Daily Roster'!$E146</f>
        <v>0</v>
      </c>
      <c r="F146" s="39">
        <f>'[8]Daily Roster'!$F146</f>
        <v>0</v>
      </c>
      <c r="G146" s="39">
        <f>'[8]Daily Roster'!$G146</f>
        <v>0</v>
      </c>
      <c r="H146" s="39">
        <f>'[8]Daily Roster'!$H146</f>
        <v>0</v>
      </c>
      <c r="I146" s="39">
        <f>'[8]Daily Roster'!$I146</f>
        <v>0</v>
      </c>
      <c r="J146" s="42">
        <f>'[8]Daily Roster'!$J146</f>
        <v>0</v>
      </c>
      <c r="K146" s="42">
        <f>'[8]Daily Roster'!$K146</f>
        <v>0</v>
      </c>
      <c r="L146" s="42">
        <f>'[8]Daily Roster'!$L146</f>
        <v>0</v>
      </c>
      <c r="M146" s="42">
        <f>'[8]Daily Roster'!$M146</f>
        <v>0</v>
      </c>
      <c r="N146" s="42">
        <f>'[8]Daily Roster'!$N146</f>
        <v>0</v>
      </c>
      <c r="O146" s="42">
        <f>'[8]Daily Roster'!$O146</f>
        <v>0</v>
      </c>
      <c r="P146" s="42">
        <f>'[8]Daily Roster'!$P146</f>
        <v>0</v>
      </c>
      <c r="Q146" s="42">
        <f>'[8]Daily Roster'!$Q146</f>
        <v>0</v>
      </c>
      <c r="R146" s="42">
        <f>'[8]Daily Roster'!$R146</f>
        <v>0</v>
      </c>
      <c r="S146" s="42">
        <f>'[8]Daily Roster'!$S146</f>
        <v>0</v>
      </c>
      <c r="T146" s="42">
        <f>'[8]Daily Roster'!$T146</f>
        <v>0</v>
      </c>
    </row>
    <row r="147" spans="1:20" x14ac:dyDescent="0.3">
      <c r="A147" s="7">
        <v>43304</v>
      </c>
      <c r="B147" s="1" t="s">
        <v>1</v>
      </c>
      <c r="C147" s="39">
        <f>'[8]Daily Roster'!$C147</f>
        <v>0</v>
      </c>
      <c r="D147" s="39">
        <f>'[8]Daily Roster'!$D147</f>
        <v>0</v>
      </c>
      <c r="E147" s="39">
        <f>'[8]Daily Roster'!$E147</f>
        <v>0</v>
      </c>
      <c r="F147" s="39">
        <f>'[8]Daily Roster'!$F147</f>
        <v>0</v>
      </c>
      <c r="G147" s="39">
        <f>'[8]Daily Roster'!$G147</f>
        <v>0</v>
      </c>
      <c r="H147" s="39">
        <f>'[8]Daily Roster'!$H147</f>
        <v>0</v>
      </c>
      <c r="I147" s="39">
        <f>'[8]Daily Roster'!$I147</f>
        <v>0</v>
      </c>
      <c r="J147" s="42">
        <f>'[8]Daily Roster'!$J147</f>
        <v>0</v>
      </c>
      <c r="K147" s="42">
        <f>'[8]Daily Roster'!$K147</f>
        <v>0</v>
      </c>
      <c r="L147" s="42">
        <f>'[8]Daily Roster'!$L147</f>
        <v>0</v>
      </c>
      <c r="M147" s="42">
        <f>'[8]Daily Roster'!$M147</f>
        <v>0</v>
      </c>
      <c r="N147" s="42">
        <f>'[8]Daily Roster'!$N147</f>
        <v>0</v>
      </c>
      <c r="O147" s="42">
        <f>'[8]Daily Roster'!$O147</f>
        <v>0</v>
      </c>
      <c r="P147" s="42">
        <f>'[8]Daily Roster'!$P147</f>
        <v>0</v>
      </c>
      <c r="Q147" s="42">
        <f>'[8]Daily Roster'!$Q147</f>
        <v>0</v>
      </c>
      <c r="R147" s="42">
        <f>'[8]Daily Roster'!$R147</f>
        <v>0</v>
      </c>
      <c r="S147" s="42">
        <f>'[8]Daily Roster'!$S147</f>
        <v>0</v>
      </c>
      <c r="T147" s="42">
        <f>'[8]Daily Roster'!$T147</f>
        <v>0</v>
      </c>
    </row>
    <row r="148" spans="1:20" x14ac:dyDescent="0.3">
      <c r="A148" s="7">
        <v>43305</v>
      </c>
      <c r="B148" s="1" t="s">
        <v>2</v>
      </c>
      <c r="C148" s="39">
        <f>'[8]Daily Roster'!$C148</f>
        <v>0</v>
      </c>
      <c r="D148" s="39">
        <f>'[8]Daily Roster'!$D148</f>
        <v>0</v>
      </c>
      <c r="E148" s="39">
        <f>'[8]Daily Roster'!$E148</f>
        <v>0</v>
      </c>
      <c r="F148" s="39">
        <f>'[8]Daily Roster'!$F148</f>
        <v>0</v>
      </c>
      <c r="G148" s="39">
        <f>'[8]Daily Roster'!$G148</f>
        <v>0</v>
      </c>
      <c r="H148" s="39">
        <f>'[8]Daily Roster'!$H148</f>
        <v>0</v>
      </c>
      <c r="I148" s="39">
        <f>'[8]Daily Roster'!$I148</f>
        <v>0</v>
      </c>
      <c r="J148" s="42">
        <f>'[8]Daily Roster'!$J148</f>
        <v>0</v>
      </c>
      <c r="K148" s="42">
        <f>'[8]Daily Roster'!$K148</f>
        <v>0</v>
      </c>
      <c r="L148" s="42">
        <f>'[8]Daily Roster'!$L148</f>
        <v>0</v>
      </c>
      <c r="M148" s="42">
        <f>'[8]Daily Roster'!$M148</f>
        <v>0</v>
      </c>
      <c r="N148" s="42">
        <f>'[8]Daily Roster'!$N148</f>
        <v>0</v>
      </c>
      <c r="O148" s="42">
        <f>'[8]Daily Roster'!$O148</f>
        <v>0</v>
      </c>
      <c r="P148" s="42">
        <f>'[8]Daily Roster'!$P148</f>
        <v>0</v>
      </c>
      <c r="Q148" s="42">
        <f>'[8]Daily Roster'!$Q148</f>
        <v>0</v>
      </c>
      <c r="R148" s="42">
        <f>'[8]Daily Roster'!$R148</f>
        <v>0</v>
      </c>
      <c r="S148" s="42">
        <f>'[8]Daily Roster'!$S148</f>
        <v>0</v>
      </c>
      <c r="T148" s="42">
        <f>'[8]Daily Roster'!$T148</f>
        <v>0</v>
      </c>
    </row>
    <row r="149" spans="1:20" x14ac:dyDescent="0.3">
      <c r="A149" s="7">
        <v>43306</v>
      </c>
      <c r="B149" s="1" t="s">
        <v>3</v>
      </c>
      <c r="C149" s="39">
        <f>'[8]Daily Roster'!$C149</f>
        <v>0</v>
      </c>
      <c r="D149" s="39">
        <f>'[8]Daily Roster'!$D149</f>
        <v>0</v>
      </c>
      <c r="E149" s="39">
        <f>'[8]Daily Roster'!$E149</f>
        <v>0</v>
      </c>
      <c r="F149" s="39">
        <f>'[8]Daily Roster'!$F149</f>
        <v>0</v>
      </c>
      <c r="G149" s="39">
        <f>'[8]Daily Roster'!$G149</f>
        <v>0</v>
      </c>
      <c r="H149" s="39">
        <f>'[8]Daily Roster'!$H149</f>
        <v>0</v>
      </c>
      <c r="I149" s="39">
        <f>'[8]Daily Roster'!$I149</f>
        <v>0</v>
      </c>
      <c r="J149" s="42">
        <f>'[8]Daily Roster'!$J149</f>
        <v>0</v>
      </c>
      <c r="K149" s="42">
        <f>'[8]Daily Roster'!$K149</f>
        <v>0</v>
      </c>
      <c r="L149" s="42">
        <f>'[8]Daily Roster'!$L149</f>
        <v>0</v>
      </c>
      <c r="M149" s="42">
        <f>'[8]Daily Roster'!$M149</f>
        <v>0</v>
      </c>
      <c r="N149" s="42">
        <f>'[8]Daily Roster'!$N149</f>
        <v>0</v>
      </c>
      <c r="O149" s="42">
        <f>'[8]Daily Roster'!$O149</f>
        <v>0</v>
      </c>
      <c r="P149" s="42">
        <f>'[8]Daily Roster'!$P149</f>
        <v>0</v>
      </c>
      <c r="Q149" s="42">
        <f>'[8]Daily Roster'!$Q149</f>
        <v>0</v>
      </c>
      <c r="R149" s="42">
        <f>'[8]Daily Roster'!$R149</f>
        <v>0</v>
      </c>
      <c r="S149" s="42">
        <f>'[8]Daily Roster'!$S149</f>
        <v>0</v>
      </c>
      <c r="T149" s="42">
        <f>'[8]Daily Roster'!$T149</f>
        <v>0</v>
      </c>
    </row>
    <row r="150" spans="1:20" x14ac:dyDescent="0.3">
      <c r="A150" s="7">
        <v>43307</v>
      </c>
      <c r="B150" s="1" t="s">
        <v>4</v>
      </c>
      <c r="C150" s="39">
        <f>'[8]Daily Roster'!$C150</f>
        <v>0</v>
      </c>
      <c r="D150" s="39">
        <f>'[8]Daily Roster'!$D150</f>
        <v>0</v>
      </c>
      <c r="E150" s="39">
        <f>'[8]Daily Roster'!$E150</f>
        <v>0</v>
      </c>
      <c r="F150" s="39">
        <f>'[8]Daily Roster'!$F150</f>
        <v>0</v>
      </c>
      <c r="G150" s="39">
        <f>'[8]Daily Roster'!$G150</f>
        <v>0</v>
      </c>
      <c r="H150" s="39">
        <f>'[8]Daily Roster'!$H150</f>
        <v>0</v>
      </c>
      <c r="I150" s="39">
        <f>'[8]Daily Roster'!$I150</f>
        <v>0</v>
      </c>
      <c r="J150" s="42">
        <f>'[8]Daily Roster'!$J150</f>
        <v>0</v>
      </c>
      <c r="K150" s="42">
        <f>'[8]Daily Roster'!$K150</f>
        <v>0</v>
      </c>
      <c r="L150" s="42">
        <f>'[8]Daily Roster'!$L150</f>
        <v>0</v>
      </c>
      <c r="M150" s="42">
        <f>'[8]Daily Roster'!$M150</f>
        <v>0</v>
      </c>
      <c r="N150" s="42">
        <f>'[8]Daily Roster'!$N150</f>
        <v>0</v>
      </c>
      <c r="O150" s="42">
        <f>'[8]Daily Roster'!$O150</f>
        <v>0</v>
      </c>
      <c r="P150" s="42">
        <f>'[8]Daily Roster'!$P150</f>
        <v>0</v>
      </c>
      <c r="Q150" s="42">
        <f>'[8]Daily Roster'!$Q150</f>
        <v>0</v>
      </c>
      <c r="R150" s="42">
        <f>'[8]Daily Roster'!$R150</f>
        <v>0</v>
      </c>
      <c r="S150" s="42">
        <f>'[8]Daily Roster'!$S150</f>
        <v>0</v>
      </c>
      <c r="T150" s="42">
        <f>'[8]Daily Roster'!$T150</f>
        <v>0</v>
      </c>
    </row>
    <row r="151" spans="1:20" x14ac:dyDescent="0.3">
      <c r="A151" s="7">
        <v>43308</v>
      </c>
      <c r="B151" s="1" t="s">
        <v>5</v>
      </c>
      <c r="C151" s="39">
        <f>'[8]Daily Roster'!$C151</f>
        <v>0</v>
      </c>
      <c r="D151" s="39">
        <f>'[8]Daily Roster'!$D151</f>
        <v>0</v>
      </c>
      <c r="E151" s="39">
        <f>'[8]Daily Roster'!$E151</f>
        <v>0</v>
      </c>
      <c r="F151" s="39">
        <f>'[8]Daily Roster'!$F151</f>
        <v>0</v>
      </c>
      <c r="G151" s="39">
        <f>'[8]Daily Roster'!$G151</f>
        <v>0</v>
      </c>
      <c r="H151" s="39">
        <f>'[8]Daily Roster'!$H151</f>
        <v>0</v>
      </c>
      <c r="I151" s="39">
        <f>'[8]Daily Roster'!$I151</f>
        <v>0</v>
      </c>
      <c r="J151" s="42">
        <f>'[8]Daily Roster'!$J151</f>
        <v>0</v>
      </c>
      <c r="K151" s="42">
        <f>'[8]Daily Roster'!$K151</f>
        <v>0</v>
      </c>
      <c r="L151" s="42">
        <f>'[8]Daily Roster'!$L151</f>
        <v>0</v>
      </c>
      <c r="M151" s="42">
        <f>'[8]Daily Roster'!$M151</f>
        <v>0</v>
      </c>
      <c r="N151" s="42">
        <f>'[8]Daily Roster'!$N151</f>
        <v>0</v>
      </c>
      <c r="O151" s="42">
        <f>'[8]Daily Roster'!$O151</f>
        <v>0</v>
      </c>
      <c r="P151" s="42">
        <f>'[8]Daily Roster'!$P151</f>
        <v>0</v>
      </c>
      <c r="Q151" s="42">
        <f>'[8]Daily Roster'!$Q151</f>
        <v>0</v>
      </c>
      <c r="R151" s="42">
        <f>'[8]Daily Roster'!$R151</f>
        <v>0</v>
      </c>
      <c r="S151" s="42">
        <f>'[8]Daily Roster'!$S151</f>
        <v>0</v>
      </c>
      <c r="T151" s="42">
        <f>'[8]Daily Roster'!$T151</f>
        <v>0</v>
      </c>
    </row>
    <row r="152" spans="1:20" x14ac:dyDescent="0.3">
      <c r="A152" s="7">
        <v>43311</v>
      </c>
      <c r="B152" s="1" t="s">
        <v>1</v>
      </c>
      <c r="C152" s="39">
        <f>'[8]Daily Roster'!$C152</f>
        <v>0</v>
      </c>
      <c r="D152" s="39">
        <f>'[8]Daily Roster'!$D152</f>
        <v>0</v>
      </c>
      <c r="E152" s="39">
        <f>'[8]Daily Roster'!$E152</f>
        <v>0</v>
      </c>
      <c r="F152" s="39">
        <f>'[8]Daily Roster'!$F152</f>
        <v>0</v>
      </c>
      <c r="G152" s="39">
        <f>'[8]Daily Roster'!$G152</f>
        <v>0</v>
      </c>
      <c r="H152" s="39">
        <f>'[8]Daily Roster'!$H152</f>
        <v>0</v>
      </c>
      <c r="I152" s="39">
        <f>'[8]Daily Roster'!$I152</f>
        <v>0</v>
      </c>
      <c r="J152" s="42">
        <f>'[8]Daily Roster'!$J152</f>
        <v>0</v>
      </c>
      <c r="K152" s="42">
        <f>'[8]Daily Roster'!$K152</f>
        <v>0</v>
      </c>
      <c r="L152" s="42">
        <f>'[8]Daily Roster'!$L152</f>
        <v>0</v>
      </c>
      <c r="M152" s="42">
        <f>'[8]Daily Roster'!$M152</f>
        <v>0</v>
      </c>
      <c r="N152" s="42">
        <f>'[8]Daily Roster'!$N152</f>
        <v>0</v>
      </c>
      <c r="O152" s="42">
        <f>'[8]Daily Roster'!$O152</f>
        <v>0</v>
      </c>
      <c r="P152" s="42">
        <f>'[8]Daily Roster'!$P152</f>
        <v>0</v>
      </c>
      <c r="Q152" s="42">
        <f>'[8]Daily Roster'!$Q152</f>
        <v>0</v>
      </c>
      <c r="R152" s="42">
        <f>'[8]Daily Roster'!$R152</f>
        <v>0</v>
      </c>
      <c r="S152" s="42">
        <f>'[8]Daily Roster'!$S152</f>
        <v>0</v>
      </c>
      <c r="T152" s="42">
        <f>'[8]Daily Roster'!$T152</f>
        <v>0</v>
      </c>
    </row>
    <row r="153" spans="1:20" x14ac:dyDescent="0.3">
      <c r="A153" s="7">
        <v>43312</v>
      </c>
      <c r="B153" s="1" t="s">
        <v>2</v>
      </c>
      <c r="C153" s="39">
        <f>'[8]Daily Roster'!$C153</f>
        <v>0</v>
      </c>
      <c r="D153" s="39">
        <f>'[8]Daily Roster'!$D153</f>
        <v>0</v>
      </c>
      <c r="E153" s="39">
        <f>'[8]Daily Roster'!$E153</f>
        <v>0</v>
      </c>
      <c r="F153" s="39">
        <f>'[8]Daily Roster'!$F153</f>
        <v>0</v>
      </c>
      <c r="G153" s="39">
        <f>'[8]Daily Roster'!$G153</f>
        <v>0</v>
      </c>
      <c r="H153" s="39">
        <f>'[8]Daily Roster'!$H153</f>
        <v>0</v>
      </c>
      <c r="I153" s="39">
        <f>'[8]Daily Roster'!$I153</f>
        <v>0</v>
      </c>
      <c r="J153" s="42">
        <f>'[8]Daily Roster'!$J153</f>
        <v>0</v>
      </c>
      <c r="K153" s="42">
        <f>'[8]Daily Roster'!$K153</f>
        <v>0</v>
      </c>
      <c r="L153" s="42">
        <f>'[8]Daily Roster'!$L153</f>
        <v>0</v>
      </c>
      <c r="M153" s="42">
        <f>'[8]Daily Roster'!$M153</f>
        <v>0</v>
      </c>
      <c r="N153" s="42">
        <f>'[8]Daily Roster'!$N153</f>
        <v>0</v>
      </c>
      <c r="O153" s="42">
        <f>'[8]Daily Roster'!$O153</f>
        <v>0</v>
      </c>
      <c r="P153" s="42">
        <f>'[8]Daily Roster'!$P153</f>
        <v>0</v>
      </c>
      <c r="Q153" s="42">
        <f>'[8]Daily Roster'!$Q153</f>
        <v>0</v>
      </c>
      <c r="R153" s="42">
        <f>'[8]Daily Roster'!$R153</f>
        <v>0</v>
      </c>
      <c r="S153" s="42">
        <f>'[8]Daily Roster'!$S153</f>
        <v>0</v>
      </c>
      <c r="T153" s="42">
        <f>'[8]Daily Roster'!$T153</f>
        <v>0</v>
      </c>
    </row>
    <row r="154" spans="1:20" x14ac:dyDescent="0.3">
      <c r="A154" s="7">
        <v>43313</v>
      </c>
      <c r="B154" s="1" t="s">
        <v>3</v>
      </c>
      <c r="C154" s="39">
        <f>'[8]Daily Roster'!$C154</f>
        <v>0</v>
      </c>
      <c r="D154" s="39">
        <f>'[8]Daily Roster'!$D154</f>
        <v>0</v>
      </c>
      <c r="E154" s="39">
        <f>'[8]Daily Roster'!$E154</f>
        <v>0</v>
      </c>
      <c r="F154" s="39">
        <f>'[8]Daily Roster'!$F154</f>
        <v>0</v>
      </c>
      <c r="G154" s="39">
        <f>'[8]Daily Roster'!$G154</f>
        <v>0</v>
      </c>
      <c r="H154" s="39">
        <f>'[8]Daily Roster'!$H154</f>
        <v>0</v>
      </c>
      <c r="I154" s="39">
        <f>'[8]Daily Roster'!$I154</f>
        <v>0</v>
      </c>
      <c r="J154" s="42">
        <f>'[8]Daily Roster'!$J154</f>
        <v>0</v>
      </c>
      <c r="K154" s="42">
        <f>'[8]Daily Roster'!$K154</f>
        <v>0</v>
      </c>
      <c r="L154" s="42">
        <f>'[8]Daily Roster'!$L154</f>
        <v>0</v>
      </c>
      <c r="M154" s="42">
        <f>'[8]Daily Roster'!$M154</f>
        <v>0</v>
      </c>
      <c r="N154" s="42">
        <f>'[8]Daily Roster'!$N154</f>
        <v>0</v>
      </c>
      <c r="O154" s="42">
        <f>'[8]Daily Roster'!$O154</f>
        <v>0</v>
      </c>
      <c r="P154" s="42">
        <f>'[8]Daily Roster'!$P154</f>
        <v>0</v>
      </c>
      <c r="Q154" s="42">
        <f>'[8]Daily Roster'!$Q154</f>
        <v>0</v>
      </c>
      <c r="R154" s="42">
        <f>'[8]Daily Roster'!$R154</f>
        <v>0</v>
      </c>
      <c r="S154" s="42">
        <f>'[8]Daily Roster'!$S154</f>
        <v>0</v>
      </c>
      <c r="T154" s="42">
        <f>'[8]Daily Roster'!$T154</f>
        <v>0</v>
      </c>
    </row>
    <row r="155" spans="1:20" x14ac:dyDescent="0.3">
      <c r="A155" s="7">
        <v>43314</v>
      </c>
      <c r="B155" s="1" t="s">
        <v>4</v>
      </c>
      <c r="C155" s="39">
        <f>'[8]Daily Roster'!$C155</f>
        <v>0</v>
      </c>
      <c r="D155" s="39">
        <f>'[8]Daily Roster'!$D155</f>
        <v>0</v>
      </c>
      <c r="E155" s="39">
        <f>'[8]Daily Roster'!$E155</f>
        <v>0</v>
      </c>
      <c r="F155" s="39">
        <f>'[8]Daily Roster'!$F155</f>
        <v>0</v>
      </c>
      <c r="G155" s="39">
        <f>'[8]Daily Roster'!$G155</f>
        <v>0</v>
      </c>
      <c r="H155" s="39">
        <f>'[8]Daily Roster'!$H155</f>
        <v>0</v>
      </c>
      <c r="I155" s="39">
        <f>'[8]Daily Roster'!$I155</f>
        <v>0</v>
      </c>
      <c r="J155" s="42">
        <f>'[8]Daily Roster'!$J155</f>
        <v>0</v>
      </c>
      <c r="K155" s="42">
        <f>'[8]Daily Roster'!$K155</f>
        <v>0</v>
      </c>
      <c r="L155" s="42">
        <f>'[8]Daily Roster'!$L155</f>
        <v>0</v>
      </c>
      <c r="M155" s="42">
        <f>'[8]Daily Roster'!$M155</f>
        <v>0</v>
      </c>
      <c r="N155" s="42">
        <f>'[8]Daily Roster'!$N155</f>
        <v>0</v>
      </c>
      <c r="O155" s="42">
        <f>'[8]Daily Roster'!$O155</f>
        <v>0</v>
      </c>
      <c r="P155" s="42">
        <f>'[8]Daily Roster'!$P155</f>
        <v>0</v>
      </c>
      <c r="Q155" s="42">
        <f>'[8]Daily Roster'!$Q155</f>
        <v>0</v>
      </c>
      <c r="R155" s="42">
        <f>'[8]Daily Roster'!$R155</f>
        <v>0</v>
      </c>
      <c r="S155" s="42">
        <f>'[8]Daily Roster'!$S155</f>
        <v>0</v>
      </c>
      <c r="T155" s="42">
        <f>'[8]Daily Roster'!$T155</f>
        <v>0</v>
      </c>
    </row>
    <row r="156" spans="1:20" x14ac:dyDescent="0.3">
      <c r="A156" s="7">
        <v>43315</v>
      </c>
      <c r="B156" s="1" t="s">
        <v>5</v>
      </c>
      <c r="C156" s="39">
        <f>'[8]Daily Roster'!$C156</f>
        <v>0</v>
      </c>
      <c r="D156" s="39">
        <f>'[8]Daily Roster'!$D156</f>
        <v>0</v>
      </c>
      <c r="E156" s="39">
        <f>'[8]Daily Roster'!$E156</f>
        <v>0</v>
      </c>
      <c r="F156" s="39">
        <f>'[8]Daily Roster'!$F156</f>
        <v>0</v>
      </c>
      <c r="G156" s="39">
        <f>'[8]Daily Roster'!$G156</f>
        <v>0</v>
      </c>
      <c r="H156" s="39">
        <f>'[8]Daily Roster'!$H156</f>
        <v>0</v>
      </c>
      <c r="I156" s="39">
        <f>'[8]Daily Roster'!$I156</f>
        <v>0</v>
      </c>
      <c r="J156" s="42">
        <f>'[8]Daily Roster'!$J156</f>
        <v>0</v>
      </c>
      <c r="K156" s="42">
        <f>'[8]Daily Roster'!$K156</f>
        <v>0</v>
      </c>
      <c r="L156" s="42">
        <f>'[8]Daily Roster'!$L156</f>
        <v>0</v>
      </c>
      <c r="M156" s="42">
        <f>'[8]Daily Roster'!$M156</f>
        <v>0</v>
      </c>
      <c r="N156" s="42">
        <f>'[8]Daily Roster'!$N156</f>
        <v>0</v>
      </c>
      <c r="O156" s="42">
        <f>'[8]Daily Roster'!$O156</f>
        <v>0</v>
      </c>
      <c r="P156" s="42">
        <f>'[8]Daily Roster'!$P156</f>
        <v>0</v>
      </c>
      <c r="Q156" s="42">
        <f>'[8]Daily Roster'!$Q156</f>
        <v>0</v>
      </c>
      <c r="R156" s="42">
        <f>'[8]Daily Roster'!$R156</f>
        <v>0</v>
      </c>
      <c r="S156" s="42">
        <f>'[8]Daily Roster'!$S156</f>
        <v>0</v>
      </c>
      <c r="T156" s="42">
        <f>'[8]Daily Roster'!$T156</f>
        <v>0</v>
      </c>
    </row>
    <row r="157" spans="1:20" x14ac:dyDescent="0.3">
      <c r="A157" s="7">
        <v>43318</v>
      </c>
      <c r="B157" s="1" t="s">
        <v>1</v>
      </c>
      <c r="C157" s="39">
        <f>'[8]Daily Roster'!$C157</f>
        <v>0</v>
      </c>
      <c r="D157" s="39">
        <f>'[8]Daily Roster'!$D157</f>
        <v>0</v>
      </c>
      <c r="E157" s="39">
        <f>'[8]Daily Roster'!$E157</f>
        <v>0</v>
      </c>
      <c r="F157" s="39">
        <f>'[8]Daily Roster'!$F157</f>
        <v>0</v>
      </c>
      <c r="G157" s="39">
        <f>'[8]Daily Roster'!$G157</f>
        <v>0</v>
      </c>
      <c r="H157" s="39">
        <f>'[8]Daily Roster'!$H157</f>
        <v>0</v>
      </c>
      <c r="I157" s="39">
        <f>'[8]Daily Roster'!$I157</f>
        <v>0</v>
      </c>
      <c r="J157" s="42">
        <f>'[8]Daily Roster'!$J157</f>
        <v>0</v>
      </c>
      <c r="K157" s="42">
        <f>'[8]Daily Roster'!$K157</f>
        <v>0</v>
      </c>
      <c r="L157" s="42">
        <f>'[8]Daily Roster'!$L157</f>
        <v>0</v>
      </c>
      <c r="M157" s="42">
        <f>'[8]Daily Roster'!$M157</f>
        <v>0</v>
      </c>
      <c r="N157" s="42">
        <f>'[8]Daily Roster'!$N157</f>
        <v>0</v>
      </c>
      <c r="O157" s="42">
        <f>'[8]Daily Roster'!$O157</f>
        <v>0</v>
      </c>
      <c r="P157" s="42">
        <f>'[8]Daily Roster'!$P157</f>
        <v>0</v>
      </c>
      <c r="Q157" s="42">
        <f>'[8]Daily Roster'!$Q157</f>
        <v>0</v>
      </c>
      <c r="R157" s="42">
        <f>'[8]Daily Roster'!$R157</f>
        <v>0</v>
      </c>
      <c r="S157" s="42">
        <f>'[8]Daily Roster'!$S157</f>
        <v>0</v>
      </c>
      <c r="T157" s="42">
        <f>'[8]Daily Roster'!$T157</f>
        <v>0</v>
      </c>
    </row>
    <row r="158" spans="1:20" x14ac:dyDescent="0.3">
      <c r="A158" s="7">
        <v>43319</v>
      </c>
      <c r="B158" s="1" t="s">
        <v>2</v>
      </c>
      <c r="C158" s="39">
        <f>'[8]Daily Roster'!$C158</f>
        <v>0</v>
      </c>
      <c r="D158" s="39">
        <f>'[8]Daily Roster'!$D158</f>
        <v>0</v>
      </c>
      <c r="E158" s="39">
        <f>'[8]Daily Roster'!$E158</f>
        <v>0</v>
      </c>
      <c r="F158" s="39">
        <f>'[8]Daily Roster'!$F158</f>
        <v>0</v>
      </c>
      <c r="G158" s="39">
        <f>'[8]Daily Roster'!$G158</f>
        <v>0</v>
      </c>
      <c r="H158" s="39">
        <f>'[8]Daily Roster'!$H158</f>
        <v>0</v>
      </c>
      <c r="I158" s="39">
        <f>'[8]Daily Roster'!$I158</f>
        <v>0</v>
      </c>
      <c r="J158" s="42">
        <f>'[8]Daily Roster'!$J158</f>
        <v>0</v>
      </c>
      <c r="K158" s="42">
        <f>'[8]Daily Roster'!$K158</f>
        <v>0</v>
      </c>
      <c r="L158" s="42">
        <f>'[8]Daily Roster'!$L158</f>
        <v>0</v>
      </c>
      <c r="M158" s="42">
        <f>'[8]Daily Roster'!$M158</f>
        <v>0</v>
      </c>
      <c r="N158" s="42">
        <f>'[8]Daily Roster'!$N158</f>
        <v>0</v>
      </c>
      <c r="O158" s="42">
        <f>'[8]Daily Roster'!$O158</f>
        <v>0</v>
      </c>
      <c r="P158" s="42">
        <f>'[8]Daily Roster'!$P158</f>
        <v>0</v>
      </c>
      <c r="Q158" s="42">
        <f>'[8]Daily Roster'!$Q158</f>
        <v>0</v>
      </c>
      <c r="R158" s="42">
        <f>'[8]Daily Roster'!$R158</f>
        <v>0</v>
      </c>
      <c r="S158" s="42">
        <f>'[8]Daily Roster'!$S158</f>
        <v>0</v>
      </c>
      <c r="T158" s="42">
        <f>'[8]Daily Roster'!$T158</f>
        <v>0</v>
      </c>
    </row>
    <row r="159" spans="1:20" x14ac:dyDescent="0.3">
      <c r="A159" s="7">
        <v>43320</v>
      </c>
      <c r="B159" s="1" t="s">
        <v>3</v>
      </c>
      <c r="C159" s="39">
        <f>'[8]Daily Roster'!$C159</f>
        <v>0</v>
      </c>
      <c r="D159" s="39">
        <f>'[8]Daily Roster'!$D159</f>
        <v>0</v>
      </c>
      <c r="E159" s="39">
        <f>'[8]Daily Roster'!$E159</f>
        <v>0</v>
      </c>
      <c r="F159" s="39">
        <f>'[8]Daily Roster'!$F159</f>
        <v>0</v>
      </c>
      <c r="G159" s="39">
        <f>'[8]Daily Roster'!$G159</f>
        <v>0</v>
      </c>
      <c r="H159" s="39">
        <f>'[8]Daily Roster'!$H159</f>
        <v>0</v>
      </c>
      <c r="I159" s="39">
        <f>'[8]Daily Roster'!$I159</f>
        <v>0</v>
      </c>
      <c r="J159" s="42">
        <f>'[8]Daily Roster'!$J159</f>
        <v>0</v>
      </c>
      <c r="K159" s="42">
        <f>'[8]Daily Roster'!$K159</f>
        <v>0</v>
      </c>
      <c r="L159" s="42">
        <f>'[8]Daily Roster'!$L159</f>
        <v>0</v>
      </c>
      <c r="M159" s="42">
        <f>'[8]Daily Roster'!$M159</f>
        <v>0</v>
      </c>
      <c r="N159" s="42">
        <f>'[8]Daily Roster'!$N159</f>
        <v>0</v>
      </c>
      <c r="O159" s="42">
        <f>'[8]Daily Roster'!$O159</f>
        <v>0</v>
      </c>
      <c r="P159" s="42">
        <f>'[8]Daily Roster'!$P159</f>
        <v>0</v>
      </c>
      <c r="Q159" s="42">
        <f>'[8]Daily Roster'!$Q159</f>
        <v>0</v>
      </c>
      <c r="R159" s="42">
        <f>'[8]Daily Roster'!$R159</f>
        <v>0</v>
      </c>
      <c r="S159" s="42">
        <f>'[8]Daily Roster'!$S159</f>
        <v>0</v>
      </c>
      <c r="T159" s="42">
        <f>'[8]Daily Roster'!$T159</f>
        <v>0</v>
      </c>
    </row>
    <row r="160" spans="1:20" x14ac:dyDescent="0.3">
      <c r="A160" s="7">
        <v>43321</v>
      </c>
      <c r="B160" s="1" t="s">
        <v>4</v>
      </c>
      <c r="C160" s="39">
        <f>'[8]Daily Roster'!$C160</f>
        <v>0</v>
      </c>
      <c r="D160" s="39">
        <f>'[8]Daily Roster'!$D160</f>
        <v>0</v>
      </c>
      <c r="E160" s="39">
        <f>'[8]Daily Roster'!$E160</f>
        <v>0</v>
      </c>
      <c r="F160" s="39">
        <f>'[8]Daily Roster'!$F160</f>
        <v>0</v>
      </c>
      <c r="G160" s="39">
        <f>'[8]Daily Roster'!$G160</f>
        <v>0</v>
      </c>
      <c r="H160" s="39">
        <f>'[8]Daily Roster'!$H160</f>
        <v>0</v>
      </c>
      <c r="I160" s="39">
        <f>'[8]Daily Roster'!$I160</f>
        <v>0</v>
      </c>
      <c r="J160" s="42">
        <f>'[8]Daily Roster'!$J160</f>
        <v>0</v>
      </c>
      <c r="K160" s="42">
        <f>'[8]Daily Roster'!$K160</f>
        <v>0</v>
      </c>
      <c r="L160" s="42">
        <f>'[8]Daily Roster'!$L160</f>
        <v>0</v>
      </c>
      <c r="M160" s="42">
        <f>'[8]Daily Roster'!$M160</f>
        <v>0</v>
      </c>
      <c r="N160" s="42">
        <f>'[8]Daily Roster'!$N160</f>
        <v>0</v>
      </c>
      <c r="O160" s="42">
        <f>'[8]Daily Roster'!$O160</f>
        <v>0</v>
      </c>
      <c r="P160" s="42">
        <f>'[8]Daily Roster'!$P160</f>
        <v>0</v>
      </c>
      <c r="Q160" s="42">
        <f>'[8]Daily Roster'!$Q160</f>
        <v>0</v>
      </c>
      <c r="R160" s="42">
        <f>'[8]Daily Roster'!$R160</f>
        <v>0</v>
      </c>
      <c r="S160" s="42">
        <f>'[8]Daily Roster'!$S160</f>
        <v>0</v>
      </c>
      <c r="T160" s="42">
        <f>'[8]Daily Roster'!$T160</f>
        <v>0</v>
      </c>
    </row>
    <row r="161" spans="1:20" x14ac:dyDescent="0.3">
      <c r="A161" s="7">
        <v>43322</v>
      </c>
      <c r="B161" s="1" t="s">
        <v>5</v>
      </c>
      <c r="C161" s="39">
        <f>'[8]Daily Roster'!$C161</f>
        <v>0</v>
      </c>
      <c r="D161" s="39">
        <f>'[8]Daily Roster'!$D161</f>
        <v>0</v>
      </c>
      <c r="E161" s="39">
        <f>'[8]Daily Roster'!$E161</f>
        <v>0</v>
      </c>
      <c r="F161" s="39">
        <f>'[8]Daily Roster'!$F161</f>
        <v>0</v>
      </c>
      <c r="G161" s="39">
        <f>'[8]Daily Roster'!$G161</f>
        <v>0</v>
      </c>
      <c r="H161" s="39">
        <f>'[8]Daily Roster'!$H161</f>
        <v>0</v>
      </c>
      <c r="I161" s="39">
        <f>'[8]Daily Roster'!$I161</f>
        <v>0</v>
      </c>
      <c r="J161" s="42">
        <f>'[8]Daily Roster'!$J161</f>
        <v>0</v>
      </c>
      <c r="K161" s="42">
        <f>'[8]Daily Roster'!$K161</f>
        <v>0</v>
      </c>
      <c r="L161" s="42">
        <f>'[8]Daily Roster'!$L161</f>
        <v>0</v>
      </c>
      <c r="M161" s="42">
        <f>'[8]Daily Roster'!$M161</f>
        <v>0</v>
      </c>
      <c r="N161" s="42">
        <f>'[8]Daily Roster'!$N161</f>
        <v>0</v>
      </c>
      <c r="O161" s="42">
        <f>'[8]Daily Roster'!$O161</f>
        <v>0</v>
      </c>
      <c r="P161" s="42">
        <f>'[8]Daily Roster'!$P161</f>
        <v>0</v>
      </c>
      <c r="Q161" s="42">
        <f>'[8]Daily Roster'!$Q161</f>
        <v>0</v>
      </c>
      <c r="R161" s="42">
        <f>'[8]Daily Roster'!$R161</f>
        <v>0</v>
      </c>
      <c r="S161" s="42">
        <f>'[8]Daily Roster'!$S161</f>
        <v>0</v>
      </c>
      <c r="T161" s="42">
        <f>'[8]Daily Roster'!$T161</f>
        <v>0</v>
      </c>
    </row>
    <row r="162" spans="1:20" x14ac:dyDescent="0.3">
      <c r="A162" s="7">
        <v>43325</v>
      </c>
      <c r="B162" s="1" t="s">
        <v>1</v>
      </c>
      <c r="C162" s="39">
        <f>'[8]Daily Roster'!$C162</f>
        <v>0</v>
      </c>
      <c r="D162" s="39">
        <f>'[8]Daily Roster'!$D162</f>
        <v>0</v>
      </c>
      <c r="E162" s="39">
        <f>'[8]Daily Roster'!$E162</f>
        <v>0</v>
      </c>
      <c r="F162" s="39">
        <f>'[8]Daily Roster'!$F162</f>
        <v>0</v>
      </c>
      <c r="G162" s="39">
        <f>'[8]Daily Roster'!$G162</f>
        <v>0</v>
      </c>
      <c r="H162" s="39">
        <f>'[8]Daily Roster'!$H162</f>
        <v>0</v>
      </c>
      <c r="I162" s="39">
        <f>'[8]Daily Roster'!$I162</f>
        <v>0</v>
      </c>
      <c r="J162" s="42">
        <f>'[8]Daily Roster'!$J162</f>
        <v>0</v>
      </c>
      <c r="K162" s="42">
        <f>'[8]Daily Roster'!$K162</f>
        <v>0</v>
      </c>
      <c r="L162" s="42">
        <f>'[8]Daily Roster'!$L162</f>
        <v>0</v>
      </c>
      <c r="M162" s="42">
        <f>'[8]Daily Roster'!$M162</f>
        <v>0</v>
      </c>
      <c r="N162" s="42">
        <f>'[8]Daily Roster'!$N162</f>
        <v>0</v>
      </c>
      <c r="O162" s="42">
        <f>'[8]Daily Roster'!$O162</f>
        <v>0</v>
      </c>
      <c r="P162" s="42">
        <f>'[8]Daily Roster'!$P162</f>
        <v>0</v>
      </c>
      <c r="Q162" s="42">
        <f>'[8]Daily Roster'!$Q162</f>
        <v>0</v>
      </c>
      <c r="R162" s="42">
        <f>'[8]Daily Roster'!$R162</f>
        <v>0</v>
      </c>
      <c r="S162" s="42">
        <f>'[8]Daily Roster'!$S162</f>
        <v>0</v>
      </c>
      <c r="T162" s="42">
        <f>'[8]Daily Roster'!$T162</f>
        <v>0</v>
      </c>
    </row>
    <row r="163" spans="1:20" x14ac:dyDescent="0.3">
      <c r="A163" s="7">
        <v>43326</v>
      </c>
      <c r="B163" s="1" t="s">
        <v>2</v>
      </c>
      <c r="C163" s="39">
        <f>'[8]Daily Roster'!$C163</f>
        <v>0</v>
      </c>
      <c r="D163" s="39">
        <f>'[8]Daily Roster'!$D163</f>
        <v>0</v>
      </c>
      <c r="E163" s="39">
        <f>'[8]Daily Roster'!$E163</f>
        <v>0</v>
      </c>
      <c r="F163" s="39">
        <f>'[8]Daily Roster'!$F163</f>
        <v>0</v>
      </c>
      <c r="G163" s="39">
        <f>'[8]Daily Roster'!$G163</f>
        <v>0</v>
      </c>
      <c r="H163" s="39">
        <f>'[8]Daily Roster'!$H163</f>
        <v>0</v>
      </c>
      <c r="I163" s="39">
        <f>'[8]Daily Roster'!$I163</f>
        <v>0</v>
      </c>
      <c r="J163" s="42">
        <f>'[8]Daily Roster'!$J163</f>
        <v>0</v>
      </c>
      <c r="K163" s="42">
        <f>'[8]Daily Roster'!$K163</f>
        <v>0</v>
      </c>
      <c r="L163" s="42">
        <f>'[8]Daily Roster'!$L163</f>
        <v>0</v>
      </c>
      <c r="M163" s="42">
        <f>'[8]Daily Roster'!$M163</f>
        <v>0</v>
      </c>
      <c r="N163" s="42">
        <f>'[8]Daily Roster'!$N163</f>
        <v>0</v>
      </c>
      <c r="O163" s="42">
        <f>'[8]Daily Roster'!$O163</f>
        <v>0</v>
      </c>
      <c r="P163" s="42">
        <f>'[8]Daily Roster'!$P163</f>
        <v>0</v>
      </c>
      <c r="Q163" s="42">
        <f>'[8]Daily Roster'!$Q163</f>
        <v>0</v>
      </c>
      <c r="R163" s="42">
        <f>'[8]Daily Roster'!$R163</f>
        <v>0</v>
      </c>
      <c r="S163" s="42">
        <f>'[8]Daily Roster'!$S163</f>
        <v>0</v>
      </c>
      <c r="T163" s="42">
        <f>'[8]Daily Roster'!$T163</f>
        <v>0</v>
      </c>
    </row>
    <row r="164" spans="1:20" x14ac:dyDescent="0.3">
      <c r="A164" s="7">
        <v>43327</v>
      </c>
      <c r="B164" s="1" t="s">
        <v>3</v>
      </c>
      <c r="C164" s="39">
        <f>'[8]Daily Roster'!$C164</f>
        <v>0</v>
      </c>
      <c r="D164" s="39">
        <f>'[8]Daily Roster'!$D164</f>
        <v>0</v>
      </c>
      <c r="E164" s="39">
        <f>'[8]Daily Roster'!$E164</f>
        <v>0</v>
      </c>
      <c r="F164" s="39">
        <f>'[8]Daily Roster'!$F164</f>
        <v>0</v>
      </c>
      <c r="G164" s="39">
        <f>'[8]Daily Roster'!$G164</f>
        <v>0</v>
      </c>
      <c r="H164" s="39">
        <f>'[8]Daily Roster'!$H164</f>
        <v>0</v>
      </c>
      <c r="I164" s="39">
        <f>'[8]Daily Roster'!$I164</f>
        <v>0</v>
      </c>
      <c r="J164" s="42">
        <f>'[8]Daily Roster'!$J164</f>
        <v>0</v>
      </c>
      <c r="K164" s="42">
        <f>'[8]Daily Roster'!$K164</f>
        <v>0</v>
      </c>
      <c r="L164" s="42">
        <f>'[8]Daily Roster'!$L164</f>
        <v>0</v>
      </c>
      <c r="M164" s="42">
        <f>'[8]Daily Roster'!$M164</f>
        <v>0</v>
      </c>
      <c r="N164" s="42">
        <f>'[8]Daily Roster'!$N164</f>
        <v>0</v>
      </c>
      <c r="O164" s="42">
        <f>'[8]Daily Roster'!$O164</f>
        <v>0</v>
      </c>
      <c r="P164" s="42">
        <f>'[8]Daily Roster'!$P164</f>
        <v>0</v>
      </c>
      <c r="Q164" s="42">
        <f>'[8]Daily Roster'!$Q164</f>
        <v>0</v>
      </c>
      <c r="R164" s="42">
        <f>'[8]Daily Roster'!$R164</f>
        <v>0</v>
      </c>
      <c r="S164" s="42">
        <f>'[8]Daily Roster'!$S164</f>
        <v>0</v>
      </c>
      <c r="T164" s="42">
        <f>'[8]Daily Roster'!$T164</f>
        <v>0</v>
      </c>
    </row>
    <row r="165" spans="1:20" x14ac:dyDescent="0.3">
      <c r="A165" s="7">
        <v>43328</v>
      </c>
      <c r="B165" s="1" t="s">
        <v>4</v>
      </c>
      <c r="C165" s="39">
        <f>'[8]Daily Roster'!$C165</f>
        <v>0</v>
      </c>
      <c r="D165" s="39">
        <f>'[8]Daily Roster'!$D165</f>
        <v>0</v>
      </c>
      <c r="E165" s="39">
        <f>'[8]Daily Roster'!$E165</f>
        <v>0</v>
      </c>
      <c r="F165" s="39">
        <f>'[8]Daily Roster'!$F165</f>
        <v>0</v>
      </c>
      <c r="G165" s="39">
        <f>'[8]Daily Roster'!$G165</f>
        <v>0</v>
      </c>
      <c r="H165" s="39">
        <f>'[8]Daily Roster'!$H165</f>
        <v>0</v>
      </c>
      <c r="I165" s="39">
        <f>'[8]Daily Roster'!$I165</f>
        <v>0</v>
      </c>
      <c r="J165" s="42">
        <f>'[8]Daily Roster'!$J165</f>
        <v>0</v>
      </c>
      <c r="K165" s="42">
        <f>'[8]Daily Roster'!$K165</f>
        <v>0</v>
      </c>
      <c r="L165" s="42">
        <f>'[8]Daily Roster'!$L165</f>
        <v>0</v>
      </c>
      <c r="M165" s="42">
        <f>'[8]Daily Roster'!$M165</f>
        <v>0</v>
      </c>
      <c r="N165" s="42">
        <f>'[8]Daily Roster'!$N165</f>
        <v>0</v>
      </c>
      <c r="O165" s="42">
        <f>'[8]Daily Roster'!$O165</f>
        <v>0</v>
      </c>
      <c r="P165" s="42">
        <f>'[8]Daily Roster'!$P165</f>
        <v>0</v>
      </c>
      <c r="Q165" s="42">
        <f>'[8]Daily Roster'!$Q165</f>
        <v>0</v>
      </c>
      <c r="R165" s="42">
        <f>'[8]Daily Roster'!$R165</f>
        <v>0</v>
      </c>
      <c r="S165" s="42">
        <f>'[8]Daily Roster'!$S165</f>
        <v>0</v>
      </c>
      <c r="T165" s="42">
        <f>'[8]Daily Roster'!$T165</f>
        <v>0</v>
      </c>
    </row>
    <row r="166" spans="1:20" x14ac:dyDescent="0.3">
      <c r="A166" s="7">
        <v>43329</v>
      </c>
      <c r="B166" s="1" t="s">
        <v>5</v>
      </c>
      <c r="C166" s="39">
        <f>'[8]Daily Roster'!$C166</f>
        <v>0</v>
      </c>
      <c r="D166" s="39">
        <f>'[8]Daily Roster'!$D166</f>
        <v>0</v>
      </c>
      <c r="E166" s="39">
        <f>'[8]Daily Roster'!$E166</f>
        <v>0</v>
      </c>
      <c r="F166" s="39">
        <f>'[8]Daily Roster'!$F166</f>
        <v>0</v>
      </c>
      <c r="G166" s="39">
        <f>'[8]Daily Roster'!$G166</f>
        <v>0</v>
      </c>
      <c r="H166" s="39">
        <f>'[8]Daily Roster'!$H166</f>
        <v>0</v>
      </c>
      <c r="I166" s="39">
        <f>'[8]Daily Roster'!$I166</f>
        <v>0</v>
      </c>
      <c r="J166" s="42">
        <f>'[8]Daily Roster'!$J166</f>
        <v>0</v>
      </c>
      <c r="K166" s="42">
        <f>'[8]Daily Roster'!$K166</f>
        <v>0</v>
      </c>
      <c r="L166" s="42">
        <f>'[8]Daily Roster'!$L166</f>
        <v>0</v>
      </c>
      <c r="M166" s="42">
        <f>'[8]Daily Roster'!$M166</f>
        <v>0</v>
      </c>
      <c r="N166" s="42">
        <f>'[8]Daily Roster'!$N166</f>
        <v>0</v>
      </c>
      <c r="O166" s="42">
        <f>'[8]Daily Roster'!$O166</f>
        <v>0</v>
      </c>
      <c r="P166" s="42">
        <f>'[8]Daily Roster'!$P166</f>
        <v>0</v>
      </c>
      <c r="Q166" s="42">
        <f>'[8]Daily Roster'!$Q166</f>
        <v>0</v>
      </c>
      <c r="R166" s="42">
        <f>'[8]Daily Roster'!$R166</f>
        <v>0</v>
      </c>
      <c r="S166" s="42">
        <f>'[8]Daily Roster'!$S166</f>
        <v>0</v>
      </c>
      <c r="T166" s="42">
        <f>'[8]Daily Roster'!$T166</f>
        <v>0</v>
      </c>
    </row>
    <row r="167" spans="1:20" x14ac:dyDescent="0.3">
      <c r="A167" s="7">
        <v>43332</v>
      </c>
      <c r="B167" s="1" t="s">
        <v>1</v>
      </c>
      <c r="C167" s="39">
        <f>'[8]Daily Roster'!$C167</f>
        <v>0</v>
      </c>
      <c r="D167" s="39">
        <f>'[8]Daily Roster'!$D167</f>
        <v>0</v>
      </c>
      <c r="E167" s="39">
        <f>'[8]Daily Roster'!$E167</f>
        <v>0</v>
      </c>
      <c r="F167" s="39">
        <f>'[8]Daily Roster'!$F167</f>
        <v>0</v>
      </c>
      <c r="G167" s="39">
        <f>'[8]Daily Roster'!$G167</f>
        <v>0</v>
      </c>
      <c r="H167" s="39">
        <f>'[8]Daily Roster'!$H167</f>
        <v>0</v>
      </c>
      <c r="I167" s="39">
        <f>'[8]Daily Roster'!$I167</f>
        <v>0</v>
      </c>
      <c r="J167" s="42">
        <f>'[8]Daily Roster'!$J167</f>
        <v>0</v>
      </c>
      <c r="K167" s="42">
        <f>'[8]Daily Roster'!$K167</f>
        <v>0</v>
      </c>
      <c r="L167" s="42">
        <f>'[8]Daily Roster'!$L167</f>
        <v>0</v>
      </c>
      <c r="M167" s="42">
        <f>'[8]Daily Roster'!$M167</f>
        <v>0</v>
      </c>
      <c r="N167" s="42">
        <f>'[8]Daily Roster'!$N167</f>
        <v>0</v>
      </c>
      <c r="O167" s="42">
        <f>'[8]Daily Roster'!$O167</f>
        <v>0</v>
      </c>
      <c r="P167" s="42">
        <f>'[8]Daily Roster'!$P167</f>
        <v>0</v>
      </c>
      <c r="Q167" s="42">
        <f>'[8]Daily Roster'!$Q167</f>
        <v>0</v>
      </c>
      <c r="R167" s="42">
        <f>'[8]Daily Roster'!$R167</f>
        <v>0</v>
      </c>
      <c r="S167" s="42">
        <f>'[8]Daily Roster'!$S167</f>
        <v>0</v>
      </c>
      <c r="T167" s="42">
        <f>'[8]Daily Roster'!$T167</f>
        <v>0</v>
      </c>
    </row>
    <row r="168" spans="1:20" x14ac:dyDescent="0.3">
      <c r="A168" s="7">
        <v>43333</v>
      </c>
      <c r="B168" s="1" t="s">
        <v>2</v>
      </c>
      <c r="C168" s="39">
        <f>'[8]Daily Roster'!$C168</f>
        <v>0</v>
      </c>
      <c r="D168" s="39">
        <f>'[8]Daily Roster'!$D168</f>
        <v>0</v>
      </c>
      <c r="E168" s="39">
        <f>'[8]Daily Roster'!$E168</f>
        <v>0</v>
      </c>
      <c r="F168" s="39">
        <f>'[8]Daily Roster'!$F168</f>
        <v>0</v>
      </c>
      <c r="G168" s="39">
        <f>'[8]Daily Roster'!$G168</f>
        <v>0</v>
      </c>
      <c r="H168" s="39">
        <f>'[8]Daily Roster'!$H168</f>
        <v>0</v>
      </c>
      <c r="I168" s="39">
        <f>'[8]Daily Roster'!$I168</f>
        <v>0</v>
      </c>
      <c r="J168" s="42">
        <f>'[8]Daily Roster'!$J168</f>
        <v>0</v>
      </c>
      <c r="K168" s="42">
        <f>'[8]Daily Roster'!$K168</f>
        <v>0</v>
      </c>
      <c r="L168" s="42">
        <f>'[8]Daily Roster'!$L168</f>
        <v>0</v>
      </c>
      <c r="M168" s="42">
        <f>'[8]Daily Roster'!$M168</f>
        <v>0</v>
      </c>
      <c r="N168" s="42">
        <f>'[8]Daily Roster'!$N168</f>
        <v>0</v>
      </c>
      <c r="O168" s="42">
        <f>'[8]Daily Roster'!$O168</f>
        <v>0</v>
      </c>
      <c r="P168" s="42">
        <f>'[8]Daily Roster'!$P168</f>
        <v>0</v>
      </c>
      <c r="Q168" s="42">
        <f>'[8]Daily Roster'!$Q168</f>
        <v>0</v>
      </c>
      <c r="R168" s="42">
        <f>'[8]Daily Roster'!$R168</f>
        <v>0</v>
      </c>
      <c r="S168" s="42">
        <f>'[8]Daily Roster'!$S168</f>
        <v>0</v>
      </c>
      <c r="T168" s="42">
        <f>'[8]Daily Roster'!$T168</f>
        <v>0</v>
      </c>
    </row>
    <row r="169" spans="1:20" x14ac:dyDescent="0.3">
      <c r="A169" s="7">
        <v>43334</v>
      </c>
      <c r="B169" s="1" t="s">
        <v>3</v>
      </c>
      <c r="C169" s="39">
        <f>'[8]Daily Roster'!$C169</f>
        <v>0</v>
      </c>
      <c r="D169" s="39">
        <f>'[8]Daily Roster'!$D169</f>
        <v>0</v>
      </c>
      <c r="E169" s="39">
        <f>'[8]Daily Roster'!$E169</f>
        <v>0</v>
      </c>
      <c r="F169" s="39">
        <f>'[8]Daily Roster'!$F169</f>
        <v>0</v>
      </c>
      <c r="G169" s="39">
        <f>'[8]Daily Roster'!$G169</f>
        <v>0</v>
      </c>
      <c r="H169" s="39">
        <f>'[8]Daily Roster'!$H169</f>
        <v>0</v>
      </c>
      <c r="I169" s="39">
        <f>'[8]Daily Roster'!$I169</f>
        <v>0</v>
      </c>
      <c r="J169" s="42">
        <f>'[8]Daily Roster'!$J169</f>
        <v>0</v>
      </c>
      <c r="K169" s="42">
        <f>'[8]Daily Roster'!$K169</f>
        <v>0</v>
      </c>
      <c r="L169" s="42">
        <f>'[8]Daily Roster'!$L169</f>
        <v>0</v>
      </c>
      <c r="M169" s="42">
        <f>'[8]Daily Roster'!$M169</f>
        <v>0</v>
      </c>
      <c r="N169" s="42">
        <f>'[8]Daily Roster'!$N169</f>
        <v>0</v>
      </c>
      <c r="O169" s="42">
        <f>'[8]Daily Roster'!$O169</f>
        <v>0</v>
      </c>
      <c r="P169" s="42">
        <f>'[8]Daily Roster'!$P169</f>
        <v>0</v>
      </c>
      <c r="Q169" s="42">
        <f>'[8]Daily Roster'!$Q169</f>
        <v>0</v>
      </c>
      <c r="R169" s="42">
        <f>'[8]Daily Roster'!$R169</f>
        <v>0</v>
      </c>
      <c r="S169" s="42">
        <f>'[8]Daily Roster'!$S169</f>
        <v>0</v>
      </c>
      <c r="T169" s="42">
        <f>'[8]Daily Roster'!$T169</f>
        <v>0</v>
      </c>
    </row>
    <row r="170" spans="1:20" x14ac:dyDescent="0.3">
      <c r="A170" s="7">
        <v>43335</v>
      </c>
      <c r="B170" s="1" t="s">
        <v>4</v>
      </c>
      <c r="C170" s="39">
        <f>'[8]Daily Roster'!$C170</f>
        <v>0</v>
      </c>
      <c r="D170" s="39">
        <f>'[8]Daily Roster'!$D170</f>
        <v>0</v>
      </c>
      <c r="E170" s="39">
        <f>'[8]Daily Roster'!$E170</f>
        <v>0</v>
      </c>
      <c r="F170" s="39">
        <f>'[8]Daily Roster'!$F170</f>
        <v>0</v>
      </c>
      <c r="G170" s="39">
        <f>'[8]Daily Roster'!$G170</f>
        <v>0</v>
      </c>
      <c r="H170" s="39">
        <f>'[8]Daily Roster'!$H170</f>
        <v>0</v>
      </c>
      <c r="I170" s="39">
        <f>'[8]Daily Roster'!$I170</f>
        <v>0</v>
      </c>
      <c r="J170" s="42">
        <f>'[8]Daily Roster'!$J170</f>
        <v>0</v>
      </c>
      <c r="K170" s="42">
        <f>'[8]Daily Roster'!$K170</f>
        <v>0</v>
      </c>
      <c r="L170" s="42">
        <f>'[8]Daily Roster'!$L170</f>
        <v>0</v>
      </c>
      <c r="M170" s="42">
        <f>'[8]Daily Roster'!$M170</f>
        <v>0</v>
      </c>
      <c r="N170" s="42">
        <f>'[8]Daily Roster'!$N170</f>
        <v>0</v>
      </c>
      <c r="O170" s="42">
        <f>'[8]Daily Roster'!$O170</f>
        <v>0</v>
      </c>
      <c r="P170" s="42">
        <f>'[8]Daily Roster'!$P170</f>
        <v>0</v>
      </c>
      <c r="Q170" s="42">
        <f>'[8]Daily Roster'!$Q170</f>
        <v>0</v>
      </c>
      <c r="R170" s="42">
        <f>'[8]Daily Roster'!$R170</f>
        <v>0</v>
      </c>
      <c r="S170" s="42">
        <f>'[8]Daily Roster'!$S170</f>
        <v>0</v>
      </c>
      <c r="T170" s="42">
        <f>'[8]Daily Roster'!$T170</f>
        <v>0</v>
      </c>
    </row>
    <row r="171" spans="1:20" x14ac:dyDescent="0.3">
      <c r="A171" s="7">
        <v>43336</v>
      </c>
      <c r="B171" s="1" t="s">
        <v>5</v>
      </c>
      <c r="C171" s="39">
        <f>'[8]Daily Roster'!$C171</f>
        <v>0</v>
      </c>
      <c r="D171" s="39">
        <f>'[8]Daily Roster'!$D171</f>
        <v>0</v>
      </c>
      <c r="E171" s="39">
        <f>'[8]Daily Roster'!$E171</f>
        <v>0</v>
      </c>
      <c r="F171" s="39">
        <f>'[8]Daily Roster'!$F171</f>
        <v>0</v>
      </c>
      <c r="G171" s="39">
        <f>'[8]Daily Roster'!$G171</f>
        <v>0</v>
      </c>
      <c r="H171" s="39">
        <f>'[8]Daily Roster'!$H171</f>
        <v>0</v>
      </c>
      <c r="I171" s="39">
        <f>'[8]Daily Roster'!$I171</f>
        <v>0</v>
      </c>
      <c r="J171" s="42">
        <f>'[8]Daily Roster'!$J171</f>
        <v>0</v>
      </c>
      <c r="K171" s="42">
        <f>'[8]Daily Roster'!$K171</f>
        <v>0</v>
      </c>
      <c r="L171" s="42">
        <f>'[8]Daily Roster'!$L171</f>
        <v>0</v>
      </c>
      <c r="M171" s="42">
        <f>'[8]Daily Roster'!$M171</f>
        <v>0</v>
      </c>
      <c r="N171" s="42">
        <f>'[8]Daily Roster'!$N171</f>
        <v>0</v>
      </c>
      <c r="O171" s="42">
        <f>'[8]Daily Roster'!$O171</f>
        <v>0</v>
      </c>
      <c r="P171" s="42">
        <f>'[8]Daily Roster'!$P171</f>
        <v>0</v>
      </c>
      <c r="Q171" s="42">
        <f>'[8]Daily Roster'!$Q171</f>
        <v>0</v>
      </c>
      <c r="R171" s="42">
        <f>'[8]Daily Roster'!$R171</f>
        <v>0</v>
      </c>
      <c r="S171" s="42">
        <f>'[8]Daily Roster'!$S171</f>
        <v>0</v>
      </c>
      <c r="T171" s="42">
        <f>'[8]Daily Roster'!$T171</f>
        <v>0</v>
      </c>
    </row>
    <row r="172" spans="1:20" x14ac:dyDescent="0.3">
      <c r="A172" s="7">
        <v>43339</v>
      </c>
      <c r="B172" s="1" t="s">
        <v>1</v>
      </c>
      <c r="C172" s="39">
        <f>'[8]Daily Roster'!$C172</f>
        <v>0</v>
      </c>
      <c r="D172" s="39">
        <f>'[8]Daily Roster'!$D172</f>
        <v>0</v>
      </c>
      <c r="E172" s="39">
        <f>'[8]Daily Roster'!$E172</f>
        <v>0</v>
      </c>
      <c r="F172" s="39">
        <f>'[8]Daily Roster'!$F172</f>
        <v>0</v>
      </c>
      <c r="G172" s="39">
        <f>'[8]Daily Roster'!$G172</f>
        <v>0</v>
      </c>
      <c r="H172" s="39">
        <f>'[8]Daily Roster'!$H172</f>
        <v>0</v>
      </c>
      <c r="I172" s="39">
        <f>'[8]Daily Roster'!$I172</f>
        <v>0</v>
      </c>
      <c r="J172" s="42">
        <f>'[8]Daily Roster'!$J172</f>
        <v>0</v>
      </c>
      <c r="K172" s="42">
        <f>'[8]Daily Roster'!$K172</f>
        <v>0</v>
      </c>
      <c r="L172" s="42">
        <f>'[8]Daily Roster'!$L172</f>
        <v>0</v>
      </c>
      <c r="M172" s="42">
        <f>'[8]Daily Roster'!$M172</f>
        <v>0</v>
      </c>
      <c r="N172" s="42">
        <f>'[8]Daily Roster'!$N172</f>
        <v>0</v>
      </c>
      <c r="O172" s="42">
        <f>'[8]Daily Roster'!$O172</f>
        <v>0</v>
      </c>
      <c r="P172" s="42">
        <f>'[8]Daily Roster'!$P172</f>
        <v>0</v>
      </c>
      <c r="Q172" s="42">
        <f>'[8]Daily Roster'!$Q172</f>
        <v>0</v>
      </c>
      <c r="R172" s="42">
        <f>'[8]Daily Roster'!$R172</f>
        <v>0</v>
      </c>
      <c r="S172" s="42">
        <f>'[8]Daily Roster'!$S172</f>
        <v>0</v>
      </c>
      <c r="T172" s="42">
        <f>'[8]Daily Roster'!$T172</f>
        <v>0</v>
      </c>
    </row>
    <row r="173" spans="1:20" x14ac:dyDescent="0.3">
      <c r="A173" s="7">
        <v>43340</v>
      </c>
      <c r="B173" s="1" t="s">
        <v>2</v>
      </c>
      <c r="C173" s="39">
        <f>'[8]Daily Roster'!$C173</f>
        <v>0</v>
      </c>
      <c r="D173" s="39">
        <f>'[8]Daily Roster'!$D173</f>
        <v>0</v>
      </c>
      <c r="E173" s="39">
        <f>'[8]Daily Roster'!$E173</f>
        <v>0</v>
      </c>
      <c r="F173" s="39">
        <f>'[8]Daily Roster'!$F173</f>
        <v>0</v>
      </c>
      <c r="G173" s="39">
        <f>'[8]Daily Roster'!$G173</f>
        <v>0</v>
      </c>
      <c r="H173" s="39">
        <f>'[8]Daily Roster'!$H173</f>
        <v>0</v>
      </c>
      <c r="I173" s="39">
        <f>'[8]Daily Roster'!$I173</f>
        <v>0</v>
      </c>
      <c r="J173" s="42">
        <f>'[8]Daily Roster'!$J173</f>
        <v>0</v>
      </c>
      <c r="K173" s="42">
        <f>'[8]Daily Roster'!$K173</f>
        <v>0</v>
      </c>
      <c r="L173" s="42">
        <f>'[8]Daily Roster'!$L173</f>
        <v>0</v>
      </c>
      <c r="M173" s="42">
        <f>'[8]Daily Roster'!$M173</f>
        <v>0</v>
      </c>
      <c r="N173" s="42">
        <f>'[8]Daily Roster'!$N173</f>
        <v>0</v>
      </c>
      <c r="O173" s="42">
        <f>'[8]Daily Roster'!$O173</f>
        <v>0</v>
      </c>
      <c r="P173" s="42">
        <f>'[8]Daily Roster'!$P173</f>
        <v>0</v>
      </c>
      <c r="Q173" s="42">
        <f>'[8]Daily Roster'!$Q173</f>
        <v>0</v>
      </c>
      <c r="R173" s="42">
        <f>'[8]Daily Roster'!$R173</f>
        <v>0</v>
      </c>
      <c r="S173" s="42">
        <f>'[8]Daily Roster'!$S173</f>
        <v>0</v>
      </c>
      <c r="T173" s="42">
        <f>'[8]Daily Roster'!$T173</f>
        <v>0</v>
      </c>
    </row>
    <row r="174" spans="1:20" x14ac:dyDescent="0.3">
      <c r="A174" s="7">
        <v>43341</v>
      </c>
      <c r="B174" s="1" t="s">
        <v>3</v>
      </c>
      <c r="C174" s="39">
        <f>'[8]Daily Roster'!$C174</f>
        <v>0</v>
      </c>
      <c r="D174" s="39">
        <f>'[8]Daily Roster'!$D174</f>
        <v>0</v>
      </c>
      <c r="E174" s="39">
        <f>'[8]Daily Roster'!$E174</f>
        <v>0</v>
      </c>
      <c r="F174" s="39">
        <f>'[8]Daily Roster'!$F174</f>
        <v>0</v>
      </c>
      <c r="G174" s="39">
        <f>'[8]Daily Roster'!$G174</f>
        <v>0</v>
      </c>
      <c r="H174" s="39">
        <f>'[8]Daily Roster'!$H174</f>
        <v>0</v>
      </c>
      <c r="I174" s="39">
        <f>'[8]Daily Roster'!$I174</f>
        <v>0</v>
      </c>
      <c r="J174" s="42">
        <f>'[8]Daily Roster'!$J174</f>
        <v>0</v>
      </c>
      <c r="K174" s="42">
        <f>'[8]Daily Roster'!$K174</f>
        <v>0</v>
      </c>
      <c r="L174" s="42">
        <f>'[8]Daily Roster'!$L174</f>
        <v>0</v>
      </c>
      <c r="M174" s="42">
        <f>'[8]Daily Roster'!$M174</f>
        <v>0</v>
      </c>
      <c r="N174" s="42">
        <f>'[8]Daily Roster'!$N174</f>
        <v>0</v>
      </c>
      <c r="O174" s="42">
        <f>'[8]Daily Roster'!$O174</f>
        <v>0</v>
      </c>
      <c r="P174" s="42">
        <f>'[8]Daily Roster'!$P174</f>
        <v>0</v>
      </c>
      <c r="Q174" s="42">
        <f>'[8]Daily Roster'!$Q174</f>
        <v>0</v>
      </c>
      <c r="R174" s="42">
        <f>'[8]Daily Roster'!$R174</f>
        <v>0</v>
      </c>
      <c r="S174" s="42">
        <f>'[8]Daily Roster'!$S174</f>
        <v>0</v>
      </c>
      <c r="T174" s="42">
        <f>'[8]Daily Roster'!$T174</f>
        <v>0</v>
      </c>
    </row>
    <row r="175" spans="1:20" x14ac:dyDescent="0.3">
      <c r="A175" s="7">
        <v>43342</v>
      </c>
      <c r="B175" s="1" t="s">
        <v>4</v>
      </c>
      <c r="C175" s="39">
        <f>'[8]Daily Roster'!$C175</f>
        <v>0</v>
      </c>
      <c r="D175" s="39">
        <f>'[8]Daily Roster'!$D175</f>
        <v>0</v>
      </c>
      <c r="E175" s="39">
        <f>'[8]Daily Roster'!$E175</f>
        <v>0</v>
      </c>
      <c r="F175" s="39">
        <f>'[8]Daily Roster'!$F175</f>
        <v>0</v>
      </c>
      <c r="G175" s="39">
        <f>'[8]Daily Roster'!$G175</f>
        <v>0</v>
      </c>
      <c r="H175" s="39">
        <f>'[8]Daily Roster'!$H175</f>
        <v>0</v>
      </c>
      <c r="I175" s="39">
        <f>'[8]Daily Roster'!$I175</f>
        <v>0</v>
      </c>
      <c r="J175" s="42">
        <f>'[8]Daily Roster'!$J175</f>
        <v>0</v>
      </c>
      <c r="K175" s="42">
        <f>'[8]Daily Roster'!$K175</f>
        <v>0</v>
      </c>
      <c r="L175" s="42">
        <f>'[8]Daily Roster'!$L175</f>
        <v>0</v>
      </c>
      <c r="M175" s="42">
        <f>'[8]Daily Roster'!$M175</f>
        <v>0</v>
      </c>
      <c r="N175" s="42">
        <f>'[8]Daily Roster'!$N175</f>
        <v>0</v>
      </c>
      <c r="O175" s="42">
        <f>'[8]Daily Roster'!$O175</f>
        <v>0</v>
      </c>
      <c r="P175" s="42">
        <f>'[8]Daily Roster'!$P175</f>
        <v>0</v>
      </c>
      <c r="Q175" s="42">
        <f>'[8]Daily Roster'!$Q175</f>
        <v>0</v>
      </c>
      <c r="R175" s="42">
        <f>'[8]Daily Roster'!$R175</f>
        <v>0</v>
      </c>
      <c r="S175" s="42">
        <f>'[8]Daily Roster'!$S175</f>
        <v>0</v>
      </c>
      <c r="T175" s="42">
        <f>'[8]Daily Roster'!$T175</f>
        <v>0</v>
      </c>
    </row>
    <row r="176" spans="1:20" x14ac:dyDescent="0.3">
      <c r="A176" s="7">
        <v>43343</v>
      </c>
      <c r="B176" s="1" t="s">
        <v>5</v>
      </c>
      <c r="C176" s="39">
        <f>'[8]Daily Roster'!$C176</f>
        <v>0</v>
      </c>
      <c r="D176" s="39">
        <f>'[8]Daily Roster'!$D176</f>
        <v>0</v>
      </c>
      <c r="E176" s="39">
        <f>'[8]Daily Roster'!$E176</f>
        <v>0</v>
      </c>
      <c r="F176" s="39">
        <f>'[8]Daily Roster'!$F176</f>
        <v>0</v>
      </c>
      <c r="G176" s="39">
        <f>'[8]Daily Roster'!$G176</f>
        <v>0</v>
      </c>
      <c r="H176" s="39">
        <f>'[8]Daily Roster'!$H176</f>
        <v>0</v>
      </c>
      <c r="I176" s="39">
        <f>'[8]Daily Roster'!$I176</f>
        <v>0</v>
      </c>
      <c r="J176" s="42">
        <f>'[8]Daily Roster'!$J176</f>
        <v>0</v>
      </c>
      <c r="K176" s="42">
        <f>'[8]Daily Roster'!$K176</f>
        <v>0</v>
      </c>
      <c r="L176" s="42">
        <f>'[8]Daily Roster'!$L176</f>
        <v>0</v>
      </c>
      <c r="M176" s="42">
        <f>'[8]Daily Roster'!$M176</f>
        <v>0</v>
      </c>
      <c r="N176" s="42">
        <f>'[8]Daily Roster'!$N176</f>
        <v>0</v>
      </c>
      <c r="O176" s="42">
        <f>'[8]Daily Roster'!$O176</f>
        <v>0</v>
      </c>
      <c r="P176" s="42">
        <f>'[8]Daily Roster'!$P176</f>
        <v>0</v>
      </c>
      <c r="Q176" s="42">
        <f>'[8]Daily Roster'!$Q176</f>
        <v>0</v>
      </c>
      <c r="R176" s="42">
        <f>'[8]Daily Roster'!$R176</f>
        <v>0</v>
      </c>
      <c r="S176" s="42">
        <f>'[8]Daily Roster'!$S176</f>
        <v>0</v>
      </c>
      <c r="T176" s="42">
        <f>'[8]Daily Roster'!$T176</f>
        <v>0</v>
      </c>
    </row>
    <row r="177" spans="1:20" x14ac:dyDescent="0.3">
      <c r="A177" s="7">
        <v>43346</v>
      </c>
      <c r="B177" s="1" t="s">
        <v>1</v>
      </c>
      <c r="C177" s="39">
        <f>'[8]Daily Roster'!$C177</f>
        <v>0</v>
      </c>
      <c r="D177" s="39">
        <f>'[8]Daily Roster'!$D177</f>
        <v>0</v>
      </c>
      <c r="E177" s="39">
        <f>'[8]Daily Roster'!$E177</f>
        <v>0</v>
      </c>
      <c r="F177" s="39">
        <f>'[8]Daily Roster'!$F177</f>
        <v>0</v>
      </c>
      <c r="G177" s="39">
        <f>'[8]Daily Roster'!$G177</f>
        <v>0</v>
      </c>
      <c r="H177" s="39">
        <f>'[8]Daily Roster'!$H177</f>
        <v>0</v>
      </c>
      <c r="I177" s="39">
        <f>'[8]Daily Roster'!$I177</f>
        <v>0</v>
      </c>
      <c r="J177" s="42">
        <f>'[8]Daily Roster'!$J177</f>
        <v>0</v>
      </c>
      <c r="K177" s="42">
        <f>'[8]Daily Roster'!$K177</f>
        <v>0</v>
      </c>
      <c r="L177" s="42">
        <f>'[8]Daily Roster'!$L177</f>
        <v>0</v>
      </c>
      <c r="M177" s="42">
        <f>'[8]Daily Roster'!$M177</f>
        <v>0</v>
      </c>
      <c r="N177" s="42">
        <f>'[8]Daily Roster'!$N177</f>
        <v>0</v>
      </c>
      <c r="O177" s="42">
        <f>'[8]Daily Roster'!$O177</f>
        <v>0</v>
      </c>
      <c r="P177" s="42">
        <f>'[8]Daily Roster'!$P177</f>
        <v>0</v>
      </c>
      <c r="Q177" s="42">
        <f>'[8]Daily Roster'!$Q177</f>
        <v>0</v>
      </c>
      <c r="R177" s="42">
        <f>'[8]Daily Roster'!$R177</f>
        <v>0</v>
      </c>
      <c r="S177" s="42">
        <f>'[8]Daily Roster'!$S177</f>
        <v>0</v>
      </c>
      <c r="T177" s="42">
        <f>'[8]Daily Roster'!$T177</f>
        <v>0</v>
      </c>
    </row>
    <row r="178" spans="1:20" x14ac:dyDescent="0.3">
      <c r="A178" s="7">
        <v>43347</v>
      </c>
      <c r="B178" s="1" t="s">
        <v>2</v>
      </c>
      <c r="C178" s="39">
        <f>'[8]Daily Roster'!$C178</f>
        <v>0</v>
      </c>
      <c r="D178" s="39">
        <f>'[8]Daily Roster'!$D178</f>
        <v>0</v>
      </c>
      <c r="E178" s="39">
        <f>'[8]Daily Roster'!$E178</f>
        <v>0</v>
      </c>
      <c r="F178" s="39">
        <f>'[8]Daily Roster'!$F178</f>
        <v>0</v>
      </c>
      <c r="G178" s="39">
        <f>'[8]Daily Roster'!$G178</f>
        <v>0</v>
      </c>
      <c r="H178" s="39">
        <f>'[8]Daily Roster'!$H178</f>
        <v>0</v>
      </c>
      <c r="I178" s="39">
        <f>'[8]Daily Roster'!$I178</f>
        <v>0</v>
      </c>
      <c r="J178" s="42">
        <f>'[8]Daily Roster'!$J178</f>
        <v>0</v>
      </c>
      <c r="K178" s="42">
        <f>'[8]Daily Roster'!$K178</f>
        <v>0</v>
      </c>
      <c r="L178" s="42">
        <f>'[8]Daily Roster'!$L178</f>
        <v>0</v>
      </c>
      <c r="M178" s="42">
        <f>'[8]Daily Roster'!$M178</f>
        <v>0</v>
      </c>
      <c r="N178" s="42">
        <f>'[8]Daily Roster'!$N178</f>
        <v>0</v>
      </c>
      <c r="O178" s="42">
        <f>'[8]Daily Roster'!$O178</f>
        <v>0</v>
      </c>
      <c r="P178" s="42">
        <f>'[8]Daily Roster'!$P178</f>
        <v>0</v>
      </c>
      <c r="Q178" s="42">
        <f>'[8]Daily Roster'!$Q178</f>
        <v>0</v>
      </c>
      <c r="R178" s="42">
        <f>'[8]Daily Roster'!$R178</f>
        <v>0</v>
      </c>
      <c r="S178" s="42">
        <f>'[8]Daily Roster'!$S178</f>
        <v>0</v>
      </c>
      <c r="T178" s="42">
        <f>'[8]Daily Roster'!$T178</f>
        <v>0</v>
      </c>
    </row>
    <row r="179" spans="1:20" x14ac:dyDescent="0.3">
      <c r="A179" s="7">
        <v>43348</v>
      </c>
      <c r="B179" s="1" t="s">
        <v>3</v>
      </c>
      <c r="C179" s="39">
        <f>'[8]Daily Roster'!$C179</f>
        <v>0</v>
      </c>
      <c r="D179" s="39">
        <f>'[8]Daily Roster'!$D179</f>
        <v>0</v>
      </c>
      <c r="E179" s="39">
        <f>'[8]Daily Roster'!$E179</f>
        <v>0</v>
      </c>
      <c r="F179" s="39">
        <f>'[8]Daily Roster'!$F179</f>
        <v>0</v>
      </c>
      <c r="G179" s="39">
        <f>'[8]Daily Roster'!$G179</f>
        <v>0</v>
      </c>
      <c r="H179" s="39">
        <f>'[8]Daily Roster'!$H179</f>
        <v>0</v>
      </c>
      <c r="I179" s="39">
        <f>'[8]Daily Roster'!$I179</f>
        <v>0</v>
      </c>
      <c r="J179" s="42">
        <f>'[8]Daily Roster'!$J179</f>
        <v>0</v>
      </c>
      <c r="K179" s="42">
        <f>'[8]Daily Roster'!$K179</f>
        <v>0</v>
      </c>
      <c r="L179" s="42">
        <f>'[8]Daily Roster'!$L179</f>
        <v>0</v>
      </c>
      <c r="M179" s="42">
        <f>'[8]Daily Roster'!$M179</f>
        <v>0</v>
      </c>
      <c r="N179" s="42">
        <f>'[8]Daily Roster'!$N179</f>
        <v>0</v>
      </c>
      <c r="O179" s="42">
        <f>'[8]Daily Roster'!$O179</f>
        <v>0</v>
      </c>
      <c r="P179" s="42">
        <f>'[8]Daily Roster'!$P179</f>
        <v>0</v>
      </c>
      <c r="Q179" s="42">
        <f>'[8]Daily Roster'!$Q179</f>
        <v>0</v>
      </c>
      <c r="R179" s="42">
        <f>'[8]Daily Roster'!$R179</f>
        <v>0</v>
      </c>
      <c r="S179" s="42">
        <f>'[8]Daily Roster'!$S179</f>
        <v>0</v>
      </c>
      <c r="T179" s="42">
        <f>'[8]Daily Roster'!$T179</f>
        <v>0</v>
      </c>
    </row>
    <row r="180" spans="1:20" x14ac:dyDescent="0.3">
      <c r="A180" s="7">
        <v>43349</v>
      </c>
      <c r="B180" s="1" t="s">
        <v>4</v>
      </c>
      <c r="C180" s="39">
        <f>'[8]Daily Roster'!$C180</f>
        <v>0</v>
      </c>
      <c r="D180" s="39">
        <f>'[8]Daily Roster'!$D180</f>
        <v>0</v>
      </c>
      <c r="E180" s="39">
        <f>'[8]Daily Roster'!$E180</f>
        <v>0</v>
      </c>
      <c r="F180" s="39">
        <f>'[8]Daily Roster'!$F180</f>
        <v>0</v>
      </c>
      <c r="G180" s="39">
        <f>'[8]Daily Roster'!$G180</f>
        <v>0</v>
      </c>
      <c r="H180" s="39">
        <f>'[8]Daily Roster'!$H180</f>
        <v>0</v>
      </c>
      <c r="I180" s="39">
        <f>'[8]Daily Roster'!$I180</f>
        <v>0</v>
      </c>
      <c r="J180" s="42">
        <f>'[8]Daily Roster'!$J180</f>
        <v>0</v>
      </c>
      <c r="K180" s="42">
        <f>'[8]Daily Roster'!$K180</f>
        <v>0</v>
      </c>
      <c r="L180" s="42">
        <f>'[8]Daily Roster'!$L180</f>
        <v>0</v>
      </c>
      <c r="M180" s="42">
        <f>'[8]Daily Roster'!$M180</f>
        <v>0</v>
      </c>
      <c r="N180" s="42">
        <f>'[8]Daily Roster'!$N180</f>
        <v>0</v>
      </c>
      <c r="O180" s="42">
        <f>'[8]Daily Roster'!$O180</f>
        <v>0</v>
      </c>
      <c r="P180" s="42">
        <f>'[8]Daily Roster'!$P180</f>
        <v>0</v>
      </c>
      <c r="Q180" s="42">
        <f>'[8]Daily Roster'!$Q180</f>
        <v>0</v>
      </c>
      <c r="R180" s="42">
        <f>'[8]Daily Roster'!$R180</f>
        <v>0</v>
      </c>
      <c r="S180" s="42">
        <f>'[8]Daily Roster'!$S180</f>
        <v>0</v>
      </c>
      <c r="T180" s="42">
        <f>'[8]Daily Roster'!$T180</f>
        <v>0</v>
      </c>
    </row>
    <row r="181" spans="1:20" x14ac:dyDescent="0.3">
      <c r="A181" s="7">
        <v>43350</v>
      </c>
      <c r="B181" s="1" t="s">
        <v>5</v>
      </c>
      <c r="C181" s="39">
        <f>'[8]Daily Roster'!$C181</f>
        <v>0</v>
      </c>
      <c r="D181" s="39">
        <f>'[8]Daily Roster'!$D181</f>
        <v>0</v>
      </c>
      <c r="E181" s="39">
        <f>'[8]Daily Roster'!$E181</f>
        <v>0</v>
      </c>
      <c r="F181" s="39">
        <f>'[8]Daily Roster'!$F181</f>
        <v>0</v>
      </c>
      <c r="G181" s="39">
        <f>'[8]Daily Roster'!$G181</f>
        <v>0</v>
      </c>
      <c r="H181" s="39">
        <f>'[8]Daily Roster'!$H181</f>
        <v>0</v>
      </c>
      <c r="I181" s="39">
        <f>'[8]Daily Roster'!$I181</f>
        <v>0</v>
      </c>
      <c r="J181" s="42">
        <f>'[8]Daily Roster'!$J181</f>
        <v>0</v>
      </c>
      <c r="K181" s="42">
        <f>'[8]Daily Roster'!$K181</f>
        <v>0</v>
      </c>
      <c r="L181" s="42">
        <f>'[8]Daily Roster'!$L181</f>
        <v>0</v>
      </c>
      <c r="M181" s="42">
        <f>'[8]Daily Roster'!$M181</f>
        <v>0</v>
      </c>
      <c r="N181" s="42">
        <f>'[8]Daily Roster'!$N181</f>
        <v>0</v>
      </c>
      <c r="O181" s="42">
        <f>'[8]Daily Roster'!$O181</f>
        <v>0</v>
      </c>
      <c r="P181" s="42">
        <f>'[8]Daily Roster'!$P181</f>
        <v>0</v>
      </c>
      <c r="Q181" s="42">
        <f>'[8]Daily Roster'!$Q181</f>
        <v>0</v>
      </c>
      <c r="R181" s="42">
        <f>'[8]Daily Roster'!$R181</f>
        <v>0</v>
      </c>
      <c r="S181" s="42">
        <f>'[8]Daily Roster'!$S181</f>
        <v>0</v>
      </c>
      <c r="T181" s="42">
        <f>'[8]Daily Roster'!$T181</f>
        <v>0</v>
      </c>
    </row>
    <row r="182" spans="1:20" x14ac:dyDescent="0.3">
      <c r="A182" s="7">
        <v>43353</v>
      </c>
      <c r="B182" s="1" t="s">
        <v>1</v>
      </c>
      <c r="C182" s="39">
        <f>'[8]Daily Roster'!$C182</f>
        <v>0</v>
      </c>
      <c r="D182" s="39">
        <f>'[8]Daily Roster'!$D182</f>
        <v>0</v>
      </c>
      <c r="E182" s="39">
        <f>'[8]Daily Roster'!$E182</f>
        <v>0</v>
      </c>
      <c r="F182" s="39">
        <f>'[8]Daily Roster'!$F182</f>
        <v>0</v>
      </c>
      <c r="G182" s="39">
        <f>'[8]Daily Roster'!$G182</f>
        <v>0</v>
      </c>
      <c r="H182" s="39">
        <f>'[8]Daily Roster'!$H182</f>
        <v>0</v>
      </c>
      <c r="I182" s="39">
        <f>'[8]Daily Roster'!$I182</f>
        <v>0</v>
      </c>
      <c r="J182" s="42">
        <f>'[8]Daily Roster'!$J182</f>
        <v>0</v>
      </c>
      <c r="K182" s="42">
        <f>'[8]Daily Roster'!$K182</f>
        <v>0</v>
      </c>
      <c r="L182" s="42">
        <f>'[8]Daily Roster'!$L182</f>
        <v>0</v>
      </c>
      <c r="M182" s="42">
        <f>'[8]Daily Roster'!$M182</f>
        <v>0</v>
      </c>
      <c r="N182" s="42">
        <f>'[8]Daily Roster'!$N182</f>
        <v>0</v>
      </c>
      <c r="O182" s="42">
        <f>'[8]Daily Roster'!$O182</f>
        <v>0</v>
      </c>
      <c r="P182" s="42">
        <f>'[8]Daily Roster'!$P182</f>
        <v>0</v>
      </c>
      <c r="Q182" s="42">
        <f>'[8]Daily Roster'!$Q182</f>
        <v>0</v>
      </c>
      <c r="R182" s="42">
        <f>'[8]Daily Roster'!$R182</f>
        <v>0</v>
      </c>
      <c r="S182" s="42">
        <f>'[8]Daily Roster'!$S182</f>
        <v>0</v>
      </c>
      <c r="T182" s="42">
        <f>'[8]Daily Roster'!$T182</f>
        <v>0</v>
      </c>
    </row>
    <row r="183" spans="1:20" x14ac:dyDescent="0.3">
      <c r="A183" s="7">
        <v>43354</v>
      </c>
      <c r="B183" s="1" t="s">
        <v>2</v>
      </c>
      <c r="C183" s="39">
        <f>'[8]Daily Roster'!$C183</f>
        <v>0</v>
      </c>
      <c r="D183" s="39">
        <f>'[8]Daily Roster'!$D183</f>
        <v>0</v>
      </c>
      <c r="E183" s="39">
        <f>'[8]Daily Roster'!$E183</f>
        <v>0</v>
      </c>
      <c r="F183" s="39">
        <f>'[8]Daily Roster'!$F183</f>
        <v>0</v>
      </c>
      <c r="G183" s="39">
        <f>'[8]Daily Roster'!$G183</f>
        <v>0</v>
      </c>
      <c r="H183" s="39">
        <f>'[8]Daily Roster'!$H183</f>
        <v>0</v>
      </c>
      <c r="I183" s="39">
        <f>'[8]Daily Roster'!$I183</f>
        <v>0</v>
      </c>
      <c r="J183" s="42">
        <f>'[8]Daily Roster'!$J183</f>
        <v>0</v>
      </c>
      <c r="K183" s="42">
        <f>'[8]Daily Roster'!$K183</f>
        <v>0</v>
      </c>
      <c r="L183" s="42">
        <f>'[8]Daily Roster'!$L183</f>
        <v>0</v>
      </c>
      <c r="M183" s="42">
        <f>'[8]Daily Roster'!$M183</f>
        <v>0</v>
      </c>
      <c r="N183" s="42">
        <f>'[8]Daily Roster'!$N183</f>
        <v>0</v>
      </c>
      <c r="O183" s="42">
        <f>'[8]Daily Roster'!$O183</f>
        <v>0</v>
      </c>
      <c r="P183" s="42">
        <f>'[8]Daily Roster'!$P183</f>
        <v>0</v>
      </c>
      <c r="Q183" s="42">
        <f>'[8]Daily Roster'!$Q183</f>
        <v>0</v>
      </c>
      <c r="R183" s="42">
        <f>'[8]Daily Roster'!$R183</f>
        <v>0</v>
      </c>
      <c r="S183" s="42">
        <f>'[8]Daily Roster'!$S183</f>
        <v>0</v>
      </c>
      <c r="T183" s="42">
        <f>'[8]Daily Roster'!$T183</f>
        <v>0</v>
      </c>
    </row>
    <row r="184" spans="1:20" x14ac:dyDescent="0.3">
      <c r="A184" s="7">
        <v>43355</v>
      </c>
      <c r="B184" s="1" t="s">
        <v>3</v>
      </c>
      <c r="C184" s="39">
        <f>'[8]Daily Roster'!$C184</f>
        <v>0</v>
      </c>
      <c r="D184" s="39">
        <f>'[8]Daily Roster'!$D184</f>
        <v>0</v>
      </c>
      <c r="E184" s="39">
        <f>'[8]Daily Roster'!$E184</f>
        <v>0</v>
      </c>
      <c r="F184" s="39">
        <f>'[8]Daily Roster'!$F184</f>
        <v>0</v>
      </c>
      <c r="G184" s="39">
        <f>'[8]Daily Roster'!$G184</f>
        <v>0</v>
      </c>
      <c r="H184" s="39">
        <f>'[8]Daily Roster'!$H184</f>
        <v>0</v>
      </c>
      <c r="I184" s="39">
        <f>'[8]Daily Roster'!$I184</f>
        <v>0</v>
      </c>
      <c r="J184" s="42">
        <f>'[8]Daily Roster'!$J184</f>
        <v>0</v>
      </c>
      <c r="K184" s="42">
        <f>'[8]Daily Roster'!$K184</f>
        <v>0</v>
      </c>
      <c r="L184" s="42">
        <f>'[8]Daily Roster'!$L184</f>
        <v>0</v>
      </c>
      <c r="M184" s="42">
        <f>'[8]Daily Roster'!$M184</f>
        <v>0</v>
      </c>
      <c r="N184" s="42">
        <f>'[8]Daily Roster'!$N184</f>
        <v>0</v>
      </c>
      <c r="O184" s="42">
        <f>'[8]Daily Roster'!$O184</f>
        <v>0</v>
      </c>
      <c r="P184" s="42">
        <f>'[8]Daily Roster'!$P184</f>
        <v>0</v>
      </c>
      <c r="Q184" s="42">
        <f>'[8]Daily Roster'!$Q184</f>
        <v>0</v>
      </c>
      <c r="R184" s="42">
        <f>'[8]Daily Roster'!$R184</f>
        <v>0</v>
      </c>
      <c r="S184" s="42">
        <f>'[8]Daily Roster'!$S184</f>
        <v>0</v>
      </c>
      <c r="T184" s="42">
        <f>'[8]Daily Roster'!$T184</f>
        <v>0</v>
      </c>
    </row>
    <row r="185" spans="1:20" x14ac:dyDescent="0.3">
      <c r="A185" s="7">
        <v>43356</v>
      </c>
      <c r="B185" s="1" t="s">
        <v>4</v>
      </c>
      <c r="C185" s="39">
        <f>'[8]Daily Roster'!$C185</f>
        <v>0</v>
      </c>
      <c r="D185" s="39">
        <f>'[8]Daily Roster'!$D185</f>
        <v>0</v>
      </c>
      <c r="E185" s="39">
        <f>'[8]Daily Roster'!$E185</f>
        <v>0</v>
      </c>
      <c r="F185" s="39">
        <f>'[8]Daily Roster'!$F185</f>
        <v>0</v>
      </c>
      <c r="G185" s="39">
        <f>'[8]Daily Roster'!$G185</f>
        <v>0</v>
      </c>
      <c r="H185" s="39">
        <f>'[8]Daily Roster'!$H185</f>
        <v>0</v>
      </c>
      <c r="I185" s="39">
        <f>'[8]Daily Roster'!$I185</f>
        <v>0</v>
      </c>
      <c r="J185" s="42">
        <f>'[8]Daily Roster'!$J185</f>
        <v>0</v>
      </c>
      <c r="K185" s="42">
        <f>'[8]Daily Roster'!$K185</f>
        <v>0</v>
      </c>
      <c r="L185" s="42">
        <f>'[8]Daily Roster'!$L185</f>
        <v>0</v>
      </c>
      <c r="M185" s="42">
        <f>'[8]Daily Roster'!$M185</f>
        <v>0</v>
      </c>
      <c r="N185" s="42">
        <f>'[8]Daily Roster'!$N185</f>
        <v>0</v>
      </c>
      <c r="O185" s="42">
        <f>'[8]Daily Roster'!$O185</f>
        <v>0</v>
      </c>
      <c r="P185" s="42">
        <f>'[8]Daily Roster'!$P185</f>
        <v>0</v>
      </c>
      <c r="Q185" s="42">
        <f>'[8]Daily Roster'!$Q185</f>
        <v>0</v>
      </c>
      <c r="R185" s="42">
        <f>'[8]Daily Roster'!$R185</f>
        <v>0</v>
      </c>
      <c r="S185" s="42">
        <f>'[8]Daily Roster'!$S185</f>
        <v>0</v>
      </c>
      <c r="T185" s="42">
        <f>'[8]Daily Roster'!$T185</f>
        <v>0</v>
      </c>
    </row>
    <row r="186" spans="1:20" x14ac:dyDescent="0.3">
      <c r="A186" s="7">
        <v>43357</v>
      </c>
      <c r="B186" s="1" t="s">
        <v>5</v>
      </c>
      <c r="C186" s="39">
        <f>'[8]Daily Roster'!$C186</f>
        <v>0</v>
      </c>
      <c r="D186" s="39">
        <f>'[8]Daily Roster'!$D186</f>
        <v>0</v>
      </c>
      <c r="E186" s="39">
        <f>'[8]Daily Roster'!$E186</f>
        <v>0</v>
      </c>
      <c r="F186" s="39">
        <f>'[8]Daily Roster'!$F186</f>
        <v>0</v>
      </c>
      <c r="G186" s="39">
        <f>'[8]Daily Roster'!$G186</f>
        <v>0</v>
      </c>
      <c r="H186" s="39">
        <f>'[8]Daily Roster'!$H186</f>
        <v>0</v>
      </c>
      <c r="I186" s="39">
        <f>'[8]Daily Roster'!$I186</f>
        <v>0</v>
      </c>
      <c r="J186" s="42">
        <f>'[8]Daily Roster'!$J186</f>
        <v>0</v>
      </c>
      <c r="K186" s="42">
        <f>'[8]Daily Roster'!$K186</f>
        <v>0</v>
      </c>
      <c r="L186" s="42">
        <f>'[8]Daily Roster'!$L186</f>
        <v>0</v>
      </c>
      <c r="M186" s="42">
        <f>'[8]Daily Roster'!$M186</f>
        <v>0</v>
      </c>
      <c r="N186" s="42">
        <f>'[8]Daily Roster'!$N186</f>
        <v>0</v>
      </c>
      <c r="O186" s="42">
        <f>'[8]Daily Roster'!$O186</f>
        <v>0</v>
      </c>
      <c r="P186" s="42">
        <f>'[8]Daily Roster'!$P186</f>
        <v>0</v>
      </c>
      <c r="Q186" s="42">
        <f>'[8]Daily Roster'!$Q186</f>
        <v>0</v>
      </c>
      <c r="R186" s="42">
        <f>'[8]Daily Roster'!$R186</f>
        <v>0</v>
      </c>
      <c r="S186" s="42">
        <f>'[8]Daily Roster'!$S186</f>
        <v>0</v>
      </c>
      <c r="T186" s="42">
        <f>'[8]Daily Roster'!$T186</f>
        <v>0</v>
      </c>
    </row>
    <row r="187" spans="1:20" x14ac:dyDescent="0.3">
      <c r="A187" s="7">
        <v>43360</v>
      </c>
      <c r="B187" s="1" t="s">
        <v>1</v>
      </c>
      <c r="C187" s="39">
        <f>'[8]Daily Roster'!$C187</f>
        <v>0</v>
      </c>
      <c r="D187" s="39">
        <f>'[8]Daily Roster'!$D187</f>
        <v>0</v>
      </c>
      <c r="E187" s="39">
        <f>'[8]Daily Roster'!$E187</f>
        <v>0</v>
      </c>
      <c r="F187" s="39">
        <f>'[8]Daily Roster'!$F187</f>
        <v>0</v>
      </c>
      <c r="G187" s="39">
        <f>'[8]Daily Roster'!$G187</f>
        <v>0</v>
      </c>
      <c r="H187" s="39">
        <f>'[8]Daily Roster'!$H187</f>
        <v>0</v>
      </c>
      <c r="I187" s="39">
        <f>'[8]Daily Roster'!$I187</f>
        <v>0</v>
      </c>
      <c r="J187" s="42">
        <f>'[8]Daily Roster'!$J187</f>
        <v>0</v>
      </c>
      <c r="K187" s="42">
        <f>'[8]Daily Roster'!$K187</f>
        <v>0</v>
      </c>
      <c r="L187" s="42">
        <f>'[8]Daily Roster'!$L187</f>
        <v>0</v>
      </c>
      <c r="M187" s="42">
        <f>'[8]Daily Roster'!$M187</f>
        <v>0</v>
      </c>
      <c r="N187" s="42">
        <f>'[8]Daily Roster'!$N187</f>
        <v>0</v>
      </c>
      <c r="O187" s="42">
        <f>'[8]Daily Roster'!$O187</f>
        <v>0</v>
      </c>
      <c r="P187" s="42">
        <f>'[8]Daily Roster'!$P187</f>
        <v>0</v>
      </c>
      <c r="Q187" s="42">
        <f>'[8]Daily Roster'!$Q187</f>
        <v>0</v>
      </c>
      <c r="R187" s="42">
        <f>'[8]Daily Roster'!$R187</f>
        <v>0</v>
      </c>
      <c r="S187" s="42">
        <f>'[8]Daily Roster'!$S187</f>
        <v>0</v>
      </c>
      <c r="T187" s="42">
        <f>'[8]Daily Roster'!$T187</f>
        <v>0</v>
      </c>
    </row>
    <row r="188" spans="1:20" x14ac:dyDescent="0.3">
      <c r="A188" s="7">
        <v>43361</v>
      </c>
      <c r="B188" s="1" t="s">
        <v>2</v>
      </c>
      <c r="C188" s="39">
        <f>'[8]Daily Roster'!$C188</f>
        <v>0</v>
      </c>
      <c r="D188" s="39">
        <f>'[8]Daily Roster'!$D188</f>
        <v>0</v>
      </c>
      <c r="E188" s="39">
        <f>'[8]Daily Roster'!$E188</f>
        <v>0</v>
      </c>
      <c r="F188" s="39">
        <f>'[8]Daily Roster'!$F188</f>
        <v>0</v>
      </c>
      <c r="G188" s="39">
        <f>'[8]Daily Roster'!$G188</f>
        <v>0</v>
      </c>
      <c r="H188" s="39">
        <f>'[8]Daily Roster'!$H188</f>
        <v>0</v>
      </c>
      <c r="I188" s="39">
        <f>'[8]Daily Roster'!$I188</f>
        <v>0</v>
      </c>
      <c r="J188" s="42">
        <f>'[8]Daily Roster'!$J188</f>
        <v>0</v>
      </c>
      <c r="K188" s="42">
        <f>'[8]Daily Roster'!$K188</f>
        <v>0</v>
      </c>
      <c r="L188" s="42">
        <f>'[8]Daily Roster'!$L188</f>
        <v>0</v>
      </c>
      <c r="M188" s="42">
        <f>'[8]Daily Roster'!$M188</f>
        <v>0</v>
      </c>
      <c r="N188" s="42">
        <f>'[8]Daily Roster'!$N188</f>
        <v>0</v>
      </c>
      <c r="O188" s="42">
        <f>'[8]Daily Roster'!$O188</f>
        <v>0</v>
      </c>
      <c r="P188" s="42">
        <f>'[8]Daily Roster'!$P188</f>
        <v>0</v>
      </c>
      <c r="Q188" s="42">
        <f>'[8]Daily Roster'!$Q188</f>
        <v>0</v>
      </c>
      <c r="R188" s="42">
        <f>'[8]Daily Roster'!$R188</f>
        <v>0</v>
      </c>
      <c r="S188" s="42">
        <f>'[8]Daily Roster'!$S188</f>
        <v>0</v>
      </c>
      <c r="T188" s="42">
        <f>'[8]Daily Roster'!$T188</f>
        <v>0</v>
      </c>
    </row>
    <row r="189" spans="1:20" x14ac:dyDescent="0.3">
      <c r="A189" s="7">
        <v>43362</v>
      </c>
      <c r="B189" s="1" t="s">
        <v>3</v>
      </c>
      <c r="C189" s="39">
        <f>'[8]Daily Roster'!$C189</f>
        <v>0</v>
      </c>
      <c r="D189" s="39">
        <f>'[8]Daily Roster'!$D189</f>
        <v>0</v>
      </c>
      <c r="E189" s="39">
        <f>'[8]Daily Roster'!$E189</f>
        <v>0</v>
      </c>
      <c r="F189" s="39">
        <f>'[8]Daily Roster'!$F189</f>
        <v>0</v>
      </c>
      <c r="G189" s="39">
        <f>'[8]Daily Roster'!$G189</f>
        <v>0</v>
      </c>
      <c r="H189" s="39">
        <f>'[8]Daily Roster'!$H189</f>
        <v>0</v>
      </c>
      <c r="I189" s="39">
        <f>'[8]Daily Roster'!$I189</f>
        <v>0</v>
      </c>
      <c r="J189" s="42">
        <f>'[8]Daily Roster'!$J189</f>
        <v>0</v>
      </c>
      <c r="K189" s="42">
        <f>'[8]Daily Roster'!$K189</f>
        <v>0</v>
      </c>
      <c r="L189" s="42">
        <f>'[8]Daily Roster'!$L189</f>
        <v>0</v>
      </c>
      <c r="M189" s="42">
        <f>'[8]Daily Roster'!$M189</f>
        <v>0</v>
      </c>
      <c r="N189" s="42">
        <f>'[8]Daily Roster'!$N189</f>
        <v>0</v>
      </c>
      <c r="O189" s="42">
        <f>'[8]Daily Roster'!$O189</f>
        <v>0</v>
      </c>
      <c r="P189" s="42">
        <f>'[8]Daily Roster'!$P189</f>
        <v>0</v>
      </c>
      <c r="Q189" s="42">
        <f>'[8]Daily Roster'!$Q189</f>
        <v>0</v>
      </c>
      <c r="R189" s="42">
        <f>'[8]Daily Roster'!$R189</f>
        <v>0</v>
      </c>
      <c r="S189" s="42">
        <f>'[8]Daily Roster'!$S189</f>
        <v>0</v>
      </c>
      <c r="T189" s="42">
        <f>'[8]Daily Roster'!$T189</f>
        <v>0</v>
      </c>
    </row>
    <row r="190" spans="1:20" x14ac:dyDescent="0.3">
      <c r="A190" s="7">
        <v>43363</v>
      </c>
      <c r="B190" s="1" t="s">
        <v>4</v>
      </c>
      <c r="C190" s="39">
        <f>'[8]Daily Roster'!$C190</f>
        <v>0</v>
      </c>
      <c r="D190" s="39">
        <f>'[8]Daily Roster'!$D190</f>
        <v>0</v>
      </c>
      <c r="E190" s="39">
        <f>'[8]Daily Roster'!$E190</f>
        <v>0</v>
      </c>
      <c r="F190" s="39">
        <f>'[8]Daily Roster'!$F190</f>
        <v>0</v>
      </c>
      <c r="G190" s="39">
        <f>'[8]Daily Roster'!$G190</f>
        <v>0</v>
      </c>
      <c r="H190" s="39">
        <f>'[8]Daily Roster'!$H190</f>
        <v>0</v>
      </c>
      <c r="I190" s="39">
        <f>'[8]Daily Roster'!$I190</f>
        <v>0</v>
      </c>
      <c r="J190" s="42">
        <f>'[8]Daily Roster'!$J190</f>
        <v>0</v>
      </c>
      <c r="K190" s="42">
        <f>'[8]Daily Roster'!$K190</f>
        <v>0</v>
      </c>
      <c r="L190" s="42">
        <f>'[8]Daily Roster'!$L190</f>
        <v>0</v>
      </c>
      <c r="M190" s="42">
        <f>'[8]Daily Roster'!$M190</f>
        <v>0</v>
      </c>
      <c r="N190" s="42">
        <f>'[8]Daily Roster'!$N190</f>
        <v>0</v>
      </c>
      <c r="O190" s="42">
        <f>'[8]Daily Roster'!$O190</f>
        <v>0</v>
      </c>
      <c r="P190" s="42">
        <f>'[8]Daily Roster'!$P190</f>
        <v>0</v>
      </c>
      <c r="Q190" s="42">
        <f>'[8]Daily Roster'!$Q190</f>
        <v>0</v>
      </c>
      <c r="R190" s="42">
        <f>'[8]Daily Roster'!$R190</f>
        <v>0</v>
      </c>
      <c r="S190" s="42">
        <f>'[8]Daily Roster'!$S190</f>
        <v>0</v>
      </c>
      <c r="T190" s="42">
        <f>'[8]Daily Roster'!$T190</f>
        <v>0</v>
      </c>
    </row>
    <row r="191" spans="1:20" x14ac:dyDescent="0.3">
      <c r="A191" s="7">
        <v>43364</v>
      </c>
      <c r="B191" s="1" t="s">
        <v>5</v>
      </c>
      <c r="C191" s="39">
        <f>'[8]Daily Roster'!$C191</f>
        <v>0</v>
      </c>
      <c r="D191" s="39">
        <f>'[8]Daily Roster'!$D191</f>
        <v>0</v>
      </c>
      <c r="E191" s="39">
        <f>'[8]Daily Roster'!$E191</f>
        <v>0</v>
      </c>
      <c r="F191" s="39">
        <f>'[8]Daily Roster'!$F191</f>
        <v>0</v>
      </c>
      <c r="G191" s="39">
        <f>'[8]Daily Roster'!$G191</f>
        <v>0</v>
      </c>
      <c r="H191" s="39">
        <f>'[8]Daily Roster'!$H191</f>
        <v>0</v>
      </c>
      <c r="I191" s="39">
        <f>'[8]Daily Roster'!$I191</f>
        <v>0</v>
      </c>
      <c r="J191" s="42">
        <f>'[8]Daily Roster'!$J191</f>
        <v>0</v>
      </c>
      <c r="K191" s="42">
        <f>'[8]Daily Roster'!$K191</f>
        <v>0</v>
      </c>
      <c r="L191" s="42">
        <f>'[8]Daily Roster'!$L191</f>
        <v>0</v>
      </c>
      <c r="M191" s="42">
        <f>'[8]Daily Roster'!$M191</f>
        <v>0</v>
      </c>
      <c r="N191" s="42">
        <f>'[8]Daily Roster'!$N191</f>
        <v>0</v>
      </c>
      <c r="O191" s="42">
        <f>'[8]Daily Roster'!$O191</f>
        <v>0</v>
      </c>
      <c r="P191" s="42">
        <f>'[8]Daily Roster'!$P191</f>
        <v>0</v>
      </c>
      <c r="Q191" s="42">
        <f>'[8]Daily Roster'!$Q191</f>
        <v>0</v>
      </c>
      <c r="R191" s="42">
        <f>'[8]Daily Roster'!$R191</f>
        <v>0</v>
      </c>
      <c r="S191" s="42">
        <f>'[8]Daily Roster'!$S191</f>
        <v>0</v>
      </c>
      <c r="T191" s="42">
        <f>'[8]Daily Roster'!$T191</f>
        <v>0</v>
      </c>
    </row>
    <row r="192" spans="1:20" x14ac:dyDescent="0.3">
      <c r="A192" s="7">
        <v>43367</v>
      </c>
      <c r="B192" s="1" t="s">
        <v>1</v>
      </c>
      <c r="C192" s="39">
        <f>'[8]Daily Roster'!$C192</f>
        <v>0</v>
      </c>
      <c r="D192" s="39">
        <f>'[8]Daily Roster'!$D192</f>
        <v>0</v>
      </c>
      <c r="E192" s="39">
        <f>'[8]Daily Roster'!$E192</f>
        <v>0</v>
      </c>
      <c r="F192" s="39">
        <f>'[8]Daily Roster'!$F192</f>
        <v>0</v>
      </c>
      <c r="G192" s="39">
        <f>'[8]Daily Roster'!$G192</f>
        <v>0</v>
      </c>
      <c r="H192" s="39">
        <f>'[8]Daily Roster'!$H192</f>
        <v>0</v>
      </c>
      <c r="I192" s="39">
        <f>'[8]Daily Roster'!$I192</f>
        <v>0</v>
      </c>
      <c r="J192" s="42">
        <f>'[8]Daily Roster'!$J192</f>
        <v>0</v>
      </c>
      <c r="K192" s="42">
        <f>'[8]Daily Roster'!$K192</f>
        <v>0</v>
      </c>
      <c r="L192" s="42">
        <f>'[8]Daily Roster'!$L192</f>
        <v>0</v>
      </c>
      <c r="M192" s="42">
        <f>'[8]Daily Roster'!$M192</f>
        <v>0</v>
      </c>
      <c r="N192" s="42">
        <f>'[8]Daily Roster'!$N192</f>
        <v>0</v>
      </c>
      <c r="O192" s="42">
        <f>'[8]Daily Roster'!$O192</f>
        <v>0</v>
      </c>
      <c r="P192" s="42">
        <f>'[8]Daily Roster'!$P192</f>
        <v>0</v>
      </c>
      <c r="Q192" s="42">
        <f>'[8]Daily Roster'!$Q192</f>
        <v>0</v>
      </c>
      <c r="R192" s="42">
        <f>'[8]Daily Roster'!$R192</f>
        <v>0</v>
      </c>
      <c r="S192" s="42">
        <f>'[8]Daily Roster'!$S192</f>
        <v>0</v>
      </c>
      <c r="T192" s="42">
        <f>'[8]Daily Roster'!$T192</f>
        <v>0</v>
      </c>
    </row>
    <row r="193" spans="1:20" x14ac:dyDescent="0.3">
      <c r="A193" s="7">
        <v>43368</v>
      </c>
      <c r="B193" s="1" t="s">
        <v>2</v>
      </c>
      <c r="C193" s="39">
        <f>'[8]Daily Roster'!$C193</f>
        <v>0</v>
      </c>
      <c r="D193" s="39">
        <f>'[8]Daily Roster'!$D193</f>
        <v>0</v>
      </c>
      <c r="E193" s="39">
        <f>'[8]Daily Roster'!$E193</f>
        <v>0</v>
      </c>
      <c r="F193" s="39">
        <f>'[8]Daily Roster'!$F193</f>
        <v>0</v>
      </c>
      <c r="G193" s="39">
        <f>'[8]Daily Roster'!$G193</f>
        <v>0</v>
      </c>
      <c r="H193" s="39">
        <f>'[8]Daily Roster'!$H193</f>
        <v>0</v>
      </c>
      <c r="I193" s="39">
        <f>'[8]Daily Roster'!$I193</f>
        <v>0</v>
      </c>
      <c r="J193" s="42">
        <f>'[8]Daily Roster'!$J193</f>
        <v>0</v>
      </c>
      <c r="K193" s="42">
        <f>'[8]Daily Roster'!$K193</f>
        <v>0</v>
      </c>
      <c r="L193" s="42">
        <f>'[8]Daily Roster'!$L193</f>
        <v>0</v>
      </c>
      <c r="M193" s="42">
        <f>'[8]Daily Roster'!$M193</f>
        <v>0</v>
      </c>
      <c r="N193" s="42">
        <f>'[8]Daily Roster'!$N193</f>
        <v>0</v>
      </c>
      <c r="O193" s="42">
        <f>'[8]Daily Roster'!$O193</f>
        <v>0</v>
      </c>
      <c r="P193" s="42">
        <f>'[8]Daily Roster'!$P193</f>
        <v>0</v>
      </c>
      <c r="Q193" s="42">
        <f>'[8]Daily Roster'!$Q193</f>
        <v>0</v>
      </c>
      <c r="R193" s="42">
        <f>'[8]Daily Roster'!$R193</f>
        <v>0</v>
      </c>
      <c r="S193" s="42">
        <f>'[8]Daily Roster'!$S193</f>
        <v>0</v>
      </c>
      <c r="T193" s="42">
        <f>'[8]Daily Roster'!$T193</f>
        <v>0</v>
      </c>
    </row>
    <row r="194" spans="1:20" x14ac:dyDescent="0.3">
      <c r="A194" s="7">
        <v>43369</v>
      </c>
      <c r="B194" s="1" t="s">
        <v>3</v>
      </c>
      <c r="C194" s="39">
        <f>'[8]Daily Roster'!$C194</f>
        <v>0</v>
      </c>
      <c r="D194" s="39">
        <f>'[8]Daily Roster'!$D194</f>
        <v>0</v>
      </c>
      <c r="E194" s="39">
        <f>'[8]Daily Roster'!$E194</f>
        <v>0</v>
      </c>
      <c r="F194" s="39">
        <f>'[8]Daily Roster'!$F194</f>
        <v>0</v>
      </c>
      <c r="G194" s="39">
        <f>'[8]Daily Roster'!$G194</f>
        <v>0</v>
      </c>
      <c r="H194" s="39">
        <f>'[8]Daily Roster'!$H194</f>
        <v>0</v>
      </c>
      <c r="I194" s="39">
        <f>'[8]Daily Roster'!$I194</f>
        <v>0</v>
      </c>
      <c r="J194" s="42">
        <f>'[8]Daily Roster'!$J194</f>
        <v>0</v>
      </c>
      <c r="K194" s="42">
        <f>'[8]Daily Roster'!$K194</f>
        <v>0</v>
      </c>
      <c r="L194" s="42">
        <f>'[8]Daily Roster'!$L194</f>
        <v>0</v>
      </c>
      <c r="M194" s="42">
        <f>'[8]Daily Roster'!$M194</f>
        <v>0</v>
      </c>
      <c r="N194" s="42">
        <f>'[8]Daily Roster'!$N194</f>
        <v>0</v>
      </c>
      <c r="O194" s="42">
        <f>'[8]Daily Roster'!$O194</f>
        <v>0</v>
      </c>
      <c r="P194" s="42">
        <f>'[8]Daily Roster'!$P194</f>
        <v>0</v>
      </c>
      <c r="Q194" s="42">
        <f>'[8]Daily Roster'!$Q194</f>
        <v>0</v>
      </c>
      <c r="R194" s="42">
        <f>'[8]Daily Roster'!$R194</f>
        <v>0</v>
      </c>
      <c r="S194" s="42">
        <f>'[8]Daily Roster'!$S194</f>
        <v>0</v>
      </c>
      <c r="T194" s="42">
        <f>'[8]Daily Roster'!$T194</f>
        <v>0</v>
      </c>
    </row>
    <row r="195" spans="1:20" x14ac:dyDescent="0.3">
      <c r="A195" s="7">
        <v>43370</v>
      </c>
      <c r="B195" s="1" t="s">
        <v>4</v>
      </c>
      <c r="C195" s="39">
        <f>'[8]Daily Roster'!$C195</f>
        <v>0</v>
      </c>
      <c r="D195" s="39">
        <f>'[8]Daily Roster'!$D195</f>
        <v>0</v>
      </c>
      <c r="E195" s="39">
        <f>'[8]Daily Roster'!$E195</f>
        <v>0</v>
      </c>
      <c r="F195" s="39">
        <f>'[8]Daily Roster'!$F195</f>
        <v>0</v>
      </c>
      <c r="G195" s="39">
        <f>'[8]Daily Roster'!$G195</f>
        <v>0</v>
      </c>
      <c r="H195" s="39">
        <f>'[8]Daily Roster'!$H195</f>
        <v>0</v>
      </c>
      <c r="I195" s="39">
        <f>'[8]Daily Roster'!$I195</f>
        <v>0</v>
      </c>
      <c r="J195" s="42">
        <f>'[8]Daily Roster'!$J195</f>
        <v>0</v>
      </c>
      <c r="K195" s="42">
        <f>'[8]Daily Roster'!$K195</f>
        <v>0</v>
      </c>
      <c r="L195" s="42">
        <f>'[8]Daily Roster'!$L195</f>
        <v>0</v>
      </c>
      <c r="M195" s="42">
        <f>'[8]Daily Roster'!$M195</f>
        <v>0</v>
      </c>
      <c r="N195" s="42">
        <f>'[8]Daily Roster'!$N195</f>
        <v>0</v>
      </c>
      <c r="O195" s="42">
        <f>'[8]Daily Roster'!$O195</f>
        <v>0</v>
      </c>
      <c r="P195" s="42">
        <f>'[8]Daily Roster'!$P195</f>
        <v>0</v>
      </c>
      <c r="Q195" s="42">
        <f>'[8]Daily Roster'!$Q195</f>
        <v>0</v>
      </c>
      <c r="R195" s="42">
        <f>'[8]Daily Roster'!$R195</f>
        <v>0</v>
      </c>
      <c r="S195" s="42">
        <f>'[8]Daily Roster'!$S195</f>
        <v>0</v>
      </c>
      <c r="T195" s="42">
        <f>'[8]Daily Roster'!$T195</f>
        <v>0</v>
      </c>
    </row>
    <row r="196" spans="1:20" x14ac:dyDescent="0.3">
      <c r="A196" s="7">
        <v>43371</v>
      </c>
      <c r="B196" s="1" t="s">
        <v>5</v>
      </c>
      <c r="C196" s="39">
        <f>'[8]Daily Roster'!$C196</f>
        <v>0</v>
      </c>
      <c r="D196" s="39">
        <f>'[8]Daily Roster'!$D196</f>
        <v>0</v>
      </c>
      <c r="E196" s="39">
        <f>'[8]Daily Roster'!$E196</f>
        <v>0</v>
      </c>
      <c r="F196" s="39">
        <f>'[8]Daily Roster'!$F196</f>
        <v>0</v>
      </c>
      <c r="G196" s="39">
        <f>'[8]Daily Roster'!$G196</f>
        <v>0</v>
      </c>
      <c r="H196" s="39">
        <f>'[8]Daily Roster'!$H196</f>
        <v>0</v>
      </c>
      <c r="I196" s="39">
        <f>'[8]Daily Roster'!$I196</f>
        <v>0</v>
      </c>
      <c r="J196" s="42">
        <f>'[8]Daily Roster'!$J196</f>
        <v>0</v>
      </c>
      <c r="K196" s="42">
        <f>'[8]Daily Roster'!$K196</f>
        <v>0</v>
      </c>
      <c r="L196" s="42">
        <f>'[8]Daily Roster'!$L196</f>
        <v>0</v>
      </c>
      <c r="M196" s="42">
        <f>'[8]Daily Roster'!$M196</f>
        <v>0</v>
      </c>
      <c r="N196" s="42">
        <f>'[8]Daily Roster'!$N196</f>
        <v>0</v>
      </c>
      <c r="O196" s="42">
        <f>'[8]Daily Roster'!$O196</f>
        <v>0</v>
      </c>
      <c r="P196" s="42">
        <f>'[8]Daily Roster'!$P196</f>
        <v>0</v>
      </c>
      <c r="Q196" s="42">
        <f>'[8]Daily Roster'!$Q196</f>
        <v>0</v>
      </c>
      <c r="R196" s="42">
        <f>'[8]Daily Roster'!$R196</f>
        <v>0</v>
      </c>
      <c r="S196" s="42">
        <f>'[8]Daily Roster'!$S196</f>
        <v>0</v>
      </c>
      <c r="T196" s="42">
        <f>'[8]Daily Roster'!$T196</f>
        <v>0</v>
      </c>
    </row>
    <row r="197" spans="1:20" x14ac:dyDescent="0.3">
      <c r="A197" s="7">
        <v>43374</v>
      </c>
      <c r="B197" s="1" t="s">
        <v>1</v>
      </c>
      <c r="C197" s="39">
        <f>'[8]Daily Roster'!$C197</f>
        <v>0</v>
      </c>
      <c r="D197" s="39">
        <f>'[8]Daily Roster'!$D197</f>
        <v>0</v>
      </c>
      <c r="E197" s="39">
        <f>'[8]Daily Roster'!$E197</f>
        <v>0</v>
      </c>
      <c r="F197" s="39">
        <f>'[8]Daily Roster'!$F197</f>
        <v>0</v>
      </c>
      <c r="G197" s="39">
        <f>'[8]Daily Roster'!$G197</f>
        <v>0</v>
      </c>
      <c r="H197" s="39">
        <f>'[8]Daily Roster'!$H197</f>
        <v>0</v>
      </c>
      <c r="I197" s="39">
        <f>'[8]Daily Roster'!$I197</f>
        <v>0</v>
      </c>
      <c r="J197" s="42">
        <f>'[8]Daily Roster'!$J197</f>
        <v>0</v>
      </c>
      <c r="K197" s="42">
        <f>'[8]Daily Roster'!$K197</f>
        <v>0</v>
      </c>
      <c r="L197" s="42">
        <f>'[8]Daily Roster'!$L197</f>
        <v>0</v>
      </c>
      <c r="M197" s="42">
        <f>'[8]Daily Roster'!$M197</f>
        <v>0</v>
      </c>
      <c r="N197" s="42">
        <f>'[8]Daily Roster'!$N197</f>
        <v>0</v>
      </c>
      <c r="O197" s="42">
        <f>'[8]Daily Roster'!$O197</f>
        <v>0</v>
      </c>
      <c r="P197" s="42">
        <f>'[8]Daily Roster'!$P197</f>
        <v>0</v>
      </c>
      <c r="Q197" s="42">
        <f>'[8]Daily Roster'!$Q197</f>
        <v>0</v>
      </c>
      <c r="R197" s="42">
        <f>'[8]Daily Roster'!$R197</f>
        <v>0</v>
      </c>
      <c r="S197" s="42">
        <f>'[8]Daily Roster'!$S197</f>
        <v>0</v>
      </c>
      <c r="T197" s="42">
        <f>'[8]Daily Roster'!$T197</f>
        <v>0</v>
      </c>
    </row>
    <row r="198" spans="1:20" x14ac:dyDescent="0.3">
      <c r="A198" s="7">
        <v>43375</v>
      </c>
      <c r="B198" s="1" t="s">
        <v>2</v>
      </c>
      <c r="C198" s="39">
        <f>'[8]Daily Roster'!$C198</f>
        <v>0</v>
      </c>
      <c r="D198" s="39">
        <f>'[8]Daily Roster'!$D198</f>
        <v>0</v>
      </c>
      <c r="E198" s="39">
        <f>'[8]Daily Roster'!$E198</f>
        <v>0</v>
      </c>
      <c r="F198" s="39">
        <f>'[8]Daily Roster'!$F198</f>
        <v>0</v>
      </c>
      <c r="G198" s="39">
        <f>'[8]Daily Roster'!$G198</f>
        <v>0</v>
      </c>
      <c r="H198" s="39">
        <f>'[8]Daily Roster'!$H198</f>
        <v>0</v>
      </c>
      <c r="I198" s="39">
        <f>'[8]Daily Roster'!$I198</f>
        <v>0</v>
      </c>
      <c r="J198" s="42">
        <f>'[8]Daily Roster'!$J198</f>
        <v>0</v>
      </c>
      <c r="K198" s="42">
        <f>'[8]Daily Roster'!$K198</f>
        <v>0</v>
      </c>
      <c r="L198" s="42">
        <f>'[8]Daily Roster'!$L198</f>
        <v>0</v>
      </c>
      <c r="M198" s="42">
        <f>'[8]Daily Roster'!$M198</f>
        <v>0</v>
      </c>
      <c r="N198" s="42">
        <f>'[8]Daily Roster'!$N198</f>
        <v>0</v>
      </c>
      <c r="O198" s="42">
        <f>'[8]Daily Roster'!$O198</f>
        <v>0</v>
      </c>
      <c r="P198" s="42">
        <f>'[8]Daily Roster'!$P198</f>
        <v>0</v>
      </c>
      <c r="Q198" s="42">
        <f>'[8]Daily Roster'!$Q198</f>
        <v>0</v>
      </c>
      <c r="R198" s="42">
        <f>'[8]Daily Roster'!$R198</f>
        <v>0</v>
      </c>
      <c r="S198" s="42">
        <f>'[8]Daily Roster'!$S198</f>
        <v>0</v>
      </c>
      <c r="T198" s="42">
        <f>'[8]Daily Roster'!$T198</f>
        <v>0</v>
      </c>
    </row>
    <row r="199" spans="1:20" x14ac:dyDescent="0.3">
      <c r="A199" s="7">
        <v>43376</v>
      </c>
      <c r="B199" s="1" t="s">
        <v>3</v>
      </c>
      <c r="C199" s="39">
        <f>'[8]Daily Roster'!$C199</f>
        <v>0</v>
      </c>
      <c r="D199" s="39">
        <f>'[8]Daily Roster'!$D199</f>
        <v>0</v>
      </c>
      <c r="E199" s="39">
        <f>'[8]Daily Roster'!$E199</f>
        <v>0</v>
      </c>
      <c r="F199" s="39">
        <f>'[8]Daily Roster'!$F199</f>
        <v>0</v>
      </c>
      <c r="G199" s="39">
        <f>'[8]Daily Roster'!$G199</f>
        <v>0</v>
      </c>
      <c r="H199" s="39">
        <f>'[8]Daily Roster'!$H199</f>
        <v>0</v>
      </c>
      <c r="I199" s="39">
        <f>'[8]Daily Roster'!$I199</f>
        <v>0</v>
      </c>
      <c r="J199" s="42">
        <f>'[8]Daily Roster'!$J199</f>
        <v>0</v>
      </c>
      <c r="K199" s="42">
        <f>'[8]Daily Roster'!$K199</f>
        <v>0</v>
      </c>
      <c r="L199" s="42">
        <f>'[8]Daily Roster'!$L199</f>
        <v>0</v>
      </c>
      <c r="M199" s="42">
        <f>'[8]Daily Roster'!$M199</f>
        <v>0</v>
      </c>
      <c r="N199" s="42">
        <f>'[8]Daily Roster'!$N199</f>
        <v>0</v>
      </c>
      <c r="O199" s="42">
        <f>'[8]Daily Roster'!$O199</f>
        <v>0</v>
      </c>
      <c r="P199" s="42">
        <f>'[8]Daily Roster'!$P199</f>
        <v>0</v>
      </c>
      <c r="Q199" s="42">
        <f>'[8]Daily Roster'!$Q199</f>
        <v>0</v>
      </c>
      <c r="R199" s="42">
        <f>'[8]Daily Roster'!$R199</f>
        <v>0</v>
      </c>
      <c r="S199" s="42">
        <f>'[8]Daily Roster'!$S199</f>
        <v>0</v>
      </c>
      <c r="T199" s="42">
        <f>'[8]Daily Roster'!$T199</f>
        <v>0</v>
      </c>
    </row>
    <row r="200" spans="1:20" x14ac:dyDescent="0.3">
      <c r="A200" s="7">
        <v>43377</v>
      </c>
      <c r="B200" s="1" t="s">
        <v>4</v>
      </c>
      <c r="C200" s="39">
        <f>'[8]Daily Roster'!$C200</f>
        <v>0</v>
      </c>
      <c r="D200" s="39">
        <f>'[8]Daily Roster'!$D200</f>
        <v>0</v>
      </c>
      <c r="E200" s="39">
        <f>'[8]Daily Roster'!$E200</f>
        <v>0</v>
      </c>
      <c r="F200" s="39">
        <f>'[8]Daily Roster'!$F200</f>
        <v>0</v>
      </c>
      <c r="G200" s="39">
        <f>'[8]Daily Roster'!$G200</f>
        <v>0</v>
      </c>
      <c r="H200" s="39">
        <f>'[8]Daily Roster'!$H200</f>
        <v>0</v>
      </c>
      <c r="I200" s="39">
        <f>'[8]Daily Roster'!$I200</f>
        <v>0</v>
      </c>
      <c r="J200" s="42">
        <f>'[8]Daily Roster'!$J200</f>
        <v>0</v>
      </c>
      <c r="K200" s="42">
        <f>'[8]Daily Roster'!$K200</f>
        <v>0</v>
      </c>
      <c r="L200" s="42">
        <f>'[8]Daily Roster'!$L200</f>
        <v>0</v>
      </c>
      <c r="M200" s="42">
        <f>'[8]Daily Roster'!$M200</f>
        <v>0</v>
      </c>
      <c r="N200" s="42">
        <f>'[8]Daily Roster'!$N200</f>
        <v>0</v>
      </c>
      <c r="O200" s="42">
        <f>'[8]Daily Roster'!$O200</f>
        <v>0</v>
      </c>
      <c r="P200" s="42">
        <f>'[8]Daily Roster'!$P200</f>
        <v>0</v>
      </c>
      <c r="Q200" s="42">
        <f>'[8]Daily Roster'!$Q200</f>
        <v>0</v>
      </c>
      <c r="R200" s="42">
        <f>'[8]Daily Roster'!$R200</f>
        <v>0</v>
      </c>
      <c r="S200" s="42">
        <f>'[8]Daily Roster'!$S200</f>
        <v>0</v>
      </c>
      <c r="T200" s="42">
        <f>'[8]Daily Roster'!$T200</f>
        <v>0</v>
      </c>
    </row>
    <row r="201" spans="1:20" x14ac:dyDescent="0.3">
      <c r="A201" s="7">
        <v>43378</v>
      </c>
      <c r="B201" s="1" t="s">
        <v>5</v>
      </c>
      <c r="C201" s="39">
        <f>'[8]Daily Roster'!$C201</f>
        <v>0</v>
      </c>
      <c r="D201" s="39">
        <f>'[8]Daily Roster'!$D201</f>
        <v>0</v>
      </c>
      <c r="E201" s="39">
        <f>'[8]Daily Roster'!$E201</f>
        <v>0</v>
      </c>
      <c r="F201" s="39">
        <f>'[8]Daily Roster'!$F201</f>
        <v>0</v>
      </c>
      <c r="G201" s="39">
        <f>'[8]Daily Roster'!$G201</f>
        <v>0</v>
      </c>
      <c r="H201" s="39">
        <f>'[8]Daily Roster'!$H201</f>
        <v>0</v>
      </c>
      <c r="I201" s="39">
        <f>'[8]Daily Roster'!$I201</f>
        <v>0</v>
      </c>
      <c r="J201" s="42">
        <f>'[8]Daily Roster'!$J201</f>
        <v>0</v>
      </c>
      <c r="K201" s="42">
        <f>'[8]Daily Roster'!$K201</f>
        <v>0</v>
      </c>
      <c r="L201" s="42">
        <f>'[8]Daily Roster'!$L201</f>
        <v>0</v>
      </c>
      <c r="M201" s="42">
        <f>'[8]Daily Roster'!$M201</f>
        <v>0</v>
      </c>
      <c r="N201" s="42">
        <f>'[8]Daily Roster'!$N201</f>
        <v>0</v>
      </c>
      <c r="O201" s="42">
        <f>'[8]Daily Roster'!$O201</f>
        <v>0</v>
      </c>
      <c r="P201" s="42">
        <f>'[8]Daily Roster'!$P201</f>
        <v>0</v>
      </c>
      <c r="Q201" s="42">
        <f>'[8]Daily Roster'!$Q201</f>
        <v>0</v>
      </c>
      <c r="R201" s="42">
        <f>'[8]Daily Roster'!$R201</f>
        <v>0</v>
      </c>
      <c r="S201" s="42">
        <f>'[8]Daily Roster'!$S201</f>
        <v>0</v>
      </c>
      <c r="T201" s="42">
        <f>'[8]Daily Roster'!$T201</f>
        <v>0</v>
      </c>
    </row>
    <row r="202" spans="1:20" x14ac:dyDescent="0.3">
      <c r="A202" s="7">
        <v>43381</v>
      </c>
      <c r="B202" s="1" t="s">
        <v>1</v>
      </c>
      <c r="C202" s="39">
        <f>'[8]Daily Roster'!$C202</f>
        <v>0</v>
      </c>
      <c r="D202" s="39">
        <f>'[8]Daily Roster'!$D202</f>
        <v>0</v>
      </c>
      <c r="E202" s="39">
        <f>'[8]Daily Roster'!$E202</f>
        <v>0</v>
      </c>
      <c r="F202" s="39">
        <f>'[8]Daily Roster'!$F202</f>
        <v>0</v>
      </c>
      <c r="G202" s="39">
        <f>'[8]Daily Roster'!$G202</f>
        <v>0</v>
      </c>
      <c r="H202" s="39">
        <f>'[8]Daily Roster'!$H202</f>
        <v>0</v>
      </c>
      <c r="I202" s="39">
        <f>'[8]Daily Roster'!$I202</f>
        <v>0</v>
      </c>
      <c r="J202" s="42">
        <f>'[8]Daily Roster'!$J202</f>
        <v>0</v>
      </c>
      <c r="K202" s="42">
        <f>'[8]Daily Roster'!$K202</f>
        <v>0</v>
      </c>
      <c r="L202" s="42">
        <f>'[8]Daily Roster'!$L202</f>
        <v>0</v>
      </c>
      <c r="M202" s="42">
        <f>'[8]Daily Roster'!$M202</f>
        <v>0</v>
      </c>
      <c r="N202" s="42">
        <f>'[8]Daily Roster'!$N202</f>
        <v>0</v>
      </c>
      <c r="O202" s="42">
        <f>'[8]Daily Roster'!$O202</f>
        <v>0</v>
      </c>
      <c r="P202" s="42">
        <f>'[8]Daily Roster'!$P202</f>
        <v>0</v>
      </c>
      <c r="Q202" s="42">
        <f>'[8]Daily Roster'!$Q202</f>
        <v>0</v>
      </c>
      <c r="R202" s="42">
        <f>'[8]Daily Roster'!$R202</f>
        <v>0</v>
      </c>
      <c r="S202" s="42">
        <f>'[8]Daily Roster'!$S202</f>
        <v>0</v>
      </c>
      <c r="T202" s="42">
        <f>'[8]Daily Roster'!$T202</f>
        <v>0</v>
      </c>
    </row>
    <row r="203" spans="1:20" x14ac:dyDescent="0.3">
      <c r="A203" s="7">
        <v>43382</v>
      </c>
      <c r="B203" s="1" t="s">
        <v>2</v>
      </c>
      <c r="C203" s="39">
        <f>'[8]Daily Roster'!$C203</f>
        <v>0</v>
      </c>
      <c r="D203" s="39">
        <f>'[8]Daily Roster'!$D203</f>
        <v>0</v>
      </c>
      <c r="E203" s="39">
        <f>'[8]Daily Roster'!$E203</f>
        <v>0</v>
      </c>
      <c r="F203" s="39">
        <f>'[8]Daily Roster'!$F203</f>
        <v>0</v>
      </c>
      <c r="G203" s="39">
        <f>'[8]Daily Roster'!$G203</f>
        <v>0</v>
      </c>
      <c r="H203" s="39">
        <f>'[8]Daily Roster'!$H203</f>
        <v>0</v>
      </c>
      <c r="I203" s="39">
        <f>'[8]Daily Roster'!$I203</f>
        <v>0</v>
      </c>
      <c r="J203" s="42">
        <f>'[8]Daily Roster'!$J203</f>
        <v>0</v>
      </c>
      <c r="K203" s="42">
        <f>'[8]Daily Roster'!$K203</f>
        <v>0</v>
      </c>
      <c r="L203" s="42">
        <f>'[8]Daily Roster'!$L203</f>
        <v>0</v>
      </c>
      <c r="M203" s="42">
        <f>'[8]Daily Roster'!$M203</f>
        <v>0</v>
      </c>
      <c r="N203" s="42">
        <f>'[8]Daily Roster'!$N203</f>
        <v>0</v>
      </c>
      <c r="O203" s="42">
        <f>'[8]Daily Roster'!$O203</f>
        <v>0</v>
      </c>
      <c r="P203" s="42">
        <f>'[8]Daily Roster'!$P203</f>
        <v>0</v>
      </c>
      <c r="Q203" s="42">
        <f>'[8]Daily Roster'!$Q203</f>
        <v>0</v>
      </c>
      <c r="R203" s="42">
        <f>'[8]Daily Roster'!$R203</f>
        <v>0</v>
      </c>
      <c r="S203" s="42">
        <f>'[8]Daily Roster'!$S203</f>
        <v>0</v>
      </c>
      <c r="T203" s="42">
        <f>'[8]Daily Roster'!$T203</f>
        <v>0</v>
      </c>
    </row>
    <row r="204" spans="1:20" x14ac:dyDescent="0.3">
      <c r="A204" s="7">
        <v>43383</v>
      </c>
      <c r="B204" s="1" t="s">
        <v>3</v>
      </c>
      <c r="C204" s="39">
        <f>'[8]Daily Roster'!$C204</f>
        <v>0</v>
      </c>
      <c r="D204" s="39">
        <f>'[8]Daily Roster'!$D204</f>
        <v>0</v>
      </c>
      <c r="E204" s="39">
        <f>'[8]Daily Roster'!$E204</f>
        <v>0</v>
      </c>
      <c r="F204" s="39">
        <f>'[8]Daily Roster'!$F204</f>
        <v>0</v>
      </c>
      <c r="G204" s="39">
        <f>'[8]Daily Roster'!$G204</f>
        <v>0</v>
      </c>
      <c r="H204" s="39">
        <f>'[8]Daily Roster'!$H204</f>
        <v>0</v>
      </c>
      <c r="I204" s="39">
        <f>'[8]Daily Roster'!$I204</f>
        <v>0</v>
      </c>
      <c r="J204" s="42">
        <f>'[8]Daily Roster'!$J204</f>
        <v>0</v>
      </c>
      <c r="K204" s="42">
        <f>'[8]Daily Roster'!$K204</f>
        <v>0</v>
      </c>
      <c r="L204" s="42">
        <f>'[8]Daily Roster'!$L204</f>
        <v>0</v>
      </c>
      <c r="M204" s="42">
        <f>'[8]Daily Roster'!$M204</f>
        <v>0</v>
      </c>
      <c r="N204" s="42">
        <f>'[8]Daily Roster'!$N204</f>
        <v>0</v>
      </c>
      <c r="O204" s="42">
        <f>'[8]Daily Roster'!$O204</f>
        <v>0</v>
      </c>
      <c r="P204" s="42">
        <f>'[8]Daily Roster'!$P204</f>
        <v>0</v>
      </c>
      <c r="Q204" s="42">
        <f>'[8]Daily Roster'!$Q204</f>
        <v>0</v>
      </c>
      <c r="R204" s="42">
        <f>'[8]Daily Roster'!$R204</f>
        <v>0</v>
      </c>
      <c r="S204" s="42">
        <f>'[8]Daily Roster'!$S204</f>
        <v>0</v>
      </c>
      <c r="T204" s="42">
        <f>'[8]Daily Roster'!$T204</f>
        <v>0</v>
      </c>
    </row>
    <row r="205" spans="1:20" x14ac:dyDescent="0.3">
      <c r="A205" s="7">
        <v>43384</v>
      </c>
      <c r="B205" s="1" t="s">
        <v>4</v>
      </c>
      <c r="C205" s="39">
        <f>'[8]Daily Roster'!$C205</f>
        <v>0</v>
      </c>
      <c r="D205" s="39">
        <f>'[8]Daily Roster'!$D205</f>
        <v>0</v>
      </c>
      <c r="E205" s="39">
        <f>'[8]Daily Roster'!$E205</f>
        <v>0</v>
      </c>
      <c r="F205" s="39">
        <f>'[8]Daily Roster'!$F205</f>
        <v>0</v>
      </c>
      <c r="G205" s="39">
        <f>'[8]Daily Roster'!$G205</f>
        <v>0</v>
      </c>
      <c r="H205" s="39">
        <f>'[8]Daily Roster'!$H205</f>
        <v>0</v>
      </c>
      <c r="I205" s="39">
        <f>'[8]Daily Roster'!$I205</f>
        <v>0</v>
      </c>
      <c r="J205" s="42">
        <f>'[8]Daily Roster'!$J205</f>
        <v>0</v>
      </c>
      <c r="K205" s="42">
        <f>'[8]Daily Roster'!$K205</f>
        <v>0</v>
      </c>
      <c r="L205" s="42">
        <f>'[8]Daily Roster'!$L205</f>
        <v>0</v>
      </c>
      <c r="M205" s="42">
        <f>'[8]Daily Roster'!$M205</f>
        <v>0</v>
      </c>
      <c r="N205" s="42">
        <f>'[8]Daily Roster'!$N205</f>
        <v>0</v>
      </c>
      <c r="O205" s="42">
        <f>'[8]Daily Roster'!$O205</f>
        <v>0</v>
      </c>
      <c r="P205" s="42">
        <f>'[8]Daily Roster'!$P205</f>
        <v>0</v>
      </c>
      <c r="Q205" s="42">
        <f>'[8]Daily Roster'!$Q205</f>
        <v>0</v>
      </c>
      <c r="R205" s="42">
        <f>'[8]Daily Roster'!$R205</f>
        <v>0</v>
      </c>
      <c r="S205" s="42">
        <f>'[8]Daily Roster'!$S205</f>
        <v>0</v>
      </c>
      <c r="T205" s="42">
        <f>'[8]Daily Roster'!$T205</f>
        <v>0</v>
      </c>
    </row>
    <row r="206" spans="1:20" x14ac:dyDescent="0.3">
      <c r="A206" s="7">
        <v>43385</v>
      </c>
      <c r="B206" s="1" t="s">
        <v>5</v>
      </c>
      <c r="C206" s="39">
        <f>'[8]Daily Roster'!$C206</f>
        <v>0</v>
      </c>
      <c r="D206" s="39">
        <f>'[8]Daily Roster'!$D206</f>
        <v>0</v>
      </c>
      <c r="E206" s="39">
        <f>'[8]Daily Roster'!$E206</f>
        <v>0</v>
      </c>
      <c r="F206" s="39">
        <f>'[8]Daily Roster'!$F206</f>
        <v>0</v>
      </c>
      <c r="G206" s="39">
        <f>'[8]Daily Roster'!$G206</f>
        <v>0</v>
      </c>
      <c r="H206" s="39">
        <f>'[8]Daily Roster'!$H206</f>
        <v>0</v>
      </c>
      <c r="I206" s="39">
        <f>'[8]Daily Roster'!$I206</f>
        <v>0</v>
      </c>
      <c r="J206" s="42">
        <f>'[8]Daily Roster'!$J206</f>
        <v>0</v>
      </c>
      <c r="K206" s="42">
        <f>'[8]Daily Roster'!$K206</f>
        <v>0</v>
      </c>
      <c r="L206" s="42">
        <f>'[8]Daily Roster'!$L206</f>
        <v>0</v>
      </c>
      <c r="M206" s="42">
        <f>'[8]Daily Roster'!$M206</f>
        <v>0</v>
      </c>
      <c r="N206" s="42">
        <f>'[8]Daily Roster'!$N206</f>
        <v>0</v>
      </c>
      <c r="O206" s="42">
        <f>'[8]Daily Roster'!$O206</f>
        <v>0</v>
      </c>
      <c r="P206" s="42">
        <f>'[8]Daily Roster'!$P206</f>
        <v>0</v>
      </c>
      <c r="Q206" s="42">
        <f>'[8]Daily Roster'!$Q206</f>
        <v>0</v>
      </c>
      <c r="R206" s="42">
        <f>'[8]Daily Roster'!$R206</f>
        <v>0</v>
      </c>
      <c r="S206" s="42">
        <f>'[8]Daily Roster'!$S206</f>
        <v>0</v>
      </c>
      <c r="T206" s="42">
        <f>'[8]Daily Roster'!$T206</f>
        <v>0</v>
      </c>
    </row>
    <row r="207" spans="1:20" x14ac:dyDescent="0.3">
      <c r="A207" s="7">
        <v>43388</v>
      </c>
      <c r="B207" s="1" t="s">
        <v>1</v>
      </c>
      <c r="C207" s="39">
        <f>'[8]Daily Roster'!$C207</f>
        <v>0</v>
      </c>
      <c r="D207" s="39">
        <f>'[8]Daily Roster'!$D207</f>
        <v>0</v>
      </c>
      <c r="E207" s="39">
        <f>'[8]Daily Roster'!$E207</f>
        <v>0</v>
      </c>
      <c r="F207" s="39">
        <f>'[8]Daily Roster'!$F207</f>
        <v>0</v>
      </c>
      <c r="G207" s="39">
        <f>'[8]Daily Roster'!$G207</f>
        <v>0</v>
      </c>
      <c r="H207" s="39">
        <f>'[8]Daily Roster'!$H207</f>
        <v>0</v>
      </c>
      <c r="I207" s="39">
        <f>'[8]Daily Roster'!$I207</f>
        <v>0</v>
      </c>
      <c r="J207" s="42">
        <f>'[8]Daily Roster'!$J207</f>
        <v>0</v>
      </c>
      <c r="K207" s="42">
        <f>'[8]Daily Roster'!$K207</f>
        <v>0</v>
      </c>
      <c r="L207" s="42">
        <f>'[8]Daily Roster'!$L207</f>
        <v>0</v>
      </c>
      <c r="M207" s="42">
        <f>'[8]Daily Roster'!$M207</f>
        <v>0</v>
      </c>
      <c r="N207" s="42">
        <f>'[8]Daily Roster'!$N207</f>
        <v>0</v>
      </c>
      <c r="O207" s="42">
        <f>'[8]Daily Roster'!$O207</f>
        <v>0</v>
      </c>
      <c r="P207" s="42">
        <f>'[8]Daily Roster'!$P207</f>
        <v>0</v>
      </c>
      <c r="Q207" s="42">
        <f>'[8]Daily Roster'!$Q207</f>
        <v>0</v>
      </c>
      <c r="R207" s="42">
        <f>'[8]Daily Roster'!$R207</f>
        <v>0</v>
      </c>
      <c r="S207" s="42">
        <f>'[8]Daily Roster'!$S207</f>
        <v>0</v>
      </c>
      <c r="T207" s="42">
        <f>'[8]Daily Roster'!$T207</f>
        <v>0</v>
      </c>
    </row>
    <row r="208" spans="1:20" x14ac:dyDescent="0.3">
      <c r="A208" s="7">
        <v>43389</v>
      </c>
      <c r="B208" s="1" t="s">
        <v>2</v>
      </c>
      <c r="C208" s="39">
        <f>'[8]Daily Roster'!$C208</f>
        <v>0</v>
      </c>
      <c r="D208" s="39">
        <f>'[8]Daily Roster'!$D208</f>
        <v>0</v>
      </c>
      <c r="E208" s="39">
        <f>'[8]Daily Roster'!$E208</f>
        <v>0</v>
      </c>
      <c r="F208" s="39">
        <f>'[8]Daily Roster'!$F208</f>
        <v>0</v>
      </c>
      <c r="G208" s="39">
        <f>'[8]Daily Roster'!$G208</f>
        <v>0</v>
      </c>
      <c r="H208" s="39">
        <f>'[8]Daily Roster'!$H208</f>
        <v>0</v>
      </c>
      <c r="I208" s="39">
        <f>'[8]Daily Roster'!$I208</f>
        <v>0</v>
      </c>
      <c r="J208" s="42">
        <f>'[8]Daily Roster'!$J208</f>
        <v>0</v>
      </c>
      <c r="K208" s="42">
        <f>'[8]Daily Roster'!$K208</f>
        <v>0</v>
      </c>
      <c r="L208" s="42">
        <f>'[8]Daily Roster'!$L208</f>
        <v>0</v>
      </c>
      <c r="M208" s="42">
        <f>'[8]Daily Roster'!$M208</f>
        <v>0</v>
      </c>
      <c r="N208" s="42">
        <f>'[8]Daily Roster'!$N208</f>
        <v>0</v>
      </c>
      <c r="O208" s="42">
        <f>'[8]Daily Roster'!$O208</f>
        <v>0</v>
      </c>
      <c r="P208" s="42">
        <f>'[8]Daily Roster'!$P208</f>
        <v>0</v>
      </c>
      <c r="Q208" s="42">
        <f>'[8]Daily Roster'!$Q208</f>
        <v>0</v>
      </c>
      <c r="R208" s="42">
        <f>'[8]Daily Roster'!$R208</f>
        <v>0</v>
      </c>
      <c r="S208" s="42">
        <f>'[8]Daily Roster'!$S208</f>
        <v>0</v>
      </c>
      <c r="T208" s="42">
        <f>'[8]Daily Roster'!$T208</f>
        <v>0</v>
      </c>
    </row>
    <row r="209" spans="1:20" x14ac:dyDescent="0.3">
      <c r="A209" s="7">
        <v>43390</v>
      </c>
      <c r="B209" s="1" t="s">
        <v>3</v>
      </c>
      <c r="C209" s="39">
        <f>'[8]Daily Roster'!$C209</f>
        <v>0</v>
      </c>
      <c r="D209" s="39">
        <f>'[8]Daily Roster'!$D209</f>
        <v>0</v>
      </c>
      <c r="E209" s="39">
        <f>'[8]Daily Roster'!$E209</f>
        <v>0</v>
      </c>
      <c r="F209" s="39">
        <f>'[8]Daily Roster'!$F209</f>
        <v>0</v>
      </c>
      <c r="G209" s="39">
        <f>'[8]Daily Roster'!$G209</f>
        <v>0</v>
      </c>
      <c r="H209" s="39">
        <f>'[8]Daily Roster'!$H209</f>
        <v>0</v>
      </c>
      <c r="I209" s="39">
        <f>'[8]Daily Roster'!$I209</f>
        <v>0</v>
      </c>
      <c r="J209" s="42">
        <f>'[8]Daily Roster'!$J209</f>
        <v>0</v>
      </c>
      <c r="K209" s="42">
        <f>'[8]Daily Roster'!$K209</f>
        <v>0</v>
      </c>
      <c r="L209" s="42">
        <f>'[8]Daily Roster'!$L209</f>
        <v>0</v>
      </c>
      <c r="M209" s="42">
        <f>'[8]Daily Roster'!$M209</f>
        <v>0</v>
      </c>
      <c r="N209" s="42">
        <f>'[8]Daily Roster'!$N209</f>
        <v>0</v>
      </c>
      <c r="O209" s="42">
        <f>'[8]Daily Roster'!$O209</f>
        <v>0</v>
      </c>
      <c r="P209" s="42">
        <f>'[8]Daily Roster'!$P209</f>
        <v>0</v>
      </c>
      <c r="Q209" s="42">
        <f>'[8]Daily Roster'!$Q209</f>
        <v>0</v>
      </c>
      <c r="R209" s="42">
        <f>'[8]Daily Roster'!$R209</f>
        <v>0</v>
      </c>
      <c r="S209" s="42">
        <f>'[8]Daily Roster'!$S209</f>
        <v>0</v>
      </c>
      <c r="T209" s="42">
        <f>'[8]Daily Roster'!$T209</f>
        <v>0</v>
      </c>
    </row>
    <row r="210" spans="1:20" x14ac:dyDescent="0.3">
      <c r="A210" s="7">
        <v>43391</v>
      </c>
      <c r="B210" s="1" t="s">
        <v>4</v>
      </c>
      <c r="C210" s="39">
        <f>'[8]Daily Roster'!$C210</f>
        <v>0</v>
      </c>
      <c r="D210" s="39">
        <f>'[8]Daily Roster'!$D210</f>
        <v>0</v>
      </c>
      <c r="E210" s="39">
        <f>'[8]Daily Roster'!$E210</f>
        <v>0</v>
      </c>
      <c r="F210" s="39">
        <f>'[8]Daily Roster'!$F210</f>
        <v>0</v>
      </c>
      <c r="G210" s="39">
        <f>'[8]Daily Roster'!$G210</f>
        <v>0</v>
      </c>
      <c r="H210" s="39">
        <f>'[8]Daily Roster'!$H210</f>
        <v>0</v>
      </c>
      <c r="I210" s="39">
        <f>'[8]Daily Roster'!$I210</f>
        <v>0</v>
      </c>
      <c r="J210" s="42">
        <f>'[8]Daily Roster'!$J210</f>
        <v>0</v>
      </c>
      <c r="K210" s="42">
        <f>'[8]Daily Roster'!$K210</f>
        <v>0</v>
      </c>
      <c r="L210" s="42">
        <f>'[8]Daily Roster'!$L210</f>
        <v>0</v>
      </c>
      <c r="M210" s="42">
        <f>'[8]Daily Roster'!$M210</f>
        <v>0</v>
      </c>
      <c r="N210" s="42">
        <f>'[8]Daily Roster'!$N210</f>
        <v>0</v>
      </c>
      <c r="O210" s="42">
        <f>'[8]Daily Roster'!$O210</f>
        <v>0</v>
      </c>
      <c r="P210" s="42">
        <f>'[8]Daily Roster'!$P210</f>
        <v>0</v>
      </c>
      <c r="Q210" s="42">
        <f>'[8]Daily Roster'!$Q210</f>
        <v>0</v>
      </c>
      <c r="R210" s="42">
        <f>'[8]Daily Roster'!$R210</f>
        <v>0</v>
      </c>
      <c r="S210" s="42">
        <f>'[8]Daily Roster'!$S210</f>
        <v>0</v>
      </c>
      <c r="T210" s="42">
        <f>'[8]Daily Roster'!$T210</f>
        <v>0</v>
      </c>
    </row>
    <row r="211" spans="1:20" x14ac:dyDescent="0.3">
      <c r="A211" s="7">
        <v>43392</v>
      </c>
      <c r="B211" s="1" t="s">
        <v>5</v>
      </c>
      <c r="C211" s="39">
        <f>'[8]Daily Roster'!$C211</f>
        <v>0</v>
      </c>
      <c r="D211" s="39">
        <f>'[8]Daily Roster'!$D211</f>
        <v>0</v>
      </c>
      <c r="E211" s="39">
        <f>'[8]Daily Roster'!$E211</f>
        <v>0</v>
      </c>
      <c r="F211" s="39">
        <f>'[8]Daily Roster'!$F211</f>
        <v>0</v>
      </c>
      <c r="G211" s="39">
        <f>'[8]Daily Roster'!$G211</f>
        <v>0</v>
      </c>
      <c r="H211" s="39">
        <f>'[8]Daily Roster'!$H211</f>
        <v>0</v>
      </c>
      <c r="I211" s="39">
        <f>'[8]Daily Roster'!$I211</f>
        <v>0</v>
      </c>
      <c r="J211" s="42">
        <f>'[8]Daily Roster'!$J211</f>
        <v>0</v>
      </c>
      <c r="K211" s="42">
        <f>'[8]Daily Roster'!$K211</f>
        <v>0</v>
      </c>
      <c r="L211" s="42">
        <f>'[8]Daily Roster'!$L211</f>
        <v>0</v>
      </c>
      <c r="M211" s="42">
        <f>'[8]Daily Roster'!$M211</f>
        <v>0</v>
      </c>
      <c r="N211" s="42">
        <f>'[8]Daily Roster'!$N211</f>
        <v>0</v>
      </c>
      <c r="O211" s="42">
        <f>'[8]Daily Roster'!$O211</f>
        <v>0</v>
      </c>
      <c r="P211" s="42">
        <f>'[8]Daily Roster'!$P211</f>
        <v>0</v>
      </c>
      <c r="Q211" s="42">
        <f>'[8]Daily Roster'!$Q211</f>
        <v>0</v>
      </c>
      <c r="R211" s="42">
        <f>'[8]Daily Roster'!$R211</f>
        <v>0</v>
      </c>
      <c r="S211" s="42">
        <f>'[8]Daily Roster'!$S211</f>
        <v>0</v>
      </c>
      <c r="T211" s="42">
        <f>'[8]Daily Roster'!$T211</f>
        <v>0</v>
      </c>
    </row>
    <row r="212" spans="1:20" x14ac:dyDescent="0.3">
      <c r="A212" s="7">
        <v>43395</v>
      </c>
      <c r="B212" s="1" t="s">
        <v>1</v>
      </c>
      <c r="C212" s="39">
        <f>'[8]Daily Roster'!$C212</f>
        <v>0</v>
      </c>
      <c r="D212" s="39">
        <f>'[8]Daily Roster'!$D212</f>
        <v>0</v>
      </c>
      <c r="E212" s="39">
        <f>'[8]Daily Roster'!$E212</f>
        <v>0</v>
      </c>
      <c r="F212" s="39">
        <f>'[8]Daily Roster'!$F212</f>
        <v>0</v>
      </c>
      <c r="G212" s="39">
        <f>'[8]Daily Roster'!$G212</f>
        <v>0</v>
      </c>
      <c r="H212" s="39">
        <f>'[8]Daily Roster'!$H212</f>
        <v>0</v>
      </c>
      <c r="I212" s="39">
        <f>'[8]Daily Roster'!$I212</f>
        <v>0</v>
      </c>
      <c r="J212" s="42">
        <f>'[8]Daily Roster'!$J212</f>
        <v>0</v>
      </c>
      <c r="K212" s="42">
        <f>'[8]Daily Roster'!$K212</f>
        <v>0</v>
      </c>
      <c r="L212" s="42">
        <f>'[8]Daily Roster'!$L212</f>
        <v>0</v>
      </c>
      <c r="M212" s="42">
        <f>'[8]Daily Roster'!$M212</f>
        <v>0</v>
      </c>
      <c r="N212" s="42">
        <f>'[8]Daily Roster'!$N212</f>
        <v>0</v>
      </c>
      <c r="O212" s="42">
        <f>'[8]Daily Roster'!$O212</f>
        <v>0</v>
      </c>
      <c r="P212" s="42">
        <f>'[8]Daily Roster'!$P212</f>
        <v>0</v>
      </c>
      <c r="Q212" s="42">
        <f>'[8]Daily Roster'!$Q212</f>
        <v>0</v>
      </c>
      <c r="R212" s="42">
        <f>'[8]Daily Roster'!$R212</f>
        <v>0</v>
      </c>
      <c r="S212" s="42">
        <f>'[8]Daily Roster'!$S212</f>
        <v>0</v>
      </c>
      <c r="T212" s="42">
        <f>'[8]Daily Roster'!$T212</f>
        <v>0</v>
      </c>
    </row>
    <row r="213" spans="1:20" x14ac:dyDescent="0.3">
      <c r="A213" s="7">
        <v>43396</v>
      </c>
      <c r="B213" s="1" t="s">
        <v>2</v>
      </c>
      <c r="C213" s="39">
        <f>'[8]Daily Roster'!$C213</f>
        <v>0</v>
      </c>
      <c r="D213" s="39">
        <f>'[8]Daily Roster'!$D213</f>
        <v>0</v>
      </c>
      <c r="E213" s="39">
        <f>'[8]Daily Roster'!$E213</f>
        <v>0</v>
      </c>
      <c r="F213" s="39">
        <f>'[8]Daily Roster'!$F213</f>
        <v>0</v>
      </c>
      <c r="G213" s="39">
        <f>'[8]Daily Roster'!$G213</f>
        <v>0</v>
      </c>
      <c r="H213" s="39">
        <f>'[8]Daily Roster'!$H213</f>
        <v>0</v>
      </c>
      <c r="I213" s="39">
        <f>'[8]Daily Roster'!$I213</f>
        <v>0</v>
      </c>
      <c r="J213" s="42">
        <f>'[8]Daily Roster'!$J213</f>
        <v>0</v>
      </c>
      <c r="K213" s="42">
        <f>'[8]Daily Roster'!$K213</f>
        <v>0</v>
      </c>
      <c r="L213" s="42">
        <f>'[8]Daily Roster'!$L213</f>
        <v>0</v>
      </c>
      <c r="M213" s="42">
        <f>'[8]Daily Roster'!$M213</f>
        <v>0</v>
      </c>
      <c r="N213" s="42">
        <f>'[8]Daily Roster'!$N213</f>
        <v>0</v>
      </c>
      <c r="O213" s="42">
        <f>'[8]Daily Roster'!$O213</f>
        <v>0</v>
      </c>
      <c r="P213" s="42">
        <f>'[8]Daily Roster'!$P213</f>
        <v>0</v>
      </c>
      <c r="Q213" s="42">
        <f>'[8]Daily Roster'!$Q213</f>
        <v>0</v>
      </c>
      <c r="R213" s="42">
        <f>'[8]Daily Roster'!$R213</f>
        <v>0</v>
      </c>
      <c r="S213" s="42">
        <f>'[8]Daily Roster'!$S213</f>
        <v>0</v>
      </c>
      <c r="T213" s="42">
        <f>'[8]Daily Roster'!$T213</f>
        <v>0</v>
      </c>
    </row>
    <row r="214" spans="1:20" x14ac:dyDescent="0.3">
      <c r="A214" s="7">
        <v>43397</v>
      </c>
      <c r="B214" s="1" t="s">
        <v>3</v>
      </c>
      <c r="C214" s="39">
        <f>'[8]Daily Roster'!$C214</f>
        <v>0</v>
      </c>
      <c r="D214" s="39">
        <f>'[8]Daily Roster'!$D214</f>
        <v>0</v>
      </c>
      <c r="E214" s="39">
        <f>'[8]Daily Roster'!$E214</f>
        <v>0</v>
      </c>
      <c r="F214" s="39">
        <f>'[8]Daily Roster'!$F214</f>
        <v>0</v>
      </c>
      <c r="G214" s="39">
        <f>'[8]Daily Roster'!$G214</f>
        <v>0</v>
      </c>
      <c r="H214" s="39">
        <f>'[8]Daily Roster'!$H214</f>
        <v>0</v>
      </c>
      <c r="I214" s="39">
        <f>'[8]Daily Roster'!$I214</f>
        <v>0</v>
      </c>
      <c r="J214" s="42">
        <f>'[8]Daily Roster'!$J214</f>
        <v>0</v>
      </c>
      <c r="K214" s="42">
        <f>'[8]Daily Roster'!$K214</f>
        <v>0</v>
      </c>
      <c r="L214" s="42">
        <f>'[8]Daily Roster'!$L214</f>
        <v>0</v>
      </c>
      <c r="M214" s="42">
        <f>'[8]Daily Roster'!$M214</f>
        <v>0</v>
      </c>
      <c r="N214" s="42">
        <f>'[8]Daily Roster'!$N214</f>
        <v>0</v>
      </c>
      <c r="O214" s="42">
        <f>'[8]Daily Roster'!$O214</f>
        <v>0</v>
      </c>
      <c r="P214" s="42">
        <f>'[8]Daily Roster'!$P214</f>
        <v>0</v>
      </c>
      <c r="Q214" s="42">
        <f>'[8]Daily Roster'!$Q214</f>
        <v>0</v>
      </c>
      <c r="R214" s="42">
        <f>'[8]Daily Roster'!$R214</f>
        <v>0</v>
      </c>
      <c r="S214" s="42">
        <f>'[8]Daily Roster'!$S214</f>
        <v>0</v>
      </c>
      <c r="T214" s="42">
        <f>'[8]Daily Roster'!$T214</f>
        <v>0</v>
      </c>
    </row>
    <row r="215" spans="1:20" x14ac:dyDescent="0.3">
      <c r="A215" s="7">
        <v>43398</v>
      </c>
      <c r="B215" s="1" t="s">
        <v>4</v>
      </c>
      <c r="C215" s="39">
        <f>'[8]Daily Roster'!$C215</f>
        <v>0</v>
      </c>
      <c r="D215" s="39">
        <f>'[8]Daily Roster'!$D215</f>
        <v>0</v>
      </c>
      <c r="E215" s="39">
        <f>'[8]Daily Roster'!$E215</f>
        <v>0</v>
      </c>
      <c r="F215" s="39">
        <f>'[8]Daily Roster'!$F215</f>
        <v>0</v>
      </c>
      <c r="G215" s="39">
        <f>'[8]Daily Roster'!$G215</f>
        <v>0</v>
      </c>
      <c r="H215" s="39">
        <f>'[8]Daily Roster'!$H215</f>
        <v>0</v>
      </c>
      <c r="I215" s="39">
        <f>'[8]Daily Roster'!$I215</f>
        <v>0</v>
      </c>
      <c r="J215" s="42">
        <f>'[8]Daily Roster'!$J215</f>
        <v>0</v>
      </c>
      <c r="K215" s="42">
        <f>'[8]Daily Roster'!$K215</f>
        <v>0</v>
      </c>
      <c r="L215" s="42">
        <f>'[8]Daily Roster'!$L215</f>
        <v>0</v>
      </c>
      <c r="M215" s="42">
        <f>'[8]Daily Roster'!$M215</f>
        <v>0</v>
      </c>
      <c r="N215" s="42">
        <f>'[8]Daily Roster'!$N215</f>
        <v>0</v>
      </c>
      <c r="O215" s="42">
        <f>'[8]Daily Roster'!$O215</f>
        <v>0</v>
      </c>
      <c r="P215" s="42">
        <f>'[8]Daily Roster'!$P215</f>
        <v>0</v>
      </c>
      <c r="Q215" s="42">
        <f>'[8]Daily Roster'!$Q215</f>
        <v>0</v>
      </c>
      <c r="R215" s="42">
        <f>'[8]Daily Roster'!$R215</f>
        <v>0</v>
      </c>
      <c r="S215" s="42">
        <f>'[8]Daily Roster'!$S215</f>
        <v>0</v>
      </c>
      <c r="T215" s="42">
        <f>'[8]Daily Roster'!$T215</f>
        <v>0</v>
      </c>
    </row>
    <row r="216" spans="1:20" x14ac:dyDescent="0.3">
      <c r="A216" s="7">
        <v>43399</v>
      </c>
      <c r="B216" s="1" t="s">
        <v>5</v>
      </c>
      <c r="C216" s="39">
        <f>'[8]Daily Roster'!$C216</f>
        <v>0</v>
      </c>
      <c r="D216" s="39">
        <f>'[8]Daily Roster'!$D216</f>
        <v>0</v>
      </c>
      <c r="E216" s="39">
        <f>'[8]Daily Roster'!$E216</f>
        <v>0</v>
      </c>
      <c r="F216" s="39">
        <f>'[8]Daily Roster'!$F216</f>
        <v>0</v>
      </c>
      <c r="G216" s="39">
        <f>'[8]Daily Roster'!$G216</f>
        <v>0</v>
      </c>
      <c r="H216" s="39">
        <f>'[8]Daily Roster'!$H216</f>
        <v>0</v>
      </c>
      <c r="I216" s="39">
        <f>'[8]Daily Roster'!$I216</f>
        <v>0</v>
      </c>
      <c r="J216" s="42">
        <f>'[8]Daily Roster'!$J216</f>
        <v>0</v>
      </c>
      <c r="K216" s="42">
        <f>'[8]Daily Roster'!$K216</f>
        <v>0</v>
      </c>
      <c r="L216" s="42">
        <f>'[8]Daily Roster'!$L216</f>
        <v>0</v>
      </c>
      <c r="M216" s="42">
        <f>'[8]Daily Roster'!$M216</f>
        <v>0</v>
      </c>
      <c r="N216" s="42">
        <f>'[8]Daily Roster'!$N216</f>
        <v>0</v>
      </c>
      <c r="O216" s="42">
        <f>'[8]Daily Roster'!$O216</f>
        <v>0</v>
      </c>
      <c r="P216" s="42">
        <f>'[8]Daily Roster'!$P216</f>
        <v>0</v>
      </c>
      <c r="Q216" s="42">
        <f>'[8]Daily Roster'!$Q216</f>
        <v>0</v>
      </c>
      <c r="R216" s="42">
        <f>'[8]Daily Roster'!$R216</f>
        <v>0</v>
      </c>
      <c r="S216" s="42">
        <f>'[8]Daily Roster'!$S216</f>
        <v>0</v>
      </c>
      <c r="T216" s="42">
        <f>'[8]Daily Roster'!$T216</f>
        <v>0</v>
      </c>
    </row>
    <row r="217" spans="1:20" x14ac:dyDescent="0.3">
      <c r="A217" s="7">
        <v>43402</v>
      </c>
      <c r="B217" s="1" t="s">
        <v>1</v>
      </c>
      <c r="C217" s="39">
        <f>'[8]Daily Roster'!$C217</f>
        <v>0</v>
      </c>
      <c r="D217" s="39">
        <f>'[8]Daily Roster'!$D217</f>
        <v>0</v>
      </c>
      <c r="E217" s="39">
        <f>'[8]Daily Roster'!$E217</f>
        <v>0</v>
      </c>
      <c r="F217" s="39">
        <f>'[8]Daily Roster'!$F217</f>
        <v>0</v>
      </c>
      <c r="G217" s="39">
        <f>'[8]Daily Roster'!$G217</f>
        <v>0</v>
      </c>
      <c r="H217" s="39">
        <f>'[8]Daily Roster'!$H217</f>
        <v>0</v>
      </c>
      <c r="I217" s="39">
        <f>'[8]Daily Roster'!$I217</f>
        <v>0</v>
      </c>
      <c r="J217" s="42">
        <f>'[8]Daily Roster'!$J217</f>
        <v>0</v>
      </c>
      <c r="K217" s="42">
        <f>'[8]Daily Roster'!$K217</f>
        <v>0</v>
      </c>
      <c r="L217" s="42">
        <f>'[8]Daily Roster'!$L217</f>
        <v>0</v>
      </c>
      <c r="M217" s="42">
        <f>'[8]Daily Roster'!$M217</f>
        <v>0</v>
      </c>
      <c r="N217" s="42">
        <f>'[8]Daily Roster'!$N217</f>
        <v>0</v>
      </c>
      <c r="O217" s="42">
        <f>'[8]Daily Roster'!$O217</f>
        <v>0</v>
      </c>
      <c r="P217" s="42">
        <f>'[8]Daily Roster'!$P217</f>
        <v>0</v>
      </c>
      <c r="Q217" s="42">
        <f>'[8]Daily Roster'!$Q217</f>
        <v>0</v>
      </c>
      <c r="R217" s="42">
        <f>'[8]Daily Roster'!$R217</f>
        <v>0</v>
      </c>
      <c r="S217" s="42">
        <f>'[8]Daily Roster'!$S217</f>
        <v>0</v>
      </c>
      <c r="T217" s="42">
        <f>'[8]Daily Roster'!$T217</f>
        <v>0</v>
      </c>
    </row>
    <row r="218" spans="1:20" x14ac:dyDescent="0.3">
      <c r="A218" s="7">
        <v>43403</v>
      </c>
      <c r="B218" s="1" t="s">
        <v>2</v>
      </c>
      <c r="C218" s="39">
        <f>'[8]Daily Roster'!$C218</f>
        <v>0</v>
      </c>
      <c r="D218" s="39">
        <f>'[8]Daily Roster'!$D218</f>
        <v>0</v>
      </c>
      <c r="E218" s="39">
        <f>'[8]Daily Roster'!$E218</f>
        <v>0</v>
      </c>
      <c r="F218" s="39">
        <f>'[8]Daily Roster'!$F218</f>
        <v>0</v>
      </c>
      <c r="G218" s="39">
        <f>'[8]Daily Roster'!$G218</f>
        <v>0</v>
      </c>
      <c r="H218" s="39">
        <f>'[8]Daily Roster'!$H218</f>
        <v>0</v>
      </c>
      <c r="I218" s="39">
        <f>'[8]Daily Roster'!$I218</f>
        <v>0</v>
      </c>
      <c r="J218" s="42">
        <f>'[8]Daily Roster'!$J218</f>
        <v>0</v>
      </c>
      <c r="K218" s="42">
        <f>'[8]Daily Roster'!$K218</f>
        <v>0</v>
      </c>
      <c r="L218" s="42">
        <f>'[8]Daily Roster'!$L218</f>
        <v>0</v>
      </c>
      <c r="M218" s="42">
        <f>'[8]Daily Roster'!$M218</f>
        <v>0</v>
      </c>
      <c r="N218" s="42">
        <f>'[8]Daily Roster'!$N218</f>
        <v>0</v>
      </c>
      <c r="O218" s="42">
        <f>'[8]Daily Roster'!$O218</f>
        <v>0</v>
      </c>
      <c r="P218" s="42">
        <f>'[8]Daily Roster'!$P218</f>
        <v>0</v>
      </c>
      <c r="Q218" s="42">
        <f>'[8]Daily Roster'!$Q218</f>
        <v>0</v>
      </c>
      <c r="R218" s="42">
        <f>'[8]Daily Roster'!$R218</f>
        <v>0</v>
      </c>
      <c r="S218" s="42">
        <f>'[8]Daily Roster'!$S218</f>
        <v>0</v>
      </c>
      <c r="T218" s="42">
        <f>'[8]Daily Roster'!$T218</f>
        <v>0</v>
      </c>
    </row>
    <row r="219" spans="1:20" x14ac:dyDescent="0.3">
      <c r="A219" s="7">
        <v>43404</v>
      </c>
      <c r="B219" s="1" t="s">
        <v>3</v>
      </c>
      <c r="C219" s="39">
        <f>'[8]Daily Roster'!$C219</f>
        <v>0</v>
      </c>
      <c r="D219" s="39">
        <f>'[8]Daily Roster'!$D219</f>
        <v>0</v>
      </c>
      <c r="E219" s="39">
        <f>'[8]Daily Roster'!$E219</f>
        <v>0</v>
      </c>
      <c r="F219" s="39">
        <f>'[8]Daily Roster'!$F219</f>
        <v>0</v>
      </c>
      <c r="G219" s="39">
        <f>'[8]Daily Roster'!$G219</f>
        <v>0</v>
      </c>
      <c r="H219" s="39">
        <f>'[8]Daily Roster'!$H219</f>
        <v>0</v>
      </c>
      <c r="I219" s="39">
        <f>'[8]Daily Roster'!$I219</f>
        <v>0</v>
      </c>
      <c r="J219" s="42">
        <f>'[8]Daily Roster'!$J219</f>
        <v>0</v>
      </c>
      <c r="K219" s="42">
        <f>'[8]Daily Roster'!$K219</f>
        <v>0</v>
      </c>
      <c r="L219" s="42">
        <f>'[8]Daily Roster'!$L219</f>
        <v>0</v>
      </c>
      <c r="M219" s="42">
        <f>'[8]Daily Roster'!$M219</f>
        <v>0</v>
      </c>
      <c r="N219" s="42">
        <f>'[8]Daily Roster'!$N219</f>
        <v>0</v>
      </c>
      <c r="O219" s="42">
        <f>'[8]Daily Roster'!$O219</f>
        <v>0</v>
      </c>
      <c r="P219" s="42">
        <f>'[8]Daily Roster'!$P219</f>
        <v>0</v>
      </c>
      <c r="Q219" s="42">
        <f>'[8]Daily Roster'!$Q219</f>
        <v>0</v>
      </c>
      <c r="R219" s="42">
        <f>'[8]Daily Roster'!$R219</f>
        <v>0</v>
      </c>
      <c r="S219" s="42">
        <f>'[8]Daily Roster'!$S219</f>
        <v>0</v>
      </c>
      <c r="T219" s="42">
        <f>'[8]Daily Roster'!$T219</f>
        <v>0</v>
      </c>
    </row>
    <row r="220" spans="1:20" x14ac:dyDescent="0.3">
      <c r="A220" s="7">
        <v>43405</v>
      </c>
      <c r="B220" s="1" t="s">
        <v>4</v>
      </c>
      <c r="C220" s="39">
        <f>'[8]Daily Roster'!$C220</f>
        <v>0</v>
      </c>
      <c r="D220" s="39">
        <f>'[8]Daily Roster'!$D220</f>
        <v>0</v>
      </c>
      <c r="E220" s="39">
        <f>'[8]Daily Roster'!$E220</f>
        <v>0</v>
      </c>
      <c r="F220" s="39">
        <f>'[8]Daily Roster'!$F220</f>
        <v>0</v>
      </c>
      <c r="G220" s="39">
        <f>'[8]Daily Roster'!$G220</f>
        <v>0</v>
      </c>
      <c r="H220" s="39">
        <f>'[8]Daily Roster'!$H220</f>
        <v>0</v>
      </c>
      <c r="I220" s="39">
        <f>'[8]Daily Roster'!$I220</f>
        <v>0</v>
      </c>
      <c r="J220" s="42">
        <f>'[8]Daily Roster'!$J220</f>
        <v>0</v>
      </c>
      <c r="K220" s="42">
        <f>'[8]Daily Roster'!$K220</f>
        <v>0</v>
      </c>
      <c r="L220" s="42">
        <f>'[8]Daily Roster'!$L220</f>
        <v>0</v>
      </c>
      <c r="M220" s="42">
        <f>'[8]Daily Roster'!$M220</f>
        <v>0</v>
      </c>
      <c r="N220" s="42">
        <f>'[8]Daily Roster'!$N220</f>
        <v>0</v>
      </c>
      <c r="O220" s="42">
        <f>'[8]Daily Roster'!$O220</f>
        <v>0</v>
      </c>
      <c r="P220" s="42">
        <f>'[8]Daily Roster'!$P220</f>
        <v>0</v>
      </c>
      <c r="Q220" s="42">
        <f>'[8]Daily Roster'!$Q220</f>
        <v>0</v>
      </c>
      <c r="R220" s="42">
        <f>'[8]Daily Roster'!$R220</f>
        <v>0</v>
      </c>
      <c r="S220" s="42">
        <f>'[8]Daily Roster'!$S220</f>
        <v>0</v>
      </c>
      <c r="T220" s="42">
        <f>'[8]Daily Roster'!$T220</f>
        <v>0</v>
      </c>
    </row>
    <row r="221" spans="1:20" x14ac:dyDescent="0.3">
      <c r="A221" s="7">
        <v>43406</v>
      </c>
      <c r="B221" s="1" t="s">
        <v>5</v>
      </c>
      <c r="C221" s="39">
        <f>'[8]Daily Roster'!$C221</f>
        <v>0</v>
      </c>
      <c r="D221" s="39">
        <f>'[8]Daily Roster'!$D221</f>
        <v>0</v>
      </c>
      <c r="E221" s="39">
        <f>'[8]Daily Roster'!$E221</f>
        <v>0</v>
      </c>
      <c r="F221" s="39">
        <f>'[8]Daily Roster'!$F221</f>
        <v>0</v>
      </c>
      <c r="G221" s="39">
        <f>'[8]Daily Roster'!$G221</f>
        <v>0</v>
      </c>
      <c r="H221" s="39">
        <f>'[8]Daily Roster'!$H221</f>
        <v>0</v>
      </c>
      <c r="I221" s="39">
        <f>'[8]Daily Roster'!$I221</f>
        <v>0</v>
      </c>
      <c r="J221" s="42">
        <f>'[8]Daily Roster'!$J221</f>
        <v>0</v>
      </c>
      <c r="K221" s="42">
        <f>'[8]Daily Roster'!$K221</f>
        <v>0</v>
      </c>
      <c r="L221" s="42">
        <f>'[8]Daily Roster'!$L221</f>
        <v>0</v>
      </c>
      <c r="M221" s="42">
        <f>'[8]Daily Roster'!$M221</f>
        <v>0</v>
      </c>
      <c r="N221" s="42">
        <f>'[8]Daily Roster'!$N221</f>
        <v>0</v>
      </c>
      <c r="O221" s="42">
        <f>'[8]Daily Roster'!$O221</f>
        <v>0</v>
      </c>
      <c r="P221" s="42">
        <f>'[8]Daily Roster'!$P221</f>
        <v>0</v>
      </c>
      <c r="Q221" s="42">
        <f>'[8]Daily Roster'!$Q221</f>
        <v>0</v>
      </c>
      <c r="R221" s="42">
        <f>'[8]Daily Roster'!$R221</f>
        <v>0</v>
      </c>
      <c r="S221" s="42">
        <f>'[8]Daily Roster'!$S221</f>
        <v>0</v>
      </c>
      <c r="T221" s="42">
        <f>'[8]Daily Roster'!$T221</f>
        <v>0</v>
      </c>
    </row>
    <row r="222" spans="1:20" x14ac:dyDescent="0.3">
      <c r="A222" s="7">
        <v>43409</v>
      </c>
      <c r="B222" s="1" t="s">
        <v>1</v>
      </c>
      <c r="C222" s="39">
        <f>'[8]Daily Roster'!$C222</f>
        <v>0</v>
      </c>
      <c r="D222" s="39">
        <f>'[8]Daily Roster'!$D222</f>
        <v>0</v>
      </c>
      <c r="E222" s="39">
        <f>'[8]Daily Roster'!$E222</f>
        <v>0</v>
      </c>
      <c r="F222" s="39">
        <f>'[8]Daily Roster'!$F222</f>
        <v>0</v>
      </c>
      <c r="G222" s="39">
        <f>'[8]Daily Roster'!$G222</f>
        <v>0</v>
      </c>
      <c r="H222" s="39">
        <f>'[8]Daily Roster'!$H222</f>
        <v>0</v>
      </c>
      <c r="I222" s="39">
        <f>'[8]Daily Roster'!$I222</f>
        <v>0</v>
      </c>
      <c r="J222" s="42">
        <f>'[8]Daily Roster'!$J222</f>
        <v>0</v>
      </c>
      <c r="K222" s="42">
        <f>'[8]Daily Roster'!$K222</f>
        <v>0</v>
      </c>
      <c r="L222" s="42">
        <f>'[8]Daily Roster'!$L222</f>
        <v>0</v>
      </c>
      <c r="M222" s="42">
        <f>'[8]Daily Roster'!$M222</f>
        <v>0</v>
      </c>
      <c r="N222" s="42">
        <f>'[8]Daily Roster'!$N222</f>
        <v>0</v>
      </c>
      <c r="O222" s="42">
        <f>'[8]Daily Roster'!$O222</f>
        <v>0</v>
      </c>
      <c r="P222" s="42">
        <f>'[8]Daily Roster'!$P222</f>
        <v>0</v>
      </c>
      <c r="Q222" s="42">
        <f>'[8]Daily Roster'!$Q222</f>
        <v>0</v>
      </c>
      <c r="R222" s="42">
        <f>'[8]Daily Roster'!$R222</f>
        <v>0</v>
      </c>
      <c r="S222" s="42">
        <f>'[8]Daily Roster'!$S222</f>
        <v>0</v>
      </c>
      <c r="T222" s="42">
        <f>'[8]Daily Roster'!$T222</f>
        <v>0</v>
      </c>
    </row>
    <row r="223" spans="1:20" x14ac:dyDescent="0.3">
      <c r="A223" s="7">
        <v>43410</v>
      </c>
      <c r="B223" s="1" t="s">
        <v>2</v>
      </c>
      <c r="C223" s="39">
        <f>'[8]Daily Roster'!$C223</f>
        <v>0</v>
      </c>
      <c r="D223" s="39">
        <f>'[8]Daily Roster'!$D223</f>
        <v>0</v>
      </c>
      <c r="E223" s="39">
        <f>'[8]Daily Roster'!$E223</f>
        <v>0</v>
      </c>
      <c r="F223" s="39">
        <f>'[8]Daily Roster'!$F223</f>
        <v>0</v>
      </c>
      <c r="G223" s="39">
        <f>'[8]Daily Roster'!$G223</f>
        <v>0</v>
      </c>
      <c r="H223" s="39">
        <f>'[8]Daily Roster'!$H223</f>
        <v>0</v>
      </c>
      <c r="I223" s="39">
        <f>'[8]Daily Roster'!$I223</f>
        <v>0</v>
      </c>
      <c r="J223" s="42">
        <f>'[8]Daily Roster'!$J223</f>
        <v>0</v>
      </c>
      <c r="K223" s="42">
        <f>'[8]Daily Roster'!$K223</f>
        <v>0</v>
      </c>
      <c r="L223" s="42">
        <f>'[8]Daily Roster'!$L223</f>
        <v>0</v>
      </c>
      <c r="M223" s="42">
        <f>'[8]Daily Roster'!$M223</f>
        <v>0</v>
      </c>
      <c r="N223" s="42">
        <f>'[8]Daily Roster'!$N223</f>
        <v>0</v>
      </c>
      <c r="O223" s="42">
        <f>'[8]Daily Roster'!$O223</f>
        <v>0</v>
      </c>
      <c r="P223" s="42">
        <f>'[8]Daily Roster'!$P223</f>
        <v>0</v>
      </c>
      <c r="Q223" s="42">
        <f>'[8]Daily Roster'!$Q223</f>
        <v>0</v>
      </c>
      <c r="R223" s="42">
        <f>'[8]Daily Roster'!$R223</f>
        <v>0</v>
      </c>
      <c r="S223" s="42">
        <f>'[8]Daily Roster'!$S223</f>
        <v>0</v>
      </c>
      <c r="T223" s="42">
        <f>'[8]Daily Roster'!$T223</f>
        <v>0</v>
      </c>
    </row>
    <row r="224" spans="1:20" x14ac:dyDescent="0.3">
      <c r="A224" s="7">
        <v>43411</v>
      </c>
      <c r="B224" s="1" t="s">
        <v>3</v>
      </c>
      <c r="C224" s="39">
        <f>'[8]Daily Roster'!$C224</f>
        <v>0</v>
      </c>
      <c r="D224" s="39">
        <f>'[8]Daily Roster'!$D224</f>
        <v>0</v>
      </c>
      <c r="E224" s="39">
        <f>'[8]Daily Roster'!$E224</f>
        <v>0</v>
      </c>
      <c r="F224" s="39">
        <f>'[8]Daily Roster'!$F224</f>
        <v>0</v>
      </c>
      <c r="G224" s="39">
        <f>'[8]Daily Roster'!$G224</f>
        <v>0</v>
      </c>
      <c r="H224" s="39">
        <f>'[8]Daily Roster'!$H224</f>
        <v>0</v>
      </c>
      <c r="I224" s="39">
        <f>'[8]Daily Roster'!$I224</f>
        <v>0</v>
      </c>
      <c r="J224" s="42">
        <f>'[8]Daily Roster'!$J224</f>
        <v>0</v>
      </c>
      <c r="K224" s="42">
        <f>'[8]Daily Roster'!$K224</f>
        <v>0</v>
      </c>
      <c r="L224" s="42">
        <f>'[8]Daily Roster'!$L224</f>
        <v>0</v>
      </c>
      <c r="M224" s="42">
        <f>'[8]Daily Roster'!$M224</f>
        <v>0</v>
      </c>
      <c r="N224" s="42">
        <f>'[8]Daily Roster'!$N224</f>
        <v>0</v>
      </c>
      <c r="O224" s="42">
        <f>'[8]Daily Roster'!$O224</f>
        <v>0</v>
      </c>
      <c r="P224" s="42">
        <f>'[8]Daily Roster'!$P224</f>
        <v>0</v>
      </c>
      <c r="Q224" s="42">
        <f>'[8]Daily Roster'!$Q224</f>
        <v>0</v>
      </c>
      <c r="R224" s="42">
        <f>'[8]Daily Roster'!$R224</f>
        <v>0</v>
      </c>
      <c r="S224" s="42">
        <f>'[8]Daily Roster'!$S224</f>
        <v>0</v>
      </c>
      <c r="T224" s="42">
        <f>'[8]Daily Roster'!$T224</f>
        <v>0</v>
      </c>
    </row>
    <row r="225" spans="1:20" x14ac:dyDescent="0.3">
      <c r="A225" s="7">
        <v>43412</v>
      </c>
      <c r="B225" s="1" t="s">
        <v>4</v>
      </c>
      <c r="C225" s="39">
        <f>'[8]Daily Roster'!$C225</f>
        <v>0</v>
      </c>
      <c r="D225" s="39">
        <f>'[8]Daily Roster'!$D225</f>
        <v>0</v>
      </c>
      <c r="E225" s="39">
        <f>'[8]Daily Roster'!$E225</f>
        <v>0</v>
      </c>
      <c r="F225" s="39">
        <f>'[8]Daily Roster'!$F225</f>
        <v>0</v>
      </c>
      <c r="G225" s="39">
        <f>'[8]Daily Roster'!$G225</f>
        <v>0</v>
      </c>
      <c r="H225" s="39">
        <f>'[8]Daily Roster'!$H225</f>
        <v>0</v>
      </c>
      <c r="I225" s="39">
        <f>'[8]Daily Roster'!$I225</f>
        <v>0</v>
      </c>
      <c r="J225" s="42">
        <f>'[8]Daily Roster'!$J225</f>
        <v>0</v>
      </c>
      <c r="K225" s="42">
        <f>'[8]Daily Roster'!$K225</f>
        <v>0</v>
      </c>
      <c r="L225" s="42">
        <f>'[8]Daily Roster'!$L225</f>
        <v>0</v>
      </c>
      <c r="M225" s="42">
        <f>'[8]Daily Roster'!$M225</f>
        <v>0</v>
      </c>
      <c r="N225" s="42">
        <f>'[8]Daily Roster'!$N225</f>
        <v>0</v>
      </c>
      <c r="O225" s="42">
        <f>'[8]Daily Roster'!$O225</f>
        <v>0</v>
      </c>
      <c r="P225" s="42">
        <f>'[8]Daily Roster'!$P225</f>
        <v>0</v>
      </c>
      <c r="Q225" s="42">
        <f>'[8]Daily Roster'!$Q225</f>
        <v>0</v>
      </c>
      <c r="R225" s="42">
        <f>'[8]Daily Roster'!$R225</f>
        <v>0</v>
      </c>
      <c r="S225" s="42">
        <f>'[8]Daily Roster'!$S225</f>
        <v>0</v>
      </c>
      <c r="T225" s="42">
        <f>'[8]Daily Roster'!$T225</f>
        <v>0</v>
      </c>
    </row>
    <row r="226" spans="1:20" x14ac:dyDescent="0.3">
      <c r="A226" s="7">
        <v>43413</v>
      </c>
      <c r="B226" s="1" t="s">
        <v>5</v>
      </c>
      <c r="C226" s="39">
        <f>'[8]Daily Roster'!$C226</f>
        <v>0</v>
      </c>
      <c r="D226" s="39">
        <f>'[8]Daily Roster'!$D226</f>
        <v>0</v>
      </c>
      <c r="E226" s="39">
        <f>'[8]Daily Roster'!$E226</f>
        <v>0</v>
      </c>
      <c r="F226" s="39">
        <f>'[8]Daily Roster'!$F226</f>
        <v>0</v>
      </c>
      <c r="G226" s="39">
        <f>'[8]Daily Roster'!$G226</f>
        <v>0</v>
      </c>
      <c r="H226" s="39">
        <f>'[8]Daily Roster'!$H226</f>
        <v>0</v>
      </c>
      <c r="I226" s="39">
        <f>'[8]Daily Roster'!$I226</f>
        <v>0</v>
      </c>
      <c r="J226" s="42">
        <f>'[8]Daily Roster'!$J226</f>
        <v>0</v>
      </c>
      <c r="K226" s="42">
        <f>'[8]Daily Roster'!$K226</f>
        <v>0</v>
      </c>
      <c r="L226" s="42">
        <f>'[8]Daily Roster'!$L226</f>
        <v>0</v>
      </c>
      <c r="M226" s="42">
        <f>'[8]Daily Roster'!$M226</f>
        <v>0</v>
      </c>
      <c r="N226" s="42">
        <f>'[8]Daily Roster'!$N226</f>
        <v>0</v>
      </c>
      <c r="O226" s="42">
        <f>'[8]Daily Roster'!$O226</f>
        <v>0</v>
      </c>
      <c r="P226" s="42">
        <f>'[8]Daily Roster'!$P226</f>
        <v>0</v>
      </c>
      <c r="Q226" s="42">
        <f>'[8]Daily Roster'!$Q226</f>
        <v>0</v>
      </c>
      <c r="R226" s="42">
        <f>'[8]Daily Roster'!$R226</f>
        <v>0</v>
      </c>
      <c r="S226" s="42">
        <f>'[8]Daily Roster'!$S226</f>
        <v>0</v>
      </c>
      <c r="T226" s="42">
        <f>'[8]Daily Roster'!$T226</f>
        <v>0</v>
      </c>
    </row>
    <row r="227" spans="1:20" x14ac:dyDescent="0.3">
      <c r="A227" s="7">
        <v>43416</v>
      </c>
      <c r="B227" s="1" t="s">
        <v>1</v>
      </c>
      <c r="C227" s="39">
        <f>'[8]Daily Roster'!$C227</f>
        <v>0</v>
      </c>
      <c r="D227" s="39">
        <f>'[8]Daily Roster'!$D227</f>
        <v>0</v>
      </c>
      <c r="E227" s="39">
        <f>'[8]Daily Roster'!$E227</f>
        <v>0</v>
      </c>
      <c r="F227" s="39">
        <f>'[8]Daily Roster'!$F227</f>
        <v>0</v>
      </c>
      <c r="G227" s="39">
        <f>'[8]Daily Roster'!$G227</f>
        <v>0</v>
      </c>
      <c r="H227" s="39">
        <f>'[8]Daily Roster'!$H227</f>
        <v>0</v>
      </c>
      <c r="I227" s="39">
        <f>'[8]Daily Roster'!$I227</f>
        <v>0</v>
      </c>
      <c r="J227" s="42">
        <f>'[8]Daily Roster'!$J227</f>
        <v>0</v>
      </c>
      <c r="K227" s="42">
        <f>'[8]Daily Roster'!$K227</f>
        <v>0</v>
      </c>
      <c r="L227" s="42">
        <f>'[8]Daily Roster'!$L227</f>
        <v>0</v>
      </c>
      <c r="M227" s="42">
        <f>'[8]Daily Roster'!$M227</f>
        <v>0</v>
      </c>
      <c r="N227" s="42">
        <f>'[8]Daily Roster'!$N227</f>
        <v>0</v>
      </c>
      <c r="O227" s="42">
        <f>'[8]Daily Roster'!$O227</f>
        <v>0</v>
      </c>
      <c r="P227" s="42">
        <f>'[8]Daily Roster'!$P227</f>
        <v>0</v>
      </c>
      <c r="Q227" s="42">
        <f>'[8]Daily Roster'!$Q227</f>
        <v>0</v>
      </c>
      <c r="R227" s="42">
        <f>'[8]Daily Roster'!$R227</f>
        <v>0</v>
      </c>
      <c r="S227" s="42">
        <f>'[8]Daily Roster'!$S227</f>
        <v>0</v>
      </c>
      <c r="T227" s="42">
        <f>'[8]Daily Roster'!$T227</f>
        <v>0</v>
      </c>
    </row>
    <row r="228" spans="1:20" x14ac:dyDescent="0.3">
      <c r="A228" s="7">
        <v>43417</v>
      </c>
      <c r="B228" s="1" t="s">
        <v>2</v>
      </c>
      <c r="C228" s="39">
        <f>'[8]Daily Roster'!$C228</f>
        <v>0</v>
      </c>
      <c r="D228" s="39">
        <f>'[8]Daily Roster'!$D228</f>
        <v>0</v>
      </c>
      <c r="E228" s="39">
        <f>'[8]Daily Roster'!$E228</f>
        <v>0</v>
      </c>
      <c r="F228" s="39">
        <f>'[8]Daily Roster'!$F228</f>
        <v>0</v>
      </c>
      <c r="G228" s="39">
        <f>'[8]Daily Roster'!$G228</f>
        <v>0</v>
      </c>
      <c r="H228" s="39">
        <f>'[8]Daily Roster'!$H228</f>
        <v>0</v>
      </c>
      <c r="I228" s="39">
        <f>'[8]Daily Roster'!$I228</f>
        <v>0</v>
      </c>
      <c r="J228" s="42">
        <f>'[8]Daily Roster'!$J228</f>
        <v>0</v>
      </c>
      <c r="K228" s="42">
        <f>'[8]Daily Roster'!$K228</f>
        <v>0</v>
      </c>
      <c r="L228" s="42">
        <f>'[8]Daily Roster'!$L228</f>
        <v>0</v>
      </c>
      <c r="M228" s="42">
        <f>'[8]Daily Roster'!$M228</f>
        <v>0</v>
      </c>
      <c r="N228" s="42">
        <f>'[8]Daily Roster'!$N228</f>
        <v>0</v>
      </c>
      <c r="O228" s="42">
        <f>'[8]Daily Roster'!$O228</f>
        <v>0</v>
      </c>
      <c r="P228" s="42">
        <f>'[8]Daily Roster'!$P228</f>
        <v>0</v>
      </c>
      <c r="Q228" s="42">
        <f>'[8]Daily Roster'!$Q228</f>
        <v>0</v>
      </c>
      <c r="R228" s="42">
        <f>'[8]Daily Roster'!$R228</f>
        <v>0</v>
      </c>
      <c r="S228" s="42">
        <f>'[8]Daily Roster'!$S228</f>
        <v>0</v>
      </c>
      <c r="T228" s="42">
        <f>'[8]Daily Roster'!$T228</f>
        <v>0</v>
      </c>
    </row>
    <row r="229" spans="1:20" x14ac:dyDescent="0.3">
      <c r="A229" s="7">
        <v>43418</v>
      </c>
      <c r="B229" s="1" t="s">
        <v>3</v>
      </c>
      <c r="C229" s="39">
        <f>'[8]Daily Roster'!$C229</f>
        <v>0</v>
      </c>
      <c r="D229" s="39">
        <f>'[8]Daily Roster'!$D229</f>
        <v>0</v>
      </c>
      <c r="E229" s="39">
        <f>'[8]Daily Roster'!$E229</f>
        <v>0</v>
      </c>
      <c r="F229" s="39">
        <f>'[8]Daily Roster'!$F229</f>
        <v>0</v>
      </c>
      <c r="G229" s="39">
        <f>'[8]Daily Roster'!$G229</f>
        <v>0</v>
      </c>
      <c r="H229" s="39">
        <f>'[8]Daily Roster'!$H229</f>
        <v>0</v>
      </c>
      <c r="I229" s="39">
        <f>'[8]Daily Roster'!$I229</f>
        <v>0</v>
      </c>
      <c r="J229" s="42">
        <f>'[8]Daily Roster'!$J229</f>
        <v>0</v>
      </c>
      <c r="K229" s="42">
        <f>'[8]Daily Roster'!$K229</f>
        <v>0</v>
      </c>
      <c r="L229" s="42">
        <f>'[8]Daily Roster'!$L229</f>
        <v>0</v>
      </c>
      <c r="M229" s="42">
        <f>'[8]Daily Roster'!$M229</f>
        <v>0</v>
      </c>
      <c r="N229" s="42">
        <f>'[8]Daily Roster'!$N229</f>
        <v>0</v>
      </c>
      <c r="O229" s="42">
        <f>'[8]Daily Roster'!$O229</f>
        <v>0</v>
      </c>
      <c r="P229" s="42">
        <f>'[8]Daily Roster'!$P229</f>
        <v>0</v>
      </c>
      <c r="Q229" s="42">
        <f>'[8]Daily Roster'!$Q229</f>
        <v>0</v>
      </c>
      <c r="R229" s="42">
        <f>'[8]Daily Roster'!$R229</f>
        <v>0</v>
      </c>
      <c r="S229" s="42">
        <f>'[8]Daily Roster'!$S229</f>
        <v>0</v>
      </c>
      <c r="T229" s="42">
        <f>'[8]Daily Roster'!$T229</f>
        <v>0</v>
      </c>
    </row>
    <row r="230" spans="1:20" x14ac:dyDescent="0.3">
      <c r="A230" s="7">
        <v>43419</v>
      </c>
      <c r="B230" s="1" t="s">
        <v>4</v>
      </c>
      <c r="C230" s="39">
        <f>'[8]Daily Roster'!$C230</f>
        <v>0</v>
      </c>
      <c r="D230" s="39">
        <f>'[8]Daily Roster'!$D230</f>
        <v>0</v>
      </c>
      <c r="E230" s="39">
        <f>'[8]Daily Roster'!$E230</f>
        <v>0</v>
      </c>
      <c r="F230" s="39">
        <f>'[8]Daily Roster'!$F230</f>
        <v>0</v>
      </c>
      <c r="G230" s="39">
        <f>'[8]Daily Roster'!$G230</f>
        <v>0</v>
      </c>
      <c r="H230" s="39">
        <f>'[8]Daily Roster'!$H230</f>
        <v>0</v>
      </c>
      <c r="I230" s="39">
        <f>'[8]Daily Roster'!$I230</f>
        <v>0</v>
      </c>
      <c r="J230" s="42">
        <f>'[8]Daily Roster'!$J230</f>
        <v>0</v>
      </c>
      <c r="K230" s="42">
        <f>'[8]Daily Roster'!$K230</f>
        <v>0</v>
      </c>
      <c r="L230" s="42">
        <f>'[8]Daily Roster'!$L230</f>
        <v>0</v>
      </c>
      <c r="M230" s="42">
        <f>'[8]Daily Roster'!$M230</f>
        <v>0</v>
      </c>
      <c r="N230" s="42">
        <f>'[8]Daily Roster'!$N230</f>
        <v>0</v>
      </c>
      <c r="O230" s="42">
        <f>'[8]Daily Roster'!$O230</f>
        <v>0</v>
      </c>
      <c r="P230" s="42">
        <f>'[8]Daily Roster'!$P230</f>
        <v>0</v>
      </c>
      <c r="Q230" s="42">
        <f>'[8]Daily Roster'!$Q230</f>
        <v>0</v>
      </c>
      <c r="R230" s="42">
        <f>'[8]Daily Roster'!$R230</f>
        <v>0</v>
      </c>
      <c r="S230" s="42">
        <f>'[8]Daily Roster'!$S230</f>
        <v>0</v>
      </c>
      <c r="T230" s="42">
        <f>'[8]Daily Roster'!$T230</f>
        <v>0</v>
      </c>
    </row>
    <row r="231" spans="1:20" x14ac:dyDescent="0.3">
      <c r="A231" s="7">
        <v>43420</v>
      </c>
      <c r="B231" s="1" t="s">
        <v>5</v>
      </c>
      <c r="C231" s="39">
        <f>'[8]Daily Roster'!$C231</f>
        <v>0</v>
      </c>
      <c r="D231" s="39">
        <f>'[8]Daily Roster'!$D231</f>
        <v>0</v>
      </c>
      <c r="E231" s="39">
        <f>'[8]Daily Roster'!$E231</f>
        <v>0</v>
      </c>
      <c r="F231" s="39">
        <f>'[8]Daily Roster'!$F231</f>
        <v>0</v>
      </c>
      <c r="G231" s="39">
        <f>'[8]Daily Roster'!$G231</f>
        <v>0</v>
      </c>
      <c r="H231" s="39">
        <f>'[8]Daily Roster'!$H231</f>
        <v>0</v>
      </c>
      <c r="I231" s="39">
        <f>'[8]Daily Roster'!$I231</f>
        <v>0</v>
      </c>
      <c r="J231" s="42">
        <f>'[8]Daily Roster'!$J231</f>
        <v>0</v>
      </c>
      <c r="K231" s="42">
        <f>'[8]Daily Roster'!$K231</f>
        <v>0</v>
      </c>
      <c r="L231" s="42">
        <f>'[8]Daily Roster'!$L231</f>
        <v>0</v>
      </c>
      <c r="M231" s="42">
        <f>'[8]Daily Roster'!$M231</f>
        <v>0</v>
      </c>
      <c r="N231" s="42">
        <f>'[8]Daily Roster'!$N231</f>
        <v>0</v>
      </c>
      <c r="O231" s="42">
        <f>'[8]Daily Roster'!$O231</f>
        <v>0</v>
      </c>
      <c r="P231" s="42">
        <f>'[8]Daily Roster'!$P231</f>
        <v>0</v>
      </c>
      <c r="Q231" s="42">
        <f>'[8]Daily Roster'!$Q231</f>
        <v>0</v>
      </c>
      <c r="R231" s="42">
        <f>'[8]Daily Roster'!$R231</f>
        <v>0</v>
      </c>
      <c r="S231" s="42">
        <f>'[8]Daily Roster'!$S231</f>
        <v>0</v>
      </c>
      <c r="T231" s="42">
        <f>'[8]Daily Roster'!$T231</f>
        <v>0</v>
      </c>
    </row>
    <row r="232" spans="1:20" x14ac:dyDescent="0.3">
      <c r="A232" s="7">
        <v>43423</v>
      </c>
      <c r="B232" s="1" t="s">
        <v>1</v>
      </c>
      <c r="C232" s="39">
        <f>'[8]Daily Roster'!$C232</f>
        <v>0</v>
      </c>
      <c r="D232" s="39">
        <f>'[8]Daily Roster'!$D232</f>
        <v>0</v>
      </c>
      <c r="E232" s="39">
        <f>'[8]Daily Roster'!$E232</f>
        <v>0</v>
      </c>
      <c r="F232" s="39">
        <f>'[8]Daily Roster'!$F232</f>
        <v>0</v>
      </c>
      <c r="G232" s="39">
        <f>'[8]Daily Roster'!$G232</f>
        <v>0</v>
      </c>
      <c r="H232" s="39">
        <f>'[8]Daily Roster'!$H232</f>
        <v>0</v>
      </c>
      <c r="I232" s="39">
        <f>'[8]Daily Roster'!$I232</f>
        <v>0</v>
      </c>
      <c r="J232" s="42">
        <f>'[8]Daily Roster'!$J232</f>
        <v>0</v>
      </c>
      <c r="K232" s="42">
        <f>'[8]Daily Roster'!$K232</f>
        <v>0</v>
      </c>
      <c r="L232" s="42">
        <f>'[8]Daily Roster'!$L232</f>
        <v>0</v>
      </c>
      <c r="M232" s="42">
        <f>'[8]Daily Roster'!$M232</f>
        <v>0</v>
      </c>
      <c r="N232" s="42">
        <f>'[8]Daily Roster'!$N232</f>
        <v>0</v>
      </c>
      <c r="O232" s="42">
        <f>'[8]Daily Roster'!$O232</f>
        <v>0</v>
      </c>
      <c r="P232" s="42">
        <f>'[8]Daily Roster'!$P232</f>
        <v>0</v>
      </c>
      <c r="Q232" s="42">
        <f>'[8]Daily Roster'!$Q232</f>
        <v>0</v>
      </c>
      <c r="R232" s="42">
        <f>'[8]Daily Roster'!$R232</f>
        <v>0</v>
      </c>
      <c r="S232" s="42">
        <f>'[8]Daily Roster'!$S232</f>
        <v>0</v>
      </c>
      <c r="T232" s="42">
        <f>'[8]Daily Roster'!$T232</f>
        <v>0</v>
      </c>
    </row>
    <row r="233" spans="1:20" x14ac:dyDescent="0.3">
      <c r="A233" s="7">
        <v>43424</v>
      </c>
      <c r="B233" s="1" t="s">
        <v>2</v>
      </c>
      <c r="C233" s="39">
        <f>'[8]Daily Roster'!$C233</f>
        <v>0</v>
      </c>
      <c r="D233" s="39">
        <f>'[8]Daily Roster'!$D233</f>
        <v>0</v>
      </c>
      <c r="E233" s="39">
        <f>'[8]Daily Roster'!$E233</f>
        <v>0</v>
      </c>
      <c r="F233" s="39">
        <f>'[8]Daily Roster'!$F233</f>
        <v>0</v>
      </c>
      <c r="G233" s="39">
        <f>'[8]Daily Roster'!$G233</f>
        <v>0</v>
      </c>
      <c r="H233" s="39">
        <f>'[8]Daily Roster'!$H233</f>
        <v>0</v>
      </c>
      <c r="I233" s="39">
        <f>'[8]Daily Roster'!$I233</f>
        <v>0</v>
      </c>
      <c r="J233" s="42">
        <f>'[8]Daily Roster'!$J233</f>
        <v>0</v>
      </c>
      <c r="K233" s="42">
        <f>'[8]Daily Roster'!$K233</f>
        <v>0</v>
      </c>
      <c r="L233" s="42">
        <f>'[8]Daily Roster'!$L233</f>
        <v>0</v>
      </c>
      <c r="M233" s="42">
        <f>'[8]Daily Roster'!$M233</f>
        <v>0</v>
      </c>
      <c r="N233" s="42">
        <f>'[8]Daily Roster'!$N233</f>
        <v>0</v>
      </c>
      <c r="O233" s="42">
        <f>'[8]Daily Roster'!$O233</f>
        <v>0</v>
      </c>
      <c r="P233" s="42">
        <f>'[8]Daily Roster'!$P233</f>
        <v>0</v>
      </c>
      <c r="Q233" s="42">
        <f>'[8]Daily Roster'!$Q233</f>
        <v>0</v>
      </c>
      <c r="R233" s="42">
        <f>'[8]Daily Roster'!$R233</f>
        <v>0</v>
      </c>
      <c r="S233" s="42">
        <f>'[8]Daily Roster'!$S233</f>
        <v>0</v>
      </c>
      <c r="T233" s="42">
        <f>'[8]Daily Roster'!$T233</f>
        <v>0</v>
      </c>
    </row>
    <row r="234" spans="1:20" x14ac:dyDescent="0.3">
      <c r="A234" s="7">
        <v>43425</v>
      </c>
      <c r="B234" s="1" t="s">
        <v>3</v>
      </c>
      <c r="C234" s="39">
        <f>'[8]Daily Roster'!$C234</f>
        <v>0</v>
      </c>
      <c r="D234" s="39">
        <f>'[8]Daily Roster'!$D234</f>
        <v>0</v>
      </c>
      <c r="E234" s="39">
        <f>'[8]Daily Roster'!$E234</f>
        <v>0</v>
      </c>
      <c r="F234" s="39">
        <f>'[8]Daily Roster'!$F234</f>
        <v>0</v>
      </c>
      <c r="G234" s="39">
        <f>'[8]Daily Roster'!$G234</f>
        <v>0</v>
      </c>
      <c r="H234" s="39">
        <f>'[8]Daily Roster'!$H234</f>
        <v>0</v>
      </c>
      <c r="I234" s="39">
        <f>'[8]Daily Roster'!$I234</f>
        <v>0</v>
      </c>
      <c r="J234" s="42">
        <f>'[8]Daily Roster'!$J234</f>
        <v>0</v>
      </c>
      <c r="K234" s="42">
        <f>'[8]Daily Roster'!$K234</f>
        <v>0</v>
      </c>
      <c r="L234" s="42">
        <f>'[8]Daily Roster'!$L234</f>
        <v>0</v>
      </c>
      <c r="M234" s="42">
        <f>'[8]Daily Roster'!$M234</f>
        <v>0</v>
      </c>
      <c r="N234" s="42">
        <f>'[8]Daily Roster'!$N234</f>
        <v>0</v>
      </c>
      <c r="O234" s="42">
        <f>'[8]Daily Roster'!$O234</f>
        <v>0</v>
      </c>
      <c r="P234" s="42">
        <f>'[8]Daily Roster'!$P234</f>
        <v>0</v>
      </c>
      <c r="Q234" s="42">
        <f>'[8]Daily Roster'!$Q234</f>
        <v>0</v>
      </c>
      <c r="R234" s="42">
        <f>'[8]Daily Roster'!$R234</f>
        <v>0</v>
      </c>
      <c r="S234" s="42">
        <f>'[8]Daily Roster'!$S234</f>
        <v>0</v>
      </c>
      <c r="T234" s="42">
        <f>'[8]Daily Roster'!$T234</f>
        <v>0</v>
      </c>
    </row>
    <row r="235" spans="1:20" x14ac:dyDescent="0.3">
      <c r="A235" s="7">
        <v>43426</v>
      </c>
      <c r="B235" s="1" t="s">
        <v>4</v>
      </c>
      <c r="C235" s="39">
        <f>'[8]Daily Roster'!$C235</f>
        <v>0</v>
      </c>
      <c r="D235" s="39">
        <f>'[8]Daily Roster'!$D235</f>
        <v>0</v>
      </c>
      <c r="E235" s="39">
        <f>'[8]Daily Roster'!$E235</f>
        <v>0</v>
      </c>
      <c r="F235" s="39">
        <f>'[8]Daily Roster'!$F235</f>
        <v>0</v>
      </c>
      <c r="G235" s="39">
        <f>'[8]Daily Roster'!$G235</f>
        <v>0</v>
      </c>
      <c r="H235" s="39">
        <f>'[8]Daily Roster'!$H235</f>
        <v>0</v>
      </c>
      <c r="I235" s="39">
        <f>'[8]Daily Roster'!$I235</f>
        <v>0</v>
      </c>
      <c r="J235" s="42">
        <f>'[8]Daily Roster'!$J235</f>
        <v>0</v>
      </c>
      <c r="K235" s="42">
        <f>'[8]Daily Roster'!$K235</f>
        <v>0</v>
      </c>
      <c r="L235" s="42">
        <f>'[8]Daily Roster'!$L235</f>
        <v>0</v>
      </c>
      <c r="M235" s="42">
        <f>'[8]Daily Roster'!$M235</f>
        <v>0</v>
      </c>
      <c r="N235" s="42">
        <f>'[8]Daily Roster'!$N235</f>
        <v>0</v>
      </c>
      <c r="O235" s="42">
        <f>'[8]Daily Roster'!$O235</f>
        <v>0</v>
      </c>
      <c r="P235" s="42">
        <f>'[8]Daily Roster'!$P235</f>
        <v>0</v>
      </c>
      <c r="Q235" s="42">
        <f>'[8]Daily Roster'!$Q235</f>
        <v>0</v>
      </c>
      <c r="R235" s="42">
        <f>'[8]Daily Roster'!$R235</f>
        <v>0</v>
      </c>
      <c r="S235" s="42">
        <f>'[8]Daily Roster'!$S235</f>
        <v>0</v>
      </c>
      <c r="T235" s="42">
        <f>'[8]Daily Roster'!$T235</f>
        <v>0</v>
      </c>
    </row>
    <row r="236" spans="1:20" x14ac:dyDescent="0.3">
      <c r="A236" s="7">
        <v>43427</v>
      </c>
      <c r="B236" s="1" t="s">
        <v>5</v>
      </c>
      <c r="C236" s="39">
        <f>'[8]Daily Roster'!$C236</f>
        <v>0</v>
      </c>
      <c r="D236" s="39">
        <f>'[8]Daily Roster'!$D236</f>
        <v>0</v>
      </c>
      <c r="E236" s="39">
        <f>'[8]Daily Roster'!$E236</f>
        <v>0</v>
      </c>
      <c r="F236" s="39">
        <f>'[8]Daily Roster'!$F236</f>
        <v>0</v>
      </c>
      <c r="G236" s="39">
        <f>'[8]Daily Roster'!$G236</f>
        <v>0</v>
      </c>
      <c r="H236" s="39">
        <f>'[8]Daily Roster'!$H236</f>
        <v>0</v>
      </c>
      <c r="I236" s="39">
        <f>'[8]Daily Roster'!$I236</f>
        <v>0</v>
      </c>
      <c r="J236" s="42">
        <f>'[8]Daily Roster'!$J236</f>
        <v>0</v>
      </c>
      <c r="K236" s="42">
        <f>'[8]Daily Roster'!$K236</f>
        <v>0</v>
      </c>
      <c r="L236" s="42">
        <f>'[8]Daily Roster'!$L236</f>
        <v>0</v>
      </c>
      <c r="M236" s="42">
        <f>'[8]Daily Roster'!$M236</f>
        <v>0</v>
      </c>
      <c r="N236" s="42">
        <f>'[8]Daily Roster'!$N236</f>
        <v>0</v>
      </c>
      <c r="O236" s="42">
        <f>'[8]Daily Roster'!$O236</f>
        <v>0</v>
      </c>
      <c r="P236" s="42">
        <f>'[8]Daily Roster'!$P236</f>
        <v>0</v>
      </c>
      <c r="Q236" s="42">
        <f>'[8]Daily Roster'!$Q236</f>
        <v>0</v>
      </c>
      <c r="R236" s="42">
        <f>'[8]Daily Roster'!$R236</f>
        <v>0</v>
      </c>
      <c r="S236" s="42">
        <f>'[8]Daily Roster'!$S236</f>
        <v>0</v>
      </c>
      <c r="T236" s="42">
        <f>'[8]Daily Roster'!$T236</f>
        <v>0</v>
      </c>
    </row>
    <row r="237" spans="1:20" x14ac:dyDescent="0.3">
      <c r="A237" s="7">
        <v>43430</v>
      </c>
      <c r="B237" s="1" t="s">
        <v>1</v>
      </c>
      <c r="C237" s="39">
        <f>'[8]Daily Roster'!$C237</f>
        <v>0</v>
      </c>
      <c r="D237" s="39">
        <f>'[8]Daily Roster'!$D237</f>
        <v>0</v>
      </c>
      <c r="E237" s="39">
        <f>'[8]Daily Roster'!$E237</f>
        <v>0</v>
      </c>
      <c r="F237" s="39">
        <f>'[8]Daily Roster'!$F237</f>
        <v>0</v>
      </c>
      <c r="G237" s="39">
        <f>'[8]Daily Roster'!$G237</f>
        <v>0</v>
      </c>
      <c r="H237" s="39">
        <f>'[8]Daily Roster'!$H237</f>
        <v>0</v>
      </c>
      <c r="I237" s="39">
        <f>'[8]Daily Roster'!$I237</f>
        <v>0</v>
      </c>
      <c r="J237" s="42">
        <f>'[8]Daily Roster'!$J237</f>
        <v>0</v>
      </c>
      <c r="K237" s="42">
        <f>'[8]Daily Roster'!$K237</f>
        <v>0</v>
      </c>
      <c r="L237" s="42">
        <f>'[8]Daily Roster'!$L237</f>
        <v>0</v>
      </c>
      <c r="M237" s="42">
        <f>'[8]Daily Roster'!$M237</f>
        <v>0</v>
      </c>
      <c r="N237" s="42">
        <f>'[8]Daily Roster'!$N237</f>
        <v>0</v>
      </c>
      <c r="O237" s="42">
        <f>'[8]Daily Roster'!$O237</f>
        <v>0</v>
      </c>
      <c r="P237" s="42">
        <f>'[8]Daily Roster'!$P237</f>
        <v>0</v>
      </c>
      <c r="Q237" s="42">
        <f>'[8]Daily Roster'!$Q237</f>
        <v>0</v>
      </c>
      <c r="R237" s="42">
        <f>'[8]Daily Roster'!$R237</f>
        <v>0</v>
      </c>
      <c r="S237" s="42">
        <f>'[8]Daily Roster'!$S237</f>
        <v>0</v>
      </c>
      <c r="T237" s="42">
        <f>'[8]Daily Roster'!$T237</f>
        <v>0</v>
      </c>
    </row>
    <row r="238" spans="1:20" x14ac:dyDescent="0.3">
      <c r="A238" s="7">
        <v>43431</v>
      </c>
      <c r="B238" s="1" t="s">
        <v>2</v>
      </c>
      <c r="C238" s="39">
        <f>'[8]Daily Roster'!$C238</f>
        <v>0</v>
      </c>
      <c r="D238" s="39">
        <f>'[8]Daily Roster'!$D238</f>
        <v>0</v>
      </c>
      <c r="E238" s="39">
        <f>'[8]Daily Roster'!$E238</f>
        <v>0</v>
      </c>
      <c r="F238" s="39">
        <f>'[8]Daily Roster'!$F238</f>
        <v>0</v>
      </c>
      <c r="G238" s="39">
        <f>'[8]Daily Roster'!$G238</f>
        <v>0</v>
      </c>
      <c r="H238" s="39">
        <f>'[8]Daily Roster'!$H238</f>
        <v>0</v>
      </c>
      <c r="I238" s="39">
        <f>'[8]Daily Roster'!$I238</f>
        <v>0</v>
      </c>
      <c r="J238" s="42">
        <f>'[8]Daily Roster'!$J238</f>
        <v>0</v>
      </c>
      <c r="K238" s="42">
        <f>'[8]Daily Roster'!$K238</f>
        <v>0</v>
      </c>
      <c r="L238" s="42">
        <f>'[8]Daily Roster'!$L238</f>
        <v>0</v>
      </c>
      <c r="M238" s="42">
        <f>'[8]Daily Roster'!$M238</f>
        <v>0</v>
      </c>
      <c r="N238" s="42">
        <f>'[8]Daily Roster'!$N238</f>
        <v>0</v>
      </c>
      <c r="O238" s="42">
        <f>'[8]Daily Roster'!$O238</f>
        <v>0</v>
      </c>
      <c r="P238" s="42">
        <f>'[8]Daily Roster'!$P238</f>
        <v>0</v>
      </c>
      <c r="Q238" s="42">
        <f>'[8]Daily Roster'!$Q238</f>
        <v>0</v>
      </c>
      <c r="R238" s="42">
        <f>'[8]Daily Roster'!$R238</f>
        <v>0</v>
      </c>
      <c r="S238" s="42">
        <f>'[8]Daily Roster'!$S238</f>
        <v>0</v>
      </c>
      <c r="T238" s="42">
        <f>'[8]Daily Roster'!$T238</f>
        <v>0</v>
      </c>
    </row>
    <row r="239" spans="1:20" x14ac:dyDescent="0.3">
      <c r="A239" s="7">
        <v>43432</v>
      </c>
      <c r="B239" s="1" t="s">
        <v>3</v>
      </c>
      <c r="C239" s="39">
        <f>'[8]Daily Roster'!$C239</f>
        <v>0</v>
      </c>
      <c r="D239" s="39">
        <f>'[8]Daily Roster'!$D239</f>
        <v>0</v>
      </c>
      <c r="E239" s="39">
        <f>'[8]Daily Roster'!$E239</f>
        <v>0</v>
      </c>
      <c r="F239" s="39">
        <f>'[8]Daily Roster'!$F239</f>
        <v>0</v>
      </c>
      <c r="G239" s="39">
        <f>'[8]Daily Roster'!$G239</f>
        <v>0</v>
      </c>
      <c r="H239" s="39">
        <f>'[8]Daily Roster'!$H239</f>
        <v>0</v>
      </c>
      <c r="I239" s="39">
        <f>'[8]Daily Roster'!$I239</f>
        <v>0</v>
      </c>
      <c r="J239" s="42">
        <f>'[8]Daily Roster'!$J239</f>
        <v>0</v>
      </c>
      <c r="K239" s="42">
        <f>'[8]Daily Roster'!$K239</f>
        <v>0</v>
      </c>
      <c r="L239" s="42">
        <f>'[8]Daily Roster'!$L239</f>
        <v>0</v>
      </c>
      <c r="M239" s="42">
        <f>'[8]Daily Roster'!$M239</f>
        <v>0</v>
      </c>
      <c r="N239" s="42">
        <f>'[8]Daily Roster'!$N239</f>
        <v>0</v>
      </c>
      <c r="O239" s="42">
        <f>'[8]Daily Roster'!$O239</f>
        <v>0</v>
      </c>
      <c r="P239" s="42">
        <f>'[8]Daily Roster'!$P239</f>
        <v>0</v>
      </c>
      <c r="Q239" s="42">
        <f>'[8]Daily Roster'!$Q239</f>
        <v>0</v>
      </c>
      <c r="R239" s="42">
        <f>'[8]Daily Roster'!$R239</f>
        <v>0</v>
      </c>
      <c r="S239" s="42">
        <f>'[8]Daily Roster'!$S239</f>
        <v>0</v>
      </c>
      <c r="T239" s="42">
        <f>'[8]Daily Roster'!$T239</f>
        <v>0</v>
      </c>
    </row>
    <row r="240" spans="1:20" x14ac:dyDescent="0.3">
      <c r="A240" s="7">
        <v>43433</v>
      </c>
      <c r="B240" s="1" t="s">
        <v>4</v>
      </c>
      <c r="C240" s="39">
        <f>'[8]Daily Roster'!$C240</f>
        <v>0</v>
      </c>
      <c r="D240" s="39">
        <f>'[8]Daily Roster'!$D240</f>
        <v>0</v>
      </c>
      <c r="E240" s="39">
        <f>'[8]Daily Roster'!$E240</f>
        <v>0</v>
      </c>
      <c r="F240" s="39">
        <f>'[8]Daily Roster'!$F240</f>
        <v>0</v>
      </c>
      <c r="G240" s="39">
        <f>'[8]Daily Roster'!$G240</f>
        <v>0</v>
      </c>
      <c r="H240" s="39">
        <f>'[8]Daily Roster'!$H240</f>
        <v>0</v>
      </c>
      <c r="I240" s="39">
        <f>'[8]Daily Roster'!$I240</f>
        <v>0</v>
      </c>
      <c r="J240" s="42">
        <f>'[8]Daily Roster'!$J240</f>
        <v>0</v>
      </c>
      <c r="K240" s="42">
        <f>'[8]Daily Roster'!$K240</f>
        <v>0</v>
      </c>
      <c r="L240" s="42">
        <f>'[8]Daily Roster'!$L240</f>
        <v>0</v>
      </c>
      <c r="M240" s="42">
        <f>'[8]Daily Roster'!$M240</f>
        <v>0</v>
      </c>
      <c r="N240" s="42">
        <f>'[8]Daily Roster'!$N240</f>
        <v>0</v>
      </c>
      <c r="O240" s="42">
        <f>'[8]Daily Roster'!$O240</f>
        <v>0</v>
      </c>
      <c r="P240" s="42">
        <f>'[8]Daily Roster'!$P240</f>
        <v>0</v>
      </c>
      <c r="Q240" s="42">
        <f>'[8]Daily Roster'!$Q240</f>
        <v>0</v>
      </c>
      <c r="R240" s="42">
        <f>'[8]Daily Roster'!$R240</f>
        <v>0</v>
      </c>
      <c r="S240" s="42">
        <f>'[8]Daily Roster'!$S240</f>
        <v>0</v>
      </c>
      <c r="T240" s="42">
        <f>'[8]Daily Roster'!$T240</f>
        <v>0</v>
      </c>
    </row>
    <row r="241" spans="1:20" x14ac:dyDescent="0.3">
      <c r="A241" s="7">
        <v>43434</v>
      </c>
      <c r="B241" s="1" t="s">
        <v>5</v>
      </c>
      <c r="C241" s="39">
        <f>'[8]Daily Roster'!$C241</f>
        <v>0</v>
      </c>
      <c r="D241" s="39">
        <f>'[8]Daily Roster'!$D241</f>
        <v>0</v>
      </c>
      <c r="E241" s="39">
        <f>'[8]Daily Roster'!$E241</f>
        <v>0</v>
      </c>
      <c r="F241" s="39">
        <f>'[8]Daily Roster'!$F241</f>
        <v>0</v>
      </c>
      <c r="G241" s="39">
        <f>'[8]Daily Roster'!$G241</f>
        <v>0</v>
      </c>
      <c r="H241" s="39">
        <f>'[8]Daily Roster'!$H241</f>
        <v>0</v>
      </c>
      <c r="I241" s="39">
        <f>'[8]Daily Roster'!$I241</f>
        <v>0</v>
      </c>
      <c r="J241" s="42">
        <f>'[8]Daily Roster'!$J241</f>
        <v>0</v>
      </c>
      <c r="K241" s="42">
        <f>'[8]Daily Roster'!$K241</f>
        <v>0</v>
      </c>
      <c r="L241" s="42">
        <f>'[8]Daily Roster'!$L241</f>
        <v>0</v>
      </c>
      <c r="M241" s="42">
        <f>'[8]Daily Roster'!$M241</f>
        <v>0</v>
      </c>
      <c r="N241" s="42">
        <f>'[8]Daily Roster'!$N241</f>
        <v>0</v>
      </c>
      <c r="O241" s="42">
        <f>'[8]Daily Roster'!$O241</f>
        <v>0</v>
      </c>
      <c r="P241" s="42">
        <f>'[8]Daily Roster'!$P241</f>
        <v>0</v>
      </c>
      <c r="Q241" s="42">
        <f>'[8]Daily Roster'!$Q241</f>
        <v>0</v>
      </c>
      <c r="R241" s="42">
        <f>'[8]Daily Roster'!$R241</f>
        <v>0</v>
      </c>
      <c r="S241" s="42">
        <f>'[8]Daily Roster'!$S241</f>
        <v>0</v>
      </c>
      <c r="T241" s="42">
        <f>'[8]Daily Roster'!$T241</f>
        <v>0</v>
      </c>
    </row>
    <row r="242" spans="1:20" x14ac:dyDescent="0.3">
      <c r="A242" s="7">
        <v>43437</v>
      </c>
      <c r="B242" s="1" t="s">
        <v>1</v>
      </c>
      <c r="C242" s="39">
        <f>'[8]Daily Roster'!$C242</f>
        <v>0</v>
      </c>
      <c r="D242" s="39">
        <f>'[8]Daily Roster'!$D242</f>
        <v>0</v>
      </c>
      <c r="E242" s="39">
        <f>'[8]Daily Roster'!$E242</f>
        <v>0</v>
      </c>
      <c r="F242" s="39">
        <f>'[8]Daily Roster'!$F242</f>
        <v>0</v>
      </c>
      <c r="G242" s="39">
        <f>'[8]Daily Roster'!$G242</f>
        <v>0</v>
      </c>
      <c r="H242" s="39">
        <f>'[8]Daily Roster'!$H242</f>
        <v>0</v>
      </c>
      <c r="I242" s="39">
        <f>'[8]Daily Roster'!$I242</f>
        <v>0</v>
      </c>
      <c r="J242" s="42">
        <f>'[8]Daily Roster'!$J242</f>
        <v>0</v>
      </c>
      <c r="K242" s="42">
        <f>'[8]Daily Roster'!$K242</f>
        <v>0</v>
      </c>
      <c r="L242" s="42">
        <f>'[8]Daily Roster'!$L242</f>
        <v>0</v>
      </c>
      <c r="M242" s="42">
        <f>'[8]Daily Roster'!$M242</f>
        <v>0</v>
      </c>
      <c r="N242" s="42">
        <f>'[8]Daily Roster'!$N242</f>
        <v>0</v>
      </c>
      <c r="O242" s="42">
        <f>'[8]Daily Roster'!$O242</f>
        <v>0</v>
      </c>
      <c r="P242" s="42">
        <f>'[8]Daily Roster'!$P242</f>
        <v>0</v>
      </c>
      <c r="Q242" s="42">
        <f>'[8]Daily Roster'!$Q242</f>
        <v>0</v>
      </c>
      <c r="R242" s="42">
        <f>'[8]Daily Roster'!$R242</f>
        <v>0</v>
      </c>
      <c r="S242" s="42">
        <f>'[8]Daily Roster'!$S242</f>
        <v>0</v>
      </c>
      <c r="T242" s="42">
        <f>'[8]Daily Roster'!$T242</f>
        <v>0</v>
      </c>
    </row>
    <row r="243" spans="1:20" x14ac:dyDescent="0.3">
      <c r="A243" s="7">
        <v>43438</v>
      </c>
      <c r="B243" s="1" t="s">
        <v>2</v>
      </c>
      <c r="C243" s="39">
        <f>'[8]Daily Roster'!$C243</f>
        <v>0</v>
      </c>
      <c r="D243" s="39">
        <f>'[8]Daily Roster'!$D243</f>
        <v>0</v>
      </c>
      <c r="E243" s="39">
        <f>'[8]Daily Roster'!$E243</f>
        <v>0</v>
      </c>
      <c r="F243" s="39">
        <f>'[8]Daily Roster'!$F243</f>
        <v>0</v>
      </c>
      <c r="G243" s="39">
        <f>'[8]Daily Roster'!$G243</f>
        <v>0</v>
      </c>
      <c r="H243" s="39">
        <f>'[8]Daily Roster'!$H243</f>
        <v>0</v>
      </c>
      <c r="I243" s="39">
        <f>'[8]Daily Roster'!$I243</f>
        <v>0</v>
      </c>
      <c r="J243" s="42">
        <f>'[8]Daily Roster'!$J243</f>
        <v>0</v>
      </c>
      <c r="K243" s="42">
        <f>'[8]Daily Roster'!$K243</f>
        <v>0</v>
      </c>
      <c r="L243" s="42">
        <f>'[8]Daily Roster'!$L243</f>
        <v>0</v>
      </c>
      <c r="M243" s="42">
        <f>'[8]Daily Roster'!$M243</f>
        <v>0</v>
      </c>
      <c r="N243" s="42">
        <f>'[8]Daily Roster'!$N243</f>
        <v>0</v>
      </c>
      <c r="O243" s="42">
        <f>'[8]Daily Roster'!$O243</f>
        <v>0</v>
      </c>
      <c r="P243" s="42">
        <f>'[8]Daily Roster'!$P243</f>
        <v>0</v>
      </c>
      <c r="Q243" s="42">
        <f>'[8]Daily Roster'!$Q243</f>
        <v>0</v>
      </c>
      <c r="R243" s="42">
        <f>'[8]Daily Roster'!$R243</f>
        <v>0</v>
      </c>
      <c r="S243" s="42">
        <f>'[8]Daily Roster'!$S243</f>
        <v>0</v>
      </c>
      <c r="T243" s="42">
        <f>'[8]Daily Roster'!$T243</f>
        <v>0</v>
      </c>
    </row>
    <row r="244" spans="1:20" x14ac:dyDescent="0.3">
      <c r="A244" s="7">
        <v>43439</v>
      </c>
      <c r="B244" s="1" t="s">
        <v>3</v>
      </c>
      <c r="C244" s="39">
        <f>'[8]Daily Roster'!$C244</f>
        <v>0</v>
      </c>
      <c r="D244" s="39">
        <f>'[8]Daily Roster'!$D244</f>
        <v>0</v>
      </c>
      <c r="E244" s="39">
        <f>'[8]Daily Roster'!$E244</f>
        <v>0</v>
      </c>
      <c r="F244" s="39">
        <f>'[8]Daily Roster'!$F244</f>
        <v>0</v>
      </c>
      <c r="G244" s="39">
        <f>'[8]Daily Roster'!$G244</f>
        <v>0</v>
      </c>
      <c r="H244" s="39">
        <f>'[8]Daily Roster'!$H244</f>
        <v>0</v>
      </c>
      <c r="I244" s="39">
        <f>'[8]Daily Roster'!$I244</f>
        <v>0</v>
      </c>
      <c r="J244" s="42">
        <f>'[8]Daily Roster'!$J244</f>
        <v>0</v>
      </c>
      <c r="K244" s="42">
        <f>'[8]Daily Roster'!$K244</f>
        <v>0</v>
      </c>
      <c r="L244" s="42">
        <f>'[8]Daily Roster'!$L244</f>
        <v>0</v>
      </c>
      <c r="M244" s="42">
        <f>'[8]Daily Roster'!$M244</f>
        <v>0</v>
      </c>
      <c r="N244" s="42">
        <f>'[8]Daily Roster'!$N244</f>
        <v>0</v>
      </c>
      <c r="O244" s="42">
        <f>'[8]Daily Roster'!$O244</f>
        <v>0</v>
      </c>
      <c r="P244" s="42">
        <f>'[8]Daily Roster'!$P244</f>
        <v>0</v>
      </c>
      <c r="Q244" s="42">
        <f>'[8]Daily Roster'!$Q244</f>
        <v>0</v>
      </c>
      <c r="R244" s="42">
        <f>'[8]Daily Roster'!$R244</f>
        <v>0</v>
      </c>
      <c r="S244" s="42">
        <f>'[8]Daily Roster'!$S244</f>
        <v>0</v>
      </c>
      <c r="T244" s="42">
        <f>'[8]Daily Roster'!$T244</f>
        <v>0</v>
      </c>
    </row>
    <row r="245" spans="1:20" x14ac:dyDescent="0.3">
      <c r="A245" s="7">
        <v>43440</v>
      </c>
      <c r="B245" s="1" t="s">
        <v>4</v>
      </c>
      <c r="C245" s="39">
        <f>'[8]Daily Roster'!$C245</f>
        <v>0</v>
      </c>
      <c r="D245" s="39">
        <f>'[8]Daily Roster'!$D245</f>
        <v>0</v>
      </c>
      <c r="E245" s="39">
        <f>'[8]Daily Roster'!$E245</f>
        <v>0</v>
      </c>
      <c r="F245" s="39">
        <f>'[8]Daily Roster'!$F245</f>
        <v>0</v>
      </c>
      <c r="G245" s="39">
        <f>'[8]Daily Roster'!$G245</f>
        <v>0</v>
      </c>
      <c r="H245" s="39">
        <f>'[8]Daily Roster'!$H245</f>
        <v>0</v>
      </c>
      <c r="I245" s="39">
        <f>'[8]Daily Roster'!$I245</f>
        <v>0</v>
      </c>
      <c r="J245" s="42">
        <f>'[8]Daily Roster'!$J245</f>
        <v>0</v>
      </c>
      <c r="K245" s="42">
        <f>'[8]Daily Roster'!$K245</f>
        <v>0</v>
      </c>
      <c r="L245" s="42">
        <f>'[8]Daily Roster'!$L245</f>
        <v>0</v>
      </c>
      <c r="M245" s="42">
        <f>'[8]Daily Roster'!$M245</f>
        <v>0</v>
      </c>
      <c r="N245" s="42">
        <f>'[8]Daily Roster'!$N245</f>
        <v>0</v>
      </c>
      <c r="O245" s="42">
        <f>'[8]Daily Roster'!$O245</f>
        <v>0</v>
      </c>
      <c r="P245" s="42">
        <f>'[8]Daily Roster'!$P245</f>
        <v>0</v>
      </c>
      <c r="Q245" s="42">
        <f>'[8]Daily Roster'!$Q245</f>
        <v>0</v>
      </c>
      <c r="R245" s="42">
        <f>'[8]Daily Roster'!$R245</f>
        <v>0</v>
      </c>
      <c r="S245" s="42">
        <f>'[8]Daily Roster'!$S245</f>
        <v>0</v>
      </c>
      <c r="T245" s="42">
        <f>'[8]Daily Roster'!$T245</f>
        <v>0</v>
      </c>
    </row>
    <row r="246" spans="1:20" x14ac:dyDescent="0.3">
      <c r="A246" s="7">
        <v>43441</v>
      </c>
      <c r="B246" s="1" t="s">
        <v>5</v>
      </c>
      <c r="C246" s="39">
        <f>'[8]Daily Roster'!$C246</f>
        <v>0</v>
      </c>
      <c r="D246" s="39">
        <f>'[8]Daily Roster'!$D246</f>
        <v>0</v>
      </c>
      <c r="E246" s="39">
        <f>'[8]Daily Roster'!$E246</f>
        <v>0</v>
      </c>
      <c r="F246" s="39">
        <f>'[8]Daily Roster'!$F246</f>
        <v>0</v>
      </c>
      <c r="G246" s="39">
        <f>'[8]Daily Roster'!$G246</f>
        <v>0</v>
      </c>
      <c r="H246" s="39">
        <f>'[8]Daily Roster'!$H246</f>
        <v>0</v>
      </c>
      <c r="I246" s="39">
        <f>'[8]Daily Roster'!$I246</f>
        <v>0</v>
      </c>
      <c r="J246" s="42">
        <f>'[8]Daily Roster'!$J246</f>
        <v>0</v>
      </c>
      <c r="K246" s="42">
        <f>'[8]Daily Roster'!$K246</f>
        <v>0</v>
      </c>
      <c r="L246" s="42">
        <f>'[8]Daily Roster'!$L246</f>
        <v>0</v>
      </c>
      <c r="M246" s="42">
        <f>'[8]Daily Roster'!$M246</f>
        <v>0</v>
      </c>
      <c r="N246" s="42">
        <f>'[8]Daily Roster'!$N246</f>
        <v>0</v>
      </c>
      <c r="O246" s="42">
        <f>'[8]Daily Roster'!$O246</f>
        <v>0</v>
      </c>
      <c r="P246" s="42">
        <f>'[8]Daily Roster'!$P246</f>
        <v>0</v>
      </c>
      <c r="Q246" s="42">
        <f>'[8]Daily Roster'!$Q246</f>
        <v>0</v>
      </c>
      <c r="R246" s="42">
        <f>'[8]Daily Roster'!$R246</f>
        <v>0</v>
      </c>
      <c r="S246" s="42">
        <f>'[8]Daily Roster'!$S246</f>
        <v>0</v>
      </c>
      <c r="T246" s="42">
        <f>'[8]Daily Roster'!$T246</f>
        <v>0</v>
      </c>
    </row>
    <row r="247" spans="1:20" x14ac:dyDescent="0.3">
      <c r="A247" s="7">
        <v>43444</v>
      </c>
      <c r="B247" s="1" t="s">
        <v>1</v>
      </c>
      <c r="C247" s="39">
        <f>'[8]Daily Roster'!$C247</f>
        <v>0</v>
      </c>
      <c r="D247" s="39">
        <f>'[8]Daily Roster'!$D247</f>
        <v>0</v>
      </c>
      <c r="E247" s="39">
        <f>'[8]Daily Roster'!$E247</f>
        <v>0</v>
      </c>
      <c r="F247" s="39">
        <f>'[8]Daily Roster'!$F247</f>
        <v>0</v>
      </c>
      <c r="G247" s="39">
        <f>'[8]Daily Roster'!$G247</f>
        <v>0</v>
      </c>
      <c r="H247" s="39">
        <f>'[8]Daily Roster'!$H247</f>
        <v>0</v>
      </c>
      <c r="I247" s="39">
        <f>'[8]Daily Roster'!$I247</f>
        <v>0</v>
      </c>
      <c r="J247" s="42">
        <f>'[8]Daily Roster'!$J247</f>
        <v>0</v>
      </c>
      <c r="K247" s="42">
        <f>'[8]Daily Roster'!$K247</f>
        <v>0</v>
      </c>
      <c r="L247" s="42">
        <f>'[8]Daily Roster'!$L247</f>
        <v>0</v>
      </c>
      <c r="M247" s="42">
        <f>'[8]Daily Roster'!$M247</f>
        <v>0</v>
      </c>
      <c r="N247" s="42">
        <f>'[8]Daily Roster'!$N247</f>
        <v>0</v>
      </c>
      <c r="O247" s="42">
        <f>'[8]Daily Roster'!$O247</f>
        <v>0</v>
      </c>
      <c r="P247" s="42">
        <f>'[8]Daily Roster'!$P247</f>
        <v>0</v>
      </c>
      <c r="Q247" s="42">
        <f>'[8]Daily Roster'!$Q247</f>
        <v>0</v>
      </c>
      <c r="R247" s="42">
        <f>'[8]Daily Roster'!$R247</f>
        <v>0</v>
      </c>
      <c r="S247" s="42">
        <f>'[8]Daily Roster'!$S247</f>
        <v>0</v>
      </c>
      <c r="T247" s="42">
        <f>'[8]Daily Roster'!$T247</f>
        <v>0</v>
      </c>
    </row>
    <row r="248" spans="1:20" x14ac:dyDescent="0.3">
      <c r="A248" s="7">
        <v>43445</v>
      </c>
      <c r="B248" s="1" t="s">
        <v>2</v>
      </c>
      <c r="C248" s="39">
        <f>'[8]Daily Roster'!$C248</f>
        <v>0</v>
      </c>
      <c r="D248" s="39">
        <f>'[8]Daily Roster'!$D248</f>
        <v>0</v>
      </c>
      <c r="E248" s="39">
        <f>'[8]Daily Roster'!$E248</f>
        <v>0</v>
      </c>
      <c r="F248" s="39">
        <f>'[8]Daily Roster'!$F248</f>
        <v>0</v>
      </c>
      <c r="G248" s="39">
        <f>'[8]Daily Roster'!$G248</f>
        <v>0</v>
      </c>
      <c r="H248" s="39">
        <f>'[8]Daily Roster'!$H248</f>
        <v>0</v>
      </c>
      <c r="I248" s="39">
        <f>'[8]Daily Roster'!$I248</f>
        <v>0</v>
      </c>
      <c r="J248" s="42">
        <f>'[8]Daily Roster'!$J248</f>
        <v>0</v>
      </c>
      <c r="K248" s="42">
        <f>'[8]Daily Roster'!$K248</f>
        <v>0</v>
      </c>
      <c r="L248" s="42">
        <f>'[8]Daily Roster'!$L248</f>
        <v>0</v>
      </c>
      <c r="M248" s="42">
        <f>'[8]Daily Roster'!$M248</f>
        <v>0</v>
      </c>
      <c r="N248" s="42">
        <f>'[8]Daily Roster'!$N248</f>
        <v>0</v>
      </c>
      <c r="O248" s="42">
        <f>'[8]Daily Roster'!$O248</f>
        <v>0</v>
      </c>
      <c r="P248" s="42">
        <f>'[8]Daily Roster'!$P248</f>
        <v>0</v>
      </c>
      <c r="Q248" s="42">
        <f>'[8]Daily Roster'!$Q248</f>
        <v>0</v>
      </c>
      <c r="R248" s="42">
        <f>'[8]Daily Roster'!$R248</f>
        <v>0</v>
      </c>
      <c r="S248" s="42">
        <f>'[8]Daily Roster'!$S248</f>
        <v>0</v>
      </c>
      <c r="T248" s="42">
        <f>'[8]Daily Roster'!$T248</f>
        <v>0</v>
      </c>
    </row>
    <row r="249" spans="1:20" x14ac:dyDescent="0.3">
      <c r="A249" s="7">
        <v>43446</v>
      </c>
      <c r="B249" s="1" t="s">
        <v>3</v>
      </c>
      <c r="C249" s="39">
        <f>'[8]Daily Roster'!$C249</f>
        <v>0</v>
      </c>
      <c r="D249" s="39">
        <f>'[8]Daily Roster'!$D249</f>
        <v>0</v>
      </c>
      <c r="E249" s="39">
        <f>'[8]Daily Roster'!$E249</f>
        <v>0</v>
      </c>
      <c r="F249" s="39">
        <f>'[8]Daily Roster'!$F249</f>
        <v>0</v>
      </c>
      <c r="G249" s="39">
        <f>'[8]Daily Roster'!$G249</f>
        <v>0</v>
      </c>
      <c r="H249" s="39">
        <f>'[8]Daily Roster'!$H249</f>
        <v>0</v>
      </c>
      <c r="I249" s="39">
        <f>'[8]Daily Roster'!$I249</f>
        <v>0</v>
      </c>
      <c r="J249" s="42">
        <f>'[8]Daily Roster'!$J249</f>
        <v>0</v>
      </c>
      <c r="K249" s="42">
        <f>'[8]Daily Roster'!$K249</f>
        <v>0</v>
      </c>
      <c r="L249" s="42">
        <f>'[8]Daily Roster'!$L249</f>
        <v>0</v>
      </c>
      <c r="M249" s="42">
        <f>'[8]Daily Roster'!$M249</f>
        <v>0</v>
      </c>
      <c r="N249" s="42">
        <f>'[8]Daily Roster'!$N249</f>
        <v>0</v>
      </c>
      <c r="O249" s="42">
        <f>'[8]Daily Roster'!$O249</f>
        <v>0</v>
      </c>
      <c r="P249" s="42">
        <f>'[8]Daily Roster'!$P249</f>
        <v>0</v>
      </c>
      <c r="Q249" s="42">
        <f>'[8]Daily Roster'!$Q249</f>
        <v>0</v>
      </c>
      <c r="R249" s="42">
        <f>'[8]Daily Roster'!$R249</f>
        <v>0</v>
      </c>
      <c r="S249" s="42">
        <f>'[8]Daily Roster'!$S249</f>
        <v>0</v>
      </c>
      <c r="T249" s="42">
        <f>'[8]Daily Roster'!$T249</f>
        <v>0</v>
      </c>
    </row>
    <row r="250" spans="1:20" x14ac:dyDescent="0.3">
      <c r="A250" s="7">
        <v>43447</v>
      </c>
      <c r="B250" s="1" t="s">
        <v>4</v>
      </c>
      <c r="C250" s="39">
        <f>'[8]Daily Roster'!$C250</f>
        <v>0</v>
      </c>
      <c r="D250" s="39">
        <f>'[8]Daily Roster'!$D250</f>
        <v>0</v>
      </c>
      <c r="E250" s="39">
        <f>'[8]Daily Roster'!$E250</f>
        <v>0</v>
      </c>
      <c r="F250" s="39">
        <f>'[8]Daily Roster'!$F250</f>
        <v>0</v>
      </c>
      <c r="G250" s="39">
        <f>'[8]Daily Roster'!$G250</f>
        <v>0</v>
      </c>
      <c r="H250" s="39">
        <f>'[8]Daily Roster'!$H250</f>
        <v>0</v>
      </c>
      <c r="I250" s="39">
        <f>'[8]Daily Roster'!$I250</f>
        <v>0</v>
      </c>
      <c r="J250" s="42">
        <f>'[8]Daily Roster'!$J250</f>
        <v>0</v>
      </c>
      <c r="K250" s="42">
        <f>'[8]Daily Roster'!$K250</f>
        <v>0</v>
      </c>
      <c r="L250" s="42">
        <f>'[8]Daily Roster'!$L250</f>
        <v>0</v>
      </c>
      <c r="M250" s="42">
        <f>'[8]Daily Roster'!$M250</f>
        <v>0</v>
      </c>
      <c r="N250" s="42">
        <f>'[8]Daily Roster'!$N250</f>
        <v>0</v>
      </c>
      <c r="O250" s="42">
        <f>'[8]Daily Roster'!$O250</f>
        <v>0</v>
      </c>
      <c r="P250" s="42">
        <f>'[8]Daily Roster'!$P250</f>
        <v>0</v>
      </c>
      <c r="Q250" s="42">
        <f>'[8]Daily Roster'!$Q250</f>
        <v>0</v>
      </c>
      <c r="R250" s="42">
        <f>'[8]Daily Roster'!$R250</f>
        <v>0</v>
      </c>
      <c r="S250" s="42">
        <f>'[8]Daily Roster'!$S250</f>
        <v>0</v>
      </c>
      <c r="T250" s="42">
        <f>'[8]Daily Roster'!$T250</f>
        <v>0</v>
      </c>
    </row>
    <row r="251" spans="1:20" x14ac:dyDescent="0.3">
      <c r="A251" s="7">
        <v>43448</v>
      </c>
      <c r="B251" s="1" t="s">
        <v>5</v>
      </c>
      <c r="C251" s="39">
        <f>'[8]Daily Roster'!$C251</f>
        <v>0</v>
      </c>
      <c r="D251" s="39">
        <f>'[8]Daily Roster'!$D251</f>
        <v>0</v>
      </c>
      <c r="E251" s="39">
        <f>'[8]Daily Roster'!$E251</f>
        <v>0</v>
      </c>
      <c r="F251" s="39">
        <f>'[8]Daily Roster'!$F251</f>
        <v>0</v>
      </c>
      <c r="G251" s="39">
        <f>'[8]Daily Roster'!$G251</f>
        <v>0</v>
      </c>
      <c r="H251" s="39">
        <f>'[8]Daily Roster'!$H251</f>
        <v>0</v>
      </c>
      <c r="I251" s="39">
        <f>'[8]Daily Roster'!$I251</f>
        <v>0</v>
      </c>
      <c r="J251" s="42">
        <f>'[8]Daily Roster'!$J251</f>
        <v>0</v>
      </c>
      <c r="K251" s="42">
        <f>'[8]Daily Roster'!$K251</f>
        <v>0</v>
      </c>
      <c r="L251" s="42">
        <f>'[8]Daily Roster'!$L251</f>
        <v>0</v>
      </c>
      <c r="M251" s="42">
        <f>'[8]Daily Roster'!$M251</f>
        <v>0</v>
      </c>
      <c r="N251" s="42">
        <f>'[8]Daily Roster'!$N251</f>
        <v>0</v>
      </c>
      <c r="O251" s="42">
        <f>'[8]Daily Roster'!$O251</f>
        <v>0</v>
      </c>
      <c r="P251" s="42">
        <f>'[8]Daily Roster'!$P251</f>
        <v>0</v>
      </c>
      <c r="Q251" s="42">
        <f>'[8]Daily Roster'!$Q251</f>
        <v>0</v>
      </c>
      <c r="R251" s="42">
        <f>'[8]Daily Roster'!$R251</f>
        <v>0</v>
      </c>
      <c r="S251" s="42">
        <f>'[8]Daily Roster'!$S251</f>
        <v>0</v>
      </c>
      <c r="T251" s="42">
        <f>'[8]Daily Roster'!$T251</f>
        <v>0</v>
      </c>
    </row>
    <row r="252" spans="1:20" x14ac:dyDescent="0.3">
      <c r="A252" s="7">
        <v>43451</v>
      </c>
      <c r="B252" s="1" t="s">
        <v>1</v>
      </c>
      <c r="C252" s="39" t="str">
        <f>'[8]Daily Roster'!$C252</f>
        <v>Nelson</v>
      </c>
      <c r="D252" s="39" t="str">
        <f>'[8]Daily Roster'!$D252</f>
        <v>J.Hughes</v>
      </c>
      <c r="E252" s="39" t="str">
        <f>'[8]Daily Roster'!$E252</f>
        <v>Leekin</v>
      </c>
      <c r="F252" s="39" t="str">
        <f>'[8]Daily Roster'!$F252</f>
        <v>Rebecca</v>
      </c>
      <c r="G252" s="39" t="str">
        <f>'[8]Daily Roster'!$G252</f>
        <v>L.Jedwab</v>
      </c>
      <c r="H252" s="39" t="str">
        <f>'[8]Daily Roster'!$H252</f>
        <v>Sylvia</v>
      </c>
      <c r="I252" s="39" t="str">
        <f>'[8]Daily Roster'!$I252</f>
        <v>Maria (8.45am-1.45pm)</v>
      </c>
      <c r="J252" s="42" t="str">
        <f>'[8]Daily Roster'!$J252</f>
        <v>A.Chen</v>
      </c>
      <c r="K252" s="42" t="str">
        <f>'[8]Daily Roster'!$K252</f>
        <v>David</v>
      </c>
      <c r="L252" s="42" t="str">
        <f>'[8]Daily Roster'!$L252</f>
        <v>Janki</v>
      </c>
      <c r="M252" s="42" t="str">
        <f>'[8]Daily Roster'!$M252</f>
        <v>Sherine</v>
      </c>
      <c r="N252" s="42" t="str">
        <f>'[8]Daily Roster'!$N252</f>
        <v>JenNguyen</v>
      </c>
      <c r="O252" s="42" t="str">
        <f>'[8]Daily Roster'!$O252</f>
        <v>J.Andrews</v>
      </c>
      <c r="P252" s="42" t="str">
        <f>'[8]Daily Roster'!$P252</f>
        <v>QQ</v>
      </c>
      <c r="Q252" s="42" t="str">
        <f>'[8]Daily Roster'!$Q252</f>
        <v>qq</v>
      </c>
      <c r="R252" s="42" t="str">
        <f>'[8]Daily Roster'!$R252</f>
        <v>qq</v>
      </c>
      <c r="S252" s="42" t="str">
        <f>'[8]Daily Roster'!$S252</f>
        <v>Thao</v>
      </c>
      <c r="T252" s="42" t="str">
        <f>'[8]Daily Roster'!$T252</f>
        <v>S.Thevalingam</v>
      </c>
    </row>
    <row r="253" spans="1:20" x14ac:dyDescent="0.3">
      <c r="A253" s="7">
        <v>43452</v>
      </c>
      <c r="B253" s="1" t="s">
        <v>2</v>
      </c>
      <c r="C253" s="39" t="str">
        <f>'[8]Daily Roster'!$C253</f>
        <v>Leekin</v>
      </c>
      <c r="D253" s="39" t="str">
        <f>'[8]Daily Roster'!$D253</f>
        <v>Nelson</v>
      </c>
      <c r="E253" s="39" t="str">
        <f>'[8]Daily Roster'!$E253</f>
        <v>Janki</v>
      </c>
      <c r="F253" s="39" t="str">
        <f>'[8]Daily Roster'!$F253</f>
        <v>Rebecca</v>
      </c>
      <c r="G253" s="39" t="str">
        <f>'[8]Daily Roster'!$G253</f>
        <v>L.Jedwab</v>
      </c>
      <c r="H253" s="39" t="str">
        <f>'[8]Daily Roster'!$H253</f>
        <v>Sylvia</v>
      </c>
      <c r="I253" s="39" t="str">
        <f>'[8]Daily Roster'!$I253</f>
        <v>Maria (8.45am-1.45pm)</v>
      </c>
      <c r="J253" s="42" t="str">
        <f>'[8]Daily Roster'!$J253</f>
        <v>A.Chen</v>
      </c>
      <c r="K253" s="42" t="str">
        <f>'[8]Daily Roster'!$K253</f>
        <v>David</v>
      </c>
      <c r="L253" s="42" t="str">
        <f>'[8]Daily Roster'!$L253</f>
        <v>Monique</v>
      </c>
      <c r="M253" s="42" t="str">
        <f>'[8]Daily Roster'!$M253</f>
        <v>Fiona</v>
      </c>
      <c r="N253" s="42" t="str">
        <f>'[8]Daily Roster'!$N253</f>
        <v>JenNguyen</v>
      </c>
      <c r="O253" s="42" t="str">
        <f>'[8]Daily Roster'!$O253</f>
        <v>J.Andrews</v>
      </c>
      <c r="P253" s="42" t="str">
        <f>'[8]Daily Roster'!$P253</f>
        <v>QQ</v>
      </c>
      <c r="Q253" s="42" t="str">
        <f>'[8]Daily Roster'!$Q253</f>
        <v>qq</v>
      </c>
      <c r="R253" s="42" t="str">
        <f>'[8]Daily Roster'!$R253</f>
        <v>J.Kao</v>
      </c>
      <c r="S253" s="42" t="str">
        <f>'[8]Daily Roster'!$S253</f>
        <v>Thao</v>
      </c>
      <c r="T253" s="42" t="str">
        <f>'[8]Daily Roster'!$T253</f>
        <v>S.Thevalingam</v>
      </c>
    </row>
    <row r="254" spans="1:20" x14ac:dyDescent="0.3">
      <c r="A254" s="7">
        <v>43453</v>
      </c>
      <c r="B254" s="1" t="s">
        <v>3</v>
      </c>
      <c r="C254" s="39" t="str">
        <f>'[8]Daily Roster'!$C254</f>
        <v>Jeff</v>
      </c>
      <c r="D254" s="39" t="str">
        <f>'[8]Daily Roster'!$D254</f>
        <v>J.Hughes</v>
      </c>
      <c r="E254" s="39" t="str">
        <f>'[8]Daily Roster'!$E254</f>
        <v>Leekin</v>
      </c>
      <c r="F254" s="39" t="str">
        <f>'[8]Daily Roster'!$F254</f>
        <v>Jasmine</v>
      </c>
      <c r="G254" s="39" t="str">
        <f>'[8]Daily Roster'!$G254</f>
        <v>L.Jedwab</v>
      </c>
      <c r="H254" s="39" t="str">
        <f>'[8]Daily Roster'!$H254</f>
        <v>Sneha</v>
      </c>
      <c r="I254" s="39" t="str">
        <f>'[8]Daily Roster'!$I254</f>
        <v>Soty (8.45am-2.45pm)</v>
      </c>
      <c r="J254" s="42" t="str">
        <f>'[8]Daily Roster'!$J254</f>
        <v>A.Chen</v>
      </c>
      <c r="K254" s="42" t="str">
        <f>'[8]Daily Roster'!$K254</f>
        <v>David</v>
      </c>
      <c r="L254" s="42" t="str">
        <f>'[8]Daily Roster'!$L254</f>
        <v>Fiona</v>
      </c>
      <c r="M254" s="42" t="str">
        <f>'[8]Daily Roster'!$M254</f>
        <v>Patrick</v>
      </c>
      <c r="N254" s="42" t="str">
        <f>'[8]Daily Roster'!$N254</f>
        <v>JenNguyen</v>
      </c>
      <c r="O254" s="42" t="str">
        <f>'[8]Daily Roster'!$O254</f>
        <v>J.Andrews</v>
      </c>
      <c r="P254" s="42" t="str">
        <f>'[8]Daily Roster'!$P254</f>
        <v>Janki</v>
      </c>
      <c r="Q254" s="42" t="str">
        <f>'[8]Daily Roster'!$Q254</f>
        <v>QQ</v>
      </c>
      <c r="R254" s="42" t="str">
        <f>'[8]Daily Roster'!$R254</f>
        <v>J.Kao</v>
      </c>
      <c r="S254" s="42" t="str">
        <f>'[8]Daily Roster'!$S254</f>
        <v>Thao</v>
      </c>
      <c r="T254" s="42" t="str">
        <f>'[8]Daily Roster'!$T254</f>
        <v>S.Thevalingam</v>
      </c>
    </row>
    <row r="255" spans="1:20" x14ac:dyDescent="0.3">
      <c r="A255" s="7">
        <v>43454</v>
      </c>
      <c r="B255" s="1" t="s">
        <v>4</v>
      </c>
      <c r="C255" s="39" t="str">
        <f>'[8]Daily Roster'!$C255</f>
        <v>Jasmine</v>
      </c>
      <c r="D255" s="39" t="str">
        <f>'[8]Daily Roster'!$D255</f>
        <v>J.Hughes</v>
      </c>
      <c r="E255" s="39" t="str">
        <f>'[8]Daily Roster'!$E255</f>
        <v>Leekin</v>
      </c>
      <c r="F255" s="39" t="str">
        <f>'[8]Daily Roster'!$F255</f>
        <v>Vivienne</v>
      </c>
      <c r="G255" s="39" t="str">
        <f>'[8]Daily Roster'!$G255</f>
        <v>L.Jedwab</v>
      </c>
      <c r="H255" s="39" t="str">
        <f>'[8]Daily Roster'!$H255</f>
        <v>Sylvia</v>
      </c>
      <c r="I255" s="39" t="str">
        <f>'[8]Daily Roster'!$I255</f>
        <v>qq</v>
      </c>
      <c r="J255" s="42" t="str">
        <f>'[8]Daily Roster'!$J255</f>
        <v>A.Chen</v>
      </c>
      <c r="K255" s="42" t="str">
        <f>'[8]Daily Roster'!$K255</f>
        <v>David</v>
      </c>
      <c r="L255" s="42" t="str">
        <f>'[8]Daily Roster'!$L255</f>
        <v>Jeff</v>
      </c>
      <c r="M255" s="42" t="str">
        <f>'[8]Daily Roster'!$M255</f>
        <v>Patrick</v>
      </c>
      <c r="N255" s="42" t="str">
        <f>'[8]Daily Roster'!$N255</f>
        <v>JenNguyen</v>
      </c>
      <c r="O255" s="42" t="str">
        <f>'[8]Daily Roster'!$O255</f>
        <v>J.Andrews</v>
      </c>
      <c r="P255" s="42" t="str">
        <f>'[8]Daily Roster'!$P255</f>
        <v>QQ</v>
      </c>
      <c r="Q255" s="42" t="str">
        <f>'[8]Daily Roster'!$Q255</f>
        <v>QQ</v>
      </c>
      <c r="R255" s="42" t="str">
        <f>'[8]Daily Roster'!$R255</f>
        <v>J.Kao</v>
      </c>
      <c r="S255" s="42" t="str">
        <f>'[8]Daily Roster'!$S255</f>
        <v>Thao</v>
      </c>
      <c r="T255" s="42" t="str">
        <f>'[8]Daily Roster'!$T255</f>
        <v>S.Thevalingam</v>
      </c>
    </row>
    <row r="256" spans="1:20" ht="30" x14ac:dyDescent="0.3">
      <c r="A256" s="7">
        <v>43455</v>
      </c>
      <c r="B256" s="1" t="s">
        <v>5</v>
      </c>
      <c r="C256" s="39" t="str">
        <f>'[8]Daily Roster'!$C256</f>
        <v>Leekin</v>
      </c>
      <c r="D256" s="39" t="str">
        <f>'[8]Daily Roster'!$D256</f>
        <v>J.Hughes</v>
      </c>
      <c r="E256" s="39" t="str">
        <f>'[8]Daily Roster'!$E256</f>
        <v>Sherine</v>
      </c>
      <c r="F256" s="39" t="str">
        <f>'[8]Daily Roster'!$F256</f>
        <v>Jasmine</v>
      </c>
      <c r="G256" s="39" t="str">
        <f>'[8]Daily Roster'!$G256</f>
        <v>Tatyana (8.45-5.15)</v>
      </c>
      <c r="H256" s="39" t="str">
        <f>'[8]Daily Roster'!$H256</f>
        <v>Sylvia</v>
      </c>
      <c r="I256" s="39" t="str">
        <f>'[8]Daily Roster'!$I256</f>
        <v>Maria (8.45am-1.45pm)</v>
      </c>
      <c r="J256" s="42" t="str">
        <f>'[8]Daily Roster'!$J256</f>
        <v>A.Chen</v>
      </c>
      <c r="K256" s="42" t="str">
        <f>'[8]Daily Roster'!$K256</f>
        <v>David</v>
      </c>
      <c r="L256" s="42" t="str">
        <f>'[8]Daily Roster'!$L256</f>
        <v>Fiona</v>
      </c>
      <c r="M256" s="42" t="str">
        <f>'[8]Daily Roster'!$M256</f>
        <v>Maria</v>
      </c>
      <c r="N256" s="42" t="str">
        <f>'[8]Daily Roster'!$N256</f>
        <v>JenNguyen</v>
      </c>
      <c r="O256" s="42" t="str">
        <f>'[8]Daily Roster'!$O256</f>
        <v>J.Mond (8.45-1.45)</v>
      </c>
      <c r="P256" s="42" t="str">
        <f>'[8]Daily Roster'!$P256</f>
        <v>Janki</v>
      </c>
      <c r="Q256" s="42" t="str">
        <f>'[8]Daily Roster'!$Q256</f>
        <v>Eugene</v>
      </c>
      <c r="R256" s="42" t="str">
        <f>'[8]Daily Roster'!$R256</f>
        <v>J.Kao</v>
      </c>
      <c r="S256" s="42" t="str">
        <f>'[8]Daily Roster'!$S256</f>
        <v>Thao</v>
      </c>
      <c r="T256" s="42" t="str">
        <f>'[8]Daily Roster'!$T256</f>
        <v>QQ</v>
      </c>
    </row>
    <row r="257" spans="1:20" x14ac:dyDescent="0.3">
      <c r="A257" s="7">
        <v>43458</v>
      </c>
      <c r="T257" s="112"/>
    </row>
    <row r="258" spans="1:20" x14ac:dyDescent="0.3">
      <c r="A258" s="7">
        <v>43459</v>
      </c>
    </row>
    <row r="259" spans="1:20" x14ac:dyDescent="0.3">
      <c r="A259" s="7">
        <v>43460</v>
      </c>
    </row>
    <row r="260" spans="1:20" x14ac:dyDescent="0.3">
      <c r="B260" t="s">
        <v>74</v>
      </c>
    </row>
    <row r="261" spans="1:20" x14ac:dyDescent="0.3">
      <c r="B261" t="s">
        <v>75</v>
      </c>
    </row>
    <row r="262" spans="1:20" x14ac:dyDescent="0.3">
      <c r="B262" t="s">
        <v>76</v>
      </c>
    </row>
    <row r="263" spans="1:20" x14ac:dyDescent="0.3">
      <c r="B263" t="s">
        <v>77</v>
      </c>
    </row>
    <row r="264" spans="1:20" x14ac:dyDescent="0.3">
      <c r="B264" t="s">
        <v>78</v>
      </c>
    </row>
    <row r="265" spans="1:20" x14ac:dyDescent="0.3">
      <c r="B265" t="s">
        <v>79</v>
      </c>
    </row>
    <row r="266" spans="1:20" x14ac:dyDescent="0.3">
      <c r="B266" t="s">
        <v>80</v>
      </c>
    </row>
    <row r="267" spans="1:20" x14ac:dyDescent="0.3">
      <c r="B267" t="s">
        <v>81</v>
      </c>
    </row>
    <row r="268" spans="1:20" x14ac:dyDescent="0.3">
      <c r="B268" t="s">
        <v>82</v>
      </c>
    </row>
    <row r="269" spans="1:20" x14ac:dyDescent="0.3">
      <c r="B269" t="s">
        <v>83</v>
      </c>
    </row>
    <row r="270" spans="1:20" x14ac:dyDescent="0.3">
      <c r="B270" t="s">
        <v>84</v>
      </c>
    </row>
  </sheetData>
  <conditionalFormatting sqref="R62:S1048576 C1:S1 T1:XFD1048576 Q2:S256 C2:P1048576">
    <cfRule type="containsText" dxfId="53" priority="58" operator="containsText" text="blank">
      <formula>NOT(ISERROR(SEARCH("blank",C1)))</formula>
    </cfRule>
  </conditionalFormatting>
  <conditionalFormatting sqref="Q257:Q1048576">
    <cfRule type="containsText" dxfId="52" priority="41" operator="containsText" text="blank">
      <formula>NOT(ISERROR(SEARCH("blank",Q257)))</formula>
    </cfRule>
  </conditionalFormatting>
  <conditionalFormatting sqref="A1:B6 B7:B256 A7:A259">
    <cfRule type="containsText" dxfId="51" priority="1" operator="containsText" text="qq">
      <formula>NOT(ISERROR(SEARCH("qq",A1)))</formula>
    </cfRule>
    <cfRule type="containsText" dxfId="50" priority="2" operator="containsText" text="Public Holiday">
      <formula>NOT(ISERROR(SEARCH("Public Holiday",A1)))</formula>
    </cfRule>
    <cfRule type="containsText" dxfId="49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"/>
  <sheetViews>
    <sheetView topLeftCell="A2" workbookViewId="0">
      <pane xSplit="1" topLeftCell="B1" activePane="topRight" state="frozen"/>
      <selection pane="topRight" activeCell="B13" sqref="B13"/>
    </sheetView>
  </sheetViews>
  <sheetFormatPr defaultRowHeight="16.5" x14ac:dyDescent="0.3"/>
  <cols>
    <col min="1" max="1" width="10.875" style="8" bestFit="1" customWidth="1"/>
    <col min="2" max="2" width="10" bestFit="1" customWidth="1"/>
    <col min="3" max="3" width="11.875" style="112" bestFit="1" customWidth="1"/>
    <col min="4" max="4" width="15.375" style="112" bestFit="1" customWidth="1"/>
    <col min="5" max="5" width="25.125" style="112" bestFit="1" customWidth="1"/>
    <col min="6" max="6" width="31.75" style="112" bestFit="1" customWidth="1"/>
    <col min="7" max="7" width="22.125" style="112" bestFit="1" customWidth="1"/>
    <col min="8" max="8" width="21.375" style="112" bestFit="1" customWidth="1"/>
    <col min="9" max="20" width="21.375" style="112" customWidth="1"/>
  </cols>
  <sheetData>
    <row r="1" spans="1:20" s="114" customFormat="1" x14ac:dyDescent="0.3">
      <c r="A1" s="101"/>
      <c r="B1" s="49"/>
      <c r="C1" s="50" t="str">
        <f>'[2]Daily Roster'!$C3</f>
        <v>ICU</v>
      </c>
      <c r="D1" s="50" t="str">
        <f>'[2]Daily Roster'!$D3</f>
        <v>ICU / CARDIOLOGY</v>
      </c>
      <c r="E1" s="50" t="str">
        <f>'[2]Daily Roster'!$E3</f>
        <v>(8am-4.30pm) CARDIOLOGY</v>
      </c>
      <c r="F1" s="50" t="str">
        <f>'[2]Daily Roster'!$F3</f>
        <v xml:space="preserve">(8am-4.30pm) CTS </v>
      </c>
      <c r="G1" s="50" t="str">
        <f>'[2]Daily Roster'!$G3</f>
        <v>(8am-4.30pm) EMERGENCY</v>
      </c>
      <c r="H1" s="50" t="str">
        <f>'[2]Daily Roster'!$H3</f>
        <v>EMERGENCY / DISPENSARY</v>
      </c>
      <c r="I1" s="50" t="str">
        <f>'[2]Daily Roster'!$I3</f>
        <v>ICU / CARDIOLOGY</v>
      </c>
      <c r="J1" s="50" t="str">
        <f>'[2]Daily Roster'!$J3</f>
        <v>Resident assessment</v>
      </c>
      <c r="K1" s="50" t="str">
        <f>'[2]Daily Roster'!$K3</f>
        <v>INTERN</v>
      </c>
      <c r="L1" s="50" t="str">
        <f>'[2]Daily Roster'!$L3</f>
        <v>CTS Training</v>
      </c>
      <c r="M1" s="50" t="str">
        <f>'[2]Daily Roster'!$M3</f>
        <v>STUDENT/INTERN</v>
      </c>
      <c r="N1" s="50" t="str">
        <f>'[2]Daily Roster'!$N3</f>
        <v>ED Training</v>
      </c>
      <c r="O1" s="50" t="str">
        <f>'[2]Daily Roster'!$O3</f>
        <v>[PHARMACY ROLE]</v>
      </c>
      <c r="P1" s="50" t="str">
        <f>'[2]Daily Roster'!$P3</f>
        <v>[PHARMACY ROLE]</v>
      </c>
      <c r="Q1" s="50" t="str">
        <f>'[2]Daily Roster'!$Q3</f>
        <v>[PHARMACY ROLE]</v>
      </c>
      <c r="R1" s="50" t="str">
        <f>'[2]Daily Roster'!$R3</f>
        <v>[PHARMACY ROLE]</v>
      </c>
      <c r="S1" s="50" t="str">
        <f>'[2]Daily Roster'!$S3</f>
        <v>[PHARMACY ROLE]</v>
      </c>
      <c r="T1" s="50" t="str">
        <f>'[2]Daily Roster'!$T3</f>
        <v>[PHARMACY ROLE]</v>
      </c>
    </row>
    <row r="2" spans="1:20" x14ac:dyDescent="0.3">
      <c r="A2" s="51">
        <v>43101</v>
      </c>
      <c r="B2" s="52" t="s">
        <v>1</v>
      </c>
      <c r="C2" s="55" t="str">
        <f>'[2]Daily Roster'!$C4</f>
        <v>public holiday</v>
      </c>
      <c r="D2" s="55" t="str">
        <f>'[2]Daily Roster'!$D4</f>
        <v>public holiday</v>
      </c>
      <c r="E2" s="55" t="str">
        <f>'[2]Daily Roster'!$E4</f>
        <v>public holiday</v>
      </c>
      <c r="F2" s="55" t="str">
        <f>'[2]Daily Roster'!$F4</f>
        <v>public holiday</v>
      </c>
      <c r="G2" s="55" t="str">
        <f>'[2]Daily Roster'!$G4</f>
        <v>public holiday</v>
      </c>
      <c r="H2" s="55" t="str">
        <f>'[2]Daily Roster'!$H4</f>
        <v>public holiday</v>
      </c>
      <c r="I2" s="55">
        <f>'[2]Daily Roster'!$I4</f>
        <v>0</v>
      </c>
      <c r="J2" s="55" t="str">
        <f>'[2]Daily Roster'!$J4</f>
        <v>public holiday</v>
      </c>
      <c r="K2" s="55" t="str">
        <f>'[2]Daily Roster'!$K4</f>
        <v>public holiday</v>
      </c>
      <c r="L2" s="55" t="str">
        <f>'[2]Daily Roster'!$L4</f>
        <v>public holiday</v>
      </c>
      <c r="M2" s="55" t="str">
        <f>'[2]Daily Roster'!$M4</f>
        <v>public holiday</v>
      </c>
      <c r="N2" s="55">
        <f>'[2]Daily Roster'!$N4</f>
        <v>0</v>
      </c>
      <c r="O2" s="55">
        <f>'[2]Daily Roster'!$O4</f>
        <v>0</v>
      </c>
      <c r="P2" s="55">
        <f>'[2]Daily Roster'!$P4</f>
        <v>0</v>
      </c>
      <c r="Q2" s="55">
        <f>'[2]Daily Roster'!$Q4</f>
        <v>0</v>
      </c>
      <c r="R2" s="55">
        <f>'[2]Daily Roster'!$R4</f>
        <v>0</v>
      </c>
      <c r="S2" s="55">
        <f>'[2]Daily Roster'!$S4</f>
        <v>0</v>
      </c>
      <c r="T2" s="55">
        <f>'[2]Daily Roster'!$T4</f>
        <v>0</v>
      </c>
    </row>
    <row r="3" spans="1:20" x14ac:dyDescent="0.3">
      <c r="A3" s="51">
        <v>43102</v>
      </c>
      <c r="B3" s="52" t="s">
        <v>2</v>
      </c>
      <c r="C3" s="55" t="str">
        <f>'[2]Daily Roster'!$C5</f>
        <v>Tin</v>
      </c>
      <c r="D3" s="55" t="str">
        <f>'[2]Daily Roster'!$D5</f>
        <v>SarahJane</v>
      </c>
      <c r="E3" s="55" t="str">
        <f>'[2]Daily Roster'!$E5</f>
        <v>Aseel</v>
      </c>
      <c r="F3" s="55" t="str">
        <f>'[2]Daily Roster'!$F5</f>
        <v>A.Tran</v>
      </c>
      <c r="G3" s="55" t="str">
        <f>'[2]Daily Roster'!$G5</f>
        <v>Nicholas</v>
      </c>
      <c r="H3" s="55" t="str">
        <f>'[2]Daily Roster'!$H5</f>
        <v>Huda</v>
      </c>
      <c r="I3" s="55">
        <f>'[2]Daily Roster'!$I5</f>
        <v>0</v>
      </c>
      <c r="J3" s="55" t="str">
        <f>'[2]Daily Roster'!$J5</f>
        <v>qq</v>
      </c>
      <c r="K3" s="55">
        <f>'[2]Daily Roster'!$K5</f>
        <v>0</v>
      </c>
      <c r="L3" s="55">
        <f>'[2]Daily Roster'!$L5</f>
        <v>0</v>
      </c>
      <c r="M3" s="55">
        <f>'[2]Daily Roster'!$M5</f>
        <v>0</v>
      </c>
      <c r="N3" s="55">
        <f>'[2]Daily Roster'!$N5</f>
        <v>0</v>
      </c>
      <c r="O3" s="55">
        <f>'[2]Daily Roster'!$O5</f>
        <v>0</v>
      </c>
      <c r="P3" s="55">
        <f>'[2]Daily Roster'!$P5</f>
        <v>0</v>
      </c>
      <c r="Q3" s="55">
        <f>'[2]Daily Roster'!$Q5</f>
        <v>0</v>
      </c>
      <c r="R3" s="55">
        <f>'[2]Daily Roster'!$R5</f>
        <v>0</v>
      </c>
      <c r="S3" s="55">
        <f>'[2]Daily Roster'!$S5</f>
        <v>0</v>
      </c>
      <c r="T3" s="55">
        <f>'[2]Daily Roster'!$T5</f>
        <v>0</v>
      </c>
    </row>
    <row r="4" spans="1:20" x14ac:dyDescent="0.3">
      <c r="A4" s="51">
        <v>43103</v>
      </c>
      <c r="B4" s="52" t="s">
        <v>3</v>
      </c>
      <c r="C4" s="55" t="str">
        <f>'[2]Daily Roster'!$C6</f>
        <v>Tin</v>
      </c>
      <c r="D4" s="55" t="str">
        <f>'[2]Daily Roster'!$D6</f>
        <v>SarahJane</v>
      </c>
      <c r="E4" s="55" t="str">
        <f>'[2]Daily Roster'!$E6</f>
        <v>Aseel</v>
      </c>
      <c r="F4" s="55" t="str">
        <f>'[2]Daily Roster'!$F6</f>
        <v>K.Josevska</v>
      </c>
      <c r="G4" s="55" t="str">
        <f>'[2]Daily Roster'!$G6</f>
        <v>Nicholas</v>
      </c>
      <c r="H4" s="55" t="str">
        <f>'[2]Daily Roster'!$H6</f>
        <v>Connie</v>
      </c>
      <c r="I4" s="55">
        <f>'[2]Daily Roster'!$I6</f>
        <v>0</v>
      </c>
      <c r="J4" s="55" t="str">
        <f>'[2]Daily Roster'!$J6</f>
        <v>qq</v>
      </c>
      <c r="K4" s="55" t="str">
        <f>'[2]Daily Roster'!$K6</f>
        <v>qq</v>
      </c>
      <c r="L4" s="55">
        <f>'[2]Daily Roster'!$L6</f>
        <v>0</v>
      </c>
      <c r="M4" s="55">
        <f>'[2]Daily Roster'!$M6</f>
        <v>0</v>
      </c>
      <c r="N4" s="55">
        <f>'[2]Daily Roster'!$N6</f>
        <v>0</v>
      </c>
      <c r="O4" s="55">
        <f>'[2]Daily Roster'!$O6</f>
        <v>0</v>
      </c>
      <c r="P4" s="55">
        <f>'[2]Daily Roster'!$P6</f>
        <v>0</v>
      </c>
      <c r="Q4" s="55">
        <f>'[2]Daily Roster'!$Q6</f>
        <v>0</v>
      </c>
      <c r="R4" s="55">
        <f>'[2]Daily Roster'!$R6</f>
        <v>0</v>
      </c>
      <c r="S4" s="55">
        <f>'[2]Daily Roster'!$S6</f>
        <v>0</v>
      </c>
      <c r="T4" s="55">
        <f>'[2]Daily Roster'!$T6</f>
        <v>0</v>
      </c>
    </row>
    <row r="5" spans="1:20" x14ac:dyDescent="0.3">
      <c r="A5" s="51">
        <v>43104</v>
      </c>
      <c r="B5" s="52" t="s">
        <v>4</v>
      </c>
      <c r="C5" s="55" t="str">
        <f>'[2]Daily Roster'!$C7</f>
        <v>Tin/Huda</v>
      </c>
      <c r="D5" s="55" t="str">
        <f>'[2]Daily Roster'!$D7</f>
        <v>SarahJane</v>
      </c>
      <c r="E5" s="55" t="str">
        <f>'[2]Daily Roster'!$E7</f>
        <v>R.Cheah</v>
      </c>
      <c r="F5" s="55" t="str">
        <f>'[2]Daily Roster'!$F7</f>
        <v>A.Tran</v>
      </c>
      <c r="G5" s="55" t="str">
        <f>'[2]Daily Roster'!$G7</f>
        <v>Nicholas</v>
      </c>
      <c r="H5" s="55" t="str">
        <f>'[2]Daily Roster'!$H7</f>
        <v>Connie</v>
      </c>
      <c r="I5" s="55">
        <f>'[2]Daily Roster'!$I7</f>
        <v>0</v>
      </c>
      <c r="J5" s="55" t="str">
        <f>'[2]Daily Roster'!$J7</f>
        <v>qq</v>
      </c>
      <c r="K5" s="55" t="str">
        <f>'[2]Daily Roster'!$K7</f>
        <v>qq</v>
      </c>
      <c r="L5" s="55">
        <f>'[2]Daily Roster'!$L7</f>
        <v>0</v>
      </c>
      <c r="M5" s="55">
        <f>'[2]Daily Roster'!$M7</f>
        <v>0</v>
      </c>
      <c r="N5" s="55">
        <f>'[2]Daily Roster'!$N7</f>
        <v>0</v>
      </c>
      <c r="O5" s="55">
        <f>'[2]Daily Roster'!$O7</f>
        <v>0</v>
      </c>
      <c r="P5" s="55">
        <f>'[2]Daily Roster'!$P7</f>
        <v>0</v>
      </c>
      <c r="Q5" s="55">
        <f>'[2]Daily Roster'!$Q7</f>
        <v>0</v>
      </c>
      <c r="R5" s="55">
        <f>'[2]Daily Roster'!$R7</f>
        <v>0</v>
      </c>
      <c r="S5" s="55">
        <f>'[2]Daily Roster'!$S7</f>
        <v>0</v>
      </c>
      <c r="T5" s="55">
        <f>'[2]Daily Roster'!$T7</f>
        <v>0</v>
      </c>
    </row>
    <row r="6" spans="1:20" x14ac:dyDescent="0.3">
      <c r="A6" s="51">
        <v>43105</v>
      </c>
      <c r="B6" s="52" t="s">
        <v>5</v>
      </c>
      <c r="C6" s="55" t="str">
        <f>'[2]Daily Roster'!$C8</f>
        <v>Tin</v>
      </c>
      <c r="D6" s="55" t="str">
        <f>'[2]Daily Roster'!$D8</f>
        <v>SarahJane</v>
      </c>
      <c r="E6" s="55" t="str">
        <f>'[2]Daily Roster'!$E8</f>
        <v>Aseel</v>
      </c>
      <c r="F6" s="55" t="str">
        <f>'[2]Daily Roster'!$F8</f>
        <v>K.Josevska</v>
      </c>
      <c r="G6" s="55" t="str">
        <f>'[2]Daily Roster'!$G8</f>
        <v>Nicholas</v>
      </c>
      <c r="H6" s="55" t="str">
        <f>'[2]Daily Roster'!$H8</f>
        <v>Huda</v>
      </c>
      <c r="I6" s="55">
        <f>'[2]Daily Roster'!$I8</f>
        <v>0</v>
      </c>
      <c r="J6" s="55" t="str">
        <f>'[2]Daily Roster'!$J8</f>
        <v>qq</v>
      </c>
      <c r="K6" s="55" t="str">
        <f>'[2]Daily Roster'!$K8</f>
        <v>qq</v>
      </c>
      <c r="L6" s="55">
        <f>'[2]Daily Roster'!$L8</f>
        <v>0</v>
      </c>
      <c r="M6" s="55">
        <f>'[2]Daily Roster'!$M8</f>
        <v>0</v>
      </c>
      <c r="N6" s="55">
        <f>'[2]Daily Roster'!$N8</f>
        <v>0</v>
      </c>
      <c r="O6" s="55">
        <f>'[2]Daily Roster'!$O8</f>
        <v>0</v>
      </c>
      <c r="P6" s="55">
        <f>'[2]Daily Roster'!$P8</f>
        <v>0</v>
      </c>
      <c r="Q6" s="55">
        <f>'[2]Daily Roster'!$Q8</f>
        <v>0</v>
      </c>
      <c r="R6" s="55">
        <f>'[2]Daily Roster'!$R8</f>
        <v>0</v>
      </c>
      <c r="S6" s="55">
        <f>'[2]Daily Roster'!$S8</f>
        <v>0</v>
      </c>
      <c r="T6" s="55">
        <f>'[2]Daily Roster'!$T8</f>
        <v>0</v>
      </c>
    </row>
    <row r="7" spans="1:20" x14ac:dyDescent="0.3">
      <c r="A7" s="51">
        <v>43108</v>
      </c>
      <c r="B7" s="52" t="s">
        <v>1</v>
      </c>
      <c r="C7" s="55" t="str">
        <f>'[2]Daily Roster'!$C9</f>
        <v>Tin</v>
      </c>
      <c r="D7" s="55" t="str">
        <f>'[2]Daily Roster'!$D9</f>
        <v>SarahJane</v>
      </c>
      <c r="E7" s="55" t="str">
        <f>'[2]Daily Roster'!$E9</f>
        <v>Aseel</v>
      </c>
      <c r="F7" s="55" t="str">
        <f>'[2]Daily Roster'!$F9</f>
        <v>A.Tran</v>
      </c>
      <c r="G7" s="55" t="str">
        <f>'[2]Daily Roster'!$G9</f>
        <v>Nicholas</v>
      </c>
      <c r="H7" s="55" t="str">
        <f>'[2]Daily Roster'!$H9</f>
        <v>Connie</v>
      </c>
      <c r="I7" s="55">
        <f>'[2]Daily Roster'!$I9</f>
        <v>0</v>
      </c>
      <c r="J7" s="55" t="str">
        <f>'[2]Daily Roster'!$J9</f>
        <v>qq</v>
      </c>
      <c r="K7" s="55" t="str">
        <f>'[2]Daily Roster'!$K9</f>
        <v>qq</v>
      </c>
      <c r="L7" s="55">
        <f>'[2]Daily Roster'!$L9</f>
        <v>0</v>
      </c>
      <c r="M7" s="55">
        <f>'[2]Daily Roster'!$M9</f>
        <v>0</v>
      </c>
      <c r="N7" s="55">
        <f>'[2]Daily Roster'!$N9</f>
        <v>0</v>
      </c>
      <c r="O7" s="55">
        <f>'[2]Daily Roster'!$O9</f>
        <v>0</v>
      </c>
      <c r="P7" s="55">
        <f>'[2]Daily Roster'!$P9</f>
        <v>0</v>
      </c>
      <c r="Q7" s="55">
        <f>'[2]Daily Roster'!$Q9</f>
        <v>0</v>
      </c>
      <c r="R7" s="55">
        <f>'[2]Daily Roster'!$R9</f>
        <v>0</v>
      </c>
      <c r="S7" s="55">
        <f>'[2]Daily Roster'!$S9</f>
        <v>0</v>
      </c>
      <c r="T7" s="55">
        <f>'[2]Daily Roster'!$T9</f>
        <v>0</v>
      </c>
    </row>
    <row r="8" spans="1:20" x14ac:dyDescent="0.3">
      <c r="A8" s="51">
        <v>43109</v>
      </c>
      <c r="B8" s="52" t="s">
        <v>2</v>
      </c>
      <c r="C8" s="55" t="str">
        <f>'[2]Daily Roster'!$C10</f>
        <v>Tin</v>
      </c>
      <c r="D8" s="55" t="str">
        <f>'[2]Daily Roster'!$D10</f>
        <v>SarahJane</v>
      </c>
      <c r="E8" s="55" t="str">
        <f>'[2]Daily Roster'!$E10</f>
        <v>Aseel/S.Nettleton</v>
      </c>
      <c r="F8" s="55" t="str">
        <f>'[2]Daily Roster'!$F10</f>
        <v>A.Tran</v>
      </c>
      <c r="G8" s="55" t="str">
        <f>'[2]Daily Roster'!$G10</f>
        <v>Nicholas</v>
      </c>
      <c r="H8" s="55" t="str">
        <f>'[2]Daily Roster'!$H10</f>
        <v>Huda</v>
      </c>
      <c r="I8" s="55">
        <f>'[2]Daily Roster'!$I10</f>
        <v>0</v>
      </c>
      <c r="J8" s="55" t="str">
        <f>'[2]Daily Roster'!$J10</f>
        <v>qq</v>
      </c>
      <c r="K8" s="55" t="str">
        <f>'[2]Daily Roster'!$K10</f>
        <v>qq</v>
      </c>
      <c r="L8" s="55">
        <f>'[2]Daily Roster'!$L10</f>
        <v>0</v>
      </c>
      <c r="M8" s="55">
        <f>'[2]Daily Roster'!$M10</f>
        <v>0</v>
      </c>
      <c r="N8" s="55">
        <f>'[2]Daily Roster'!$N10</f>
        <v>0</v>
      </c>
      <c r="O8" s="55">
        <f>'[2]Daily Roster'!$O10</f>
        <v>0</v>
      </c>
      <c r="P8" s="55">
        <f>'[2]Daily Roster'!$P10</f>
        <v>0</v>
      </c>
      <c r="Q8" s="55">
        <f>'[2]Daily Roster'!$Q10</f>
        <v>0</v>
      </c>
      <c r="R8" s="55">
        <f>'[2]Daily Roster'!$R10</f>
        <v>0</v>
      </c>
      <c r="S8" s="55">
        <f>'[2]Daily Roster'!$S10</f>
        <v>0</v>
      </c>
      <c r="T8" s="55">
        <f>'[2]Daily Roster'!$T10</f>
        <v>0</v>
      </c>
    </row>
    <row r="9" spans="1:20" x14ac:dyDescent="0.3">
      <c r="A9" s="51">
        <v>43110</v>
      </c>
      <c r="B9" s="52" t="s">
        <v>3</v>
      </c>
      <c r="C9" s="55" t="str">
        <f>'[2]Daily Roster'!$C11</f>
        <v>Tin</v>
      </c>
      <c r="D9" s="55" t="str">
        <f>'[2]Daily Roster'!$D11</f>
        <v>SarahJane</v>
      </c>
      <c r="E9" s="55" t="str">
        <f>'[2]Daily Roster'!$E11</f>
        <v>Aseel/K.Josevska</v>
      </c>
      <c r="F9" s="55" t="str">
        <f>'[2]Daily Roster'!$F11</f>
        <v>A.Tran</v>
      </c>
      <c r="G9" s="55" t="str">
        <f>'[2]Daily Roster'!$G11</f>
        <v>Nicholas</v>
      </c>
      <c r="H9" s="55" t="str">
        <f>'[2]Daily Roster'!$H11</f>
        <v>Connie</v>
      </c>
      <c r="I9" s="55">
        <f>'[2]Daily Roster'!$I11</f>
        <v>0</v>
      </c>
      <c r="J9" s="55" t="str">
        <f>'[2]Daily Roster'!$J11</f>
        <v>qq</v>
      </c>
      <c r="K9" s="55" t="str">
        <f>'[2]Daily Roster'!$K11</f>
        <v>qq</v>
      </c>
      <c r="L9" s="55">
        <f>'[2]Daily Roster'!$L11</f>
        <v>0</v>
      </c>
      <c r="M9" s="55">
        <f>'[2]Daily Roster'!$M11</f>
        <v>0</v>
      </c>
      <c r="N9" s="55">
        <f>'[2]Daily Roster'!$N11</f>
        <v>0</v>
      </c>
      <c r="O9" s="55">
        <f>'[2]Daily Roster'!$O11</f>
        <v>0</v>
      </c>
      <c r="P9" s="55">
        <f>'[2]Daily Roster'!$P11</f>
        <v>0</v>
      </c>
      <c r="Q9" s="55">
        <f>'[2]Daily Roster'!$Q11</f>
        <v>0</v>
      </c>
      <c r="R9" s="55">
        <f>'[2]Daily Roster'!$R11</f>
        <v>0</v>
      </c>
      <c r="S9" s="55">
        <f>'[2]Daily Roster'!$S11</f>
        <v>0</v>
      </c>
      <c r="T9" s="55">
        <f>'[2]Daily Roster'!$T11</f>
        <v>0</v>
      </c>
    </row>
    <row r="10" spans="1:20" x14ac:dyDescent="0.3">
      <c r="A10" s="51">
        <v>43111</v>
      </c>
      <c r="B10" s="52" t="s">
        <v>4</v>
      </c>
      <c r="C10" s="55" t="str">
        <f>'[2]Daily Roster'!$C12</f>
        <v>Tin</v>
      </c>
      <c r="D10" s="55" t="str">
        <f>'[2]Daily Roster'!$D12</f>
        <v>SarahJane</v>
      </c>
      <c r="E10" s="55" t="str">
        <f>'[2]Daily Roster'!$E12</f>
        <v>K.Josevska</v>
      </c>
      <c r="F10" s="55" t="str">
        <f>'[2]Daily Roster'!$F12</f>
        <v>A.Tran</v>
      </c>
      <c r="G10" s="55" t="str">
        <f>'[2]Daily Roster'!$G12</f>
        <v>Nicholas</v>
      </c>
      <c r="H10" s="55" t="str">
        <f>'[2]Daily Roster'!$H12</f>
        <v>Connie</v>
      </c>
      <c r="I10" s="55">
        <f>'[2]Daily Roster'!$I12</f>
        <v>0</v>
      </c>
      <c r="J10" s="55" t="str">
        <f>'[2]Daily Roster'!$J12</f>
        <v>qq</v>
      </c>
      <c r="K10" s="55" t="str">
        <f>'[2]Daily Roster'!$K12</f>
        <v>qq</v>
      </c>
      <c r="L10" s="55">
        <f>'[2]Daily Roster'!$L12</f>
        <v>0</v>
      </c>
      <c r="M10" s="55">
        <f>'[2]Daily Roster'!$M12</f>
        <v>0</v>
      </c>
      <c r="N10" s="55">
        <f>'[2]Daily Roster'!$N12</f>
        <v>0</v>
      </c>
      <c r="O10" s="55">
        <f>'[2]Daily Roster'!$O12</f>
        <v>0</v>
      </c>
      <c r="P10" s="55">
        <f>'[2]Daily Roster'!$P12</f>
        <v>0</v>
      </c>
      <c r="Q10" s="55">
        <f>'[2]Daily Roster'!$Q12</f>
        <v>0</v>
      </c>
      <c r="R10" s="55">
        <f>'[2]Daily Roster'!$R12</f>
        <v>0</v>
      </c>
      <c r="S10" s="55">
        <f>'[2]Daily Roster'!$S12</f>
        <v>0</v>
      </c>
      <c r="T10" s="55">
        <f>'[2]Daily Roster'!$T12</f>
        <v>0</v>
      </c>
    </row>
    <row r="11" spans="1:20" x14ac:dyDescent="0.3">
      <c r="A11" s="51">
        <v>43112</v>
      </c>
      <c r="B11" s="52" t="s">
        <v>5</v>
      </c>
      <c r="C11" s="55" t="str">
        <f>'[2]Daily Roster'!$C13</f>
        <v>Tin</v>
      </c>
      <c r="D11" s="55" t="str">
        <f>'[2]Daily Roster'!$D13</f>
        <v>SarahJane</v>
      </c>
      <c r="E11" s="55" t="str">
        <f>'[2]Daily Roster'!$E13</f>
        <v>K.Josevska</v>
      </c>
      <c r="F11" s="55" t="str">
        <f>'[2]Daily Roster'!$F13</f>
        <v>A.Tran</v>
      </c>
      <c r="G11" s="55" t="str">
        <f>'[2]Daily Roster'!$G13</f>
        <v>Nicholas</v>
      </c>
      <c r="H11" s="55" t="str">
        <f>'[2]Daily Roster'!$H13</f>
        <v>Huda</v>
      </c>
      <c r="I11" s="55">
        <f>'[2]Daily Roster'!$I13</f>
        <v>0</v>
      </c>
      <c r="J11" s="55" t="str">
        <f>'[2]Daily Roster'!$J13</f>
        <v>qq</v>
      </c>
      <c r="K11" s="55" t="str">
        <f>'[2]Daily Roster'!$K13</f>
        <v>qq</v>
      </c>
      <c r="L11" s="55">
        <f>'[2]Daily Roster'!$L13</f>
        <v>0</v>
      </c>
      <c r="M11" s="55">
        <f>'[2]Daily Roster'!$M13</f>
        <v>0</v>
      </c>
      <c r="N11" s="55">
        <f>'[2]Daily Roster'!$N13</f>
        <v>0</v>
      </c>
      <c r="O11" s="55">
        <f>'[2]Daily Roster'!$O13</f>
        <v>0</v>
      </c>
      <c r="P11" s="55">
        <f>'[2]Daily Roster'!$P13</f>
        <v>0</v>
      </c>
      <c r="Q11" s="55">
        <f>'[2]Daily Roster'!$Q13</f>
        <v>0</v>
      </c>
      <c r="R11" s="55">
        <f>'[2]Daily Roster'!$R13</f>
        <v>0</v>
      </c>
      <c r="S11" s="55">
        <f>'[2]Daily Roster'!$S13</f>
        <v>0</v>
      </c>
      <c r="T11" s="55">
        <f>'[2]Daily Roster'!$T13</f>
        <v>0</v>
      </c>
    </row>
    <row r="12" spans="1:20" x14ac:dyDescent="0.3">
      <c r="A12" s="51">
        <v>43115</v>
      </c>
      <c r="B12" s="52" t="s">
        <v>1</v>
      </c>
      <c r="C12" s="55" t="str">
        <f>'[2]Daily Roster'!$C14</f>
        <v>Tin</v>
      </c>
      <c r="D12" s="55" t="str">
        <f>'[2]Daily Roster'!$D14</f>
        <v>SarahJane</v>
      </c>
      <c r="E12" s="55" t="str">
        <f>'[2]Daily Roster'!$E14</f>
        <v>K.Josevska</v>
      </c>
      <c r="F12" s="55" t="str">
        <f>'[2]Daily Roster'!$F14</f>
        <v>A.Tran</v>
      </c>
      <c r="G12" s="55" t="str">
        <f>'[2]Daily Roster'!$G14</f>
        <v>Nicholas</v>
      </c>
      <c r="H12" s="55" t="str">
        <f>'[2]Daily Roster'!$H14</f>
        <v>Connie</v>
      </c>
      <c r="I12" s="55">
        <f>'[2]Daily Roster'!$I14</f>
        <v>0</v>
      </c>
      <c r="J12" s="55" t="str">
        <f>'[2]Daily Roster'!$J14</f>
        <v>Divya Mathew (RMIT) CTS</v>
      </c>
      <c r="K12" s="55" t="str">
        <f>'[2]Daily Roster'!$K14</f>
        <v>SindhuT(Cardio)</v>
      </c>
      <c r="L12" s="55">
        <f>'[2]Daily Roster'!$L14</f>
        <v>0</v>
      </c>
      <c r="M12" s="55">
        <f>'[2]Daily Roster'!$M14</f>
        <v>0</v>
      </c>
      <c r="N12" s="55">
        <f>'[2]Daily Roster'!$N14</f>
        <v>0</v>
      </c>
      <c r="O12" s="55">
        <f>'[2]Daily Roster'!$O14</f>
        <v>0</v>
      </c>
      <c r="P12" s="55">
        <f>'[2]Daily Roster'!$P14</f>
        <v>0</v>
      </c>
      <c r="Q12" s="55">
        <f>'[2]Daily Roster'!$Q14</f>
        <v>0</v>
      </c>
      <c r="R12" s="55">
        <f>'[2]Daily Roster'!$R14</f>
        <v>0</v>
      </c>
      <c r="S12" s="55">
        <f>'[2]Daily Roster'!$S14</f>
        <v>0</v>
      </c>
      <c r="T12" s="55">
        <f>'[2]Daily Roster'!$T14</f>
        <v>0</v>
      </c>
    </row>
    <row r="13" spans="1:20" x14ac:dyDescent="0.3">
      <c r="A13" s="51">
        <v>43116</v>
      </c>
      <c r="B13" s="52" t="s">
        <v>2</v>
      </c>
      <c r="C13" s="55" t="str">
        <f>'[2]Daily Roster'!$C15</f>
        <v>Tin</v>
      </c>
      <c r="D13" s="55" t="str">
        <f>'[2]Daily Roster'!$D15</f>
        <v>Huda</v>
      </c>
      <c r="E13" s="55" t="str">
        <f>'[2]Daily Roster'!$E15</f>
        <v>K.Josevska</v>
      </c>
      <c r="F13" s="55" t="str">
        <f>'[2]Daily Roster'!$F15</f>
        <v>A.Tran</v>
      </c>
      <c r="G13" s="55" t="str">
        <f>'[2]Daily Roster'!$G15</f>
        <v>Nicholas</v>
      </c>
      <c r="H13" s="55" t="str">
        <f>'[2]Daily Roster'!$H15</f>
        <v>Madonna&gt;11.30</v>
      </c>
      <c r="I13" s="55">
        <f>'[2]Daily Roster'!$I15</f>
        <v>0</v>
      </c>
      <c r="J13" s="55" t="str">
        <f>'[2]Daily Roster'!$J15</f>
        <v>Divya Mathew (RMIT) CTS</v>
      </c>
      <c r="K13" s="55" t="str">
        <f>'[2]Daily Roster'!$K15</f>
        <v>qq</v>
      </c>
      <c r="L13" s="55">
        <f>'[2]Daily Roster'!$L15</f>
        <v>0</v>
      </c>
      <c r="M13" s="55">
        <f>'[2]Daily Roster'!$M15</f>
        <v>0</v>
      </c>
      <c r="N13" s="55">
        <f>'[2]Daily Roster'!$N15</f>
        <v>0</v>
      </c>
      <c r="O13" s="55">
        <f>'[2]Daily Roster'!$O15</f>
        <v>0</v>
      </c>
      <c r="P13" s="55">
        <f>'[2]Daily Roster'!$P15</f>
        <v>0</v>
      </c>
      <c r="Q13" s="55">
        <f>'[2]Daily Roster'!$Q15</f>
        <v>0</v>
      </c>
      <c r="R13" s="55">
        <f>'[2]Daily Roster'!$R15</f>
        <v>0</v>
      </c>
      <c r="S13" s="55">
        <f>'[2]Daily Roster'!$S15</f>
        <v>0</v>
      </c>
      <c r="T13" s="55">
        <f>'[2]Daily Roster'!$T15</f>
        <v>0</v>
      </c>
    </row>
    <row r="14" spans="1:20" x14ac:dyDescent="0.3">
      <c r="A14" s="51">
        <v>43117</v>
      </c>
      <c r="B14" s="52" t="s">
        <v>3</v>
      </c>
      <c r="C14" s="55" t="str">
        <f>'[2]Daily Roster'!$C16</f>
        <v>Connie</v>
      </c>
      <c r="D14" s="55" t="str">
        <f>'[2]Daily Roster'!$D16</f>
        <v>SarahJane</v>
      </c>
      <c r="E14" s="55" t="str">
        <f>'[2]Daily Roster'!$E16</f>
        <v>K.Josevska</v>
      </c>
      <c r="F14" s="55" t="str">
        <f>'[2]Daily Roster'!$F16</f>
        <v>A.Tran</v>
      </c>
      <c r="G14" s="55" t="str">
        <f>'[2]Daily Roster'!$G16</f>
        <v>Nicholas</v>
      </c>
      <c r="H14" s="55" t="str">
        <f>'[2]Daily Roster'!$H16</f>
        <v>Li-Ling</v>
      </c>
      <c r="I14" s="55">
        <f>'[2]Daily Roster'!$I16</f>
        <v>0</v>
      </c>
      <c r="J14" s="55" t="str">
        <f>'[2]Daily Roster'!$J16</f>
        <v>Divya Mathew (RMIT) CTS</v>
      </c>
      <c r="K14" s="55" t="str">
        <f>'[2]Daily Roster'!$K16</f>
        <v>SindhuT(Cardio)</v>
      </c>
      <c r="L14" s="55">
        <f>'[2]Daily Roster'!$L16</f>
        <v>0</v>
      </c>
      <c r="M14" s="55">
        <f>'[2]Daily Roster'!$M16</f>
        <v>0</v>
      </c>
      <c r="N14" s="55">
        <f>'[2]Daily Roster'!$N16</f>
        <v>0</v>
      </c>
      <c r="O14" s="55">
        <f>'[2]Daily Roster'!$O16</f>
        <v>0</v>
      </c>
      <c r="P14" s="55">
        <f>'[2]Daily Roster'!$P16</f>
        <v>0</v>
      </c>
      <c r="Q14" s="55">
        <f>'[2]Daily Roster'!$Q16</f>
        <v>0</v>
      </c>
      <c r="R14" s="55">
        <f>'[2]Daily Roster'!$R16</f>
        <v>0</v>
      </c>
      <c r="S14" s="55">
        <f>'[2]Daily Roster'!$S16</f>
        <v>0</v>
      </c>
      <c r="T14" s="55">
        <f>'[2]Daily Roster'!$T16</f>
        <v>0</v>
      </c>
    </row>
    <row r="15" spans="1:20" x14ac:dyDescent="0.3">
      <c r="A15" s="51">
        <v>43118</v>
      </c>
      <c r="B15" s="52" t="s">
        <v>4</v>
      </c>
      <c r="C15" s="55" t="str">
        <f>'[2]Daily Roster'!$C17</f>
        <v>Connie/Nicholas</v>
      </c>
      <c r="D15" s="55" t="str">
        <f>'[2]Daily Roster'!$D17</f>
        <v>SarahJane</v>
      </c>
      <c r="E15" s="55" t="str">
        <f>'[2]Daily Roster'!$E17</f>
        <v>K.Josevska</v>
      </c>
      <c r="F15" s="55" t="str">
        <f>'[2]Daily Roster'!$F17</f>
        <v>A.Tran/Tin(ClinCAT)</v>
      </c>
      <c r="G15" s="55" t="str">
        <f>'[2]Daily Roster'!$G17</f>
        <v>Huda</v>
      </c>
      <c r="H15" s="55" t="str">
        <f>'[2]Daily Roster'!$H17</f>
        <v>T.Le</v>
      </c>
      <c r="I15" s="55">
        <f>'[2]Daily Roster'!$I17</f>
        <v>0</v>
      </c>
      <c r="J15" s="55" t="str">
        <f>'[2]Daily Roster'!$J17</f>
        <v>Divya Mathew (RMIT) CTS</v>
      </c>
      <c r="K15" s="55" t="str">
        <f>'[2]Daily Roster'!$K17</f>
        <v>SindhuT(Cardio)</v>
      </c>
      <c r="L15" s="55">
        <f>'[2]Daily Roster'!$L17</f>
        <v>0</v>
      </c>
      <c r="M15" s="55">
        <f>'[2]Daily Roster'!$M17</f>
        <v>0</v>
      </c>
      <c r="N15" s="55">
        <f>'[2]Daily Roster'!$N17</f>
        <v>0</v>
      </c>
      <c r="O15" s="55">
        <f>'[2]Daily Roster'!$O17</f>
        <v>0</v>
      </c>
      <c r="P15" s="55">
        <f>'[2]Daily Roster'!$P17</f>
        <v>0</v>
      </c>
      <c r="Q15" s="55">
        <f>'[2]Daily Roster'!$Q17</f>
        <v>0</v>
      </c>
      <c r="R15" s="55">
        <f>'[2]Daily Roster'!$R17</f>
        <v>0</v>
      </c>
      <c r="S15" s="55">
        <f>'[2]Daily Roster'!$S17</f>
        <v>0</v>
      </c>
      <c r="T15" s="55">
        <f>'[2]Daily Roster'!$T17</f>
        <v>0</v>
      </c>
    </row>
    <row r="16" spans="1:20" x14ac:dyDescent="0.3">
      <c r="A16" s="51">
        <v>43119</v>
      </c>
      <c r="B16" s="52" t="s">
        <v>5</v>
      </c>
      <c r="C16" s="55" t="str">
        <f>'[2]Daily Roster'!$C18</f>
        <v>Tin</v>
      </c>
      <c r="D16" s="55" t="str">
        <f>'[2]Daily Roster'!$D18</f>
        <v>SarahJane</v>
      </c>
      <c r="E16" s="55" t="str">
        <f>'[2]Daily Roster'!$E18</f>
        <v>K.Josevska</v>
      </c>
      <c r="F16" s="55" t="str">
        <f>'[2]Daily Roster'!$F18</f>
        <v>A.Tran</v>
      </c>
      <c r="G16" s="55" t="str">
        <f>'[2]Daily Roster'!$G18</f>
        <v>Nicholas</v>
      </c>
      <c r="H16" s="55" t="str">
        <f>'[2]Daily Roster'!$H18</f>
        <v>T.Le</v>
      </c>
      <c r="I16" s="55">
        <f>'[2]Daily Roster'!$I18</f>
        <v>0</v>
      </c>
      <c r="J16" s="55" t="str">
        <f>'[2]Daily Roster'!$J18</f>
        <v>Divya Mathew (RMIT) CTS</v>
      </c>
      <c r="K16" s="55" t="str">
        <f>'[2]Daily Roster'!$K18</f>
        <v>SindhuT(Cardio)</v>
      </c>
      <c r="L16" s="55">
        <f>'[2]Daily Roster'!$L18</f>
        <v>0</v>
      </c>
      <c r="M16" s="55">
        <f>'[2]Daily Roster'!$M18</f>
        <v>0</v>
      </c>
      <c r="N16" s="55">
        <f>'[2]Daily Roster'!$N18</f>
        <v>0</v>
      </c>
      <c r="O16" s="55">
        <f>'[2]Daily Roster'!$O18</f>
        <v>0</v>
      </c>
      <c r="P16" s="55">
        <f>'[2]Daily Roster'!$P18</f>
        <v>0</v>
      </c>
      <c r="Q16" s="55">
        <f>'[2]Daily Roster'!$Q18</f>
        <v>0</v>
      </c>
      <c r="R16" s="55">
        <f>'[2]Daily Roster'!$R18</f>
        <v>0</v>
      </c>
      <c r="S16" s="55">
        <f>'[2]Daily Roster'!$S18</f>
        <v>0</v>
      </c>
      <c r="T16" s="55">
        <f>'[2]Daily Roster'!$T18</f>
        <v>0</v>
      </c>
    </row>
    <row r="17" spans="1:20" x14ac:dyDescent="0.3">
      <c r="A17" s="51">
        <v>43122</v>
      </c>
      <c r="B17" s="52" t="s">
        <v>1</v>
      </c>
      <c r="C17" s="55" t="str">
        <f>'[2]Daily Roster'!$C19</f>
        <v>Tin</v>
      </c>
      <c r="D17" s="55" t="str">
        <f>'[2]Daily Roster'!$D19</f>
        <v>SarahJane</v>
      </c>
      <c r="E17" s="55" t="str">
        <f>'[2]Daily Roster'!$E19</f>
        <v>K.Josevska</v>
      </c>
      <c r="F17" s="55" t="str">
        <f>'[2]Daily Roster'!$F19</f>
        <v>A.Tran</v>
      </c>
      <c r="G17" s="55" t="str">
        <f>'[2]Daily Roster'!$G19</f>
        <v>Connie</v>
      </c>
      <c r="H17" s="55" t="str">
        <f>'[2]Daily Roster'!$H19</f>
        <v>Madonna</v>
      </c>
      <c r="I17" s="55">
        <f>'[2]Daily Roster'!$I19</f>
        <v>0</v>
      </c>
      <c r="J17" s="55" t="str">
        <f>'[2]Daily Roster'!$J19</f>
        <v>Divya Mathew (RMIT) CTS</v>
      </c>
      <c r="K17" s="55" t="str">
        <f>'[2]Daily Roster'!$K19</f>
        <v>SindhuT (Cardio)</v>
      </c>
      <c r="L17" s="55">
        <f>'[2]Daily Roster'!$L19</f>
        <v>0</v>
      </c>
      <c r="M17" s="55">
        <f>'[2]Daily Roster'!$M19</f>
        <v>0</v>
      </c>
      <c r="N17" s="55">
        <f>'[2]Daily Roster'!$N19</f>
        <v>0</v>
      </c>
      <c r="O17" s="55">
        <f>'[2]Daily Roster'!$O19</f>
        <v>0</v>
      </c>
      <c r="P17" s="55">
        <f>'[2]Daily Roster'!$P19</f>
        <v>0</v>
      </c>
      <c r="Q17" s="55">
        <f>'[2]Daily Roster'!$Q19</f>
        <v>0</v>
      </c>
      <c r="R17" s="55">
        <f>'[2]Daily Roster'!$R19</f>
        <v>0</v>
      </c>
      <c r="S17" s="55">
        <f>'[2]Daily Roster'!$S19</f>
        <v>0</v>
      </c>
      <c r="T17" s="55">
        <f>'[2]Daily Roster'!$T19</f>
        <v>0</v>
      </c>
    </row>
    <row r="18" spans="1:20" x14ac:dyDescent="0.3">
      <c r="A18" s="51">
        <v>43123</v>
      </c>
      <c r="B18" s="52" t="s">
        <v>2</v>
      </c>
      <c r="C18" s="55" t="str">
        <f>'[2]Daily Roster'!$C20</f>
        <v>Tin / Nicholas</v>
      </c>
      <c r="D18" s="55" t="str">
        <f>'[2]Daily Roster'!$D20</f>
        <v>SarahJane</v>
      </c>
      <c r="E18" s="55" t="str">
        <f>'[2]Daily Roster'!$E20</f>
        <v>K.Josevska</v>
      </c>
      <c r="F18" s="55" t="str">
        <f>'[2]Daily Roster'!$F20</f>
        <v>A.Tran</v>
      </c>
      <c r="G18" s="55" t="str">
        <f>'[2]Daily Roster'!$G20</f>
        <v>Huda</v>
      </c>
      <c r="H18" s="55" t="str">
        <f>'[2]Daily Roster'!$H20</f>
        <v>K.Fildes</v>
      </c>
      <c r="I18" s="55">
        <f>'[2]Daily Roster'!$I20</f>
        <v>0</v>
      </c>
      <c r="J18" s="55" t="str">
        <f>'[2]Daily Roster'!$J20</f>
        <v>qq</v>
      </c>
      <c r="K18" s="55" t="str">
        <f>'[2]Daily Roster'!$K20</f>
        <v>SindhuT (Cardio)</v>
      </c>
      <c r="L18" s="55">
        <f>'[2]Daily Roster'!$L20</f>
        <v>0</v>
      </c>
      <c r="M18" s="55">
        <f>'[2]Daily Roster'!$M20</f>
        <v>0</v>
      </c>
      <c r="N18" s="55">
        <f>'[2]Daily Roster'!$N20</f>
        <v>0</v>
      </c>
      <c r="O18" s="55">
        <f>'[2]Daily Roster'!$O20</f>
        <v>0</v>
      </c>
      <c r="P18" s="55">
        <f>'[2]Daily Roster'!$P20</f>
        <v>0</v>
      </c>
      <c r="Q18" s="55">
        <f>'[2]Daily Roster'!$Q20</f>
        <v>0</v>
      </c>
      <c r="R18" s="55">
        <f>'[2]Daily Roster'!$R20</f>
        <v>0</v>
      </c>
      <c r="S18" s="55">
        <f>'[2]Daily Roster'!$S20</f>
        <v>0</v>
      </c>
      <c r="T18" s="55">
        <f>'[2]Daily Roster'!$T20</f>
        <v>0</v>
      </c>
    </row>
    <row r="19" spans="1:20" x14ac:dyDescent="0.3">
      <c r="A19" s="51">
        <v>43124</v>
      </c>
      <c r="B19" s="52" t="s">
        <v>3</v>
      </c>
      <c r="C19" s="55" t="str">
        <f>'[2]Daily Roster'!$C21</f>
        <v>Tin / Emma</v>
      </c>
      <c r="D19" s="55" t="str">
        <f>'[2]Daily Roster'!$D21</f>
        <v>SarahJane</v>
      </c>
      <c r="E19" s="55" t="str">
        <f>'[2]Daily Roster'!$E21</f>
        <v>K.Josevska</v>
      </c>
      <c r="F19" s="55" t="str">
        <f>'[2]Daily Roster'!$F21</f>
        <v>A.Tran</v>
      </c>
      <c r="G19" s="55" t="str">
        <f>'[2]Daily Roster'!$G21</f>
        <v>Nicholas</v>
      </c>
      <c r="H19" s="55" t="str">
        <f>'[2]Daily Roster'!$H21</f>
        <v>Connie</v>
      </c>
      <c r="I19" s="55">
        <f>'[2]Daily Roster'!$I21</f>
        <v>0</v>
      </c>
      <c r="J19" s="55" t="str">
        <f>'[2]Daily Roster'!$J21</f>
        <v>qq</v>
      </c>
      <c r="K19" s="55" t="str">
        <f>'[2]Daily Roster'!$K21</f>
        <v>SindhuT (Cardio)</v>
      </c>
      <c r="L19" s="55">
        <f>'[2]Daily Roster'!$L21</f>
        <v>0</v>
      </c>
      <c r="M19" s="55">
        <f>'[2]Daily Roster'!$M21</f>
        <v>0</v>
      </c>
      <c r="N19" s="55">
        <f>'[2]Daily Roster'!$N21</f>
        <v>0</v>
      </c>
      <c r="O19" s="55">
        <f>'[2]Daily Roster'!$O21</f>
        <v>0</v>
      </c>
      <c r="P19" s="55">
        <f>'[2]Daily Roster'!$P21</f>
        <v>0</v>
      </c>
      <c r="Q19" s="55">
        <f>'[2]Daily Roster'!$Q21</f>
        <v>0</v>
      </c>
      <c r="R19" s="55">
        <f>'[2]Daily Roster'!$R21</f>
        <v>0</v>
      </c>
      <c r="S19" s="55">
        <f>'[2]Daily Roster'!$S21</f>
        <v>0</v>
      </c>
      <c r="T19" s="55">
        <f>'[2]Daily Roster'!$T21</f>
        <v>0</v>
      </c>
    </row>
    <row r="20" spans="1:20" x14ac:dyDescent="0.3">
      <c r="A20" s="51">
        <v>43125</v>
      </c>
      <c r="B20" s="52" t="s">
        <v>4</v>
      </c>
      <c r="C20" s="55" t="str">
        <f>'[2]Daily Roster'!$C22</f>
        <v>Huda</v>
      </c>
      <c r="D20" s="55" t="str">
        <f>'[2]Daily Roster'!$D22</f>
        <v>SarahJane / Emma</v>
      </c>
      <c r="E20" s="55" t="str">
        <f>'[2]Daily Roster'!$E22</f>
        <v>K.Josevska</v>
      </c>
      <c r="F20" s="55" t="str">
        <f>'[2]Daily Roster'!$F22</f>
        <v>A.Tran</v>
      </c>
      <c r="G20" s="55" t="str">
        <f>'[2]Daily Roster'!$G22</f>
        <v>Nicholas</v>
      </c>
      <c r="H20" s="55" t="str">
        <f>'[2]Daily Roster'!$H22</f>
        <v>Connie</v>
      </c>
      <c r="I20" s="55">
        <f>'[2]Daily Roster'!$I22</f>
        <v>0</v>
      </c>
      <c r="J20" s="55" t="str">
        <f>'[2]Daily Roster'!$J22</f>
        <v>qq</v>
      </c>
      <c r="K20" s="55" t="str">
        <f>'[2]Daily Roster'!$K22</f>
        <v>SindhuT (Cardio)</v>
      </c>
      <c r="L20" s="55">
        <f>'[2]Daily Roster'!$L22</f>
        <v>0</v>
      </c>
      <c r="M20" s="55">
        <f>'[2]Daily Roster'!$M22</f>
        <v>0</v>
      </c>
      <c r="N20" s="55">
        <f>'[2]Daily Roster'!$N22</f>
        <v>0</v>
      </c>
      <c r="O20" s="55">
        <f>'[2]Daily Roster'!$O22</f>
        <v>0</v>
      </c>
      <c r="P20" s="55">
        <f>'[2]Daily Roster'!$P22</f>
        <v>0</v>
      </c>
      <c r="Q20" s="55">
        <f>'[2]Daily Roster'!$Q22</f>
        <v>0</v>
      </c>
      <c r="R20" s="55">
        <f>'[2]Daily Roster'!$R22</f>
        <v>0</v>
      </c>
      <c r="S20" s="55">
        <f>'[2]Daily Roster'!$S22</f>
        <v>0</v>
      </c>
      <c r="T20" s="55">
        <f>'[2]Daily Roster'!$T22</f>
        <v>0</v>
      </c>
    </row>
    <row r="21" spans="1:20" x14ac:dyDescent="0.3">
      <c r="A21" s="51">
        <v>43126</v>
      </c>
      <c r="B21" s="52" t="s">
        <v>5</v>
      </c>
      <c r="C21" s="55" t="str">
        <f>'[2]Daily Roster'!$C23</f>
        <v>public holiday</v>
      </c>
      <c r="D21" s="55" t="str">
        <f>'[2]Daily Roster'!$D23</f>
        <v>Public holiday</v>
      </c>
      <c r="E21" s="55" t="str">
        <f>'[2]Daily Roster'!$E23</f>
        <v>Public holiday</v>
      </c>
      <c r="F21" s="55" t="str">
        <f>'[2]Daily Roster'!$F23</f>
        <v>Public holiday</v>
      </c>
      <c r="G21" s="55" t="str">
        <f>'[2]Daily Roster'!$G23</f>
        <v>Public holiday</v>
      </c>
      <c r="H21" s="55" t="str">
        <f>'[2]Daily Roster'!$H23</f>
        <v>Public holiday</v>
      </c>
      <c r="I21" s="55">
        <f>'[2]Daily Roster'!$I23</f>
        <v>0</v>
      </c>
      <c r="J21" s="55" t="str">
        <f>'[2]Daily Roster'!$J23</f>
        <v>Public holiday</v>
      </c>
      <c r="K21" s="55" t="str">
        <f>'[2]Daily Roster'!$K23</f>
        <v>Public holiday</v>
      </c>
      <c r="L21" s="55" t="str">
        <f>'[2]Daily Roster'!$L23</f>
        <v>Public holiday</v>
      </c>
      <c r="M21" s="55" t="str">
        <f>'[2]Daily Roster'!$M23</f>
        <v>Public holiday</v>
      </c>
      <c r="N21" s="55">
        <f>'[2]Daily Roster'!$N23</f>
        <v>0</v>
      </c>
      <c r="O21" s="55">
        <f>'[2]Daily Roster'!$O23</f>
        <v>0</v>
      </c>
      <c r="P21" s="55">
        <f>'[2]Daily Roster'!$P23</f>
        <v>0</v>
      </c>
      <c r="Q21" s="55">
        <f>'[2]Daily Roster'!$Q23</f>
        <v>0</v>
      </c>
      <c r="R21" s="55">
        <f>'[2]Daily Roster'!$R23</f>
        <v>0</v>
      </c>
      <c r="S21" s="55">
        <f>'[2]Daily Roster'!$S23</f>
        <v>0</v>
      </c>
      <c r="T21" s="55">
        <f>'[2]Daily Roster'!$T23</f>
        <v>0</v>
      </c>
    </row>
    <row r="22" spans="1:20" x14ac:dyDescent="0.3">
      <c r="A22" s="51">
        <v>43129</v>
      </c>
      <c r="B22" s="52" t="s">
        <v>1</v>
      </c>
      <c r="C22" s="55" t="str">
        <f>'[2]Daily Roster'!$C24</f>
        <v>Nicholas</v>
      </c>
      <c r="D22" s="55" t="str">
        <f>'[2]Daily Roster'!$D24</f>
        <v>SarahJane</v>
      </c>
      <c r="E22" s="55" t="str">
        <f>'[2]Daily Roster'!$E24</f>
        <v>Clark</v>
      </c>
      <c r="F22" s="55" t="str">
        <f>'[2]Daily Roster'!$F24</f>
        <v>Amy</v>
      </c>
      <c r="G22" s="55" t="str">
        <f>'[2]Daily Roster'!$G24</f>
        <v>Madonna</v>
      </c>
      <c r="H22" s="55" t="str">
        <f>'[2]Daily Roster'!$H24</f>
        <v>T.Le</v>
      </c>
      <c r="I22" s="55">
        <f>'[2]Daily Roster'!$I24</f>
        <v>0</v>
      </c>
      <c r="J22" s="55" t="str">
        <f>'[2]Daily Roster'!$J24</f>
        <v>qq</v>
      </c>
      <c r="K22" s="55" t="str">
        <f>'[2]Daily Roster'!$K24</f>
        <v>qq</v>
      </c>
      <c r="L22" s="55">
        <f>'[2]Daily Roster'!$L24</f>
        <v>0</v>
      </c>
      <c r="M22" s="55">
        <f>'[2]Daily Roster'!$M24</f>
        <v>0</v>
      </c>
      <c r="N22" s="55">
        <f>'[2]Daily Roster'!$N24</f>
        <v>0</v>
      </c>
      <c r="O22" s="55">
        <f>'[2]Daily Roster'!$O24</f>
        <v>0</v>
      </c>
      <c r="P22" s="55">
        <f>'[2]Daily Roster'!$P24</f>
        <v>0</v>
      </c>
      <c r="Q22" s="55">
        <f>'[2]Daily Roster'!$Q24</f>
        <v>0</v>
      </c>
      <c r="R22" s="55">
        <f>'[2]Daily Roster'!$R24</f>
        <v>0</v>
      </c>
      <c r="S22" s="55">
        <f>'[2]Daily Roster'!$S24</f>
        <v>0</v>
      </c>
      <c r="T22" s="55">
        <f>'[2]Daily Roster'!$T24</f>
        <v>0</v>
      </c>
    </row>
    <row r="23" spans="1:20" x14ac:dyDescent="0.3">
      <c r="A23" s="51">
        <v>43130</v>
      </c>
      <c r="B23" s="52" t="s">
        <v>2</v>
      </c>
      <c r="C23" s="55" t="str">
        <f>'[2]Daily Roster'!$C25</f>
        <v>Nicholas</v>
      </c>
      <c r="D23" s="55" t="str">
        <f>'[2]Daily Roster'!$D25</f>
        <v>Huda</v>
      </c>
      <c r="E23" s="55" t="str">
        <f>'[2]Daily Roster'!$E25</f>
        <v>Clark</v>
      </c>
      <c r="F23" s="55" t="str">
        <f>'[2]Daily Roster'!$F25</f>
        <v>A.Tran</v>
      </c>
      <c r="G23" s="55" t="str">
        <f>'[2]Daily Roster'!$G25</f>
        <v>Madonna</v>
      </c>
      <c r="H23" s="55" t="str">
        <f>'[2]Daily Roster'!$H25</f>
        <v>T.Le</v>
      </c>
      <c r="I23" s="55">
        <f>'[2]Daily Roster'!$I25</f>
        <v>0</v>
      </c>
      <c r="J23" s="55" t="str">
        <f>'[2]Daily Roster'!$J25</f>
        <v>qq</v>
      </c>
      <c r="K23" s="55" t="str">
        <f>'[2]Daily Roster'!$K25</f>
        <v>qq</v>
      </c>
      <c r="L23" s="55">
        <f>'[2]Daily Roster'!$L25</f>
        <v>0</v>
      </c>
      <c r="M23" s="55">
        <f>'[2]Daily Roster'!$M25</f>
        <v>0</v>
      </c>
      <c r="N23" s="55">
        <f>'[2]Daily Roster'!$N25</f>
        <v>0</v>
      </c>
      <c r="O23" s="55">
        <f>'[2]Daily Roster'!$O25</f>
        <v>0</v>
      </c>
      <c r="P23" s="55">
        <f>'[2]Daily Roster'!$P25</f>
        <v>0</v>
      </c>
      <c r="Q23" s="55">
        <f>'[2]Daily Roster'!$Q25</f>
        <v>0</v>
      </c>
      <c r="R23" s="55">
        <f>'[2]Daily Roster'!$R25</f>
        <v>0</v>
      </c>
      <c r="S23" s="55">
        <f>'[2]Daily Roster'!$S25</f>
        <v>0</v>
      </c>
      <c r="T23" s="55">
        <f>'[2]Daily Roster'!$T25</f>
        <v>0</v>
      </c>
    </row>
    <row r="24" spans="1:20" x14ac:dyDescent="0.3">
      <c r="A24" s="51">
        <v>43131</v>
      </c>
      <c r="B24" s="52" t="s">
        <v>3</v>
      </c>
      <c r="C24" s="55" t="str">
        <f>'[2]Daily Roster'!$C26</f>
        <v>Nicholas</v>
      </c>
      <c r="D24" s="55" t="str">
        <f>'[2]Daily Roster'!$D26</f>
        <v>SarahJane</v>
      </c>
      <c r="E24" s="55" t="str">
        <f>'[2]Daily Roster'!$E26</f>
        <v>Clark</v>
      </c>
      <c r="F24" s="55" t="str">
        <f>'[2]Daily Roster'!$F26</f>
        <v>A.Tran</v>
      </c>
      <c r="G24" s="55" t="str">
        <f>'[2]Daily Roster'!$G26</f>
        <v>Madonna</v>
      </c>
      <c r="H24" s="55" t="str">
        <f>'[2]Daily Roster'!$H26</f>
        <v>T.Le</v>
      </c>
      <c r="I24" s="55">
        <f>'[2]Daily Roster'!$I26</f>
        <v>0</v>
      </c>
      <c r="J24" s="55" t="str">
        <f>'[2]Daily Roster'!$J26</f>
        <v>qq</v>
      </c>
      <c r="K24" s="55" t="str">
        <f>'[2]Daily Roster'!$K26</f>
        <v>qq</v>
      </c>
      <c r="L24" s="55">
        <f>'[2]Daily Roster'!$L26</f>
        <v>0</v>
      </c>
      <c r="M24" s="55">
        <f>'[2]Daily Roster'!$M26</f>
        <v>0</v>
      </c>
      <c r="N24" s="55">
        <f>'[2]Daily Roster'!$N26</f>
        <v>0</v>
      </c>
      <c r="O24" s="55">
        <f>'[2]Daily Roster'!$O26</f>
        <v>0</v>
      </c>
      <c r="P24" s="55">
        <f>'[2]Daily Roster'!$P26</f>
        <v>0</v>
      </c>
      <c r="Q24" s="55">
        <f>'[2]Daily Roster'!$Q26</f>
        <v>0</v>
      </c>
      <c r="R24" s="55">
        <f>'[2]Daily Roster'!$R26</f>
        <v>0</v>
      </c>
      <c r="S24" s="55">
        <f>'[2]Daily Roster'!$S26</f>
        <v>0</v>
      </c>
      <c r="T24" s="55">
        <f>'[2]Daily Roster'!$T26</f>
        <v>0</v>
      </c>
    </row>
    <row r="25" spans="1:20" x14ac:dyDescent="0.3">
      <c r="A25" s="51">
        <v>43132</v>
      </c>
      <c r="B25" s="52" t="s">
        <v>4</v>
      </c>
      <c r="C25" s="55" t="str">
        <f>'[2]Daily Roster'!$C27</f>
        <v>Nicholas</v>
      </c>
      <c r="D25" s="55" t="str">
        <f>'[2]Daily Roster'!$D27</f>
        <v>SarahJane</v>
      </c>
      <c r="E25" s="55" t="str">
        <f>'[2]Daily Roster'!$E27</f>
        <v>Clark</v>
      </c>
      <c r="F25" s="55" t="str">
        <f>'[2]Daily Roster'!$F27</f>
        <v>A.Tran</v>
      </c>
      <c r="G25" s="55" t="str">
        <f>'[2]Daily Roster'!$G27</f>
        <v>Madonna</v>
      </c>
      <c r="H25" s="55" t="str">
        <f>'[2]Daily Roster'!$H27</f>
        <v>Huda</v>
      </c>
      <c r="I25" s="55">
        <f>'[2]Daily Roster'!$I27</f>
        <v>0</v>
      </c>
      <c r="J25" s="55" t="str">
        <f>'[2]Daily Roster'!$J27</f>
        <v>qq</v>
      </c>
      <c r="K25" s="55" t="str">
        <f>'[2]Daily Roster'!$K27</f>
        <v>qq</v>
      </c>
      <c r="L25" s="55">
        <f>'[2]Daily Roster'!$L27</f>
        <v>0</v>
      </c>
      <c r="M25" s="55">
        <f>'[2]Daily Roster'!$M27</f>
        <v>0</v>
      </c>
      <c r="N25" s="55">
        <f>'[2]Daily Roster'!$N27</f>
        <v>0</v>
      </c>
      <c r="O25" s="55">
        <f>'[2]Daily Roster'!$O27</f>
        <v>0</v>
      </c>
      <c r="P25" s="55">
        <f>'[2]Daily Roster'!$P27</f>
        <v>0</v>
      </c>
      <c r="Q25" s="55">
        <f>'[2]Daily Roster'!$Q27</f>
        <v>0</v>
      </c>
      <c r="R25" s="55">
        <f>'[2]Daily Roster'!$R27</f>
        <v>0</v>
      </c>
      <c r="S25" s="55">
        <f>'[2]Daily Roster'!$S27</f>
        <v>0</v>
      </c>
      <c r="T25" s="55">
        <f>'[2]Daily Roster'!$T27</f>
        <v>0</v>
      </c>
    </row>
    <row r="26" spans="1:20" x14ac:dyDescent="0.3">
      <c r="A26" s="51">
        <v>43133</v>
      </c>
      <c r="B26" s="52" t="s">
        <v>5</v>
      </c>
      <c r="C26" s="55" t="str">
        <f>'[2]Daily Roster'!$C28</f>
        <v>Nicholas</v>
      </c>
      <c r="D26" s="55" t="str">
        <f>'[2]Daily Roster'!$D28</f>
        <v>SarahJane</v>
      </c>
      <c r="E26" s="55" t="str">
        <f>'[2]Daily Roster'!$E28</f>
        <v>Clark</v>
      </c>
      <c r="F26" s="55" t="str">
        <f>'[2]Daily Roster'!$F28</f>
        <v>A.Tran</v>
      </c>
      <c r="G26" s="55" t="str">
        <f>'[2]Daily Roster'!$G28</f>
        <v>Madonna</v>
      </c>
      <c r="H26" s="55" t="str">
        <f>'[2]Daily Roster'!$H28</f>
        <v>Huda</v>
      </c>
      <c r="I26" s="55">
        <f>'[2]Daily Roster'!$I28</f>
        <v>0</v>
      </c>
      <c r="J26" s="55" t="str">
        <f>'[2]Daily Roster'!$J28</f>
        <v>qq</v>
      </c>
      <c r="K26" s="55" t="str">
        <f>'[2]Daily Roster'!$K28</f>
        <v>qq</v>
      </c>
      <c r="L26" s="55">
        <f>'[2]Daily Roster'!$L28</f>
        <v>0</v>
      </c>
      <c r="M26" s="55">
        <f>'[2]Daily Roster'!$M28</f>
        <v>0</v>
      </c>
      <c r="N26" s="55">
        <f>'[2]Daily Roster'!$N28</f>
        <v>0</v>
      </c>
      <c r="O26" s="55">
        <f>'[2]Daily Roster'!$O28</f>
        <v>0</v>
      </c>
      <c r="P26" s="55">
        <f>'[2]Daily Roster'!$P28</f>
        <v>0</v>
      </c>
      <c r="Q26" s="55">
        <f>'[2]Daily Roster'!$Q28</f>
        <v>0</v>
      </c>
      <c r="R26" s="55">
        <f>'[2]Daily Roster'!$R28</f>
        <v>0</v>
      </c>
      <c r="S26" s="55">
        <f>'[2]Daily Roster'!$S28</f>
        <v>0</v>
      </c>
      <c r="T26" s="55">
        <f>'[2]Daily Roster'!$T28</f>
        <v>0</v>
      </c>
    </row>
    <row r="27" spans="1:20" x14ac:dyDescent="0.3">
      <c r="A27" s="51">
        <v>43136</v>
      </c>
      <c r="B27" s="52" t="s">
        <v>1</v>
      </c>
      <c r="C27" s="55" t="str">
        <f>'[2]Daily Roster'!$C29</f>
        <v>Tin</v>
      </c>
      <c r="D27" s="55" t="str">
        <f>'[2]Daily Roster'!$D29</f>
        <v>SarahJane</v>
      </c>
      <c r="E27" s="55" t="str">
        <f>'[2]Daily Roster'!$E29</f>
        <v>Clark</v>
      </c>
      <c r="F27" s="55" t="str">
        <f>'[2]Daily Roster'!$F29</f>
        <v>A.Tran</v>
      </c>
      <c r="G27" s="55" t="str">
        <f>'[2]Daily Roster'!$G29</f>
        <v>Nicholas</v>
      </c>
      <c r="H27" s="55" t="str">
        <f>'[2]Daily Roster'!$H29</f>
        <v>Connie</v>
      </c>
      <c r="I27" s="55">
        <f>'[2]Daily Roster'!$I29</f>
        <v>0</v>
      </c>
      <c r="J27" s="55" t="str">
        <f>'[2]Daily Roster'!$J29</f>
        <v>Aseel</v>
      </c>
      <c r="K27" s="55" t="str">
        <f>'[2]Daily Roster'!$K29</f>
        <v>qq</v>
      </c>
      <c r="L27" s="55">
        <f>'[2]Daily Roster'!$L29</f>
        <v>0</v>
      </c>
      <c r="M27" s="55" t="str">
        <f>'[2]Daily Roster'!$M29</f>
        <v>qq</v>
      </c>
      <c r="N27" s="55">
        <f>'[2]Daily Roster'!$N29</f>
        <v>0</v>
      </c>
      <c r="O27" s="55">
        <f>'[2]Daily Roster'!$O29</f>
        <v>0</v>
      </c>
      <c r="P27" s="55">
        <f>'[2]Daily Roster'!$P29</f>
        <v>0</v>
      </c>
      <c r="Q27" s="55">
        <f>'[2]Daily Roster'!$Q29</f>
        <v>0</v>
      </c>
      <c r="R27" s="55">
        <f>'[2]Daily Roster'!$R29</f>
        <v>0</v>
      </c>
      <c r="S27" s="55">
        <f>'[2]Daily Roster'!$S29</f>
        <v>0</v>
      </c>
      <c r="T27" s="55">
        <f>'[2]Daily Roster'!$T29</f>
        <v>0</v>
      </c>
    </row>
    <row r="28" spans="1:20" x14ac:dyDescent="0.3">
      <c r="A28" s="51">
        <v>43137</v>
      </c>
      <c r="B28" s="52" t="s">
        <v>2</v>
      </c>
      <c r="C28" s="55" t="str">
        <f>'[2]Daily Roster'!$C30</f>
        <v>Tin</v>
      </c>
      <c r="D28" s="55" t="str">
        <f>'[2]Daily Roster'!$D30</f>
        <v>SarahJane</v>
      </c>
      <c r="E28" s="55" t="str">
        <f>'[2]Daily Roster'!$E30</f>
        <v>Aseel</v>
      </c>
      <c r="F28" s="55" t="str">
        <f>'[2]Daily Roster'!$F30</f>
        <v>A.Tran</v>
      </c>
      <c r="G28" s="55" t="str">
        <f>'[2]Daily Roster'!$G30</f>
        <v>Nicholas</v>
      </c>
      <c r="H28" s="55" t="str">
        <f>'[2]Daily Roster'!$H30</f>
        <v>Huda</v>
      </c>
      <c r="I28" s="55">
        <f>'[2]Daily Roster'!$I30</f>
        <v>0</v>
      </c>
      <c r="J28" s="55" t="str">
        <f>'[2]Daily Roster'!$J30</f>
        <v>qq</v>
      </c>
      <c r="K28" s="55" t="str">
        <f>'[2]Daily Roster'!$K30</f>
        <v>qq</v>
      </c>
      <c r="L28" s="55">
        <f>'[2]Daily Roster'!$L30</f>
        <v>0</v>
      </c>
      <c r="M28" s="55" t="str">
        <f>'[2]Daily Roster'!$M30</f>
        <v>Tony Chang (CTS)</v>
      </c>
      <c r="N28" s="55">
        <f>'[2]Daily Roster'!$N30</f>
        <v>0</v>
      </c>
      <c r="O28" s="55">
        <f>'[2]Daily Roster'!$O30</f>
        <v>0</v>
      </c>
      <c r="P28" s="55">
        <f>'[2]Daily Roster'!$P30</f>
        <v>0</v>
      </c>
      <c r="Q28" s="55">
        <f>'[2]Daily Roster'!$Q30</f>
        <v>0</v>
      </c>
      <c r="R28" s="55">
        <f>'[2]Daily Roster'!$R30</f>
        <v>0</v>
      </c>
      <c r="S28" s="55">
        <f>'[2]Daily Roster'!$S30</f>
        <v>0</v>
      </c>
      <c r="T28" s="55">
        <f>'[2]Daily Roster'!$T30</f>
        <v>0</v>
      </c>
    </row>
    <row r="29" spans="1:20" x14ac:dyDescent="0.3">
      <c r="A29" s="51">
        <v>43138</v>
      </c>
      <c r="B29" s="52" t="s">
        <v>3</v>
      </c>
      <c r="C29" s="55" t="str">
        <f>'[2]Daily Roster'!$C31</f>
        <v>Tin</v>
      </c>
      <c r="D29" s="55" t="str">
        <f>'[2]Daily Roster'!$D31</f>
        <v>SarahJane</v>
      </c>
      <c r="E29" s="55" t="str">
        <f>'[2]Daily Roster'!$E31</f>
        <v>Clark</v>
      </c>
      <c r="F29" s="55" t="str">
        <f>'[2]Daily Roster'!$F31</f>
        <v>A.Tran</v>
      </c>
      <c r="G29" s="55" t="str">
        <f>'[2]Daily Roster'!$G31</f>
        <v>Nicholas</v>
      </c>
      <c r="H29" s="55" t="str">
        <f>'[2]Daily Roster'!$H31</f>
        <v>Connie</v>
      </c>
      <c r="I29" s="55">
        <f>'[2]Daily Roster'!$I31</f>
        <v>0</v>
      </c>
      <c r="J29" s="55" t="str">
        <f>'[2]Daily Roster'!$J31</f>
        <v>qq</v>
      </c>
      <c r="K29" s="55" t="str">
        <f>'[2]Daily Roster'!$K31</f>
        <v>qq</v>
      </c>
      <c r="L29" s="55">
        <f>'[2]Daily Roster'!$L31</f>
        <v>0</v>
      </c>
      <c r="M29" s="55" t="str">
        <f>'[2]Daily Roster'!$M31</f>
        <v>Tony Chang (CTS)</v>
      </c>
      <c r="N29" s="55">
        <f>'[2]Daily Roster'!$N31</f>
        <v>0</v>
      </c>
      <c r="O29" s="55">
        <f>'[2]Daily Roster'!$O31</f>
        <v>0</v>
      </c>
      <c r="P29" s="55">
        <f>'[2]Daily Roster'!$P31</f>
        <v>0</v>
      </c>
      <c r="Q29" s="55">
        <f>'[2]Daily Roster'!$Q31</f>
        <v>0</v>
      </c>
      <c r="R29" s="55">
        <f>'[2]Daily Roster'!$R31</f>
        <v>0</v>
      </c>
      <c r="S29" s="55">
        <f>'[2]Daily Roster'!$S31</f>
        <v>0</v>
      </c>
      <c r="T29" s="55">
        <f>'[2]Daily Roster'!$T31</f>
        <v>0</v>
      </c>
    </row>
    <row r="30" spans="1:20" x14ac:dyDescent="0.3">
      <c r="A30" s="51">
        <v>43139</v>
      </c>
      <c r="B30" s="52" t="s">
        <v>4</v>
      </c>
      <c r="C30" s="55" t="str">
        <f>'[2]Daily Roster'!$C32</f>
        <v>Tin</v>
      </c>
      <c r="D30" s="55" t="str">
        <f>'[2]Daily Roster'!$D32</f>
        <v>SarahJane</v>
      </c>
      <c r="E30" s="55" t="str">
        <f>'[2]Daily Roster'!$E32</f>
        <v>Clark</v>
      </c>
      <c r="F30" s="55" t="str">
        <f>'[2]Daily Roster'!$F32</f>
        <v>A.Tran</v>
      </c>
      <c r="G30" s="55" t="str">
        <f>'[2]Daily Roster'!$G32</f>
        <v>Nicholas</v>
      </c>
      <c r="H30" s="55" t="str">
        <f>'[2]Daily Roster'!$H32</f>
        <v>Connie</v>
      </c>
      <c r="I30" s="55">
        <f>'[2]Daily Roster'!$I32</f>
        <v>0</v>
      </c>
      <c r="J30" s="55" t="str">
        <f>'[2]Daily Roster'!$J32</f>
        <v>qq</v>
      </c>
      <c r="K30" s="55" t="str">
        <f>'[2]Daily Roster'!$K32</f>
        <v>Huda</v>
      </c>
      <c r="L30" s="55">
        <f>'[2]Daily Roster'!$L32</f>
        <v>0</v>
      </c>
      <c r="M30" s="55" t="str">
        <f>'[2]Daily Roster'!$M32</f>
        <v>Tony Chang (CTS)</v>
      </c>
      <c r="N30" s="55">
        <f>'[2]Daily Roster'!$N32</f>
        <v>0</v>
      </c>
      <c r="O30" s="55">
        <f>'[2]Daily Roster'!$O32</f>
        <v>0</v>
      </c>
      <c r="P30" s="55">
        <f>'[2]Daily Roster'!$P32</f>
        <v>0</v>
      </c>
      <c r="Q30" s="55">
        <f>'[2]Daily Roster'!$Q32</f>
        <v>0</v>
      </c>
      <c r="R30" s="55">
        <f>'[2]Daily Roster'!$R32</f>
        <v>0</v>
      </c>
      <c r="S30" s="55">
        <f>'[2]Daily Roster'!$S32</f>
        <v>0</v>
      </c>
      <c r="T30" s="55">
        <f>'[2]Daily Roster'!$T32</f>
        <v>0</v>
      </c>
    </row>
    <row r="31" spans="1:20" x14ac:dyDescent="0.3">
      <c r="A31" s="51">
        <v>43140</v>
      </c>
      <c r="B31" s="52" t="s">
        <v>5</v>
      </c>
      <c r="C31" s="55" t="str">
        <f>'[2]Daily Roster'!$C33</f>
        <v>Tin</v>
      </c>
      <c r="D31" s="55" t="str">
        <f>'[2]Daily Roster'!$D33</f>
        <v>SarahJane</v>
      </c>
      <c r="E31" s="55" t="str">
        <f>'[2]Daily Roster'!$E33</f>
        <v>Clark</v>
      </c>
      <c r="F31" s="55" t="str">
        <f>'[2]Daily Roster'!$F33</f>
        <v>A.Tran</v>
      </c>
      <c r="G31" s="55" t="str">
        <f>'[2]Daily Roster'!$G33</f>
        <v>Nicholas</v>
      </c>
      <c r="H31" s="55" t="str">
        <f>'[2]Daily Roster'!$H33</f>
        <v>Huda</v>
      </c>
      <c r="I31" s="55">
        <f>'[2]Daily Roster'!$I33</f>
        <v>0</v>
      </c>
      <c r="J31" s="55" t="str">
        <f>'[2]Daily Roster'!$J33</f>
        <v>Aseel</v>
      </c>
      <c r="K31" s="55" t="str">
        <f>'[2]Daily Roster'!$K33</f>
        <v>qq</v>
      </c>
      <c r="L31" s="55">
        <f>'[2]Daily Roster'!$L33</f>
        <v>0</v>
      </c>
      <c r="M31" s="55" t="str">
        <f>'[2]Daily Roster'!$M33</f>
        <v>Tony Chang (CTS)</v>
      </c>
      <c r="N31" s="55">
        <f>'[2]Daily Roster'!$N33</f>
        <v>0</v>
      </c>
      <c r="O31" s="55">
        <f>'[2]Daily Roster'!$O33</f>
        <v>0</v>
      </c>
      <c r="P31" s="55">
        <f>'[2]Daily Roster'!$P33</f>
        <v>0</v>
      </c>
      <c r="Q31" s="55">
        <f>'[2]Daily Roster'!$Q33</f>
        <v>0</v>
      </c>
      <c r="R31" s="55">
        <f>'[2]Daily Roster'!$R33</f>
        <v>0</v>
      </c>
      <c r="S31" s="55">
        <f>'[2]Daily Roster'!$S33</f>
        <v>0</v>
      </c>
      <c r="T31" s="55">
        <f>'[2]Daily Roster'!$T33</f>
        <v>0</v>
      </c>
    </row>
    <row r="32" spans="1:20" x14ac:dyDescent="0.3">
      <c r="A32" s="51">
        <v>43143</v>
      </c>
      <c r="B32" s="52" t="s">
        <v>1</v>
      </c>
      <c r="C32" s="55" t="str">
        <f>'[2]Daily Roster'!$C34</f>
        <v>Tin</v>
      </c>
      <c r="D32" s="55" t="str">
        <f>'[2]Daily Roster'!$D34</f>
        <v>SarahJane</v>
      </c>
      <c r="E32" s="55" t="str">
        <f>'[2]Daily Roster'!$E34</f>
        <v>Clark</v>
      </c>
      <c r="F32" s="55" t="str">
        <f>'[2]Daily Roster'!$F34</f>
        <v>A.Tran</v>
      </c>
      <c r="G32" s="55" t="str">
        <f>'[2]Daily Roster'!$G34</f>
        <v>Nicholas</v>
      </c>
      <c r="H32" s="55" t="str">
        <f>'[2]Daily Roster'!$H34</f>
        <v>Connie</v>
      </c>
      <c r="I32" s="55">
        <f>'[2]Daily Roster'!$I34</f>
        <v>0</v>
      </c>
      <c r="J32" s="55" t="str">
        <f>'[2]Daily Roster'!$J34</f>
        <v>qq</v>
      </c>
      <c r="K32" s="55" t="str">
        <f>'[2]Daily Roster'!$K34</f>
        <v>qq</v>
      </c>
      <c r="L32" s="55">
        <f>'[2]Daily Roster'!$L34</f>
        <v>0</v>
      </c>
      <c r="M32" s="55" t="str">
        <f>'[2]Daily Roster'!$M34</f>
        <v>Esther Jo (CTS)</v>
      </c>
      <c r="N32" s="55">
        <f>'[2]Daily Roster'!$N34</f>
        <v>0</v>
      </c>
      <c r="O32" s="55">
        <f>'[2]Daily Roster'!$O34</f>
        <v>0</v>
      </c>
      <c r="P32" s="55">
        <f>'[2]Daily Roster'!$P34</f>
        <v>0</v>
      </c>
      <c r="Q32" s="55">
        <f>'[2]Daily Roster'!$Q34</f>
        <v>0</v>
      </c>
      <c r="R32" s="55">
        <f>'[2]Daily Roster'!$R34</f>
        <v>0</v>
      </c>
      <c r="S32" s="55">
        <f>'[2]Daily Roster'!$S34</f>
        <v>0</v>
      </c>
      <c r="T32" s="55">
        <f>'[2]Daily Roster'!$T34</f>
        <v>0</v>
      </c>
    </row>
    <row r="33" spans="1:20" x14ac:dyDescent="0.3">
      <c r="A33" s="51">
        <v>43144</v>
      </c>
      <c r="B33" s="52" t="s">
        <v>2</v>
      </c>
      <c r="C33" s="55" t="str">
        <f>'[2]Daily Roster'!$C35</f>
        <v>Tin</v>
      </c>
      <c r="D33" s="55" t="str">
        <f>'[2]Daily Roster'!$D35</f>
        <v>SarahJane</v>
      </c>
      <c r="E33" s="55" t="str">
        <f>'[2]Daily Roster'!$E35</f>
        <v>Clark</v>
      </c>
      <c r="F33" s="55" t="str">
        <f>'[2]Daily Roster'!$F35</f>
        <v>A.Tran</v>
      </c>
      <c r="G33" s="55" t="str">
        <f>'[2]Daily Roster'!$G35</f>
        <v>Nicholas</v>
      </c>
      <c r="H33" s="55" t="str">
        <f>'[2]Daily Roster'!$H35</f>
        <v>Madonna</v>
      </c>
      <c r="I33" s="55">
        <f>'[2]Daily Roster'!$I35</f>
        <v>0</v>
      </c>
      <c r="J33" s="55" t="str">
        <f>'[2]Daily Roster'!$J35</f>
        <v>qq</v>
      </c>
      <c r="K33" s="55" t="str">
        <f>'[2]Daily Roster'!$K35</f>
        <v>Huda</v>
      </c>
      <c r="L33" s="55">
        <f>'[2]Daily Roster'!$L35</f>
        <v>0</v>
      </c>
      <c r="M33" s="55" t="str">
        <f>'[2]Daily Roster'!$M35</f>
        <v>Esther Jo (CTS)</v>
      </c>
      <c r="N33" s="55">
        <f>'[2]Daily Roster'!$N35</f>
        <v>0</v>
      </c>
      <c r="O33" s="55">
        <f>'[2]Daily Roster'!$O35</f>
        <v>0</v>
      </c>
      <c r="P33" s="55">
        <f>'[2]Daily Roster'!$P35</f>
        <v>0</v>
      </c>
      <c r="Q33" s="55">
        <f>'[2]Daily Roster'!$Q35</f>
        <v>0</v>
      </c>
      <c r="R33" s="55">
        <f>'[2]Daily Roster'!$R35</f>
        <v>0</v>
      </c>
      <c r="S33" s="55">
        <f>'[2]Daily Roster'!$S35</f>
        <v>0</v>
      </c>
      <c r="T33" s="55">
        <f>'[2]Daily Roster'!$T35</f>
        <v>0</v>
      </c>
    </row>
    <row r="34" spans="1:20" x14ac:dyDescent="0.3">
      <c r="A34" s="51">
        <v>43145</v>
      </c>
      <c r="B34" s="52" t="s">
        <v>3</v>
      </c>
      <c r="C34" s="55" t="str">
        <f>'[2]Daily Roster'!$C36</f>
        <v>Tin</v>
      </c>
      <c r="D34" s="55" t="str">
        <f>'[2]Daily Roster'!$D36</f>
        <v>SarahJane</v>
      </c>
      <c r="E34" s="55" t="str">
        <f>'[2]Daily Roster'!$E36</f>
        <v>Clark</v>
      </c>
      <c r="F34" s="55" t="str">
        <f>'[2]Daily Roster'!$F36</f>
        <v>A.Tran</v>
      </c>
      <c r="G34" s="55" t="str">
        <f>'[2]Daily Roster'!$G36</f>
        <v>Nicholas</v>
      </c>
      <c r="H34" s="55" t="str">
        <f>'[2]Daily Roster'!$H36</f>
        <v>Connie</v>
      </c>
      <c r="I34" s="55">
        <f>'[2]Daily Roster'!$I36</f>
        <v>0</v>
      </c>
      <c r="J34" s="55" t="str">
        <f>'[2]Daily Roster'!$J36</f>
        <v>Aseel</v>
      </c>
      <c r="K34" s="55" t="str">
        <f>'[2]Daily Roster'!$K36</f>
        <v>qq</v>
      </c>
      <c r="L34" s="55">
        <f>'[2]Daily Roster'!$L36</f>
        <v>0</v>
      </c>
      <c r="M34" s="55" t="str">
        <f>'[2]Daily Roster'!$M36</f>
        <v>Esther Jo (CTS)</v>
      </c>
      <c r="N34" s="55">
        <f>'[2]Daily Roster'!$N36</f>
        <v>0</v>
      </c>
      <c r="O34" s="55">
        <f>'[2]Daily Roster'!$O36</f>
        <v>0</v>
      </c>
      <c r="P34" s="55">
        <f>'[2]Daily Roster'!$P36</f>
        <v>0</v>
      </c>
      <c r="Q34" s="55">
        <f>'[2]Daily Roster'!$Q36</f>
        <v>0</v>
      </c>
      <c r="R34" s="55">
        <f>'[2]Daily Roster'!$R36</f>
        <v>0</v>
      </c>
      <c r="S34" s="55">
        <f>'[2]Daily Roster'!$S36</f>
        <v>0</v>
      </c>
      <c r="T34" s="55">
        <f>'[2]Daily Roster'!$T36</f>
        <v>0</v>
      </c>
    </row>
    <row r="35" spans="1:20" x14ac:dyDescent="0.3">
      <c r="A35" s="51">
        <v>43146</v>
      </c>
      <c r="B35" s="52" t="s">
        <v>4</v>
      </c>
      <c r="C35" s="55" t="str">
        <f>'[2]Daily Roster'!$C37</f>
        <v>Tin</v>
      </c>
      <c r="D35" s="55" t="str">
        <f>'[2]Daily Roster'!$D37</f>
        <v>SarahJane</v>
      </c>
      <c r="E35" s="55" t="str">
        <f>'[2]Daily Roster'!$E37</f>
        <v>Clark</v>
      </c>
      <c r="F35" s="55" t="str">
        <f>'[2]Daily Roster'!$F37</f>
        <v>A.Tran</v>
      </c>
      <c r="G35" s="55" t="str">
        <f>'[2]Daily Roster'!$G37</f>
        <v>Nicholas</v>
      </c>
      <c r="H35" s="55" t="str">
        <f>'[2]Daily Roster'!$H37</f>
        <v>Connie</v>
      </c>
      <c r="I35" s="55">
        <f>'[2]Daily Roster'!$I37</f>
        <v>0</v>
      </c>
      <c r="J35" s="55" t="str">
        <f>'[2]Daily Roster'!$J37</f>
        <v>Aseel</v>
      </c>
      <c r="K35" s="55" t="str">
        <f>'[2]Daily Roster'!$K37</f>
        <v>Huda</v>
      </c>
      <c r="L35" s="55">
        <f>'[2]Daily Roster'!$L37</f>
        <v>0</v>
      </c>
      <c r="M35" s="55" t="str">
        <f>'[2]Daily Roster'!$M37</f>
        <v>Esther Jo (CTS)</v>
      </c>
      <c r="N35" s="55">
        <f>'[2]Daily Roster'!$N37</f>
        <v>0</v>
      </c>
      <c r="O35" s="55">
        <f>'[2]Daily Roster'!$O37</f>
        <v>0</v>
      </c>
      <c r="P35" s="55">
        <f>'[2]Daily Roster'!$P37</f>
        <v>0</v>
      </c>
      <c r="Q35" s="55">
        <f>'[2]Daily Roster'!$Q37</f>
        <v>0</v>
      </c>
      <c r="R35" s="55">
        <f>'[2]Daily Roster'!$R37</f>
        <v>0</v>
      </c>
      <c r="S35" s="55">
        <f>'[2]Daily Roster'!$S37</f>
        <v>0</v>
      </c>
      <c r="T35" s="55">
        <f>'[2]Daily Roster'!$T37</f>
        <v>0</v>
      </c>
    </row>
    <row r="36" spans="1:20" x14ac:dyDescent="0.3">
      <c r="A36" s="51">
        <v>43147</v>
      </c>
      <c r="B36" s="52" t="s">
        <v>5</v>
      </c>
      <c r="C36" s="55" t="str">
        <f>'[2]Daily Roster'!$C38</f>
        <v>Huda</v>
      </c>
      <c r="D36" s="55" t="str">
        <f>'[2]Daily Roster'!$D38</f>
        <v>SarahJane</v>
      </c>
      <c r="E36" s="55" t="str">
        <f>'[2]Daily Roster'!$E38</f>
        <v>Clark</v>
      </c>
      <c r="F36" s="55" t="str">
        <f>'[2]Daily Roster'!$F38</f>
        <v>A.Tran</v>
      </c>
      <c r="G36" s="55" t="str">
        <f>'[2]Daily Roster'!$G38</f>
        <v>Nicholas</v>
      </c>
      <c r="H36" s="55" t="str">
        <f>'[2]Daily Roster'!$H38</f>
        <v>Aseel</v>
      </c>
      <c r="I36" s="55">
        <f>'[2]Daily Roster'!$I38</f>
        <v>0</v>
      </c>
      <c r="J36" s="55" t="str">
        <f>'[2]Daily Roster'!$J38</f>
        <v>qq</v>
      </c>
      <c r="K36" s="55" t="str">
        <f>'[2]Daily Roster'!$K38</f>
        <v>qq</v>
      </c>
      <c r="L36" s="55">
        <f>'[2]Daily Roster'!$L38</f>
        <v>0</v>
      </c>
      <c r="M36" s="55" t="str">
        <f>'[2]Daily Roster'!$M38</f>
        <v>qq</v>
      </c>
      <c r="N36" s="55">
        <f>'[2]Daily Roster'!$N38</f>
        <v>0</v>
      </c>
      <c r="O36" s="55">
        <f>'[2]Daily Roster'!$O38</f>
        <v>0</v>
      </c>
      <c r="P36" s="55">
        <f>'[2]Daily Roster'!$P38</f>
        <v>0</v>
      </c>
      <c r="Q36" s="55">
        <f>'[2]Daily Roster'!$Q38</f>
        <v>0</v>
      </c>
      <c r="R36" s="55">
        <f>'[2]Daily Roster'!$R38</f>
        <v>0</v>
      </c>
      <c r="S36" s="55">
        <f>'[2]Daily Roster'!$S38</f>
        <v>0</v>
      </c>
      <c r="T36" s="55">
        <f>'[2]Daily Roster'!$T38</f>
        <v>0</v>
      </c>
    </row>
    <row r="37" spans="1:20" x14ac:dyDescent="0.3">
      <c r="A37" s="51">
        <v>43150</v>
      </c>
      <c r="B37" s="52" t="s">
        <v>1</v>
      </c>
      <c r="C37" s="55" t="str">
        <f>'[2]Daily Roster'!$C39</f>
        <v>Nicholas</v>
      </c>
      <c r="D37" s="55" t="str">
        <f>'[2]Daily Roster'!$D39</f>
        <v>SarahJane</v>
      </c>
      <c r="E37" s="55" t="str">
        <f>'[2]Daily Roster'!$E39</f>
        <v>Clark</v>
      </c>
      <c r="F37" s="55" t="str">
        <f>'[2]Daily Roster'!$F39</f>
        <v>K.Josevska</v>
      </c>
      <c r="G37" s="55" t="str">
        <f>'[2]Daily Roster'!$G39</f>
        <v>Madonna</v>
      </c>
      <c r="H37" s="55" t="str">
        <f>'[2]Daily Roster'!$H39</f>
        <v>Amy</v>
      </c>
      <c r="I37" s="55">
        <f>'[2]Daily Roster'!$I39</f>
        <v>0</v>
      </c>
      <c r="J37" s="55" t="str">
        <f>'[2]Daily Roster'!$J39</f>
        <v>qq</v>
      </c>
      <c r="K37" s="55" t="str">
        <f>'[2]Daily Roster'!$K39</f>
        <v>qq</v>
      </c>
      <c r="L37" s="55" t="str">
        <f>'[2]Daily Roster'!$L39</f>
        <v>T.Le</v>
      </c>
      <c r="M37" s="55" t="str">
        <f>'[2]Daily Roster'!$M39</f>
        <v>Trinh Nguyen (Cardiology)</v>
      </c>
      <c r="N37" s="55">
        <f>'[2]Daily Roster'!$N39</f>
        <v>0</v>
      </c>
      <c r="O37" s="55">
        <f>'[2]Daily Roster'!$O39</f>
        <v>0</v>
      </c>
      <c r="P37" s="55">
        <f>'[2]Daily Roster'!$P39</f>
        <v>0</v>
      </c>
      <c r="Q37" s="55">
        <f>'[2]Daily Roster'!$Q39</f>
        <v>0</v>
      </c>
      <c r="R37" s="55">
        <f>'[2]Daily Roster'!$R39</f>
        <v>0</v>
      </c>
      <c r="S37" s="55">
        <f>'[2]Daily Roster'!$S39</f>
        <v>0</v>
      </c>
      <c r="T37" s="55">
        <f>'[2]Daily Roster'!$T39</f>
        <v>0</v>
      </c>
    </row>
    <row r="38" spans="1:20" x14ac:dyDescent="0.3">
      <c r="A38" s="51">
        <v>43151</v>
      </c>
      <c r="B38" s="52" t="s">
        <v>2</v>
      </c>
      <c r="C38" s="55" t="str">
        <f>'[2]Daily Roster'!$C40</f>
        <v>Nicholas</v>
      </c>
      <c r="D38" s="55" t="str">
        <f>'[2]Daily Roster'!$D40</f>
        <v>SarahJane</v>
      </c>
      <c r="E38" s="55" t="str">
        <f>'[2]Daily Roster'!$E40</f>
        <v>Clark</v>
      </c>
      <c r="F38" s="55" t="str">
        <f>'[2]Daily Roster'!$F40</f>
        <v>Estelle</v>
      </c>
      <c r="G38" s="55" t="str">
        <f>'[2]Daily Roster'!$G40</f>
        <v>Madonna</v>
      </c>
      <c r="H38" s="55" t="str">
        <f>'[2]Daily Roster'!$H40</f>
        <v>Huda</v>
      </c>
      <c r="I38" s="55">
        <f>'[2]Daily Roster'!$I40</f>
        <v>0</v>
      </c>
      <c r="J38" s="55" t="str">
        <f>'[2]Daily Roster'!$J40</f>
        <v>qq</v>
      </c>
      <c r="K38" s="55" t="str">
        <f>'[2]Daily Roster'!$K40</f>
        <v>qq</v>
      </c>
      <c r="L38" s="55" t="str">
        <f>'[2]Daily Roster'!$L40</f>
        <v>T.Le</v>
      </c>
      <c r="M38" s="55" t="str">
        <f>'[2]Daily Roster'!$M40</f>
        <v>Trinh Nguyen (Cardiology)</v>
      </c>
      <c r="N38" s="55">
        <f>'[2]Daily Roster'!$N40</f>
        <v>0</v>
      </c>
      <c r="O38" s="55">
        <f>'[2]Daily Roster'!$O40</f>
        <v>0</v>
      </c>
      <c r="P38" s="55">
        <f>'[2]Daily Roster'!$P40</f>
        <v>0</v>
      </c>
      <c r="Q38" s="55">
        <f>'[2]Daily Roster'!$Q40</f>
        <v>0</v>
      </c>
      <c r="R38" s="55">
        <f>'[2]Daily Roster'!$R40</f>
        <v>0</v>
      </c>
      <c r="S38" s="55">
        <f>'[2]Daily Roster'!$S40</f>
        <v>0</v>
      </c>
      <c r="T38" s="55">
        <f>'[2]Daily Roster'!$T40</f>
        <v>0</v>
      </c>
    </row>
    <row r="39" spans="1:20" x14ac:dyDescent="0.3">
      <c r="A39" s="51">
        <v>43152</v>
      </c>
      <c r="B39" s="52" t="s">
        <v>3</v>
      </c>
      <c r="C39" s="55" t="str">
        <f>'[2]Daily Roster'!$C41</f>
        <v>Nicholas</v>
      </c>
      <c r="D39" s="55" t="str">
        <f>'[2]Daily Roster'!$D41</f>
        <v>SarahJane</v>
      </c>
      <c r="E39" s="55" t="str">
        <f>'[2]Daily Roster'!$E41</f>
        <v>Clark</v>
      </c>
      <c r="F39" s="55" t="str">
        <f>'[2]Daily Roster'!$F41</f>
        <v>A.Tran</v>
      </c>
      <c r="G39" s="55" t="str">
        <f>'[2]Daily Roster'!$G41</f>
        <v>Madonna</v>
      </c>
      <c r="H39" s="55" t="str">
        <f>'[2]Daily Roster'!$H41</f>
        <v>J.Parkinson</v>
      </c>
      <c r="I39" s="55">
        <f>'[2]Daily Roster'!$I41</f>
        <v>0</v>
      </c>
      <c r="J39" s="55" t="str">
        <f>'[2]Daily Roster'!$J41</f>
        <v>qq</v>
      </c>
      <c r="K39" s="55" t="str">
        <f>'[2]Daily Roster'!$K41</f>
        <v>qq</v>
      </c>
      <c r="L39" s="55" t="str">
        <f>'[2]Daily Roster'!$L41</f>
        <v>qq</v>
      </c>
      <c r="M39" s="55" t="str">
        <f>'[2]Daily Roster'!$M41</f>
        <v>Trinh Nguyen (Cardiology)</v>
      </c>
      <c r="N39" s="55">
        <f>'[2]Daily Roster'!$N41</f>
        <v>0</v>
      </c>
      <c r="O39" s="55">
        <f>'[2]Daily Roster'!$O41</f>
        <v>0</v>
      </c>
      <c r="P39" s="55">
        <f>'[2]Daily Roster'!$P41</f>
        <v>0</v>
      </c>
      <c r="Q39" s="55">
        <f>'[2]Daily Roster'!$Q41</f>
        <v>0</v>
      </c>
      <c r="R39" s="55">
        <f>'[2]Daily Roster'!$R41</f>
        <v>0</v>
      </c>
      <c r="S39" s="55">
        <f>'[2]Daily Roster'!$S41</f>
        <v>0</v>
      </c>
      <c r="T39" s="55">
        <f>'[2]Daily Roster'!$T41</f>
        <v>0</v>
      </c>
    </row>
    <row r="40" spans="1:20" x14ac:dyDescent="0.3">
      <c r="A40" s="51">
        <v>43153</v>
      </c>
      <c r="B40" s="52" t="s">
        <v>4</v>
      </c>
      <c r="C40" s="55" t="str">
        <f>'[2]Daily Roster'!$C42</f>
        <v>Huda</v>
      </c>
      <c r="D40" s="55" t="str">
        <f>'[2]Daily Roster'!$D42</f>
        <v>Tin</v>
      </c>
      <c r="E40" s="55" t="str">
        <f>'[2]Daily Roster'!$E42</f>
        <v>Clark</v>
      </c>
      <c r="F40" s="55" t="str">
        <f>'[2]Daily Roster'!$F42</f>
        <v>A.Tran</v>
      </c>
      <c r="G40" s="55" t="str">
        <f>'[2]Daily Roster'!$G42</f>
        <v>Nicholas</v>
      </c>
      <c r="H40" s="55" t="str">
        <f>'[2]Daily Roster'!$H42</f>
        <v>Madonna</v>
      </c>
      <c r="I40" s="55">
        <f>'[2]Daily Roster'!$I42</f>
        <v>0</v>
      </c>
      <c r="J40" s="55" t="str">
        <f>'[2]Daily Roster'!$J42</f>
        <v>qq</v>
      </c>
      <c r="K40" s="55" t="str">
        <f>'[2]Daily Roster'!$K42</f>
        <v>qq</v>
      </c>
      <c r="L40" s="55" t="str">
        <f>'[2]Daily Roster'!$L42</f>
        <v>qq</v>
      </c>
      <c r="M40" s="55" t="str">
        <f>'[2]Daily Roster'!$M42</f>
        <v>Trinh Nguyen (Cardiology)</v>
      </c>
      <c r="N40" s="55">
        <f>'[2]Daily Roster'!$N42</f>
        <v>0</v>
      </c>
      <c r="O40" s="55">
        <f>'[2]Daily Roster'!$O42</f>
        <v>0</v>
      </c>
      <c r="P40" s="55">
        <f>'[2]Daily Roster'!$P42</f>
        <v>0</v>
      </c>
      <c r="Q40" s="55">
        <f>'[2]Daily Roster'!$Q42</f>
        <v>0</v>
      </c>
      <c r="R40" s="55">
        <f>'[2]Daily Roster'!$R42</f>
        <v>0</v>
      </c>
      <c r="S40" s="55">
        <f>'[2]Daily Roster'!$S42</f>
        <v>0</v>
      </c>
      <c r="T40" s="55">
        <f>'[2]Daily Roster'!$T42</f>
        <v>0</v>
      </c>
    </row>
    <row r="41" spans="1:20" x14ac:dyDescent="0.3">
      <c r="A41" s="51">
        <v>43154</v>
      </c>
      <c r="B41" s="52" t="s">
        <v>5</v>
      </c>
      <c r="C41" s="55" t="str">
        <f>'[2]Daily Roster'!$C43</f>
        <v>Huda</v>
      </c>
      <c r="D41" s="55" t="str">
        <f>'[2]Daily Roster'!$D43</f>
        <v>SarahJane</v>
      </c>
      <c r="E41" s="55" t="str">
        <f>'[2]Daily Roster'!$E43</f>
        <v>Clark</v>
      </c>
      <c r="F41" s="55" t="str">
        <f>'[2]Daily Roster'!$F43</f>
        <v>T.Le</v>
      </c>
      <c r="G41" s="55" t="str">
        <f>'[2]Daily Roster'!$G43</f>
        <v>Nicholas</v>
      </c>
      <c r="H41" s="55" t="str">
        <f>'[2]Daily Roster'!$H43</f>
        <v>Madonna</v>
      </c>
      <c r="I41" s="55">
        <f>'[2]Daily Roster'!$I43</f>
        <v>0</v>
      </c>
      <c r="J41" s="55" t="str">
        <f>'[2]Daily Roster'!$J43</f>
        <v>qq</v>
      </c>
      <c r="K41" s="55" t="str">
        <f>'[2]Daily Roster'!$K43</f>
        <v>qq</v>
      </c>
      <c r="L41" s="55" t="str">
        <f>'[2]Daily Roster'!$L43</f>
        <v>qq</v>
      </c>
      <c r="M41" s="55" t="str">
        <f>'[2]Daily Roster'!$M43</f>
        <v>qq</v>
      </c>
      <c r="N41" s="55">
        <f>'[2]Daily Roster'!$N43</f>
        <v>0</v>
      </c>
      <c r="O41" s="55">
        <f>'[2]Daily Roster'!$O43</f>
        <v>0</v>
      </c>
      <c r="P41" s="55">
        <f>'[2]Daily Roster'!$P43</f>
        <v>0</v>
      </c>
      <c r="Q41" s="55">
        <f>'[2]Daily Roster'!$Q43</f>
        <v>0</v>
      </c>
      <c r="R41" s="55">
        <f>'[2]Daily Roster'!$R43</f>
        <v>0</v>
      </c>
      <c r="S41" s="55">
        <f>'[2]Daily Roster'!$S43</f>
        <v>0</v>
      </c>
      <c r="T41" s="55">
        <f>'[2]Daily Roster'!$T43</f>
        <v>0</v>
      </c>
    </row>
    <row r="42" spans="1:20" x14ac:dyDescent="0.3">
      <c r="A42" s="51">
        <v>43157</v>
      </c>
      <c r="B42" s="52" t="s">
        <v>1</v>
      </c>
      <c r="C42" s="55" t="str">
        <f>'[2]Daily Roster'!$C44</f>
        <v>Tin</v>
      </c>
      <c r="D42" s="55" t="str">
        <f>'[2]Daily Roster'!$D44</f>
        <v>Amy</v>
      </c>
      <c r="E42" s="55" t="str">
        <f>'[2]Daily Roster'!$E44</f>
        <v>Clark</v>
      </c>
      <c r="F42" s="55" t="str">
        <f>'[2]Daily Roster'!$F44</f>
        <v>Aseel</v>
      </c>
      <c r="G42" s="55" t="str">
        <f>'[2]Daily Roster'!$G44</f>
        <v>Connie</v>
      </c>
      <c r="H42" s="55" t="str">
        <f>'[2]Daily Roster'!$H44</f>
        <v>Madonna</v>
      </c>
      <c r="I42" s="55">
        <f>'[2]Daily Roster'!$I44</f>
        <v>0</v>
      </c>
      <c r="J42" s="55" t="str">
        <f>'[2]Daily Roster'!$J44</f>
        <v>qq</v>
      </c>
      <c r="K42" s="55" t="str">
        <f>'[2]Daily Roster'!$K44</f>
        <v>qq</v>
      </c>
      <c r="L42" s="55">
        <f>'[2]Daily Roster'!$L44</f>
        <v>0</v>
      </c>
      <c r="M42" s="55">
        <f>'[2]Daily Roster'!$M44</f>
        <v>0</v>
      </c>
      <c r="N42" s="55">
        <f>'[2]Daily Roster'!$N44</f>
        <v>0</v>
      </c>
      <c r="O42" s="55">
        <f>'[2]Daily Roster'!$O44</f>
        <v>0</v>
      </c>
      <c r="P42" s="55">
        <f>'[2]Daily Roster'!$P44</f>
        <v>0</v>
      </c>
      <c r="Q42" s="55">
        <f>'[2]Daily Roster'!$Q44</f>
        <v>0</v>
      </c>
      <c r="R42" s="55">
        <f>'[2]Daily Roster'!$R44</f>
        <v>0</v>
      </c>
      <c r="S42" s="55">
        <f>'[2]Daily Roster'!$S44</f>
        <v>0</v>
      </c>
      <c r="T42" s="55">
        <f>'[2]Daily Roster'!$T44</f>
        <v>0</v>
      </c>
    </row>
    <row r="43" spans="1:20" x14ac:dyDescent="0.3">
      <c r="A43" s="51">
        <v>43158</v>
      </c>
      <c r="B43" s="52" t="s">
        <v>2</v>
      </c>
      <c r="C43" s="55" t="str">
        <f>'[2]Daily Roster'!$C45</f>
        <v>Tin</v>
      </c>
      <c r="D43" s="55" t="str">
        <f>'[2]Daily Roster'!$D45</f>
        <v>SarahJane</v>
      </c>
      <c r="E43" s="55" t="str">
        <f>'[2]Daily Roster'!$E45</f>
        <v>Clark/Alex</v>
      </c>
      <c r="F43" s="55" t="str">
        <f>'[2]Daily Roster'!$F45</f>
        <v>Aseel</v>
      </c>
      <c r="G43" s="55" t="str">
        <f>'[2]Daily Roster'!$G45</f>
        <v>Nicholas</v>
      </c>
      <c r="H43" s="55" t="str">
        <f>'[2]Daily Roster'!$H45</f>
        <v>Huda</v>
      </c>
      <c r="I43" s="55">
        <f>'[2]Daily Roster'!$I45</f>
        <v>0</v>
      </c>
      <c r="J43" s="55" t="str">
        <f>'[2]Daily Roster'!$J45</f>
        <v>qq</v>
      </c>
      <c r="K43" s="55" t="str">
        <f>'[2]Daily Roster'!$K45</f>
        <v>qq</v>
      </c>
      <c r="L43" s="55">
        <f>'[2]Daily Roster'!$L45</f>
        <v>0</v>
      </c>
      <c r="M43" s="55">
        <f>'[2]Daily Roster'!$M45</f>
        <v>0</v>
      </c>
      <c r="N43" s="55">
        <f>'[2]Daily Roster'!$N45</f>
        <v>0</v>
      </c>
      <c r="O43" s="55">
        <f>'[2]Daily Roster'!$O45</f>
        <v>0</v>
      </c>
      <c r="P43" s="55">
        <f>'[2]Daily Roster'!$P45</f>
        <v>0</v>
      </c>
      <c r="Q43" s="55">
        <f>'[2]Daily Roster'!$Q45</f>
        <v>0</v>
      </c>
      <c r="R43" s="55">
        <f>'[2]Daily Roster'!$R45</f>
        <v>0</v>
      </c>
      <c r="S43" s="55">
        <f>'[2]Daily Roster'!$S45</f>
        <v>0</v>
      </c>
      <c r="T43" s="55">
        <f>'[2]Daily Roster'!$T45</f>
        <v>0</v>
      </c>
    </row>
    <row r="44" spans="1:20" x14ac:dyDescent="0.3">
      <c r="A44" s="51">
        <v>43159</v>
      </c>
      <c r="B44" s="52" t="s">
        <v>3</v>
      </c>
      <c r="C44" s="55" t="str">
        <f>'[2]Daily Roster'!$C46</f>
        <v>Tin</v>
      </c>
      <c r="D44" s="55" t="str">
        <f>'[2]Daily Roster'!$D46</f>
        <v>SarahJane</v>
      </c>
      <c r="E44" s="55" t="str">
        <f>'[2]Daily Roster'!$E46</f>
        <v>Clark</v>
      </c>
      <c r="F44" s="55" t="str">
        <f>'[2]Daily Roster'!$F46</f>
        <v>Aseel</v>
      </c>
      <c r="G44" s="55" t="str">
        <f>'[2]Daily Roster'!$G46</f>
        <v>Nicholas</v>
      </c>
      <c r="H44" s="55" t="str">
        <f>'[2]Daily Roster'!$H46</f>
        <v>Connie</v>
      </c>
      <c r="I44" s="55">
        <f>'[2]Daily Roster'!$I46</f>
        <v>0</v>
      </c>
      <c r="J44" s="55" t="str">
        <f>'[2]Daily Roster'!$J46</f>
        <v>qq</v>
      </c>
      <c r="K44" s="55" t="str">
        <f>'[2]Daily Roster'!$K46</f>
        <v>qq</v>
      </c>
      <c r="L44" s="55">
        <f>'[2]Daily Roster'!$L46</f>
        <v>0</v>
      </c>
      <c r="M44" s="55">
        <f>'[2]Daily Roster'!$M46</f>
        <v>0</v>
      </c>
      <c r="N44" s="55">
        <f>'[2]Daily Roster'!$N46</f>
        <v>0</v>
      </c>
      <c r="O44" s="55">
        <f>'[2]Daily Roster'!$O46</f>
        <v>0</v>
      </c>
      <c r="P44" s="55">
        <f>'[2]Daily Roster'!$P46</f>
        <v>0</v>
      </c>
      <c r="Q44" s="55">
        <f>'[2]Daily Roster'!$Q46</f>
        <v>0</v>
      </c>
      <c r="R44" s="55">
        <f>'[2]Daily Roster'!$R46</f>
        <v>0</v>
      </c>
      <c r="S44" s="55">
        <f>'[2]Daily Roster'!$S46</f>
        <v>0</v>
      </c>
      <c r="T44" s="55">
        <f>'[2]Daily Roster'!$T46</f>
        <v>0</v>
      </c>
    </row>
    <row r="45" spans="1:20" x14ac:dyDescent="0.3">
      <c r="A45" s="51">
        <v>43160</v>
      </c>
      <c r="B45" s="52" t="s">
        <v>4</v>
      </c>
      <c r="C45" s="55" t="str">
        <f>'[2]Daily Roster'!$C47</f>
        <v>Tin</v>
      </c>
      <c r="D45" s="55" t="str">
        <f>'[2]Daily Roster'!$D47</f>
        <v>Huda</v>
      </c>
      <c r="E45" s="55" t="str">
        <f>'[2]Daily Roster'!$E47</f>
        <v>Clark</v>
      </c>
      <c r="F45" s="55" t="str">
        <f>'[2]Daily Roster'!$F47</f>
        <v>Aseel</v>
      </c>
      <c r="G45" s="55" t="str">
        <f>'[2]Daily Roster'!$G47</f>
        <v>Nicholas</v>
      </c>
      <c r="H45" s="55" t="str">
        <f>'[2]Daily Roster'!$H47</f>
        <v>Connie</v>
      </c>
      <c r="I45" s="55">
        <f>'[2]Daily Roster'!$I47</f>
        <v>0</v>
      </c>
      <c r="J45" s="55" t="str">
        <f>'[2]Daily Roster'!$J47</f>
        <v>qq</v>
      </c>
      <c r="K45" s="55" t="str">
        <f>'[2]Daily Roster'!$K47</f>
        <v>qq</v>
      </c>
      <c r="L45" s="55">
        <f>'[2]Daily Roster'!$L47</f>
        <v>0</v>
      </c>
      <c r="M45" s="55">
        <f>'[2]Daily Roster'!$M47</f>
        <v>0</v>
      </c>
      <c r="N45" s="55">
        <f>'[2]Daily Roster'!$N47</f>
        <v>0</v>
      </c>
      <c r="O45" s="55">
        <f>'[2]Daily Roster'!$O47</f>
        <v>0</v>
      </c>
      <c r="P45" s="55">
        <f>'[2]Daily Roster'!$P47</f>
        <v>0</v>
      </c>
      <c r="Q45" s="55">
        <f>'[2]Daily Roster'!$Q47</f>
        <v>0</v>
      </c>
      <c r="R45" s="55">
        <f>'[2]Daily Roster'!$R47</f>
        <v>0</v>
      </c>
      <c r="S45" s="55">
        <f>'[2]Daily Roster'!$S47</f>
        <v>0</v>
      </c>
      <c r="T45" s="55">
        <f>'[2]Daily Roster'!$T47</f>
        <v>0</v>
      </c>
    </row>
    <row r="46" spans="1:20" x14ac:dyDescent="0.3">
      <c r="A46" s="51">
        <v>43161</v>
      </c>
      <c r="B46" s="52" t="s">
        <v>5</v>
      </c>
      <c r="C46" s="55" t="str">
        <f>'[2]Daily Roster'!$C48</f>
        <v>Tin</v>
      </c>
      <c r="D46" s="55" t="str">
        <f>'[2]Daily Roster'!$D48</f>
        <v>SarahJane</v>
      </c>
      <c r="E46" s="55" t="str">
        <f>'[2]Daily Roster'!$E48</f>
        <v>Clark</v>
      </c>
      <c r="F46" s="55" t="str">
        <f>'[2]Daily Roster'!$F48</f>
        <v>Aseel</v>
      </c>
      <c r="G46" s="55" t="str">
        <f>'[2]Daily Roster'!$G48</f>
        <v>Nicholas</v>
      </c>
      <c r="H46" s="55" t="str">
        <f>'[2]Daily Roster'!$H48</f>
        <v>Huda</v>
      </c>
      <c r="I46" s="55">
        <f>'[2]Daily Roster'!$I48</f>
        <v>0</v>
      </c>
      <c r="J46" s="55" t="str">
        <f>'[2]Daily Roster'!$J48</f>
        <v>qq</v>
      </c>
      <c r="K46" s="55" t="str">
        <f>'[2]Daily Roster'!$K48</f>
        <v>qq</v>
      </c>
      <c r="L46" s="55">
        <f>'[2]Daily Roster'!$L48</f>
        <v>0</v>
      </c>
      <c r="M46" s="55">
        <f>'[2]Daily Roster'!$M48</f>
        <v>0</v>
      </c>
      <c r="N46" s="55">
        <f>'[2]Daily Roster'!$N48</f>
        <v>0</v>
      </c>
      <c r="O46" s="55">
        <f>'[2]Daily Roster'!$O48</f>
        <v>0</v>
      </c>
      <c r="P46" s="55">
        <f>'[2]Daily Roster'!$P48</f>
        <v>0</v>
      </c>
      <c r="Q46" s="55">
        <f>'[2]Daily Roster'!$Q48</f>
        <v>0</v>
      </c>
      <c r="R46" s="55">
        <f>'[2]Daily Roster'!$R48</f>
        <v>0</v>
      </c>
      <c r="S46" s="55">
        <f>'[2]Daily Roster'!$S48</f>
        <v>0</v>
      </c>
      <c r="T46" s="55">
        <f>'[2]Daily Roster'!$T48</f>
        <v>0</v>
      </c>
    </row>
    <row r="47" spans="1:20" x14ac:dyDescent="0.3">
      <c r="A47" s="51">
        <v>43164</v>
      </c>
      <c r="B47" s="52" t="s">
        <v>1</v>
      </c>
      <c r="C47" s="55" t="str">
        <f>'[2]Daily Roster'!$C49</f>
        <v>Tin</v>
      </c>
      <c r="D47" s="55" t="str">
        <f>'[2]Daily Roster'!$D49</f>
        <v>SarahJane</v>
      </c>
      <c r="E47" s="55" t="str">
        <f>'[2]Daily Roster'!$E49</f>
        <v>Arthur</v>
      </c>
      <c r="F47" s="55" t="str">
        <f>'[2]Daily Roster'!$F49</f>
        <v>K.Josevska</v>
      </c>
      <c r="G47" s="55" t="str">
        <f>'[2]Daily Roster'!$G49</f>
        <v>Nicholas</v>
      </c>
      <c r="H47" s="55" t="str">
        <f>'[2]Daily Roster'!$H49</f>
        <v>Estelle</v>
      </c>
      <c r="I47" s="55">
        <f>'[2]Daily Roster'!$I49</f>
        <v>0</v>
      </c>
      <c r="J47" s="55" t="str">
        <f>'[2]Daily Roster'!$J49</f>
        <v>qq</v>
      </c>
      <c r="K47" s="55" t="str">
        <f>'[2]Daily Roster'!$K49</f>
        <v>qq</v>
      </c>
      <c r="L47" s="55">
        <f>'[2]Daily Roster'!$L49</f>
        <v>0</v>
      </c>
      <c r="M47" s="55">
        <f>'[2]Daily Roster'!$M49</f>
        <v>0</v>
      </c>
      <c r="N47" s="55">
        <f>'[2]Daily Roster'!$N49</f>
        <v>0</v>
      </c>
      <c r="O47" s="55">
        <f>'[2]Daily Roster'!$O49</f>
        <v>0</v>
      </c>
      <c r="P47" s="55">
        <f>'[2]Daily Roster'!$P49</f>
        <v>0</v>
      </c>
      <c r="Q47" s="55">
        <f>'[2]Daily Roster'!$Q49</f>
        <v>0</v>
      </c>
      <c r="R47" s="55">
        <f>'[2]Daily Roster'!$R49</f>
        <v>0</v>
      </c>
      <c r="S47" s="55">
        <f>'[2]Daily Roster'!$S49</f>
        <v>0</v>
      </c>
      <c r="T47" s="55">
        <f>'[2]Daily Roster'!$T49</f>
        <v>0</v>
      </c>
    </row>
    <row r="48" spans="1:20" x14ac:dyDescent="0.3">
      <c r="A48" s="51">
        <v>43165</v>
      </c>
      <c r="B48" s="52" t="s">
        <v>2</v>
      </c>
      <c r="C48" s="55" t="str">
        <f>'[2]Daily Roster'!$C50</f>
        <v>Tin</v>
      </c>
      <c r="D48" s="55" t="str">
        <f>'[2]Daily Roster'!$D50</f>
        <v>SarahJane</v>
      </c>
      <c r="E48" s="55" t="str">
        <f>'[2]Daily Roster'!$E50</f>
        <v>Arthur</v>
      </c>
      <c r="F48" s="55" t="str">
        <f>'[2]Daily Roster'!$F50</f>
        <v>Aseel</v>
      </c>
      <c r="G48" s="55" t="str">
        <f>'[2]Daily Roster'!$G50</f>
        <v>Nicholas</v>
      </c>
      <c r="H48" s="55" t="str">
        <f>'[2]Daily Roster'!$H50</f>
        <v>Estelle</v>
      </c>
      <c r="I48" s="55">
        <f>'[2]Daily Roster'!$I50</f>
        <v>0</v>
      </c>
      <c r="J48" s="55" t="str">
        <f>'[2]Daily Roster'!$J50</f>
        <v>qq</v>
      </c>
      <c r="K48" s="55" t="str">
        <f>'[2]Daily Roster'!$K50</f>
        <v>qq</v>
      </c>
      <c r="L48" s="55">
        <f>'[2]Daily Roster'!$L50</f>
        <v>0</v>
      </c>
      <c r="M48" s="55">
        <f>'[2]Daily Roster'!$M50</f>
        <v>0</v>
      </c>
      <c r="N48" s="55">
        <f>'[2]Daily Roster'!$N50</f>
        <v>0</v>
      </c>
      <c r="O48" s="55">
        <f>'[2]Daily Roster'!$O50</f>
        <v>0</v>
      </c>
      <c r="P48" s="55">
        <f>'[2]Daily Roster'!$P50</f>
        <v>0</v>
      </c>
      <c r="Q48" s="55">
        <f>'[2]Daily Roster'!$Q50</f>
        <v>0</v>
      </c>
      <c r="R48" s="55">
        <f>'[2]Daily Roster'!$R50</f>
        <v>0</v>
      </c>
      <c r="S48" s="55">
        <f>'[2]Daily Roster'!$S50</f>
        <v>0</v>
      </c>
      <c r="T48" s="55">
        <f>'[2]Daily Roster'!$T50</f>
        <v>0</v>
      </c>
    </row>
    <row r="49" spans="1:20" x14ac:dyDescent="0.3">
      <c r="A49" s="51">
        <v>43166</v>
      </c>
      <c r="B49" s="52" t="s">
        <v>3</v>
      </c>
      <c r="C49" s="55" t="str">
        <f>'[2]Daily Roster'!$C51</f>
        <v>Tin</v>
      </c>
      <c r="D49" s="55" t="str">
        <f>'[2]Daily Roster'!$D51</f>
        <v>SarahJane</v>
      </c>
      <c r="E49" s="55" t="str">
        <f>'[2]Daily Roster'!$E51</f>
        <v>Arthur</v>
      </c>
      <c r="F49" s="55" t="str">
        <f>'[2]Daily Roster'!$F51</f>
        <v>Aseel</v>
      </c>
      <c r="G49" s="55" t="str">
        <f>'[2]Daily Roster'!$G51</f>
        <v>Nicholas</v>
      </c>
      <c r="H49" s="55" t="str">
        <f>'[2]Daily Roster'!$H51</f>
        <v>Connie</v>
      </c>
      <c r="I49" s="55">
        <f>'[2]Daily Roster'!$I51</f>
        <v>0</v>
      </c>
      <c r="J49" s="55" t="str">
        <f>'[2]Daily Roster'!$J51</f>
        <v>qq</v>
      </c>
      <c r="K49" s="55" t="str">
        <f>'[2]Daily Roster'!$K51</f>
        <v>qq</v>
      </c>
      <c r="L49" s="55">
        <f>'[2]Daily Roster'!$L51</f>
        <v>0</v>
      </c>
      <c r="M49" s="55">
        <f>'[2]Daily Roster'!$M51</f>
        <v>0</v>
      </c>
      <c r="N49" s="55">
        <f>'[2]Daily Roster'!$N51</f>
        <v>0</v>
      </c>
      <c r="O49" s="55">
        <f>'[2]Daily Roster'!$O51</f>
        <v>0</v>
      </c>
      <c r="P49" s="55">
        <f>'[2]Daily Roster'!$P51</f>
        <v>0</v>
      </c>
      <c r="Q49" s="55">
        <f>'[2]Daily Roster'!$Q51</f>
        <v>0</v>
      </c>
      <c r="R49" s="55">
        <f>'[2]Daily Roster'!$R51</f>
        <v>0</v>
      </c>
      <c r="S49" s="55">
        <f>'[2]Daily Roster'!$S51</f>
        <v>0</v>
      </c>
      <c r="T49" s="55">
        <f>'[2]Daily Roster'!$T51</f>
        <v>0</v>
      </c>
    </row>
    <row r="50" spans="1:20" x14ac:dyDescent="0.3">
      <c r="A50" s="51">
        <v>43167</v>
      </c>
      <c r="B50" s="52" t="s">
        <v>4</v>
      </c>
      <c r="C50" s="55" t="str">
        <f>'[2]Daily Roster'!$C52</f>
        <v>Tin</v>
      </c>
      <c r="D50" s="55" t="str">
        <f>'[2]Daily Roster'!$D52</f>
        <v>SarahJane</v>
      </c>
      <c r="E50" s="55" t="str">
        <f>'[2]Daily Roster'!$E52</f>
        <v>Huda</v>
      </c>
      <c r="F50" s="55" t="str">
        <f>'[2]Daily Roster'!$F52</f>
        <v>Aseel</v>
      </c>
      <c r="G50" s="55" t="str">
        <f>'[2]Daily Roster'!$G52</f>
        <v>Nicholas</v>
      </c>
      <c r="H50" s="55" t="str">
        <f>'[2]Daily Roster'!$H52</f>
        <v>Connie</v>
      </c>
      <c r="I50" s="55">
        <f>'[2]Daily Roster'!$I52</f>
        <v>0</v>
      </c>
      <c r="J50" s="55" t="str">
        <f>'[2]Daily Roster'!$J52</f>
        <v>qq</v>
      </c>
      <c r="K50" s="55" t="str">
        <f>'[2]Daily Roster'!$K52</f>
        <v>qq</v>
      </c>
      <c r="L50" s="55">
        <f>'[2]Daily Roster'!$L52</f>
        <v>0</v>
      </c>
      <c r="M50" s="55">
        <f>'[2]Daily Roster'!$M52</f>
        <v>0</v>
      </c>
      <c r="N50" s="55">
        <f>'[2]Daily Roster'!$N52</f>
        <v>0</v>
      </c>
      <c r="O50" s="55">
        <f>'[2]Daily Roster'!$O52</f>
        <v>0</v>
      </c>
      <c r="P50" s="55">
        <f>'[2]Daily Roster'!$P52</f>
        <v>0</v>
      </c>
      <c r="Q50" s="55">
        <f>'[2]Daily Roster'!$Q52</f>
        <v>0</v>
      </c>
      <c r="R50" s="55">
        <f>'[2]Daily Roster'!$R52</f>
        <v>0</v>
      </c>
      <c r="S50" s="55">
        <f>'[2]Daily Roster'!$S52</f>
        <v>0</v>
      </c>
      <c r="T50" s="55">
        <f>'[2]Daily Roster'!$T52</f>
        <v>0</v>
      </c>
    </row>
    <row r="51" spans="1:20" x14ac:dyDescent="0.3">
      <c r="A51" s="51">
        <v>43168</v>
      </c>
      <c r="B51" s="52" t="s">
        <v>5</v>
      </c>
      <c r="C51" s="55" t="str">
        <f>'[2]Daily Roster'!$C53</f>
        <v>Tin</v>
      </c>
      <c r="D51" s="55" t="str">
        <f>'[2]Daily Roster'!$D53</f>
        <v>SarahJane</v>
      </c>
      <c r="E51" s="55" t="str">
        <f>'[2]Daily Roster'!$E53</f>
        <v>Huda</v>
      </c>
      <c r="F51" s="55" t="str">
        <f>'[2]Daily Roster'!$F53</f>
        <v>Aseel</v>
      </c>
      <c r="G51" s="55" t="str">
        <f>'[2]Daily Roster'!$G53</f>
        <v>Nicholas</v>
      </c>
      <c r="H51" s="55" t="str">
        <f>'[2]Daily Roster'!$H53</f>
        <v>Madonna</v>
      </c>
      <c r="I51" s="55">
        <f>'[2]Daily Roster'!$I53</f>
        <v>0</v>
      </c>
      <c r="J51" s="55" t="str">
        <f>'[2]Daily Roster'!$J53</f>
        <v>qq</v>
      </c>
      <c r="K51" s="55" t="str">
        <f>'[2]Daily Roster'!$K53</f>
        <v>qq</v>
      </c>
      <c r="L51" s="55">
        <f>'[2]Daily Roster'!$L53</f>
        <v>0</v>
      </c>
      <c r="M51" s="55">
        <f>'[2]Daily Roster'!$M53</f>
        <v>0</v>
      </c>
      <c r="N51" s="55">
        <f>'[2]Daily Roster'!$N53</f>
        <v>0</v>
      </c>
      <c r="O51" s="55">
        <f>'[2]Daily Roster'!$O53</f>
        <v>0</v>
      </c>
      <c r="P51" s="55">
        <f>'[2]Daily Roster'!$P53</f>
        <v>0</v>
      </c>
      <c r="Q51" s="55">
        <f>'[2]Daily Roster'!$Q53</f>
        <v>0</v>
      </c>
      <c r="R51" s="55">
        <f>'[2]Daily Roster'!$R53</f>
        <v>0</v>
      </c>
      <c r="S51" s="55">
        <f>'[2]Daily Roster'!$S53</f>
        <v>0</v>
      </c>
      <c r="T51" s="55">
        <f>'[2]Daily Roster'!$T53</f>
        <v>0</v>
      </c>
    </row>
    <row r="52" spans="1:20" x14ac:dyDescent="0.3">
      <c r="A52" s="51">
        <v>43171</v>
      </c>
      <c r="B52" s="52" t="s">
        <v>1</v>
      </c>
      <c r="C52" s="55" t="str">
        <f>'[2]Daily Roster'!$C54</f>
        <v>public holiday</v>
      </c>
      <c r="D52" s="55" t="str">
        <f>'[2]Daily Roster'!$D54</f>
        <v>public holiday</v>
      </c>
      <c r="E52" s="55" t="str">
        <f>'[2]Daily Roster'!$E54</f>
        <v>public holiday</v>
      </c>
      <c r="F52" s="55" t="str">
        <f>'[2]Daily Roster'!$F54</f>
        <v>public holiday</v>
      </c>
      <c r="G52" s="55" t="str">
        <f>'[2]Daily Roster'!$G54</f>
        <v>public holiday</v>
      </c>
      <c r="H52" s="55" t="str">
        <f>'[2]Daily Roster'!$H54</f>
        <v>public holiday</v>
      </c>
      <c r="I52" s="55">
        <f>'[2]Daily Roster'!$I54</f>
        <v>0</v>
      </c>
      <c r="J52" s="55" t="str">
        <f>'[2]Daily Roster'!$J54</f>
        <v>qq</v>
      </c>
      <c r="K52" s="55" t="str">
        <f>'[2]Daily Roster'!$K54</f>
        <v>qq</v>
      </c>
      <c r="L52" s="55" t="str">
        <f>'[2]Daily Roster'!$L54</f>
        <v>public holiday</v>
      </c>
      <c r="M52" s="55" t="str">
        <f>'[2]Daily Roster'!$M54</f>
        <v>public holiday</v>
      </c>
      <c r="N52" s="55">
        <f>'[2]Daily Roster'!$N54</f>
        <v>0</v>
      </c>
      <c r="O52" s="55">
        <f>'[2]Daily Roster'!$O54</f>
        <v>0</v>
      </c>
      <c r="P52" s="55">
        <f>'[2]Daily Roster'!$P54</f>
        <v>0</v>
      </c>
      <c r="Q52" s="55">
        <f>'[2]Daily Roster'!$Q54</f>
        <v>0</v>
      </c>
      <c r="R52" s="55">
        <f>'[2]Daily Roster'!$R54</f>
        <v>0</v>
      </c>
      <c r="S52" s="55">
        <f>'[2]Daily Roster'!$S54</f>
        <v>0</v>
      </c>
      <c r="T52" s="55">
        <f>'[2]Daily Roster'!$T54</f>
        <v>0</v>
      </c>
    </row>
    <row r="53" spans="1:20" x14ac:dyDescent="0.3">
      <c r="A53" s="51">
        <v>43172</v>
      </c>
      <c r="B53" s="52" t="s">
        <v>2</v>
      </c>
      <c r="C53" s="55" t="str">
        <f>'[2]Daily Roster'!$C55</f>
        <v>Tin</v>
      </c>
      <c r="D53" s="55" t="str">
        <f>'[2]Daily Roster'!$D55</f>
        <v>Nicholas</v>
      </c>
      <c r="E53" s="55" t="str">
        <f>'[2]Daily Roster'!$E55</f>
        <v>Stuart/Adil</v>
      </c>
      <c r="F53" s="55" t="str">
        <f>'[2]Daily Roster'!$F55</f>
        <v>Aseel</v>
      </c>
      <c r="G53" s="55" t="str">
        <f>'[2]Daily Roster'!$G55</f>
        <v>Madonna</v>
      </c>
      <c r="H53" s="55" t="str">
        <f>'[2]Daily Roster'!$H55</f>
        <v>Harpreet</v>
      </c>
      <c r="I53" s="55">
        <f>'[2]Daily Roster'!$I55</f>
        <v>0</v>
      </c>
      <c r="J53" s="55" t="str">
        <f>'[2]Daily Roster'!$J55</f>
        <v>qq</v>
      </c>
      <c r="K53" s="55" t="str">
        <f>'[2]Daily Roster'!$K55</f>
        <v>qq</v>
      </c>
      <c r="L53" s="55">
        <f>'[2]Daily Roster'!$L55</f>
        <v>0</v>
      </c>
      <c r="M53" s="55">
        <f>'[2]Daily Roster'!$M55</f>
        <v>0</v>
      </c>
      <c r="N53" s="55">
        <f>'[2]Daily Roster'!$N55</f>
        <v>0</v>
      </c>
      <c r="O53" s="55">
        <f>'[2]Daily Roster'!$O55</f>
        <v>0</v>
      </c>
      <c r="P53" s="55">
        <f>'[2]Daily Roster'!$P55</f>
        <v>0</v>
      </c>
      <c r="Q53" s="55">
        <f>'[2]Daily Roster'!$Q55</f>
        <v>0</v>
      </c>
      <c r="R53" s="55">
        <f>'[2]Daily Roster'!$R55</f>
        <v>0</v>
      </c>
      <c r="S53" s="55">
        <f>'[2]Daily Roster'!$S55</f>
        <v>0</v>
      </c>
      <c r="T53" s="55">
        <f>'[2]Daily Roster'!$T55</f>
        <v>0</v>
      </c>
    </row>
    <row r="54" spans="1:20" x14ac:dyDescent="0.3">
      <c r="A54" s="51">
        <v>43173</v>
      </c>
      <c r="B54" s="52" t="s">
        <v>3</v>
      </c>
      <c r="C54" s="55" t="str">
        <f>'[2]Daily Roster'!$C56</f>
        <v>Tin</v>
      </c>
      <c r="D54" s="55" t="str">
        <f>'[2]Daily Roster'!$D56</f>
        <v>Nicholas</v>
      </c>
      <c r="E54" s="55" t="str">
        <f>'[2]Daily Roster'!$E56</f>
        <v>Stuart/Adil</v>
      </c>
      <c r="F54" s="55" t="str">
        <f>'[2]Daily Roster'!$F56</f>
        <v>Aseel</v>
      </c>
      <c r="G54" s="55" t="str">
        <f>'[2]Daily Roster'!$G56</f>
        <v>Madonna</v>
      </c>
      <c r="H54" s="55" t="str">
        <f>'[2]Daily Roster'!$H56</f>
        <v>J.Parkinson</v>
      </c>
      <c r="I54" s="55">
        <f>'[2]Daily Roster'!$I56</f>
        <v>0</v>
      </c>
      <c r="J54" s="55" t="str">
        <f>'[2]Daily Roster'!$J56</f>
        <v>qq</v>
      </c>
      <c r="K54" s="55" t="str">
        <f>'[2]Daily Roster'!$K56</f>
        <v>qq</v>
      </c>
      <c r="L54" s="55">
        <f>'[2]Daily Roster'!$L56</f>
        <v>0</v>
      </c>
      <c r="M54" s="55">
        <f>'[2]Daily Roster'!$M56</f>
        <v>0</v>
      </c>
      <c r="N54" s="55">
        <f>'[2]Daily Roster'!$N56</f>
        <v>0</v>
      </c>
      <c r="O54" s="55">
        <f>'[2]Daily Roster'!$O56</f>
        <v>0</v>
      </c>
      <c r="P54" s="55">
        <f>'[2]Daily Roster'!$P56</f>
        <v>0</v>
      </c>
      <c r="Q54" s="55">
        <f>'[2]Daily Roster'!$Q56</f>
        <v>0</v>
      </c>
      <c r="R54" s="55">
        <f>'[2]Daily Roster'!$R56</f>
        <v>0</v>
      </c>
      <c r="S54" s="55">
        <f>'[2]Daily Roster'!$S56</f>
        <v>0</v>
      </c>
      <c r="T54" s="55">
        <f>'[2]Daily Roster'!$T56</f>
        <v>0</v>
      </c>
    </row>
    <row r="55" spans="1:20" x14ac:dyDescent="0.3">
      <c r="A55" s="51">
        <v>43174</v>
      </c>
      <c r="B55" s="52" t="s">
        <v>4</v>
      </c>
      <c r="C55" s="55" t="str">
        <f>'[2]Daily Roster'!$C57</f>
        <v>Tin &lt;1:30 /Connie &gt;1:30</v>
      </c>
      <c r="D55" s="55" t="str">
        <f>'[2]Daily Roster'!$D57</f>
        <v>Nicholas</v>
      </c>
      <c r="E55" s="55" t="str">
        <f>'[2]Daily Roster'!$E57</f>
        <v>Clark</v>
      </c>
      <c r="F55" s="55" t="str">
        <f>'[2]Daily Roster'!$F57</f>
        <v>Aseel</v>
      </c>
      <c r="G55" s="55" t="str">
        <f>'[2]Daily Roster'!$G57</f>
        <v>Madonna</v>
      </c>
      <c r="H55" s="55" t="str">
        <f>'[2]Daily Roster'!$H57</f>
        <v>Connie &lt;1:30</v>
      </c>
      <c r="I55" s="55">
        <f>'[2]Daily Roster'!$I57</f>
        <v>0</v>
      </c>
      <c r="J55" s="55" t="str">
        <f>'[2]Daily Roster'!$J57</f>
        <v>qq</v>
      </c>
      <c r="K55" s="55" t="str">
        <f>'[2]Daily Roster'!$K57</f>
        <v>qq</v>
      </c>
      <c r="L55" s="55">
        <f>'[2]Daily Roster'!$L57</f>
        <v>0</v>
      </c>
      <c r="M55" s="55">
        <f>'[2]Daily Roster'!$M57</f>
        <v>0</v>
      </c>
      <c r="N55" s="55">
        <f>'[2]Daily Roster'!$N57</f>
        <v>0</v>
      </c>
      <c r="O55" s="55">
        <f>'[2]Daily Roster'!$O57</f>
        <v>0</v>
      </c>
      <c r="P55" s="55">
        <f>'[2]Daily Roster'!$P57</f>
        <v>0</v>
      </c>
      <c r="Q55" s="55">
        <f>'[2]Daily Roster'!$Q57</f>
        <v>0</v>
      </c>
      <c r="R55" s="55">
        <f>'[2]Daily Roster'!$R57</f>
        <v>0</v>
      </c>
      <c r="S55" s="55">
        <f>'[2]Daily Roster'!$S57</f>
        <v>0</v>
      </c>
      <c r="T55" s="55">
        <f>'[2]Daily Roster'!$T57</f>
        <v>0</v>
      </c>
    </row>
    <row r="56" spans="1:20" x14ac:dyDescent="0.3">
      <c r="A56" s="51">
        <v>43175</v>
      </c>
      <c r="B56" s="52" t="s">
        <v>5</v>
      </c>
      <c r="C56" s="55" t="str">
        <f>'[2]Daily Roster'!$C58</f>
        <v>Tin</v>
      </c>
      <c r="D56" s="55" t="str">
        <f>'[2]Daily Roster'!$D58</f>
        <v>Nicholas</v>
      </c>
      <c r="E56" s="55" t="str">
        <f>'[2]Daily Roster'!$E58</f>
        <v>Clark</v>
      </c>
      <c r="F56" s="55" t="str">
        <f>'[2]Daily Roster'!$F58</f>
        <v>Aseel</v>
      </c>
      <c r="G56" s="55" t="str">
        <f>'[2]Daily Roster'!$G58</f>
        <v>Madonna</v>
      </c>
      <c r="H56" s="55" t="str">
        <f>'[2]Daily Roster'!$H58</f>
        <v>Harpreet</v>
      </c>
      <c r="I56" s="55">
        <f>'[2]Daily Roster'!$I58</f>
        <v>0</v>
      </c>
      <c r="J56" s="55" t="str">
        <f>'[2]Daily Roster'!$J58</f>
        <v>qq</v>
      </c>
      <c r="K56" s="55" t="str">
        <f>'[2]Daily Roster'!$K58</f>
        <v>qq</v>
      </c>
      <c r="L56" s="55">
        <f>'[2]Daily Roster'!$L58</f>
        <v>0</v>
      </c>
      <c r="M56" s="55">
        <f>'[2]Daily Roster'!$M58</f>
        <v>0</v>
      </c>
      <c r="N56" s="55">
        <f>'[2]Daily Roster'!$N58</f>
        <v>0</v>
      </c>
      <c r="O56" s="55">
        <f>'[2]Daily Roster'!$O58</f>
        <v>0</v>
      </c>
      <c r="P56" s="55">
        <f>'[2]Daily Roster'!$P58</f>
        <v>0</v>
      </c>
      <c r="Q56" s="55">
        <f>'[2]Daily Roster'!$Q58</f>
        <v>0</v>
      </c>
      <c r="R56" s="55">
        <f>'[2]Daily Roster'!$R58</f>
        <v>0</v>
      </c>
      <c r="S56" s="55">
        <f>'[2]Daily Roster'!$S58</f>
        <v>0</v>
      </c>
      <c r="T56" s="55">
        <f>'[2]Daily Roster'!$T58</f>
        <v>0</v>
      </c>
    </row>
    <row r="57" spans="1:20" x14ac:dyDescent="0.3">
      <c r="A57" s="51">
        <v>43178</v>
      </c>
      <c r="B57" s="52" t="s">
        <v>1</v>
      </c>
      <c r="C57" s="55" t="str">
        <f>'[2]Daily Roster'!$C59</f>
        <v>Tin</v>
      </c>
      <c r="D57" s="55" t="str">
        <f>'[2]Daily Roster'!$D59</f>
        <v>Nicholas</v>
      </c>
      <c r="E57" s="55" t="str">
        <f>'[2]Daily Roster'!$E59</f>
        <v>Clark</v>
      </c>
      <c r="F57" s="55" t="str">
        <f>'[2]Daily Roster'!$F59</f>
        <v>Aseel</v>
      </c>
      <c r="G57" s="55" t="str">
        <f>'[2]Daily Roster'!$G59</f>
        <v>Madonna</v>
      </c>
      <c r="H57" s="55" t="str">
        <f>'[2]Daily Roster'!$H59</f>
        <v>Connie</v>
      </c>
      <c r="I57" s="55">
        <f>'[2]Daily Roster'!$I59</f>
        <v>0</v>
      </c>
      <c r="J57" s="55" t="str">
        <f>'[2]Daily Roster'!$J59</f>
        <v>qq</v>
      </c>
      <c r="K57" s="55" t="str">
        <f>'[2]Daily Roster'!$K59</f>
        <v>Nadi (cardiology)</v>
      </c>
      <c r="L57" s="55">
        <f>'[2]Daily Roster'!$L59</f>
        <v>0</v>
      </c>
      <c r="M57" s="55">
        <f>'[2]Daily Roster'!$M59</f>
        <v>0</v>
      </c>
      <c r="N57" s="55">
        <f>'[2]Daily Roster'!$N59</f>
        <v>0</v>
      </c>
      <c r="O57" s="55">
        <f>'[2]Daily Roster'!$O59</f>
        <v>0</v>
      </c>
      <c r="P57" s="55">
        <f>'[2]Daily Roster'!$P59</f>
        <v>0</v>
      </c>
      <c r="Q57" s="55">
        <f>'[2]Daily Roster'!$Q59</f>
        <v>0</v>
      </c>
      <c r="R57" s="55">
        <f>'[2]Daily Roster'!$R59</f>
        <v>0</v>
      </c>
      <c r="S57" s="55">
        <f>'[2]Daily Roster'!$S59</f>
        <v>0</v>
      </c>
      <c r="T57" s="55">
        <f>'[2]Daily Roster'!$T59</f>
        <v>0</v>
      </c>
    </row>
    <row r="58" spans="1:20" x14ac:dyDescent="0.3">
      <c r="A58" s="51">
        <v>43179</v>
      </c>
      <c r="B58" s="52" t="s">
        <v>2</v>
      </c>
      <c r="C58" s="55" t="str">
        <f>'[2]Daily Roster'!$C60</f>
        <v>Huda</v>
      </c>
      <c r="D58" s="55" t="str">
        <f>'[2]Daily Roster'!$D60</f>
        <v>Nicholas</v>
      </c>
      <c r="E58" s="55" t="str">
        <f>'[2]Daily Roster'!$E60</f>
        <v>Clark</v>
      </c>
      <c r="F58" s="55" t="str">
        <f>'[2]Daily Roster'!$F60</f>
        <v>Aseel</v>
      </c>
      <c r="G58" s="55" t="str">
        <f>'[2]Daily Roster'!$G60</f>
        <v>Madonna</v>
      </c>
      <c r="H58" s="55" t="str">
        <f>'[2]Daily Roster'!$H60</f>
        <v>Stuart</v>
      </c>
      <c r="I58" s="55">
        <f>'[2]Daily Roster'!$I60</f>
        <v>0</v>
      </c>
      <c r="J58" s="55" t="str">
        <f>'[2]Daily Roster'!$J60</f>
        <v>qq</v>
      </c>
      <c r="K58" s="55" t="str">
        <f>'[2]Daily Roster'!$K60</f>
        <v>Nadi (cardiology)</v>
      </c>
      <c r="L58" s="55">
        <f>'[2]Daily Roster'!$L60</f>
        <v>0</v>
      </c>
      <c r="M58" s="55">
        <f>'[2]Daily Roster'!$M60</f>
        <v>0</v>
      </c>
      <c r="N58" s="55">
        <f>'[2]Daily Roster'!$N60</f>
        <v>0</v>
      </c>
      <c r="O58" s="55">
        <f>'[2]Daily Roster'!$O60</f>
        <v>0</v>
      </c>
      <c r="P58" s="55">
        <f>'[2]Daily Roster'!$P60</f>
        <v>0</v>
      </c>
      <c r="Q58" s="55">
        <f>'[2]Daily Roster'!$Q60</f>
        <v>0</v>
      </c>
      <c r="R58" s="55">
        <f>'[2]Daily Roster'!$R60</f>
        <v>0</v>
      </c>
      <c r="S58" s="55">
        <f>'[2]Daily Roster'!$S60</f>
        <v>0</v>
      </c>
      <c r="T58" s="55">
        <f>'[2]Daily Roster'!$T60</f>
        <v>0</v>
      </c>
    </row>
    <row r="59" spans="1:20" x14ac:dyDescent="0.3">
      <c r="A59" s="51">
        <v>43180</v>
      </c>
      <c r="B59" s="52" t="s">
        <v>3</v>
      </c>
      <c r="C59" s="55" t="str">
        <f>'[2]Daily Roster'!$C61</f>
        <v>Connie/Tin</v>
      </c>
      <c r="D59" s="55" t="str">
        <f>'[2]Daily Roster'!$D61</f>
        <v>Nicholas</v>
      </c>
      <c r="E59" s="55" t="str">
        <f>'[2]Daily Roster'!$E61</f>
        <v>Clark</v>
      </c>
      <c r="F59" s="55" t="str">
        <f>'[2]Daily Roster'!$F61</f>
        <v>Aseel</v>
      </c>
      <c r="G59" s="55" t="str">
        <f>'[2]Daily Roster'!$G61</f>
        <v>Madonna</v>
      </c>
      <c r="H59" s="55" t="str">
        <f>'[2]Daily Roster'!$H61</f>
        <v>J.Parkinson</v>
      </c>
      <c r="I59" s="55">
        <f>'[2]Daily Roster'!$I61</f>
        <v>0</v>
      </c>
      <c r="J59" s="55" t="str">
        <f>'[2]Daily Roster'!$J61</f>
        <v>qq</v>
      </c>
      <c r="K59" s="55" t="str">
        <f>'[2]Daily Roster'!$K61</f>
        <v>qq</v>
      </c>
      <c r="L59" s="55">
        <f>'[2]Daily Roster'!$L61</f>
        <v>0</v>
      </c>
      <c r="M59" s="55">
        <f>'[2]Daily Roster'!$M61</f>
        <v>0</v>
      </c>
      <c r="N59" s="55">
        <f>'[2]Daily Roster'!$N61</f>
        <v>0</v>
      </c>
      <c r="O59" s="55">
        <f>'[2]Daily Roster'!$O61</f>
        <v>0</v>
      </c>
      <c r="P59" s="55">
        <f>'[2]Daily Roster'!$P61</f>
        <v>0</v>
      </c>
      <c r="Q59" s="55">
        <f>'[2]Daily Roster'!$Q61</f>
        <v>0</v>
      </c>
      <c r="R59" s="55">
        <f>'[2]Daily Roster'!$R61</f>
        <v>0</v>
      </c>
      <c r="S59" s="55">
        <f>'[2]Daily Roster'!$S61</f>
        <v>0</v>
      </c>
      <c r="T59" s="55">
        <f>'[2]Daily Roster'!$T61</f>
        <v>0</v>
      </c>
    </row>
    <row r="60" spans="1:20" x14ac:dyDescent="0.3">
      <c r="A60" s="51">
        <v>43181</v>
      </c>
      <c r="B60" s="52" t="s">
        <v>4</v>
      </c>
      <c r="C60" s="55" t="str">
        <f>'[2]Daily Roster'!$C62</f>
        <v>Tin</v>
      </c>
      <c r="D60" s="55" t="str">
        <f>'[2]Daily Roster'!$D62</f>
        <v>Nicholas</v>
      </c>
      <c r="E60" s="55" t="str">
        <f>'[2]Daily Roster'!$E62</f>
        <v>Clark</v>
      </c>
      <c r="F60" s="55" t="str">
        <f>'[2]Daily Roster'!$F62</f>
        <v>Aseel</v>
      </c>
      <c r="G60" s="55" t="str">
        <f>'[2]Daily Roster'!$G62</f>
        <v>Madonna</v>
      </c>
      <c r="H60" s="55" t="str">
        <f>'[2]Daily Roster'!$H62</f>
        <v>Connie</v>
      </c>
      <c r="I60" s="55">
        <f>'[2]Daily Roster'!$I62</f>
        <v>0</v>
      </c>
      <c r="J60" s="55" t="str">
        <f>'[2]Daily Roster'!$J62</f>
        <v>qq</v>
      </c>
      <c r="K60" s="55" t="str">
        <f>'[2]Daily Roster'!$K62</f>
        <v>Nadi (cardiology)</v>
      </c>
      <c r="L60" s="55">
        <f>'[2]Daily Roster'!$L62</f>
        <v>0</v>
      </c>
      <c r="M60" s="55">
        <f>'[2]Daily Roster'!$M62</f>
        <v>0</v>
      </c>
      <c r="N60" s="55">
        <f>'[2]Daily Roster'!$N62</f>
        <v>0</v>
      </c>
      <c r="O60" s="55">
        <f>'[2]Daily Roster'!$O62</f>
        <v>0</v>
      </c>
      <c r="P60" s="55">
        <f>'[2]Daily Roster'!$P62</f>
        <v>0</v>
      </c>
      <c r="Q60" s="55">
        <f>'[2]Daily Roster'!$Q62</f>
        <v>0</v>
      </c>
      <c r="R60" s="55">
        <f>'[2]Daily Roster'!$R62</f>
        <v>0</v>
      </c>
      <c r="S60" s="55">
        <f>'[2]Daily Roster'!$S62</f>
        <v>0</v>
      </c>
      <c r="T60" s="55">
        <f>'[2]Daily Roster'!$T62</f>
        <v>0</v>
      </c>
    </row>
    <row r="61" spans="1:20" x14ac:dyDescent="0.3">
      <c r="A61" s="51">
        <v>43182</v>
      </c>
      <c r="B61" s="52" t="s">
        <v>5</v>
      </c>
      <c r="C61" s="55" t="str">
        <f>'[2]Daily Roster'!$C63</f>
        <v>Tin</v>
      </c>
      <c r="D61" s="55" t="str">
        <f>'[2]Daily Roster'!$D63</f>
        <v>Nicholas</v>
      </c>
      <c r="E61" s="55" t="str">
        <f>'[2]Daily Roster'!$E63</f>
        <v>Clark</v>
      </c>
      <c r="F61" s="55" t="str">
        <f>'[2]Daily Roster'!$F63</f>
        <v>Aseel</v>
      </c>
      <c r="G61" s="55" t="str">
        <f>'[2]Daily Roster'!$G63</f>
        <v>Madonna</v>
      </c>
      <c r="H61" s="55" t="str">
        <f>'[2]Daily Roster'!$H63</f>
        <v>Stuart</v>
      </c>
      <c r="I61" s="55">
        <f>'[2]Daily Roster'!$I63</f>
        <v>0</v>
      </c>
      <c r="J61" s="55" t="str">
        <f>'[2]Daily Roster'!$J63</f>
        <v>qq</v>
      </c>
      <c r="K61" s="55" t="str">
        <f>'[2]Daily Roster'!$K63</f>
        <v>Nadi (cardiology)</v>
      </c>
      <c r="L61" s="55">
        <f>'[2]Daily Roster'!$L63</f>
        <v>0</v>
      </c>
      <c r="M61" s="55">
        <f>'[2]Daily Roster'!$M63</f>
        <v>0</v>
      </c>
      <c r="N61" s="55">
        <f>'[2]Daily Roster'!$N63</f>
        <v>0</v>
      </c>
      <c r="O61" s="55">
        <f>'[2]Daily Roster'!$O63</f>
        <v>0</v>
      </c>
      <c r="P61" s="55">
        <f>'[2]Daily Roster'!$P63</f>
        <v>0</v>
      </c>
      <c r="Q61" s="55">
        <f>'[2]Daily Roster'!$Q63</f>
        <v>0</v>
      </c>
      <c r="R61" s="55">
        <f>'[2]Daily Roster'!$R63</f>
        <v>0</v>
      </c>
      <c r="S61" s="55">
        <f>'[2]Daily Roster'!$S63</f>
        <v>0</v>
      </c>
      <c r="T61" s="55">
        <f>'[2]Daily Roster'!$T63</f>
        <v>0</v>
      </c>
    </row>
    <row r="62" spans="1:20" x14ac:dyDescent="0.3">
      <c r="A62" s="51">
        <v>43185</v>
      </c>
      <c r="B62" s="52" t="s">
        <v>1</v>
      </c>
      <c r="C62" s="55" t="str">
        <f>'[2]Daily Roster'!$C64</f>
        <v>Tin</v>
      </c>
      <c r="D62" s="55" t="str">
        <f>'[2]Daily Roster'!$D64</f>
        <v>Nicholas</v>
      </c>
      <c r="E62" s="55" t="str">
        <f>'[2]Daily Roster'!$E64</f>
        <v>Clark</v>
      </c>
      <c r="F62" s="55" t="str">
        <f>'[2]Daily Roster'!$F64</f>
        <v>K.Josevska</v>
      </c>
      <c r="G62" s="55" t="str">
        <f>'[2]Daily Roster'!$G64</f>
        <v>Connie</v>
      </c>
      <c r="H62" s="55" t="str">
        <f>'[2]Daily Roster'!$H64</f>
        <v>Madonna</v>
      </c>
      <c r="I62" s="55">
        <f>'[2]Daily Roster'!$I64</f>
        <v>0</v>
      </c>
      <c r="J62" s="55" t="str">
        <f>'[2]Daily Roster'!$J64</f>
        <v>qq</v>
      </c>
      <c r="K62" s="55" t="str">
        <f>'[2]Daily Roster'!$K64</f>
        <v>Nadi (cardiology)</v>
      </c>
      <c r="L62" s="55">
        <f>'[2]Daily Roster'!$L64</f>
        <v>0</v>
      </c>
      <c r="M62" s="55" t="str">
        <f>'[2]Daily Roster'!$M64</f>
        <v>Anderson Wade (ICU)</v>
      </c>
      <c r="N62" s="55">
        <f>'[2]Daily Roster'!$N64</f>
        <v>0</v>
      </c>
      <c r="O62" s="55">
        <f>'[2]Daily Roster'!$O64</f>
        <v>0</v>
      </c>
      <c r="P62" s="55">
        <f>'[2]Daily Roster'!$P64</f>
        <v>0</v>
      </c>
      <c r="Q62" s="55">
        <f>'[2]Daily Roster'!$Q64</f>
        <v>0</v>
      </c>
      <c r="R62" s="55">
        <f>'[2]Daily Roster'!$R64</f>
        <v>0</v>
      </c>
      <c r="S62" s="55">
        <f>'[2]Daily Roster'!$S64</f>
        <v>0</v>
      </c>
      <c r="T62" s="55">
        <f>'[2]Daily Roster'!$T64</f>
        <v>0</v>
      </c>
    </row>
    <row r="63" spans="1:20" x14ac:dyDescent="0.3">
      <c r="A63" s="51">
        <v>43186</v>
      </c>
      <c r="B63" s="52" t="s">
        <v>2</v>
      </c>
      <c r="C63" s="55" t="str">
        <f>'[2]Daily Roster'!$C65</f>
        <v>Tin</v>
      </c>
      <c r="D63" s="55" t="str">
        <f>'[2]Daily Roster'!$D65</f>
        <v>Nicholas</v>
      </c>
      <c r="E63" s="55" t="str">
        <f>'[2]Daily Roster'!$E65</f>
        <v>Clark</v>
      </c>
      <c r="F63" s="55" t="str">
        <f>'[2]Daily Roster'!$F65</f>
        <v>Aseel</v>
      </c>
      <c r="G63" s="55" t="str">
        <f>'[2]Daily Roster'!$G65</f>
        <v>Madonna</v>
      </c>
      <c r="H63" s="55" t="str">
        <f>'[2]Daily Roster'!$H65</f>
        <v>SarahJane</v>
      </c>
      <c r="I63" s="55">
        <f>'[2]Daily Roster'!$I65</f>
        <v>0</v>
      </c>
      <c r="J63" s="55" t="str">
        <f>'[2]Daily Roster'!$J65</f>
        <v>qq</v>
      </c>
      <c r="K63" s="55" t="str">
        <f>'[2]Daily Roster'!$K65</f>
        <v>Nadi (cardiology)</v>
      </c>
      <c r="L63" s="55">
        <f>'[2]Daily Roster'!$L65</f>
        <v>0</v>
      </c>
      <c r="M63" s="55" t="str">
        <f>'[2]Daily Roster'!$M65</f>
        <v>Anderson Wade (ICU)</v>
      </c>
      <c r="N63" s="55">
        <f>'[2]Daily Roster'!$N65</f>
        <v>0</v>
      </c>
      <c r="O63" s="55">
        <f>'[2]Daily Roster'!$O65</f>
        <v>0</v>
      </c>
      <c r="P63" s="55">
        <f>'[2]Daily Roster'!$P65</f>
        <v>0</v>
      </c>
      <c r="Q63" s="55">
        <f>'[2]Daily Roster'!$Q65</f>
        <v>0</v>
      </c>
      <c r="R63" s="55">
        <f>'[2]Daily Roster'!$R65</f>
        <v>0</v>
      </c>
      <c r="S63" s="55">
        <f>'[2]Daily Roster'!$S65</f>
        <v>0</v>
      </c>
      <c r="T63" s="55">
        <f>'[2]Daily Roster'!$T65</f>
        <v>0</v>
      </c>
    </row>
    <row r="64" spans="1:20" x14ac:dyDescent="0.3">
      <c r="A64" s="51">
        <v>43187</v>
      </c>
      <c r="B64" s="52" t="s">
        <v>3</v>
      </c>
      <c r="C64" s="55" t="str">
        <f>'[2]Daily Roster'!$C66</f>
        <v>Tin</v>
      </c>
      <c r="D64" s="55" t="str">
        <f>'[2]Daily Roster'!$D66</f>
        <v>SarahJane</v>
      </c>
      <c r="E64" s="55" t="str">
        <f>'[2]Daily Roster'!$E66</f>
        <v>Clark</v>
      </c>
      <c r="F64" s="55" t="str">
        <f>'[2]Daily Roster'!$F66</f>
        <v>Aseel</v>
      </c>
      <c r="G64" s="55" t="str">
        <f>'[2]Daily Roster'!$G66</f>
        <v>Connie</v>
      </c>
      <c r="H64" s="55" t="str">
        <f>'[2]Daily Roster'!$H66</f>
        <v>Madonna</v>
      </c>
      <c r="I64" s="55">
        <f>'[2]Daily Roster'!$I66</f>
        <v>0</v>
      </c>
      <c r="J64" s="55" t="str">
        <f>'[2]Daily Roster'!$J66</f>
        <v>qq</v>
      </c>
      <c r="K64" s="55" t="str">
        <f>'[2]Daily Roster'!$K66</f>
        <v>Nadi (cardiology)</v>
      </c>
      <c r="L64" s="55">
        <f>'[2]Daily Roster'!$L66</f>
        <v>0</v>
      </c>
      <c r="M64" s="55" t="str">
        <f>'[2]Daily Roster'!$M66</f>
        <v>Anderson Wade (ICU)</v>
      </c>
      <c r="N64" s="55">
        <f>'[2]Daily Roster'!$N66</f>
        <v>0</v>
      </c>
      <c r="O64" s="55">
        <f>'[2]Daily Roster'!$O66</f>
        <v>0</v>
      </c>
      <c r="P64" s="55">
        <f>'[2]Daily Roster'!$P66</f>
        <v>0</v>
      </c>
      <c r="Q64" s="55">
        <f>'[2]Daily Roster'!$Q66</f>
        <v>0</v>
      </c>
      <c r="R64" s="55">
        <f>'[2]Daily Roster'!$R66</f>
        <v>0</v>
      </c>
      <c r="S64" s="55">
        <f>'[2]Daily Roster'!$S66</f>
        <v>0</v>
      </c>
      <c r="T64" s="55">
        <f>'[2]Daily Roster'!$T66</f>
        <v>0</v>
      </c>
    </row>
    <row r="65" spans="1:20" x14ac:dyDescent="0.3">
      <c r="A65" s="51">
        <v>43188</v>
      </c>
      <c r="B65" s="52" t="s">
        <v>4</v>
      </c>
      <c r="C65" s="55" t="str">
        <f>'[2]Daily Roster'!$C67</f>
        <v>Nicholas</v>
      </c>
      <c r="D65" s="55" t="str">
        <f>'[2]Daily Roster'!$D67</f>
        <v>SarahJane</v>
      </c>
      <c r="E65" s="55" t="str">
        <f>'[2]Daily Roster'!$E67</f>
        <v>Clark</v>
      </c>
      <c r="F65" s="55" t="str">
        <f>'[2]Daily Roster'!$F67</f>
        <v>Aseel</v>
      </c>
      <c r="G65" s="55" t="str">
        <f>'[2]Daily Roster'!$G67</f>
        <v>Connie</v>
      </c>
      <c r="H65" s="55" t="str">
        <f>'[2]Daily Roster'!$H67</f>
        <v>Madonna</v>
      </c>
      <c r="I65" s="55">
        <f>'[2]Daily Roster'!$I67</f>
        <v>0</v>
      </c>
      <c r="J65" s="55" t="str">
        <f>'[2]Daily Roster'!$J67</f>
        <v>qq</v>
      </c>
      <c r="K65" s="55" t="str">
        <f>'[2]Daily Roster'!$K67</f>
        <v>Nadi (cardiology)</v>
      </c>
      <c r="L65" s="55">
        <f>'[2]Daily Roster'!$L67</f>
        <v>0</v>
      </c>
      <c r="M65" s="55" t="str">
        <f>'[2]Daily Roster'!$M67</f>
        <v>Anderson Wade (ICU)</v>
      </c>
      <c r="N65" s="55">
        <f>'[2]Daily Roster'!$N67</f>
        <v>0</v>
      </c>
      <c r="O65" s="55">
        <f>'[2]Daily Roster'!$O67</f>
        <v>0</v>
      </c>
      <c r="P65" s="55">
        <f>'[2]Daily Roster'!$P67</f>
        <v>0</v>
      </c>
      <c r="Q65" s="55">
        <f>'[2]Daily Roster'!$Q67</f>
        <v>0</v>
      </c>
      <c r="R65" s="55">
        <f>'[2]Daily Roster'!$R67</f>
        <v>0</v>
      </c>
      <c r="S65" s="55">
        <f>'[2]Daily Roster'!$S67</f>
        <v>0</v>
      </c>
      <c r="T65" s="55">
        <f>'[2]Daily Roster'!$T67</f>
        <v>0</v>
      </c>
    </row>
    <row r="66" spans="1:20" x14ac:dyDescent="0.3">
      <c r="A66" s="51">
        <v>43189</v>
      </c>
      <c r="B66" s="52" t="s">
        <v>5</v>
      </c>
      <c r="C66" s="55" t="str">
        <f>'[2]Daily Roster'!$C68</f>
        <v xml:space="preserve">public holiday </v>
      </c>
      <c r="D66" s="55" t="str">
        <f>'[2]Daily Roster'!$D68</f>
        <v xml:space="preserve">public holiday </v>
      </c>
      <c r="E66" s="55" t="str">
        <f>'[2]Daily Roster'!$E68</f>
        <v xml:space="preserve">public holiday </v>
      </c>
      <c r="F66" s="55" t="str">
        <f>'[2]Daily Roster'!$F68</f>
        <v xml:space="preserve">public holiday </v>
      </c>
      <c r="G66" s="55" t="str">
        <f>'[2]Daily Roster'!$G68</f>
        <v xml:space="preserve">public holiday </v>
      </c>
      <c r="H66" s="55" t="str">
        <f>'[2]Daily Roster'!$H68</f>
        <v xml:space="preserve">public holiday </v>
      </c>
      <c r="I66" s="55">
        <f>'[2]Daily Roster'!$I68</f>
        <v>0</v>
      </c>
      <c r="J66" s="55" t="str">
        <f>'[2]Daily Roster'!$J68</f>
        <v>qq</v>
      </c>
      <c r="K66" s="55" t="str">
        <f>'[2]Daily Roster'!$K68</f>
        <v>qq</v>
      </c>
      <c r="L66" s="55" t="str">
        <f>'[2]Daily Roster'!$L68</f>
        <v xml:space="preserve">public holiday </v>
      </c>
      <c r="M66" s="55" t="str">
        <f>'[2]Daily Roster'!$M68</f>
        <v xml:space="preserve">public holiday </v>
      </c>
      <c r="N66" s="55">
        <f>'[2]Daily Roster'!$N68</f>
        <v>0</v>
      </c>
      <c r="O66" s="55">
        <f>'[2]Daily Roster'!$O68</f>
        <v>0</v>
      </c>
      <c r="P66" s="55">
        <f>'[2]Daily Roster'!$P68</f>
        <v>0</v>
      </c>
      <c r="Q66" s="55">
        <f>'[2]Daily Roster'!$Q68</f>
        <v>0</v>
      </c>
      <c r="R66" s="55">
        <f>'[2]Daily Roster'!$R68</f>
        <v>0</v>
      </c>
      <c r="S66" s="55">
        <f>'[2]Daily Roster'!$S68</f>
        <v>0</v>
      </c>
      <c r="T66" s="55">
        <f>'[2]Daily Roster'!$T68</f>
        <v>0</v>
      </c>
    </row>
    <row r="67" spans="1:20" x14ac:dyDescent="0.3">
      <c r="A67" s="51">
        <v>43192</v>
      </c>
      <c r="B67" s="52" t="s">
        <v>1</v>
      </c>
      <c r="C67" s="55" t="str">
        <f>'[2]Daily Roster'!$C69</f>
        <v xml:space="preserve">public holiday </v>
      </c>
      <c r="D67" s="55" t="str">
        <f>'[2]Daily Roster'!$D69</f>
        <v xml:space="preserve">public holiday </v>
      </c>
      <c r="E67" s="55" t="str">
        <f>'[2]Daily Roster'!$E69</f>
        <v xml:space="preserve">public holiday </v>
      </c>
      <c r="F67" s="55" t="str">
        <f>'[2]Daily Roster'!$F69</f>
        <v xml:space="preserve">public holiday </v>
      </c>
      <c r="G67" s="55" t="str">
        <f>'[2]Daily Roster'!$G69</f>
        <v xml:space="preserve">public holiday </v>
      </c>
      <c r="H67" s="55" t="str">
        <f>'[2]Daily Roster'!$H69</f>
        <v xml:space="preserve">public holiday </v>
      </c>
      <c r="I67" s="55">
        <f>'[2]Daily Roster'!$I69</f>
        <v>0</v>
      </c>
      <c r="J67" s="55" t="str">
        <f>'[2]Daily Roster'!$J69</f>
        <v>qq</v>
      </c>
      <c r="K67" s="55" t="str">
        <f>'[2]Daily Roster'!$K69</f>
        <v>qq</v>
      </c>
      <c r="L67" s="55" t="str">
        <f>'[2]Daily Roster'!$L69</f>
        <v xml:space="preserve">public holiday </v>
      </c>
      <c r="M67" s="55" t="str">
        <f>'[2]Daily Roster'!$M69</f>
        <v xml:space="preserve">public holiday </v>
      </c>
      <c r="N67" s="55">
        <f>'[2]Daily Roster'!$N69</f>
        <v>0</v>
      </c>
      <c r="O67" s="55">
        <f>'[2]Daily Roster'!$O69</f>
        <v>0</v>
      </c>
      <c r="P67" s="55">
        <f>'[2]Daily Roster'!$P69</f>
        <v>0</v>
      </c>
      <c r="Q67" s="55">
        <f>'[2]Daily Roster'!$Q69</f>
        <v>0</v>
      </c>
      <c r="R67" s="55">
        <f>'[2]Daily Roster'!$R69</f>
        <v>0</v>
      </c>
      <c r="S67" s="55">
        <f>'[2]Daily Roster'!$S69</f>
        <v>0</v>
      </c>
      <c r="T67" s="55">
        <f>'[2]Daily Roster'!$T69</f>
        <v>0</v>
      </c>
    </row>
    <row r="68" spans="1:20" x14ac:dyDescent="0.3">
      <c r="A68" s="51">
        <v>43193</v>
      </c>
      <c r="B68" s="52" t="s">
        <v>2</v>
      </c>
      <c r="C68" s="55" t="str">
        <f>'[2]Daily Roster'!$C70</f>
        <v>Nicholas</v>
      </c>
      <c r="D68" s="55" t="str">
        <f>'[2]Daily Roster'!$D70</f>
        <v>SarahJane</v>
      </c>
      <c r="E68" s="55" t="str">
        <f>'[2]Daily Roster'!$E70</f>
        <v>Clark</v>
      </c>
      <c r="F68" s="55" t="str">
        <f>'[2]Daily Roster'!$F70</f>
        <v>A.Tran</v>
      </c>
      <c r="G68" s="55" t="str">
        <f>'[2]Daily Roster'!$G70</f>
        <v>Aseel</v>
      </c>
      <c r="H68" s="55" t="str">
        <f>'[2]Daily Roster'!$H70</f>
        <v>Connie</v>
      </c>
      <c r="I68" s="55">
        <f>'[2]Daily Roster'!$I70</f>
        <v>0</v>
      </c>
      <c r="J68" s="55" t="str">
        <f>'[2]Daily Roster'!$J70</f>
        <v>qq</v>
      </c>
      <c r="K68" s="55" t="str">
        <f>'[2]Daily Roster'!$K70</f>
        <v>qq</v>
      </c>
      <c r="L68" s="55">
        <f>'[2]Daily Roster'!$L70</f>
        <v>0</v>
      </c>
      <c r="M68" s="55">
        <f>'[2]Daily Roster'!$M70</f>
        <v>0</v>
      </c>
      <c r="N68" s="55">
        <f>'[2]Daily Roster'!$N70</f>
        <v>0</v>
      </c>
      <c r="O68" s="55">
        <f>'[2]Daily Roster'!$O70</f>
        <v>0</v>
      </c>
      <c r="P68" s="55">
        <f>'[2]Daily Roster'!$P70</f>
        <v>0</v>
      </c>
      <c r="Q68" s="55">
        <f>'[2]Daily Roster'!$Q70</f>
        <v>0</v>
      </c>
      <c r="R68" s="55">
        <f>'[2]Daily Roster'!$R70</f>
        <v>0</v>
      </c>
      <c r="S68" s="55">
        <f>'[2]Daily Roster'!$S70</f>
        <v>0</v>
      </c>
      <c r="T68" s="55">
        <f>'[2]Daily Roster'!$T70</f>
        <v>0</v>
      </c>
    </row>
    <row r="69" spans="1:20" x14ac:dyDescent="0.3">
      <c r="A69" s="51">
        <v>43194</v>
      </c>
      <c r="B69" s="52" t="s">
        <v>3</v>
      </c>
      <c r="C69" s="55" t="str">
        <f>'[2]Daily Roster'!$C71</f>
        <v>Nicholas</v>
      </c>
      <c r="D69" s="55" t="str">
        <f>'[2]Daily Roster'!$D71</f>
        <v>SarahJane</v>
      </c>
      <c r="E69" s="55" t="str">
        <f>'[2]Daily Roster'!$E71</f>
        <v>Clark</v>
      </c>
      <c r="F69" s="55" t="str">
        <f>'[2]Daily Roster'!$F71</f>
        <v>A.Tran</v>
      </c>
      <c r="G69" s="55" t="str">
        <f>'[2]Daily Roster'!$G71</f>
        <v>Aseel</v>
      </c>
      <c r="H69" s="55" t="str">
        <f>'[2]Daily Roster'!$H71</f>
        <v>Madonna</v>
      </c>
      <c r="I69" s="55">
        <f>'[2]Daily Roster'!$I71</f>
        <v>0</v>
      </c>
      <c r="J69" s="55" t="str">
        <f>'[2]Daily Roster'!$J71</f>
        <v>qq</v>
      </c>
      <c r="K69" s="55" t="str">
        <f>'[2]Daily Roster'!$K71</f>
        <v>qq</v>
      </c>
      <c r="L69" s="55">
        <f>'[2]Daily Roster'!$L71</f>
        <v>0</v>
      </c>
      <c r="M69" s="55">
        <f>'[2]Daily Roster'!$M71</f>
        <v>0</v>
      </c>
      <c r="N69" s="55">
        <f>'[2]Daily Roster'!$N71</f>
        <v>0</v>
      </c>
      <c r="O69" s="55">
        <f>'[2]Daily Roster'!$O71</f>
        <v>0</v>
      </c>
      <c r="P69" s="55">
        <f>'[2]Daily Roster'!$P71</f>
        <v>0</v>
      </c>
      <c r="Q69" s="55">
        <f>'[2]Daily Roster'!$Q71</f>
        <v>0</v>
      </c>
      <c r="R69" s="55">
        <f>'[2]Daily Roster'!$R71</f>
        <v>0</v>
      </c>
      <c r="S69" s="55">
        <f>'[2]Daily Roster'!$S71</f>
        <v>0</v>
      </c>
      <c r="T69" s="55">
        <f>'[2]Daily Roster'!$T71</f>
        <v>0</v>
      </c>
    </row>
    <row r="70" spans="1:20" x14ac:dyDescent="0.3">
      <c r="A70" s="51">
        <v>43195</v>
      </c>
      <c r="B70" s="52" t="s">
        <v>4</v>
      </c>
      <c r="C70" s="55" t="str">
        <f>'[2]Daily Roster'!$C72</f>
        <v>Nicholas</v>
      </c>
      <c r="D70" s="55" t="str">
        <f>'[2]Daily Roster'!$D72</f>
        <v>Huda</v>
      </c>
      <c r="E70" s="55" t="str">
        <f>'[2]Daily Roster'!$E72</f>
        <v>Clark</v>
      </c>
      <c r="F70" s="55" t="str">
        <f>'[2]Daily Roster'!$F72</f>
        <v>A.Tran</v>
      </c>
      <c r="G70" s="55" t="str">
        <f>'[2]Daily Roster'!$G72</f>
        <v>Aseel</v>
      </c>
      <c r="H70" s="55" t="str">
        <f>'[2]Daily Roster'!$H72</f>
        <v>Connie</v>
      </c>
      <c r="I70" s="55">
        <f>'[2]Daily Roster'!$I72</f>
        <v>0</v>
      </c>
      <c r="J70" s="55" t="str">
        <f>'[2]Daily Roster'!$J72</f>
        <v>qq</v>
      </c>
      <c r="K70" s="55" t="str">
        <f>'[2]Daily Roster'!$K72</f>
        <v>qq</v>
      </c>
      <c r="L70" s="55">
        <f>'[2]Daily Roster'!$L72</f>
        <v>0</v>
      </c>
      <c r="M70" s="55">
        <f>'[2]Daily Roster'!$M72</f>
        <v>0</v>
      </c>
      <c r="N70" s="55">
        <f>'[2]Daily Roster'!$N72</f>
        <v>0</v>
      </c>
      <c r="O70" s="55">
        <f>'[2]Daily Roster'!$O72</f>
        <v>0</v>
      </c>
      <c r="P70" s="55">
        <f>'[2]Daily Roster'!$P72</f>
        <v>0</v>
      </c>
      <c r="Q70" s="55">
        <f>'[2]Daily Roster'!$Q72</f>
        <v>0</v>
      </c>
      <c r="R70" s="55">
        <f>'[2]Daily Roster'!$R72</f>
        <v>0</v>
      </c>
      <c r="S70" s="55">
        <f>'[2]Daily Roster'!$S72</f>
        <v>0</v>
      </c>
      <c r="T70" s="55">
        <f>'[2]Daily Roster'!$T72</f>
        <v>0</v>
      </c>
    </row>
    <row r="71" spans="1:20" x14ac:dyDescent="0.3">
      <c r="A71" s="51">
        <v>43196</v>
      </c>
      <c r="B71" s="52" t="s">
        <v>5</v>
      </c>
      <c r="C71" s="55" t="str">
        <f>'[2]Daily Roster'!$C73</f>
        <v>Nicholas</v>
      </c>
      <c r="D71" s="55" t="str">
        <f>'[2]Daily Roster'!$D73</f>
        <v>SarahJane</v>
      </c>
      <c r="E71" s="55" t="str">
        <f>'[2]Daily Roster'!$E73</f>
        <v>Clark</v>
      </c>
      <c r="F71" s="55" t="str">
        <f>'[2]Daily Roster'!$F73</f>
        <v>A.Tran</v>
      </c>
      <c r="G71" s="55" t="str">
        <f>'[2]Daily Roster'!$G73</f>
        <v>Aseel</v>
      </c>
      <c r="H71" s="55" t="str">
        <f>'[2]Daily Roster'!$H73</f>
        <v>Huda</v>
      </c>
      <c r="I71" s="55">
        <f>'[2]Daily Roster'!$I73</f>
        <v>0</v>
      </c>
      <c r="J71" s="55" t="str">
        <f>'[2]Daily Roster'!$J73</f>
        <v>qq</v>
      </c>
      <c r="K71" s="55" t="str">
        <f>'[2]Daily Roster'!$K73</f>
        <v>qq</v>
      </c>
      <c r="L71" s="55">
        <f>'[2]Daily Roster'!$L73</f>
        <v>0</v>
      </c>
      <c r="M71" s="55">
        <f>'[2]Daily Roster'!$M73</f>
        <v>0</v>
      </c>
      <c r="N71" s="55">
        <f>'[2]Daily Roster'!$N73</f>
        <v>0</v>
      </c>
      <c r="O71" s="55">
        <f>'[2]Daily Roster'!$O73</f>
        <v>0</v>
      </c>
      <c r="P71" s="55">
        <f>'[2]Daily Roster'!$P73</f>
        <v>0</v>
      </c>
      <c r="Q71" s="55">
        <f>'[2]Daily Roster'!$Q73</f>
        <v>0</v>
      </c>
      <c r="R71" s="55">
        <f>'[2]Daily Roster'!$R73</f>
        <v>0</v>
      </c>
      <c r="S71" s="55">
        <f>'[2]Daily Roster'!$S73</f>
        <v>0</v>
      </c>
      <c r="T71" s="55">
        <f>'[2]Daily Roster'!$T73</f>
        <v>0</v>
      </c>
    </row>
    <row r="72" spans="1:20" x14ac:dyDescent="0.3">
      <c r="A72" s="51">
        <v>43199</v>
      </c>
      <c r="B72" s="52" t="s">
        <v>1</v>
      </c>
      <c r="C72" s="55" t="str">
        <f>'[2]Daily Roster'!$C74</f>
        <v>Nicholas</v>
      </c>
      <c r="D72" s="55" t="str">
        <f>'[2]Daily Roster'!$D74</f>
        <v>SarahJane</v>
      </c>
      <c r="E72" s="55" t="str">
        <f>'[2]Daily Roster'!$E74</f>
        <v>Clark</v>
      </c>
      <c r="F72" s="55" t="str">
        <f>'[2]Daily Roster'!$F74</f>
        <v>A.Tran</v>
      </c>
      <c r="G72" s="55" t="str">
        <f>'[2]Daily Roster'!$G74</f>
        <v>Aseel</v>
      </c>
      <c r="H72" s="55" t="str">
        <f>'[2]Daily Roster'!$H74</f>
        <v>Madonna</v>
      </c>
      <c r="I72" s="55">
        <f>'[2]Daily Roster'!$I74</f>
        <v>0</v>
      </c>
      <c r="J72" s="55" t="str">
        <f>'[2]Daily Roster'!$J74</f>
        <v>qq</v>
      </c>
      <c r="K72" s="55" t="str">
        <f>'[2]Daily Roster'!$K74</f>
        <v>qq</v>
      </c>
      <c r="L72" s="55">
        <f>'[2]Daily Roster'!$L74</f>
        <v>0</v>
      </c>
      <c r="M72" s="55">
        <f>'[2]Daily Roster'!$M74</f>
        <v>0</v>
      </c>
      <c r="N72" s="55">
        <f>'[2]Daily Roster'!$N74</f>
        <v>0</v>
      </c>
      <c r="O72" s="55">
        <f>'[2]Daily Roster'!$O74</f>
        <v>0</v>
      </c>
      <c r="P72" s="55">
        <f>'[2]Daily Roster'!$P74</f>
        <v>0</v>
      </c>
      <c r="Q72" s="55">
        <f>'[2]Daily Roster'!$Q74</f>
        <v>0</v>
      </c>
      <c r="R72" s="55">
        <f>'[2]Daily Roster'!$R74</f>
        <v>0</v>
      </c>
      <c r="S72" s="55">
        <f>'[2]Daily Roster'!$S74</f>
        <v>0</v>
      </c>
      <c r="T72" s="55">
        <f>'[2]Daily Roster'!$T74</f>
        <v>0</v>
      </c>
    </row>
    <row r="73" spans="1:20" x14ac:dyDescent="0.3">
      <c r="A73" s="51">
        <v>43200</v>
      </c>
      <c r="B73" s="52" t="s">
        <v>2</v>
      </c>
      <c r="C73" s="55" t="str">
        <f>'[2]Daily Roster'!$C75</f>
        <v>Nicholas</v>
      </c>
      <c r="D73" s="55" t="str">
        <f>'[2]Daily Roster'!$D75</f>
        <v>SarahJane</v>
      </c>
      <c r="E73" s="55" t="str">
        <f>'[2]Daily Roster'!$E75</f>
        <v>Clark</v>
      </c>
      <c r="F73" s="55" t="str">
        <f>'[2]Daily Roster'!$F75</f>
        <v>A.Tran</v>
      </c>
      <c r="G73" s="55" t="str">
        <f>'[2]Daily Roster'!$G75</f>
        <v>Aseel</v>
      </c>
      <c r="H73" s="55" t="str">
        <f>'[2]Daily Roster'!$H75</f>
        <v>Madonna(am)</v>
      </c>
      <c r="I73" s="55">
        <f>'[2]Daily Roster'!$I75</f>
        <v>0</v>
      </c>
      <c r="J73" s="55" t="str">
        <f>'[2]Daily Roster'!$J75</f>
        <v>qq</v>
      </c>
      <c r="K73" s="55" t="str">
        <f>'[2]Daily Roster'!$K75</f>
        <v>qq</v>
      </c>
      <c r="L73" s="55">
        <f>'[2]Daily Roster'!$L75</f>
        <v>0</v>
      </c>
      <c r="M73" s="55">
        <f>'[2]Daily Roster'!$M75</f>
        <v>0</v>
      </c>
      <c r="N73" s="55">
        <f>'[2]Daily Roster'!$N75</f>
        <v>0</v>
      </c>
      <c r="O73" s="55">
        <f>'[2]Daily Roster'!$O75</f>
        <v>0</v>
      </c>
      <c r="P73" s="55">
        <f>'[2]Daily Roster'!$P75</f>
        <v>0</v>
      </c>
      <c r="Q73" s="55">
        <f>'[2]Daily Roster'!$Q75</f>
        <v>0</v>
      </c>
      <c r="R73" s="55">
        <f>'[2]Daily Roster'!$R75</f>
        <v>0</v>
      </c>
      <c r="S73" s="55">
        <f>'[2]Daily Roster'!$S75</f>
        <v>0</v>
      </c>
      <c r="T73" s="55">
        <f>'[2]Daily Roster'!$T75</f>
        <v>0</v>
      </c>
    </row>
    <row r="74" spans="1:20" x14ac:dyDescent="0.3">
      <c r="A74" s="51">
        <v>43201</v>
      </c>
      <c r="B74" s="52" t="s">
        <v>3</v>
      </c>
      <c r="C74" s="55" t="str">
        <f>'[2]Daily Roster'!$C76</f>
        <v>Nicholas</v>
      </c>
      <c r="D74" s="55" t="str">
        <f>'[2]Daily Roster'!$D76</f>
        <v>SarahJane</v>
      </c>
      <c r="E74" s="55" t="str">
        <f>'[2]Daily Roster'!$E76</f>
        <v>Clark</v>
      </c>
      <c r="F74" s="55" t="str">
        <f>'[2]Daily Roster'!$F76</f>
        <v>A.Tran</v>
      </c>
      <c r="G74" s="55" t="str">
        <f>'[2]Daily Roster'!$G76</f>
        <v>Aseel</v>
      </c>
      <c r="H74" s="55" t="str">
        <f>'[2]Daily Roster'!$H76</f>
        <v>J.Do</v>
      </c>
      <c r="I74" s="55">
        <f>'[2]Daily Roster'!$I76</f>
        <v>0</v>
      </c>
      <c r="J74" s="55" t="str">
        <f>'[2]Daily Roster'!$J76</f>
        <v>qq</v>
      </c>
      <c r="K74" s="55" t="str">
        <f>'[2]Daily Roster'!$K76</f>
        <v>qq</v>
      </c>
      <c r="L74" s="55">
        <f>'[2]Daily Roster'!$L76</f>
        <v>0</v>
      </c>
      <c r="M74" s="55">
        <f>'[2]Daily Roster'!$M76</f>
        <v>0</v>
      </c>
      <c r="N74" s="55">
        <f>'[2]Daily Roster'!$N76</f>
        <v>0</v>
      </c>
      <c r="O74" s="55">
        <f>'[2]Daily Roster'!$O76</f>
        <v>0</v>
      </c>
      <c r="P74" s="55">
        <f>'[2]Daily Roster'!$P76</f>
        <v>0</v>
      </c>
      <c r="Q74" s="55">
        <f>'[2]Daily Roster'!$Q76</f>
        <v>0</v>
      </c>
      <c r="R74" s="55">
        <f>'[2]Daily Roster'!$R76</f>
        <v>0</v>
      </c>
      <c r="S74" s="55">
        <f>'[2]Daily Roster'!$S76</f>
        <v>0</v>
      </c>
      <c r="T74" s="55">
        <f>'[2]Daily Roster'!$T76</f>
        <v>0</v>
      </c>
    </row>
    <row r="75" spans="1:20" x14ac:dyDescent="0.3">
      <c r="A75" s="51">
        <v>43202</v>
      </c>
      <c r="B75" s="52" t="s">
        <v>4</v>
      </c>
      <c r="C75" s="55" t="str">
        <f>'[2]Daily Roster'!$C77</f>
        <v>Nicholas</v>
      </c>
      <c r="D75" s="55" t="str">
        <f>'[2]Daily Roster'!$D77</f>
        <v>SarahJane</v>
      </c>
      <c r="E75" s="55" t="str">
        <f>'[2]Daily Roster'!$E77</f>
        <v>Clark</v>
      </c>
      <c r="F75" s="55" t="str">
        <f>'[2]Daily Roster'!$F77</f>
        <v>A.Tran</v>
      </c>
      <c r="G75" s="55" t="str">
        <f>'[2]Daily Roster'!$G77</f>
        <v>Aseel</v>
      </c>
      <c r="H75" s="55" t="str">
        <f>'[2]Daily Roster'!$H77</f>
        <v>Huda</v>
      </c>
      <c r="I75" s="55">
        <f>'[2]Daily Roster'!$I77</f>
        <v>0</v>
      </c>
      <c r="J75" s="55" t="str">
        <f>'[2]Daily Roster'!$J77</f>
        <v>qq</v>
      </c>
      <c r="K75" s="55" t="str">
        <f>'[2]Daily Roster'!$K77</f>
        <v>qq</v>
      </c>
      <c r="L75" s="55">
        <f>'[2]Daily Roster'!$L77</f>
        <v>0</v>
      </c>
      <c r="M75" s="55">
        <f>'[2]Daily Roster'!$M77</f>
        <v>0</v>
      </c>
      <c r="N75" s="55">
        <f>'[2]Daily Roster'!$N77</f>
        <v>0</v>
      </c>
      <c r="O75" s="55">
        <f>'[2]Daily Roster'!$O77</f>
        <v>0</v>
      </c>
      <c r="P75" s="55">
        <f>'[2]Daily Roster'!$P77</f>
        <v>0</v>
      </c>
      <c r="Q75" s="55">
        <f>'[2]Daily Roster'!$Q77</f>
        <v>0</v>
      </c>
      <c r="R75" s="55">
        <f>'[2]Daily Roster'!$R77</f>
        <v>0</v>
      </c>
      <c r="S75" s="55">
        <f>'[2]Daily Roster'!$S77</f>
        <v>0</v>
      </c>
      <c r="T75" s="55">
        <f>'[2]Daily Roster'!$T77</f>
        <v>0</v>
      </c>
    </row>
    <row r="76" spans="1:20" x14ac:dyDescent="0.3">
      <c r="A76" s="51">
        <v>43203</v>
      </c>
      <c r="B76" s="52" t="s">
        <v>5</v>
      </c>
      <c r="C76" s="55" t="str">
        <f>'[2]Daily Roster'!$C78</f>
        <v>Nicholas</v>
      </c>
      <c r="D76" s="55" t="str">
        <f>'[2]Daily Roster'!$D78</f>
        <v>SarahJane</v>
      </c>
      <c r="E76" s="55" t="str">
        <f>'[2]Daily Roster'!$E78</f>
        <v>Clark</v>
      </c>
      <c r="F76" s="55" t="str">
        <f>'[2]Daily Roster'!$F78</f>
        <v>John</v>
      </c>
      <c r="G76" s="55" t="str">
        <f>'[2]Daily Roster'!$G78</f>
        <v>Aseel</v>
      </c>
      <c r="H76" s="55" t="str">
        <f>'[2]Daily Roster'!$H78</f>
        <v>Harpreet</v>
      </c>
      <c r="I76" s="55">
        <f>'[2]Daily Roster'!$I78</f>
        <v>0</v>
      </c>
      <c r="J76" s="55" t="str">
        <f>'[2]Daily Roster'!$J78</f>
        <v>qq</v>
      </c>
      <c r="K76" s="55" t="str">
        <f>'[2]Daily Roster'!$K78</f>
        <v>qq</v>
      </c>
      <c r="L76" s="55">
        <f>'[2]Daily Roster'!$L78</f>
        <v>0</v>
      </c>
      <c r="M76" s="55">
        <f>'[2]Daily Roster'!$M78</f>
        <v>0</v>
      </c>
      <c r="N76" s="55">
        <f>'[2]Daily Roster'!$N78</f>
        <v>0</v>
      </c>
      <c r="O76" s="55">
        <f>'[2]Daily Roster'!$O78</f>
        <v>0</v>
      </c>
      <c r="P76" s="55">
        <f>'[2]Daily Roster'!$P78</f>
        <v>0</v>
      </c>
      <c r="Q76" s="55">
        <f>'[2]Daily Roster'!$Q78</f>
        <v>0</v>
      </c>
      <c r="R76" s="55">
        <f>'[2]Daily Roster'!$R78</f>
        <v>0</v>
      </c>
      <c r="S76" s="55">
        <f>'[2]Daily Roster'!$S78</f>
        <v>0</v>
      </c>
      <c r="T76" s="55">
        <f>'[2]Daily Roster'!$T78</f>
        <v>0</v>
      </c>
    </row>
    <row r="77" spans="1:20" x14ac:dyDescent="0.3">
      <c r="A77" s="51">
        <v>43206</v>
      </c>
      <c r="B77" s="52" t="s">
        <v>1</v>
      </c>
      <c r="C77" s="55" t="str">
        <f>'[2]Daily Roster'!$C79</f>
        <v>Tin</v>
      </c>
      <c r="D77" s="55" t="str">
        <f>'[2]Daily Roster'!$D79</f>
        <v>SarahJane</v>
      </c>
      <c r="E77" s="55" t="str">
        <f>'[2]Daily Roster'!$E79</f>
        <v xml:space="preserve">Stuart </v>
      </c>
      <c r="F77" s="55" t="str">
        <f>'[2]Daily Roster'!$F79</f>
        <v>A.Tran</v>
      </c>
      <c r="G77" s="55" t="str">
        <f>'[2]Daily Roster'!$G79</f>
        <v>Nicholas</v>
      </c>
      <c r="H77" s="55" t="str">
        <f>'[2]Daily Roster'!$H79</f>
        <v>Connie</v>
      </c>
      <c r="I77" s="55">
        <f>'[2]Daily Roster'!$I79</f>
        <v>0</v>
      </c>
      <c r="J77" s="55" t="str">
        <f>'[2]Daily Roster'!$J79</f>
        <v>qq</v>
      </c>
      <c r="K77" s="55" t="str">
        <f>'[2]Daily Roster'!$K79</f>
        <v>qq</v>
      </c>
      <c r="L77" s="55">
        <f>'[2]Daily Roster'!$L79</f>
        <v>0</v>
      </c>
      <c r="M77" s="55">
        <f>'[2]Daily Roster'!$M79</f>
        <v>0</v>
      </c>
      <c r="N77" s="55">
        <f>'[2]Daily Roster'!$N79</f>
        <v>0</v>
      </c>
      <c r="O77" s="55">
        <f>'[2]Daily Roster'!$O79</f>
        <v>0</v>
      </c>
      <c r="P77" s="55">
        <f>'[2]Daily Roster'!$P79</f>
        <v>0</v>
      </c>
      <c r="Q77" s="55">
        <f>'[2]Daily Roster'!$Q79</f>
        <v>0</v>
      </c>
      <c r="R77" s="55">
        <f>'[2]Daily Roster'!$R79</f>
        <v>0</v>
      </c>
      <c r="S77" s="55">
        <f>'[2]Daily Roster'!$S79</f>
        <v>0</v>
      </c>
      <c r="T77" s="55">
        <f>'[2]Daily Roster'!$T79</f>
        <v>0</v>
      </c>
    </row>
    <row r="78" spans="1:20" x14ac:dyDescent="0.3">
      <c r="A78" s="51">
        <v>43207</v>
      </c>
      <c r="B78" s="52" t="s">
        <v>2</v>
      </c>
      <c r="C78" s="55" t="str">
        <f>'[2]Daily Roster'!$C80</f>
        <v>Tin</v>
      </c>
      <c r="D78" s="55" t="str">
        <f>'[2]Daily Roster'!$D80</f>
        <v>SarahJane</v>
      </c>
      <c r="E78" s="55" t="str">
        <f>'[2]Daily Roster'!$E80</f>
        <v>Clark</v>
      </c>
      <c r="F78" s="55" t="str">
        <f>'[2]Daily Roster'!$F80</f>
        <v>A.Tran</v>
      </c>
      <c r="G78" s="55" t="str">
        <f>'[2]Daily Roster'!$G80</f>
        <v>Nicholas</v>
      </c>
      <c r="H78" s="55" t="str">
        <f>'[2]Daily Roster'!$H80</f>
        <v>Harpreet</v>
      </c>
      <c r="I78" s="55">
        <f>'[2]Daily Roster'!$I80</f>
        <v>0</v>
      </c>
      <c r="J78" s="55" t="str">
        <f>'[2]Daily Roster'!$J80</f>
        <v>qq</v>
      </c>
      <c r="K78" s="55" t="str">
        <f>'[2]Daily Roster'!$K80</f>
        <v>qq</v>
      </c>
      <c r="L78" s="55">
        <f>'[2]Daily Roster'!$L80</f>
        <v>0</v>
      </c>
      <c r="M78" s="55">
        <f>'[2]Daily Roster'!$M80</f>
        <v>0</v>
      </c>
      <c r="N78" s="55">
        <f>'[2]Daily Roster'!$N80</f>
        <v>0</v>
      </c>
      <c r="O78" s="55">
        <f>'[2]Daily Roster'!$O80</f>
        <v>0</v>
      </c>
      <c r="P78" s="55">
        <f>'[2]Daily Roster'!$P80</f>
        <v>0</v>
      </c>
      <c r="Q78" s="55">
        <f>'[2]Daily Roster'!$Q80</f>
        <v>0</v>
      </c>
      <c r="R78" s="55">
        <f>'[2]Daily Roster'!$R80</f>
        <v>0</v>
      </c>
      <c r="S78" s="55">
        <f>'[2]Daily Roster'!$S80</f>
        <v>0</v>
      </c>
      <c r="T78" s="55">
        <f>'[2]Daily Roster'!$T80</f>
        <v>0</v>
      </c>
    </row>
    <row r="79" spans="1:20" x14ac:dyDescent="0.3">
      <c r="A79" s="51">
        <v>43208</v>
      </c>
      <c r="B79" s="52" t="s">
        <v>3</v>
      </c>
      <c r="C79" s="55" t="str">
        <f>'[2]Daily Roster'!$C81</f>
        <v>Connie</v>
      </c>
      <c r="D79" s="55" t="str">
        <f>'[2]Daily Roster'!$D81</f>
        <v>SarahJane</v>
      </c>
      <c r="E79" s="55" t="str">
        <f>'[2]Daily Roster'!$E81</f>
        <v>Clark</v>
      </c>
      <c r="F79" s="55" t="str">
        <f>'[2]Daily Roster'!$F81</f>
        <v>A.Tran</v>
      </c>
      <c r="G79" s="55" t="str">
        <f>'[2]Daily Roster'!$G81</f>
        <v>Nicholas</v>
      </c>
      <c r="H79" s="55" t="str">
        <f>'[2]Daily Roster'!$H81</f>
        <v>Aseel</v>
      </c>
      <c r="I79" s="55">
        <f>'[2]Daily Roster'!$I81</f>
        <v>0</v>
      </c>
      <c r="J79" s="55" t="str">
        <f>'[2]Daily Roster'!$J81</f>
        <v>qq</v>
      </c>
      <c r="K79" s="55" t="str">
        <f>'[2]Daily Roster'!$K81</f>
        <v>qq</v>
      </c>
      <c r="L79" s="55">
        <f>'[2]Daily Roster'!$L81</f>
        <v>0</v>
      </c>
      <c r="M79" s="55">
        <f>'[2]Daily Roster'!$M81</f>
        <v>0</v>
      </c>
      <c r="N79" s="55">
        <f>'[2]Daily Roster'!$N81</f>
        <v>0</v>
      </c>
      <c r="O79" s="55">
        <f>'[2]Daily Roster'!$O81</f>
        <v>0</v>
      </c>
      <c r="P79" s="55">
        <f>'[2]Daily Roster'!$P81</f>
        <v>0</v>
      </c>
      <c r="Q79" s="55">
        <f>'[2]Daily Roster'!$Q81</f>
        <v>0</v>
      </c>
      <c r="R79" s="55">
        <f>'[2]Daily Roster'!$R81</f>
        <v>0</v>
      </c>
      <c r="S79" s="55">
        <f>'[2]Daily Roster'!$S81</f>
        <v>0</v>
      </c>
      <c r="T79" s="55">
        <f>'[2]Daily Roster'!$T81</f>
        <v>0</v>
      </c>
    </row>
    <row r="80" spans="1:20" x14ac:dyDescent="0.3">
      <c r="A80" s="51">
        <v>43209</v>
      </c>
      <c r="B80" s="52" t="s">
        <v>4</v>
      </c>
      <c r="C80" s="55" t="str">
        <f>'[2]Daily Roster'!$C82</f>
        <v>Tin</v>
      </c>
      <c r="D80" s="55" t="str">
        <f>'[2]Daily Roster'!$D82</f>
        <v>SarahJane</v>
      </c>
      <c r="E80" s="55" t="str">
        <f>'[2]Daily Roster'!$E82</f>
        <v>Clark</v>
      </c>
      <c r="F80" s="55" t="str">
        <f>'[2]Daily Roster'!$F82</f>
        <v>A.Tran</v>
      </c>
      <c r="G80" s="55" t="str">
        <f>'[2]Daily Roster'!$G82</f>
        <v>Nicholas</v>
      </c>
      <c r="H80" s="55" t="str">
        <f>'[2]Daily Roster'!$H82</f>
        <v>Aseel</v>
      </c>
      <c r="I80" s="55">
        <f>'[2]Daily Roster'!$I82</f>
        <v>0</v>
      </c>
      <c r="J80" s="55" t="str">
        <f>'[2]Daily Roster'!$J82</f>
        <v>qq</v>
      </c>
      <c r="K80" s="55" t="str">
        <f>'[2]Daily Roster'!$K82</f>
        <v>qq</v>
      </c>
      <c r="L80" s="55">
        <f>'[2]Daily Roster'!$L82</f>
        <v>0</v>
      </c>
      <c r="M80" s="55">
        <f>'[2]Daily Roster'!$M82</f>
        <v>0</v>
      </c>
      <c r="N80" s="55">
        <f>'[2]Daily Roster'!$N82</f>
        <v>0</v>
      </c>
      <c r="O80" s="55">
        <f>'[2]Daily Roster'!$O82</f>
        <v>0</v>
      </c>
      <c r="P80" s="55">
        <f>'[2]Daily Roster'!$P82</f>
        <v>0</v>
      </c>
      <c r="Q80" s="55">
        <f>'[2]Daily Roster'!$Q82</f>
        <v>0</v>
      </c>
      <c r="R80" s="55">
        <f>'[2]Daily Roster'!$R82</f>
        <v>0</v>
      </c>
      <c r="S80" s="55">
        <f>'[2]Daily Roster'!$S82</f>
        <v>0</v>
      </c>
      <c r="T80" s="55">
        <f>'[2]Daily Roster'!$T82</f>
        <v>0</v>
      </c>
    </row>
    <row r="81" spans="1:20" x14ac:dyDescent="0.3">
      <c r="A81" s="51">
        <v>43210</v>
      </c>
      <c r="B81" s="52" t="s">
        <v>5</v>
      </c>
      <c r="C81" s="55" t="str">
        <f>'[2]Daily Roster'!$C83</f>
        <v>Tin</v>
      </c>
      <c r="D81" s="55" t="str">
        <f>'[2]Daily Roster'!$D83</f>
        <v>SarahJane</v>
      </c>
      <c r="E81" s="55" t="str">
        <f>'[2]Daily Roster'!$E83</f>
        <v>Clark</v>
      </c>
      <c r="F81" s="55" t="str">
        <f>'[2]Daily Roster'!$F83</f>
        <v>A.Tran</v>
      </c>
      <c r="G81" s="55" t="str">
        <f>'[2]Daily Roster'!$G83</f>
        <v>Nicholas</v>
      </c>
      <c r="H81" s="55" t="str">
        <f>'[2]Daily Roster'!$H83</f>
        <v>Aseel</v>
      </c>
      <c r="I81" s="55">
        <f>'[2]Daily Roster'!$I83</f>
        <v>0</v>
      </c>
      <c r="J81" s="55" t="str">
        <f>'[2]Daily Roster'!$J83</f>
        <v>qq</v>
      </c>
      <c r="K81" s="55" t="str">
        <f>'[2]Daily Roster'!$K83</f>
        <v>qq</v>
      </c>
      <c r="L81" s="55">
        <f>'[2]Daily Roster'!$L83</f>
        <v>0</v>
      </c>
      <c r="M81" s="55">
        <f>'[2]Daily Roster'!$M83</f>
        <v>0</v>
      </c>
      <c r="N81" s="55">
        <f>'[2]Daily Roster'!$N83</f>
        <v>0</v>
      </c>
      <c r="O81" s="55">
        <f>'[2]Daily Roster'!$O83</f>
        <v>0</v>
      </c>
      <c r="P81" s="55">
        <f>'[2]Daily Roster'!$P83</f>
        <v>0</v>
      </c>
      <c r="Q81" s="55">
        <f>'[2]Daily Roster'!$Q83</f>
        <v>0</v>
      </c>
      <c r="R81" s="55">
        <f>'[2]Daily Roster'!$R83</f>
        <v>0</v>
      </c>
      <c r="S81" s="55">
        <f>'[2]Daily Roster'!$S83</f>
        <v>0</v>
      </c>
      <c r="T81" s="55">
        <f>'[2]Daily Roster'!$T83</f>
        <v>0</v>
      </c>
    </row>
    <row r="82" spans="1:20" x14ac:dyDescent="0.3">
      <c r="A82" s="51">
        <v>43213</v>
      </c>
      <c r="B82" s="52" t="s">
        <v>1</v>
      </c>
      <c r="C82" s="55" t="str">
        <f>'[2]Daily Roster'!$C84</f>
        <v>Tin</v>
      </c>
      <c r="D82" s="55" t="str">
        <f>'[2]Daily Roster'!$D84</f>
        <v>SarahJane</v>
      </c>
      <c r="E82" s="55" t="str">
        <f>'[2]Daily Roster'!$E84</f>
        <v>Clark</v>
      </c>
      <c r="F82" s="55" t="str">
        <f>'[2]Daily Roster'!$F84</f>
        <v>Aseel</v>
      </c>
      <c r="G82" s="55" t="str">
        <f>'[2]Daily Roster'!$G84</f>
        <v>Nicholas</v>
      </c>
      <c r="H82" s="55" t="str">
        <f>'[2]Daily Roster'!$H84</f>
        <v>Connie</v>
      </c>
      <c r="I82" s="55">
        <f>'[2]Daily Roster'!$I84</f>
        <v>0</v>
      </c>
      <c r="J82" s="55" t="str">
        <f>'[2]Daily Roster'!$J84</f>
        <v>qq</v>
      </c>
      <c r="K82" s="55" t="str">
        <f>'[2]Daily Roster'!$K84</f>
        <v>qq</v>
      </c>
      <c r="L82" s="55">
        <f>'[2]Daily Roster'!$L84</f>
        <v>0</v>
      </c>
      <c r="M82" s="55" t="str">
        <f>'[2]Daily Roster'!$M84</f>
        <v>Steven Wong (ED)</v>
      </c>
      <c r="N82" s="55">
        <f>'[2]Daily Roster'!$N84</f>
        <v>0</v>
      </c>
      <c r="O82" s="55">
        <f>'[2]Daily Roster'!$O84</f>
        <v>0</v>
      </c>
      <c r="P82" s="55">
        <f>'[2]Daily Roster'!$P84</f>
        <v>0</v>
      </c>
      <c r="Q82" s="55">
        <f>'[2]Daily Roster'!$Q84</f>
        <v>0</v>
      </c>
      <c r="R82" s="55">
        <f>'[2]Daily Roster'!$R84</f>
        <v>0</v>
      </c>
      <c r="S82" s="55">
        <f>'[2]Daily Roster'!$S84</f>
        <v>0</v>
      </c>
      <c r="T82" s="55">
        <f>'[2]Daily Roster'!$T84</f>
        <v>0</v>
      </c>
    </row>
    <row r="83" spans="1:20" x14ac:dyDescent="0.3">
      <c r="A83" s="51">
        <v>43214</v>
      </c>
      <c r="B83" s="52" t="s">
        <v>2</v>
      </c>
      <c r="C83" s="55" t="str">
        <f>'[2]Daily Roster'!$C85</f>
        <v>Tin</v>
      </c>
      <c r="D83" s="55" t="str">
        <f>'[2]Daily Roster'!$D85</f>
        <v>Huda</v>
      </c>
      <c r="E83" s="55" t="str">
        <f>'[2]Daily Roster'!$E85</f>
        <v>Clark</v>
      </c>
      <c r="F83" s="55" t="str">
        <f>'[2]Daily Roster'!$F85</f>
        <v>Aseel</v>
      </c>
      <c r="G83" s="55" t="str">
        <f>'[2]Daily Roster'!$G85</f>
        <v>Nicholas</v>
      </c>
      <c r="H83" s="55" t="str">
        <f>'[2]Daily Roster'!$H85</f>
        <v>Harpreet</v>
      </c>
      <c r="I83" s="55">
        <f>'[2]Daily Roster'!$I85</f>
        <v>0</v>
      </c>
      <c r="J83" s="55" t="str">
        <f>'[2]Daily Roster'!$J85</f>
        <v>qq</v>
      </c>
      <c r="K83" s="55" t="str">
        <f>'[2]Daily Roster'!$K85</f>
        <v>qq</v>
      </c>
      <c r="L83" s="55">
        <f>'[2]Daily Roster'!$L85</f>
        <v>0</v>
      </c>
      <c r="M83" s="55" t="str">
        <f>'[2]Daily Roster'!$M85</f>
        <v>Steven Wong (ED)</v>
      </c>
      <c r="N83" s="55">
        <f>'[2]Daily Roster'!$N85</f>
        <v>0</v>
      </c>
      <c r="O83" s="55">
        <f>'[2]Daily Roster'!$O85</f>
        <v>0</v>
      </c>
      <c r="P83" s="55">
        <f>'[2]Daily Roster'!$P85</f>
        <v>0</v>
      </c>
      <c r="Q83" s="55">
        <f>'[2]Daily Roster'!$Q85</f>
        <v>0</v>
      </c>
      <c r="R83" s="55">
        <f>'[2]Daily Roster'!$R85</f>
        <v>0</v>
      </c>
      <c r="S83" s="55">
        <f>'[2]Daily Roster'!$S85</f>
        <v>0</v>
      </c>
      <c r="T83" s="55">
        <f>'[2]Daily Roster'!$T85</f>
        <v>0</v>
      </c>
    </row>
    <row r="84" spans="1:20" x14ac:dyDescent="0.3">
      <c r="A84" s="51">
        <v>43215</v>
      </c>
      <c r="B84" s="52" t="s">
        <v>3</v>
      </c>
      <c r="C84" s="55" t="str">
        <f>'[2]Daily Roster'!$C86</f>
        <v>public holiday</v>
      </c>
      <c r="D84" s="55" t="str">
        <f>'[2]Daily Roster'!$D86</f>
        <v>public holiday</v>
      </c>
      <c r="E84" s="55" t="str">
        <f>'[2]Daily Roster'!$E86</f>
        <v>public holiday</v>
      </c>
      <c r="F84" s="55" t="str">
        <f>'[2]Daily Roster'!$F86</f>
        <v>public holiday</v>
      </c>
      <c r="G84" s="55" t="str">
        <f>'[2]Daily Roster'!$G86</f>
        <v>public holiday</v>
      </c>
      <c r="H84" s="55" t="str">
        <f>'[2]Daily Roster'!$H86</f>
        <v>public holiday</v>
      </c>
      <c r="I84" s="55">
        <f>'[2]Daily Roster'!$I86</f>
        <v>0</v>
      </c>
      <c r="J84" s="55" t="str">
        <f>'[2]Daily Roster'!$J86</f>
        <v>qq</v>
      </c>
      <c r="K84" s="55" t="str">
        <f>'[2]Daily Roster'!$K86</f>
        <v>qq</v>
      </c>
      <c r="L84" s="55" t="str">
        <f>'[2]Daily Roster'!$L86</f>
        <v>public holiday</v>
      </c>
      <c r="M84" s="55" t="str">
        <f>'[2]Daily Roster'!$M86</f>
        <v>public holiday</v>
      </c>
      <c r="N84" s="55">
        <f>'[2]Daily Roster'!$N86</f>
        <v>0</v>
      </c>
      <c r="O84" s="55">
        <f>'[2]Daily Roster'!$O86</f>
        <v>0</v>
      </c>
      <c r="P84" s="55">
        <f>'[2]Daily Roster'!$P86</f>
        <v>0</v>
      </c>
      <c r="Q84" s="55">
        <f>'[2]Daily Roster'!$Q86</f>
        <v>0</v>
      </c>
      <c r="R84" s="55">
        <f>'[2]Daily Roster'!$R86</f>
        <v>0</v>
      </c>
      <c r="S84" s="55">
        <f>'[2]Daily Roster'!$S86</f>
        <v>0</v>
      </c>
      <c r="T84" s="55">
        <f>'[2]Daily Roster'!$T86</f>
        <v>0</v>
      </c>
    </row>
    <row r="85" spans="1:20" x14ac:dyDescent="0.3">
      <c r="A85" s="51">
        <v>43216</v>
      </c>
      <c r="B85" s="52" t="s">
        <v>4</v>
      </c>
      <c r="C85" s="55" t="str">
        <f>'[2]Daily Roster'!$C87</f>
        <v>Tin</v>
      </c>
      <c r="D85" s="55" t="str">
        <f>'[2]Daily Roster'!$D87</f>
        <v>SarahJane</v>
      </c>
      <c r="E85" s="55" t="str">
        <f>'[2]Daily Roster'!$E87</f>
        <v>Clark</v>
      </c>
      <c r="F85" s="55" t="str">
        <f>'[2]Daily Roster'!$F87</f>
        <v>Aseel</v>
      </c>
      <c r="G85" s="55" t="str">
        <f>'[2]Daily Roster'!$G87</f>
        <v>Nicholas</v>
      </c>
      <c r="H85" s="55" t="str">
        <f>'[2]Daily Roster'!$H87</f>
        <v>Connie</v>
      </c>
      <c r="I85" s="55">
        <f>'[2]Daily Roster'!$I87</f>
        <v>0</v>
      </c>
      <c r="J85" s="55" t="str">
        <f>'[2]Daily Roster'!$J87</f>
        <v>qq</v>
      </c>
      <c r="K85" s="55" t="str">
        <f>'[2]Daily Roster'!$K87</f>
        <v>qq</v>
      </c>
      <c r="L85" s="55">
        <f>'[2]Daily Roster'!$L87</f>
        <v>0</v>
      </c>
      <c r="M85" s="55" t="str">
        <f>'[2]Daily Roster'!$M87</f>
        <v>Steven Wong (ED)</v>
      </c>
      <c r="N85" s="55">
        <f>'[2]Daily Roster'!$N87</f>
        <v>0</v>
      </c>
      <c r="O85" s="55">
        <f>'[2]Daily Roster'!$O87</f>
        <v>0</v>
      </c>
      <c r="P85" s="55">
        <f>'[2]Daily Roster'!$P87</f>
        <v>0</v>
      </c>
      <c r="Q85" s="55">
        <f>'[2]Daily Roster'!$Q87</f>
        <v>0</v>
      </c>
      <c r="R85" s="55">
        <f>'[2]Daily Roster'!$R87</f>
        <v>0</v>
      </c>
      <c r="S85" s="55">
        <f>'[2]Daily Roster'!$S87</f>
        <v>0</v>
      </c>
      <c r="T85" s="55">
        <f>'[2]Daily Roster'!$T87</f>
        <v>0</v>
      </c>
    </row>
    <row r="86" spans="1:20" x14ac:dyDescent="0.3">
      <c r="A86" s="51">
        <v>43217</v>
      </c>
      <c r="B86" s="52" t="s">
        <v>5</v>
      </c>
      <c r="C86" s="55" t="str">
        <f>'[2]Daily Roster'!$C88</f>
        <v>Tin</v>
      </c>
      <c r="D86" s="55" t="str">
        <f>'[2]Daily Roster'!$D88</f>
        <v>SarahJane</v>
      </c>
      <c r="E86" s="55" t="str">
        <f>'[2]Daily Roster'!$E88</f>
        <v>Clark</v>
      </c>
      <c r="F86" s="55" t="str">
        <f>'[2]Daily Roster'!$F88</f>
        <v>Aseel</v>
      </c>
      <c r="G86" s="55" t="str">
        <f>'[2]Daily Roster'!$G88</f>
        <v>Nicholas</v>
      </c>
      <c r="H86" s="55" t="str">
        <f>'[2]Daily Roster'!$H88</f>
        <v>Huda</v>
      </c>
      <c r="I86" s="55">
        <f>'[2]Daily Roster'!$I88</f>
        <v>0</v>
      </c>
      <c r="J86" s="55" t="str">
        <f>'[2]Daily Roster'!$J88</f>
        <v>qq</v>
      </c>
      <c r="K86" s="55" t="str">
        <f>'[2]Daily Roster'!$K88</f>
        <v>qq</v>
      </c>
      <c r="L86" s="55">
        <f>'[2]Daily Roster'!$L88</f>
        <v>0</v>
      </c>
      <c r="M86" s="55">
        <f>'[2]Daily Roster'!$M88</f>
        <v>0</v>
      </c>
      <c r="N86" s="55">
        <f>'[2]Daily Roster'!$N88</f>
        <v>0</v>
      </c>
      <c r="O86" s="55">
        <f>'[2]Daily Roster'!$O88</f>
        <v>0</v>
      </c>
      <c r="P86" s="55">
        <f>'[2]Daily Roster'!$P88</f>
        <v>0</v>
      </c>
      <c r="Q86" s="55">
        <f>'[2]Daily Roster'!$Q88</f>
        <v>0</v>
      </c>
      <c r="R86" s="55">
        <f>'[2]Daily Roster'!$R88</f>
        <v>0</v>
      </c>
      <c r="S86" s="55">
        <f>'[2]Daily Roster'!$S88</f>
        <v>0</v>
      </c>
      <c r="T86" s="55">
        <f>'[2]Daily Roster'!$T88</f>
        <v>0</v>
      </c>
    </row>
    <row r="87" spans="1:20" x14ac:dyDescent="0.3">
      <c r="A87" s="51">
        <v>43220</v>
      </c>
      <c r="B87" s="52" t="s">
        <v>1</v>
      </c>
      <c r="C87" s="55" t="str">
        <f>'[2]Daily Roster'!$C89</f>
        <v>Tin</v>
      </c>
      <c r="D87" s="55" t="str">
        <f>'[2]Daily Roster'!$D89</f>
        <v>SarahJane</v>
      </c>
      <c r="E87" s="55" t="str">
        <f>'[2]Daily Roster'!$E89</f>
        <v>Clark</v>
      </c>
      <c r="F87" s="55" t="str">
        <f>'[2]Daily Roster'!$F89</f>
        <v>A.Tran</v>
      </c>
      <c r="G87" s="55" t="str">
        <f>'[2]Daily Roster'!$G89</f>
        <v>Connie</v>
      </c>
      <c r="H87" s="55" t="str">
        <f>'[2]Daily Roster'!$H89</f>
        <v>Aseel</v>
      </c>
      <c r="I87" s="55">
        <f>'[2]Daily Roster'!$I89</f>
        <v>0</v>
      </c>
      <c r="J87" s="55" t="str">
        <f>'[2]Daily Roster'!$J89</f>
        <v>qq</v>
      </c>
      <c r="K87" s="55" t="str">
        <f>'[2]Daily Roster'!$K89</f>
        <v>qq</v>
      </c>
      <c r="L87" s="55">
        <f>'[2]Daily Roster'!$L89</f>
        <v>0</v>
      </c>
      <c r="M87" s="55">
        <f>'[2]Daily Roster'!$M89</f>
        <v>0</v>
      </c>
      <c r="N87" s="55">
        <f>'[2]Daily Roster'!$N89</f>
        <v>0</v>
      </c>
      <c r="O87" s="55">
        <f>'[2]Daily Roster'!$O89</f>
        <v>0</v>
      </c>
      <c r="P87" s="55">
        <f>'[2]Daily Roster'!$P89</f>
        <v>0</v>
      </c>
      <c r="Q87" s="55">
        <f>'[2]Daily Roster'!$Q89</f>
        <v>0</v>
      </c>
      <c r="R87" s="55">
        <f>'[2]Daily Roster'!$R89</f>
        <v>0</v>
      </c>
      <c r="S87" s="55">
        <f>'[2]Daily Roster'!$S89</f>
        <v>0</v>
      </c>
      <c r="T87" s="55">
        <f>'[2]Daily Roster'!$T89</f>
        <v>0</v>
      </c>
    </row>
    <row r="88" spans="1:20" x14ac:dyDescent="0.3">
      <c r="A88" s="51">
        <v>43221</v>
      </c>
      <c r="B88" s="52" t="s">
        <v>2</v>
      </c>
      <c r="C88" s="55" t="str">
        <f>'[2]Daily Roster'!$C90</f>
        <v>Tin</v>
      </c>
      <c r="D88" s="55" t="str">
        <f>'[2]Daily Roster'!$D90</f>
        <v>SarahJane</v>
      </c>
      <c r="E88" s="55" t="str">
        <f>'[2]Daily Roster'!$E90</f>
        <v>Clark</v>
      </c>
      <c r="F88" s="55" t="str">
        <f>'[2]Daily Roster'!$F90</f>
        <v>A.Tran</v>
      </c>
      <c r="G88" s="55" t="str">
        <f>'[2]Daily Roster'!$G90</f>
        <v>Nicholas</v>
      </c>
      <c r="H88" s="55" t="str">
        <f>'[2]Daily Roster'!$H90</f>
        <v>Huda</v>
      </c>
      <c r="I88" s="55">
        <f>'[2]Daily Roster'!$I90</f>
        <v>0</v>
      </c>
      <c r="J88" s="55" t="str">
        <f>'[2]Daily Roster'!$J90</f>
        <v>qq</v>
      </c>
      <c r="K88" s="55" t="str">
        <f>'[2]Daily Roster'!$K90</f>
        <v>qq</v>
      </c>
      <c r="L88" s="55">
        <f>'[2]Daily Roster'!$L90</f>
        <v>0</v>
      </c>
      <c r="M88" s="55">
        <f>'[2]Daily Roster'!$M90</f>
        <v>0</v>
      </c>
      <c r="N88" s="55">
        <f>'[2]Daily Roster'!$N90</f>
        <v>0</v>
      </c>
      <c r="O88" s="55">
        <f>'[2]Daily Roster'!$O90</f>
        <v>0</v>
      </c>
      <c r="P88" s="55">
        <f>'[2]Daily Roster'!$P90</f>
        <v>0</v>
      </c>
      <c r="Q88" s="55">
        <f>'[2]Daily Roster'!$Q90</f>
        <v>0</v>
      </c>
      <c r="R88" s="55">
        <f>'[2]Daily Roster'!$R90</f>
        <v>0</v>
      </c>
      <c r="S88" s="55">
        <f>'[2]Daily Roster'!$S90</f>
        <v>0</v>
      </c>
      <c r="T88" s="55">
        <f>'[2]Daily Roster'!$T90</f>
        <v>0</v>
      </c>
    </row>
    <row r="89" spans="1:20" x14ac:dyDescent="0.3">
      <c r="A89" s="51">
        <v>43222</v>
      </c>
      <c r="B89" s="52" t="s">
        <v>3</v>
      </c>
      <c r="C89" s="55" t="str">
        <f>'[2]Daily Roster'!$C91</f>
        <v>Tin</v>
      </c>
      <c r="D89" s="55" t="str">
        <f>'[2]Daily Roster'!$D91</f>
        <v>SarahJane</v>
      </c>
      <c r="E89" s="55" t="str">
        <f>'[2]Daily Roster'!$E91</f>
        <v>Clark</v>
      </c>
      <c r="F89" s="55" t="str">
        <f>'[2]Daily Roster'!$F91</f>
        <v>A.Tran</v>
      </c>
      <c r="G89" s="55" t="str">
        <f>'[2]Daily Roster'!$G91</f>
        <v>Nicholas</v>
      </c>
      <c r="H89" s="55" t="str">
        <f>'[2]Daily Roster'!$H91</f>
        <v>Connie</v>
      </c>
      <c r="I89" s="55">
        <f>'[2]Daily Roster'!$I91</f>
        <v>0</v>
      </c>
      <c r="J89" s="55" t="str">
        <f>'[2]Daily Roster'!$J91</f>
        <v>qq</v>
      </c>
      <c r="K89" s="55" t="str">
        <f>'[2]Daily Roster'!$K91</f>
        <v>qq</v>
      </c>
      <c r="L89" s="55">
        <f>'[2]Daily Roster'!$L91</f>
        <v>0</v>
      </c>
      <c r="M89" s="55">
        <f>'[2]Daily Roster'!$M91</f>
        <v>0</v>
      </c>
      <c r="N89" s="55">
        <f>'[2]Daily Roster'!$N91</f>
        <v>0</v>
      </c>
      <c r="O89" s="55">
        <f>'[2]Daily Roster'!$O91</f>
        <v>0</v>
      </c>
      <c r="P89" s="55">
        <f>'[2]Daily Roster'!$P91</f>
        <v>0</v>
      </c>
      <c r="Q89" s="55">
        <f>'[2]Daily Roster'!$Q91</f>
        <v>0</v>
      </c>
      <c r="R89" s="55">
        <f>'[2]Daily Roster'!$R91</f>
        <v>0</v>
      </c>
      <c r="S89" s="55">
        <f>'[2]Daily Roster'!$S91</f>
        <v>0</v>
      </c>
      <c r="T89" s="55">
        <f>'[2]Daily Roster'!$T91</f>
        <v>0</v>
      </c>
    </row>
    <row r="90" spans="1:20" x14ac:dyDescent="0.3">
      <c r="A90" s="51">
        <v>43223</v>
      </c>
      <c r="B90" s="52" t="s">
        <v>4</v>
      </c>
      <c r="C90" s="55" t="str">
        <f>'[2]Daily Roster'!$C92</f>
        <v>Tin</v>
      </c>
      <c r="D90" s="55" t="str">
        <f>'[2]Daily Roster'!$D92</f>
        <v>Huda</v>
      </c>
      <c r="E90" s="55" t="str">
        <f>'[2]Daily Roster'!$E92</f>
        <v>Clark (ClinCAT)</v>
      </c>
      <c r="F90" s="55" t="str">
        <f>'[2]Daily Roster'!$F92</f>
        <v>A.Tran</v>
      </c>
      <c r="G90" s="55" t="str">
        <f>'[2]Daily Roster'!$G92</f>
        <v>Nicholas</v>
      </c>
      <c r="H90" s="55" t="str">
        <f>'[2]Daily Roster'!$H92</f>
        <v>Connie</v>
      </c>
      <c r="I90" s="55">
        <f>'[2]Daily Roster'!$I92</f>
        <v>0</v>
      </c>
      <c r="J90" s="55" t="str">
        <f>'[2]Daily Roster'!$J92</f>
        <v>SarahJane (ClinCAT)</v>
      </c>
      <c r="K90" s="55" t="str">
        <f>'[2]Daily Roster'!$K92</f>
        <v>qq</v>
      </c>
      <c r="L90" s="55">
        <f>'[2]Daily Roster'!$L92</f>
        <v>0</v>
      </c>
      <c r="M90" s="55">
        <f>'[2]Daily Roster'!$M92</f>
        <v>0</v>
      </c>
      <c r="N90" s="55">
        <f>'[2]Daily Roster'!$N92</f>
        <v>0</v>
      </c>
      <c r="O90" s="55">
        <f>'[2]Daily Roster'!$O92</f>
        <v>0</v>
      </c>
      <c r="P90" s="55">
        <f>'[2]Daily Roster'!$P92</f>
        <v>0</v>
      </c>
      <c r="Q90" s="55">
        <f>'[2]Daily Roster'!$Q92</f>
        <v>0</v>
      </c>
      <c r="R90" s="55">
        <f>'[2]Daily Roster'!$R92</f>
        <v>0</v>
      </c>
      <c r="S90" s="55">
        <f>'[2]Daily Roster'!$S92</f>
        <v>0</v>
      </c>
      <c r="T90" s="55">
        <f>'[2]Daily Roster'!$T92</f>
        <v>0</v>
      </c>
    </row>
    <row r="91" spans="1:20" x14ac:dyDescent="0.3">
      <c r="A91" s="51">
        <v>43224</v>
      </c>
      <c r="B91" s="52" t="s">
        <v>5</v>
      </c>
      <c r="C91" s="55" t="str">
        <f>'[2]Daily Roster'!$C93</f>
        <v>Tin</v>
      </c>
      <c r="D91" s="55" t="str">
        <f>'[2]Daily Roster'!$D93</f>
        <v>SarahJane</v>
      </c>
      <c r="E91" s="55" t="str">
        <f>'[2]Daily Roster'!$E93</f>
        <v>Clark</v>
      </c>
      <c r="F91" s="55" t="str">
        <f>'[2]Daily Roster'!$F93</f>
        <v>A.Tran</v>
      </c>
      <c r="G91" s="55" t="str">
        <f>'[2]Daily Roster'!$G93</f>
        <v>Nicholas</v>
      </c>
      <c r="H91" s="55" t="str">
        <f>'[2]Daily Roster'!$H93</f>
        <v>Aseel</v>
      </c>
      <c r="I91" s="55">
        <f>'[2]Daily Roster'!$I93</f>
        <v>0</v>
      </c>
      <c r="J91" s="55" t="str">
        <f>'[2]Daily Roster'!$J93</f>
        <v>qq</v>
      </c>
      <c r="K91" s="55" t="str">
        <f>'[2]Daily Roster'!$K93</f>
        <v>qq</v>
      </c>
      <c r="L91" s="55">
        <f>'[2]Daily Roster'!$L93</f>
        <v>0</v>
      </c>
      <c r="M91" s="55">
        <f>'[2]Daily Roster'!$M93</f>
        <v>0</v>
      </c>
      <c r="N91" s="55">
        <f>'[2]Daily Roster'!$N93</f>
        <v>0</v>
      </c>
      <c r="O91" s="55">
        <f>'[2]Daily Roster'!$O93</f>
        <v>0</v>
      </c>
      <c r="P91" s="55">
        <f>'[2]Daily Roster'!$P93</f>
        <v>0</v>
      </c>
      <c r="Q91" s="55">
        <f>'[2]Daily Roster'!$Q93</f>
        <v>0</v>
      </c>
      <c r="R91" s="55">
        <f>'[2]Daily Roster'!$R93</f>
        <v>0</v>
      </c>
      <c r="S91" s="55">
        <f>'[2]Daily Roster'!$S93</f>
        <v>0</v>
      </c>
      <c r="T91" s="55">
        <f>'[2]Daily Roster'!$T93</f>
        <v>0</v>
      </c>
    </row>
    <row r="92" spans="1:20" x14ac:dyDescent="0.3">
      <c r="A92" s="51">
        <v>43227</v>
      </c>
      <c r="B92" s="52" t="s">
        <v>1</v>
      </c>
      <c r="C92" s="55" t="str">
        <f>'[2]Daily Roster'!$C94</f>
        <v>Tin</v>
      </c>
      <c r="D92" s="55" t="str">
        <f>'[2]Daily Roster'!$D94</f>
        <v>Connie</v>
      </c>
      <c r="E92" s="55" t="str">
        <f>'[2]Daily Roster'!$E94</f>
        <v>Clark</v>
      </c>
      <c r="F92" s="55" t="str">
        <f>'[2]Daily Roster'!$F94</f>
        <v>A.Tran</v>
      </c>
      <c r="G92" s="55" t="str">
        <f>'[2]Daily Roster'!$G94</f>
        <v>Nicholas</v>
      </c>
      <c r="H92" s="55" t="str">
        <f>'[2]Daily Roster'!$H94</f>
        <v>Aseel</v>
      </c>
      <c r="I92" s="55">
        <f>'[2]Daily Roster'!$I94</f>
        <v>0</v>
      </c>
      <c r="J92" s="55" t="str">
        <f>'[2]Daily Roster'!$J94</f>
        <v>qq</v>
      </c>
      <c r="K92" s="55" t="str">
        <f>'[2]Daily Roster'!$K94</f>
        <v>qq</v>
      </c>
      <c r="L92" s="55">
        <f>'[2]Daily Roster'!$L94</f>
        <v>0</v>
      </c>
      <c r="M92" s="55" t="str">
        <f>'[2]Daily Roster'!$M94</f>
        <v>qq</v>
      </c>
      <c r="N92" s="55">
        <f>'[2]Daily Roster'!$N94</f>
        <v>0</v>
      </c>
      <c r="O92" s="55">
        <f>'[2]Daily Roster'!$O94</f>
        <v>0</v>
      </c>
      <c r="P92" s="55">
        <f>'[2]Daily Roster'!$P94</f>
        <v>0</v>
      </c>
      <c r="Q92" s="55">
        <f>'[2]Daily Roster'!$Q94</f>
        <v>0</v>
      </c>
      <c r="R92" s="55">
        <f>'[2]Daily Roster'!$R94</f>
        <v>0</v>
      </c>
      <c r="S92" s="55">
        <f>'[2]Daily Roster'!$S94</f>
        <v>0</v>
      </c>
      <c r="T92" s="55">
        <f>'[2]Daily Roster'!$T94</f>
        <v>0</v>
      </c>
    </row>
    <row r="93" spans="1:20" x14ac:dyDescent="0.3">
      <c r="A93" s="51">
        <v>43228</v>
      </c>
      <c r="B93" s="52" t="s">
        <v>2</v>
      </c>
      <c r="C93" s="55" t="str">
        <f>'[2]Daily Roster'!$C95</f>
        <v>Tin</v>
      </c>
      <c r="D93" s="55" t="str">
        <f>'[2]Daily Roster'!$D95</f>
        <v>SarahJane</v>
      </c>
      <c r="E93" s="55" t="str">
        <f>'[2]Daily Roster'!$E95</f>
        <v>Clark</v>
      </c>
      <c r="F93" s="55" t="str">
        <f>'[2]Daily Roster'!$F95</f>
        <v>A.Tran</v>
      </c>
      <c r="G93" s="55" t="str">
        <f>'[2]Daily Roster'!$G95</f>
        <v>Nicholas</v>
      </c>
      <c r="H93" s="55" t="str">
        <f>'[2]Daily Roster'!$H95</f>
        <v>Aseel</v>
      </c>
      <c r="I93" s="55">
        <f>'[2]Daily Roster'!$I95</f>
        <v>0</v>
      </c>
      <c r="J93" s="55" t="str">
        <f>'[2]Daily Roster'!$J95</f>
        <v>qq</v>
      </c>
      <c r="K93" s="55" t="str">
        <f>'[2]Daily Roster'!$K95</f>
        <v>qq</v>
      </c>
      <c r="L93" s="55">
        <f>'[2]Daily Roster'!$L95</f>
        <v>0</v>
      </c>
      <c r="M93" s="55" t="str">
        <f>'[2]Daily Roster'!$M95</f>
        <v>James (CTS)/Bryony (cardiology)</v>
      </c>
      <c r="N93" s="55">
        <f>'[2]Daily Roster'!$N95</f>
        <v>0</v>
      </c>
      <c r="O93" s="55">
        <f>'[2]Daily Roster'!$O95</f>
        <v>0</v>
      </c>
      <c r="P93" s="55">
        <f>'[2]Daily Roster'!$P95</f>
        <v>0</v>
      </c>
      <c r="Q93" s="55">
        <f>'[2]Daily Roster'!$Q95</f>
        <v>0</v>
      </c>
      <c r="R93" s="55">
        <f>'[2]Daily Roster'!$R95</f>
        <v>0</v>
      </c>
      <c r="S93" s="55">
        <f>'[2]Daily Roster'!$S95</f>
        <v>0</v>
      </c>
      <c r="T93" s="55">
        <f>'[2]Daily Roster'!$T95</f>
        <v>0</v>
      </c>
    </row>
    <row r="94" spans="1:20" x14ac:dyDescent="0.3">
      <c r="A94" s="51">
        <v>43229</v>
      </c>
      <c r="B94" s="52" t="s">
        <v>3</v>
      </c>
      <c r="C94" s="55" t="str">
        <f>'[2]Daily Roster'!$C96</f>
        <v>Tin</v>
      </c>
      <c r="D94" s="55" t="str">
        <f>'[2]Daily Roster'!$D96</f>
        <v>SarahJane</v>
      </c>
      <c r="E94" s="55" t="str">
        <f>'[2]Daily Roster'!$E96</f>
        <v>Clark</v>
      </c>
      <c r="F94" s="55" t="str">
        <f>'[2]Daily Roster'!$F96</f>
        <v>K.Josevska</v>
      </c>
      <c r="G94" s="55" t="str">
        <f>'[2]Daily Roster'!$G96</f>
        <v>Nicholas</v>
      </c>
      <c r="H94" s="55" t="str">
        <f>'[2]Daily Roster'!$H96</f>
        <v>Aseel</v>
      </c>
      <c r="I94" s="55">
        <f>'[2]Daily Roster'!$I96</f>
        <v>0</v>
      </c>
      <c r="J94" s="55" t="str">
        <f>'[2]Daily Roster'!$J96</f>
        <v>qq</v>
      </c>
      <c r="K94" s="55" t="str">
        <f>'[2]Daily Roster'!$K96</f>
        <v>qq</v>
      </c>
      <c r="L94" s="55">
        <f>'[2]Daily Roster'!$L96</f>
        <v>0</v>
      </c>
      <c r="M94" s="55" t="str">
        <f>'[2]Daily Roster'!$M96</f>
        <v>James (CTS)/Bryony (cardiology)</v>
      </c>
      <c r="N94" s="55">
        <f>'[2]Daily Roster'!$N96</f>
        <v>0</v>
      </c>
      <c r="O94" s="55">
        <f>'[2]Daily Roster'!$O96</f>
        <v>0</v>
      </c>
      <c r="P94" s="55">
        <f>'[2]Daily Roster'!$P96</f>
        <v>0</v>
      </c>
      <c r="Q94" s="55">
        <f>'[2]Daily Roster'!$Q96</f>
        <v>0</v>
      </c>
      <c r="R94" s="55">
        <f>'[2]Daily Roster'!$R96</f>
        <v>0</v>
      </c>
      <c r="S94" s="55">
        <f>'[2]Daily Roster'!$S96</f>
        <v>0</v>
      </c>
      <c r="T94" s="55">
        <f>'[2]Daily Roster'!$T96</f>
        <v>0</v>
      </c>
    </row>
    <row r="95" spans="1:20" x14ac:dyDescent="0.3">
      <c r="A95" s="51">
        <v>43230</v>
      </c>
      <c r="B95" s="52" t="s">
        <v>4</v>
      </c>
      <c r="C95" s="55" t="str">
        <f>'[2]Daily Roster'!$C97</f>
        <v>Tin</v>
      </c>
      <c r="D95" s="55" t="str">
        <f>'[2]Daily Roster'!$D97</f>
        <v>SarahJane</v>
      </c>
      <c r="E95" s="55" t="str">
        <f>'[2]Daily Roster'!$E97</f>
        <v>Clark</v>
      </c>
      <c r="F95" s="55" t="str">
        <f>'[2]Daily Roster'!$F97</f>
        <v>A.Tran</v>
      </c>
      <c r="G95" s="55" t="str">
        <f>'[2]Daily Roster'!$G97</f>
        <v>Nicholas</v>
      </c>
      <c r="H95" s="55" t="str">
        <f>'[2]Daily Roster'!$H97</f>
        <v>Connie</v>
      </c>
      <c r="I95" s="55">
        <f>'[2]Daily Roster'!$I97</f>
        <v>0</v>
      </c>
      <c r="J95" s="55" t="str">
        <f>'[2]Daily Roster'!$J97</f>
        <v>qq</v>
      </c>
      <c r="K95" s="55" t="str">
        <f>'[2]Daily Roster'!$K97</f>
        <v>qq</v>
      </c>
      <c r="L95" s="55">
        <f>'[2]Daily Roster'!$L97</f>
        <v>0</v>
      </c>
      <c r="M95" s="55" t="str">
        <f>'[2]Daily Roster'!$M97</f>
        <v>James (CTS)/Bryony (cardiology)</v>
      </c>
      <c r="N95" s="55">
        <f>'[2]Daily Roster'!$N97</f>
        <v>0</v>
      </c>
      <c r="O95" s="55">
        <f>'[2]Daily Roster'!$O97</f>
        <v>0</v>
      </c>
      <c r="P95" s="55">
        <f>'[2]Daily Roster'!$P97</f>
        <v>0</v>
      </c>
      <c r="Q95" s="55">
        <f>'[2]Daily Roster'!$Q97</f>
        <v>0</v>
      </c>
      <c r="R95" s="55">
        <f>'[2]Daily Roster'!$R97</f>
        <v>0</v>
      </c>
      <c r="S95" s="55">
        <f>'[2]Daily Roster'!$S97</f>
        <v>0</v>
      </c>
      <c r="T95" s="55">
        <f>'[2]Daily Roster'!$T97</f>
        <v>0</v>
      </c>
    </row>
    <row r="96" spans="1:20" x14ac:dyDescent="0.3">
      <c r="A96" s="51">
        <v>43231</v>
      </c>
      <c r="B96" s="52" t="s">
        <v>5</v>
      </c>
      <c r="C96" s="55" t="str">
        <f>'[2]Daily Roster'!$C98</f>
        <v>Tin</v>
      </c>
      <c r="D96" s="55" t="str">
        <f>'[2]Daily Roster'!$D98</f>
        <v>SarahJane</v>
      </c>
      <c r="E96" s="55" t="str">
        <f>'[2]Daily Roster'!$E98</f>
        <v>Clark</v>
      </c>
      <c r="F96" s="55" t="str">
        <f>'[2]Daily Roster'!$F98</f>
        <v>A.Tran</v>
      </c>
      <c r="G96" s="55" t="str">
        <f>'[2]Daily Roster'!$G98</f>
        <v>Aseel</v>
      </c>
      <c r="H96" s="55" t="str">
        <f>'[2]Daily Roster'!$H98</f>
        <v>Nicholas</v>
      </c>
      <c r="I96" s="55">
        <f>'[2]Daily Roster'!$I98</f>
        <v>0</v>
      </c>
      <c r="J96" s="55" t="str">
        <f>'[2]Daily Roster'!$J98</f>
        <v>qq</v>
      </c>
      <c r="K96" s="55" t="str">
        <f>'[2]Daily Roster'!$K98</f>
        <v>qq</v>
      </c>
      <c r="L96" s="55">
        <f>'[2]Daily Roster'!$L98</f>
        <v>0</v>
      </c>
      <c r="M96" s="55" t="str">
        <f>'[2]Daily Roster'!$M98</f>
        <v>James (CTS)/Bryony (cardiology)</v>
      </c>
      <c r="N96" s="55">
        <f>'[2]Daily Roster'!$N98</f>
        <v>0</v>
      </c>
      <c r="O96" s="55">
        <f>'[2]Daily Roster'!$O98</f>
        <v>0</v>
      </c>
      <c r="P96" s="55">
        <f>'[2]Daily Roster'!$P98</f>
        <v>0</v>
      </c>
      <c r="Q96" s="55">
        <f>'[2]Daily Roster'!$Q98</f>
        <v>0</v>
      </c>
      <c r="R96" s="55">
        <f>'[2]Daily Roster'!$R98</f>
        <v>0</v>
      </c>
      <c r="S96" s="55">
        <f>'[2]Daily Roster'!$S98</f>
        <v>0</v>
      </c>
      <c r="T96" s="55">
        <f>'[2]Daily Roster'!$T98</f>
        <v>0</v>
      </c>
    </row>
    <row r="97" spans="1:20" x14ac:dyDescent="0.3">
      <c r="A97" s="51">
        <v>43234</v>
      </c>
      <c r="B97" s="52" t="s">
        <v>1</v>
      </c>
      <c r="C97" s="55" t="str">
        <f>'[2]Daily Roster'!$C99</f>
        <v>Tin</v>
      </c>
      <c r="D97" s="55" t="str">
        <f>'[2]Daily Roster'!$D99</f>
        <v>SarahJane</v>
      </c>
      <c r="E97" s="55" t="str">
        <f>'[2]Daily Roster'!$E99</f>
        <v>Aseel</v>
      </c>
      <c r="F97" s="55" t="str">
        <f>'[2]Daily Roster'!$F99</f>
        <v>A.Tran</v>
      </c>
      <c r="G97" s="55" t="str">
        <f>'[2]Daily Roster'!$G99</f>
        <v>Connie</v>
      </c>
      <c r="H97" s="55" t="str">
        <f>'[2]Daily Roster'!$H99</f>
        <v>Stuart</v>
      </c>
      <c r="I97" s="55">
        <f>'[2]Daily Roster'!$I99</f>
        <v>0</v>
      </c>
      <c r="J97" s="55" t="str">
        <f>'[2]Daily Roster'!$J99</f>
        <v>qq</v>
      </c>
      <c r="K97" s="55" t="str">
        <f>'[2]Daily Roster'!$K99</f>
        <v>qq</v>
      </c>
      <c r="L97" s="55">
        <f>'[2]Daily Roster'!$L99</f>
        <v>0</v>
      </c>
      <c r="M97" s="55" t="str">
        <f>'[2]Daily Roster'!$M99</f>
        <v>James(Cardiology) / Bryony (CTS)</v>
      </c>
      <c r="N97" s="55">
        <f>'[2]Daily Roster'!$N99</f>
        <v>0</v>
      </c>
      <c r="O97" s="55">
        <f>'[2]Daily Roster'!$O99</f>
        <v>0</v>
      </c>
      <c r="P97" s="55">
        <f>'[2]Daily Roster'!$P99</f>
        <v>0</v>
      </c>
      <c r="Q97" s="55">
        <f>'[2]Daily Roster'!$Q99</f>
        <v>0</v>
      </c>
      <c r="R97" s="55">
        <f>'[2]Daily Roster'!$R99</f>
        <v>0</v>
      </c>
      <c r="S97" s="55">
        <f>'[2]Daily Roster'!$S99</f>
        <v>0</v>
      </c>
      <c r="T97" s="55">
        <f>'[2]Daily Roster'!$T99</f>
        <v>0</v>
      </c>
    </row>
    <row r="98" spans="1:20" x14ac:dyDescent="0.3">
      <c r="A98" s="51">
        <v>43235</v>
      </c>
      <c r="B98" s="52" t="s">
        <v>2</v>
      </c>
      <c r="C98" s="55" t="str">
        <f>'[2]Daily Roster'!$C100</f>
        <v>Tin</v>
      </c>
      <c r="D98" s="55" t="str">
        <f>'[2]Daily Roster'!$D100</f>
        <v>SarahJane</v>
      </c>
      <c r="E98" s="55" t="str">
        <f>'[2]Daily Roster'!$E100</f>
        <v>Clark</v>
      </c>
      <c r="F98" s="55" t="str">
        <f>'[2]Daily Roster'!$F100</f>
        <v>A.Tran</v>
      </c>
      <c r="G98" s="55" t="str">
        <f>'[2]Daily Roster'!$G100</f>
        <v>Huda</v>
      </c>
      <c r="H98" s="55" t="str">
        <f>'[2]Daily Roster'!$H100</f>
        <v>11.30am-4.45pm Nicholas</v>
      </c>
      <c r="I98" s="55">
        <f>'[2]Daily Roster'!$I100</f>
        <v>0</v>
      </c>
      <c r="J98" s="55" t="str">
        <f>'[2]Daily Roster'!$J100</f>
        <v>qq</v>
      </c>
      <c r="K98" s="55" t="str">
        <f>'[2]Daily Roster'!$K100</f>
        <v>qq</v>
      </c>
      <c r="L98" s="55">
        <f>'[2]Daily Roster'!$L100</f>
        <v>0</v>
      </c>
      <c r="M98" s="55" t="str">
        <f>'[2]Daily Roster'!$M100</f>
        <v>James(Cardiology) / Bryony (CTS)</v>
      </c>
      <c r="N98" s="55">
        <f>'[2]Daily Roster'!$N100</f>
        <v>0</v>
      </c>
      <c r="O98" s="55">
        <f>'[2]Daily Roster'!$O100</f>
        <v>0</v>
      </c>
      <c r="P98" s="55">
        <f>'[2]Daily Roster'!$P100</f>
        <v>0</v>
      </c>
      <c r="Q98" s="55">
        <f>'[2]Daily Roster'!$Q100</f>
        <v>0</v>
      </c>
      <c r="R98" s="55">
        <f>'[2]Daily Roster'!$R100</f>
        <v>0</v>
      </c>
      <c r="S98" s="55">
        <f>'[2]Daily Roster'!$S100</f>
        <v>0</v>
      </c>
      <c r="T98" s="55">
        <f>'[2]Daily Roster'!$T100</f>
        <v>0</v>
      </c>
    </row>
    <row r="99" spans="1:20" x14ac:dyDescent="0.3">
      <c r="A99" s="51">
        <v>43236</v>
      </c>
      <c r="B99" s="52" t="s">
        <v>3</v>
      </c>
      <c r="C99" s="55" t="str">
        <f>'[2]Daily Roster'!$C101</f>
        <v>Tin</v>
      </c>
      <c r="D99" s="55" t="str">
        <f>'[2]Daily Roster'!$D101</f>
        <v>SarahJane</v>
      </c>
      <c r="E99" s="55" t="str">
        <f>'[2]Daily Roster'!$E101</f>
        <v>Clark</v>
      </c>
      <c r="F99" s="55" t="str">
        <f>'[2]Daily Roster'!$F101</f>
        <v>A.Tran</v>
      </c>
      <c r="G99" s="55" t="str">
        <f>'[2]Daily Roster'!$G101</f>
        <v>Connie</v>
      </c>
      <c r="H99" s="55" t="str">
        <f>'[2]Daily Roster'!$H101</f>
        <v>C.McAvaney</v>
      </c>
      <c r="I99" s="55">
        <f>'[2]Daily Roster'!$I101</f>
        <v>0</v>
      </c>
      <c r="J99" s="55" t="str">
        <f>'[2]Daily Roster'!$J101</f>
        <v>qq</v>
      </c>
      <c r="K99" s="55" t="str">
        <f>'[2]Daily Roster'!$K101</f>
        <v>qq</v>
      </c>
      <c r="L99" s="55">
        <f>'[2]Daily Roster'!$L101</f>
        <v>0</v>
      </c>
      <c r="M99" s="55" t="str">
        <f>'[2]Daily Roster'!$M101</f>
        <v>James(Cardiology) / Bryony (CTS)</v>
      </c>
      <c r="N99" s="55">
        <f>'[2]Daily Roster'!$N101</f>
        <v>0</v>
      </c>
      <c r="O99" s="55">
        <f>'[2]Daily Roster'!$O101</f>
        <v>0</v>
      </c>
      <c r="P99" s="55">
        <f>'[2]Daily Roster'!$P101</f>
        <v>0</v>
      </c>
      <c r="Q99" s="55">
        <f>'[2]Daily Roster'!$Q101</f>
        <v>0</v>
      </c>
      <c r="R99" s="55">
        <f>'[2]Daily Roster'!$R101</f>
        <v>0</v>
      </c>
      <c r="S99" s="55">
        <f>'[2]Daily Roster'!$S101</f>
        <v>0</v>
      </c>
      <c r="T99" s="55">
        <f>'[2]Daily Roster'!$T101</f>
        <v>0</v>
      </c>
    </row>
    <row r="100" spans="1:20" x14ac:dyDescent="0.3">
      <c r="A100" s="51">
        <v>43237</v>
      </c>
      <c r="B100" s="52" t="s">
        <v>4</v>
      </c>
      <c r="C100" s="55" t="str">
        <f>'[2]Daily Roster'!$C102</f>
        <v>Tin</v>
      </c>
      <c r="D100" s="55" t="str">
        <f>'[2]Daily Roster'!$D102</f>
        <v>SarahJane</v>
      </c>
      <c r="E100" s="55" t="str">
        <f>'[2]Daily Roster'!$E102</f>
        <v>Clark</v>
      </c>
      <c r="F100" s="55" t="str">
        <f>'[2]Daily Roster'!$F102</f>
        <v>A.Tran</v>
      </c>
      <c r="G100" s="55" t="str">
        <f>'[2]Daily Roster'!$G102</f>
        <v>Huda</v>
      </c>
      <c r="H100" s="55" t="str">
        <f>'[2]Daily Roster'!$H102</f>
        <v>Stuart</v>
      </c>
      <c r="I100" s="55">
        <f>'[2]Daily Roster'!$I102</f>
        <v>0</v>
      </c>
      <c r="J100" s="55" t="str">
        <f>'[2]Daily Roster'!$J102</f>
        <v>qq</v>
      </c>
      <c r="K100" s="55" t="str">
        <f>'[2]Daily Roster'!$K102</f>
        <v>qq</v>
      </c>
      <c r="L100" s="55">
        <f>'[2]Daily Roster'!$L102</f>
        <v>0</v>
      </c>
      <c r="M100" s="55" t="str">
        <f>'[2]Daily Roster'!$M102</f>
        <v>James(Cardiology) / Bryony (CTS)</v>
      </c>
      <c r="N100" s="55">
        <f>'[2]Daily Roster'!$N102</f>
        <v>0</v>
      </c>
      <c r="O100" s="55">
        <f>'[2]Daily Roster'!$O102</f>
        <v>0</v>
      </c>
      <c r="P100" s="55">
        <f>'[2]Daily Roster'!$P102</f>
        <v>0</v>
      </c>
      <c r="Q100" s="55">
        <f>'[2]Daily Roster'!$Q102</f>
        <v>0</v>
      </c>
      <c r="R100" s="55">
        <f>'[2]Daily Roster'!$R102</f>
        <v>0</v>
      </c>
      <c r="S100" s="55">
        <f>'[2]Daily Roster'!$S102</f>
        <v>0</v>
      </c>
      <c r="T100" s="55">
        <f>'[2]Daily Roster'!$T102</f>
        <v>0</v>
      </c>
    </row>
    <row r="101" spans="1:20" x14ac:dyDescent="0.3">
      <c r="A101" s="51">
        <v>43238</v>
      </c>
      <c r="B101" s="52" t="s">
        <v>5</v>
      </c>
      <c r="C101" s="55" t="str">
        <f>'[2]Daily Roster'!$C103</f>
        <v>Tin</v>
      </c>
      <c r="D101" s="55" t="str">
        <f>'[2]Daily Roster'!$D103</f>
        <v>SarahJane</v>
      </c>
      <c r="E101" s="55" t="str">
        <f>'[2]Daily Roster'!$E103</f>
        <v>Clark</v>
      </c>
      <c r="F101" s="55" t="str">
        <f>'[2]Daily Roster'!$F103</f>
        <v>A.Tran</v>
      </c>
      <c r="G101" s="55" t="str">
        <f>'[2]Daily Roster'!$G103</f>
        <v>Huda</v>
      </c>
      <c r="H101" s="55" t="str">
        <f>'[2]Daily Roster'!$H103</f>
        <v>Aseel</v>
      </c>
      <c r="I101" s="55">
        <f>'[2]Daily Roster'!$I103</f>
        <v>0</v>
      </c>
      <c r="J101" s="55" t="str">
        <f>'[2]Daily Roster'!$J103</f>
        <v>qq</v>
      </c>
      <c r="K101" s="55" t="str">
        <f>'[2]Daily Roster'!$K103</f>
        <v>qq</v>
      </c>
      <c r="L101" s="55">
        <f>'[2]Daily Roster'!$L103</f>
        <v>0</v>
      </c>
      <c r="M101" s="55" t="str">
        <f>'[2]Daily Roster'!$M103</f>
        <v>qq</v>
      </c>
      <c r="N101" s="55">
        <f>'[2]Daily Roster'!$N103</f>
        <v>0</v>
      </c>
      <c r="O101" s="55">
        <f>'[2]Daily Roster'!$O103</f>
        <v>0</v>
      </c>
      <c r="P101" s="55">
        <f>'[2]Daily Roster'!$P103</f>
        <v>0</v>
      </c>
      <c r="Q101" s="55">
        <f>'[2]Daily Roster'!$Q103</f>
        <v>0</v>
      </c>
      <c r="R101" s="55">
        <f>'[2]Daily Roster'!$R103</f>
        <v>0</v>
      </c>
      <c r="S101" s="55">
        <f>'[2]Daily Roster'!$S103</f>
        <v>0</v>
      </c>
      <c r="T101" s="55">
        <f>'[2]Daily Roster'!$T103</f>
        <v>0</v>
      </c>
    </row>
    <row r="102" spans="1:20" x14ac:dyDescent="0.3">
      <c r="A102" s="51">
        <v>43241</v>
      </c>
      <c r="B102" s="52" t="s">
        <v>1</v>
      </c>
      <c r="C102" s="55" t="str">
        <f>'[2]Daily Roster'!$C104</f>
        <v>Tin</v>
      </c>
      <c r="D102" s="55" t="str">
        <f>'[2]Daily Roster'!$D104</f>
        <v>SarahJane</v>
      </c>
      <c r="E102" s="55" t="str">
        <f>'[2]Daily Roster'!$E104</f>
        <v>Clark</v>
      </c>
      <c r="F102" s="55" t="str">
        <f>'[2]Daily Roster'!$F104</f>
        <v>A.Tran</v>
      </c>
      <c r="G102" s="55" t="str">
        <f>'[2]Daily Roster'!$G104</f>
        <v>Nicholas</v>
      </c>
      <c r="H102" s="55" t="str">
        <f>'[2]Daily Roster'!$H104</f>
        <v>Phil</v>
      </c>
      <c r="I102" s="55">
        <f>'[2]Daily Roster'!$I104</f>
        <v>0</v>
      </c>
      <c r="J102" s="55" t="str">
        <f>'[2]Daily Roster'!$J104</f>
        <v>qq</v>
      </c>
      <c r="K102" s="55" t="str">
        <f>'[2]Daily Roster'!$K104</f>
        <v>qq</v>
      </c>
      <c r="L102" s="55">
        <f>'[2]Daily Roster'!$L104</f>
        <v>0</v>
      </c>
      <c r="M102" s="55" t="str">
        <f>'[2]Daily Roster'!$M104</f>
        <v>Edward (CTS)/Yean (ED)</v>
      </c>
      <c r="N102" s="55">
        <f>'[2]Daily Roster'!$N104</f>
        <v>0</v>
      </c>
      <c r="O102" s="55">
        <f>'[2]Daily Roster'!$O104</f>
        <v>0</v>
      </c>
      <c r="P102" s="55">
        <f>'[2]Daily Roster'!$P104</f>
        <v>0</v>
      </c>
      <c r="Q102" s="55">
        <f>'[2]Daily Roster'!$Q104</f>
        <v>0</v>
      </c>
      <c r="R102" s="55">
        <f>'[2]Daily Roster'!$R104</f>
        <v>0</v>
      </c>
      <c r="S102" s="55">
        <f>'[2]Daily Roster'!$S104</f>
        <v>0</v>
      </c>
      <c r="T102" s="55">
        <f>'[2]Daily Roster'!$T104</f>
        <v>0</v>
      </c>
    </row>
    <row r="103" spans="1:20" x14ac:dyDescent="0.3">
      <c r="A103" s="51">
        <v>43242</v>
      </c>
      <c r="B103" s="52" t="s">
        <v>2</v>
      </c>
      <c r="C103" s="55" t="str">
        <f>'[2]Daily Roster'!$C105</f>
        <v>Tin</v>
      </c>
      <c r="D103" s="55" t="str">
        <f>'[2]Daily Roster'!$D105</f>
        <v>SarahJane</v>
      </c>
      <c r="E103" s="55" t="str">
        <f>'[2]Daily Roster'!$E105</f>
        <v>Clark</v>
      </c>
      <c r="F103" s="55" t="str">
        <f>'[2]Daily Roster'!$F105</f>
        <v>A.Tran</v>
      </c>
      <c r="G103" s="55" t="str">
        <f>'[2]Daily Roster'!$G105</f>
        <v>Nicholas</v>
      </c>
      <c r="H103" s="55" t="str">
        <f>'[2]Daily Roster'!$H105</f>
        <v>Huda</v>
      </c>
      <c r="I103" s="55">
        <f>'[2]Daily Roster'!$I105</f>
        <v>0</v>
      </c>
      <c r="J103" s="55" t="str">
        <f>'[2]Daily Roster'!$J105</f>
        <v>qq</v>
      </c>
      <c r="K103" s="55" t="str">
        <f>'[2]Daily Roster'!$K105</f>
        <v>qq</v>
      </c>
      <c r="L103" s="55">
        <f>'[2]Daily Roster'!$L105</f>
        <v>0</v>
      </c>
      <c r="M103" s="55" t="str">
        <f>'[2]Daily Roster'!$M105</f>
        <v>Edward (CTS)/Yean (ED)</v>
      </c>
      <c r="N103" s="55">
        <f>'[2]Daily Roster'!$N105</f>
        <v>0</v>
      </c>
      <c r="O103" s="55">
        <f>'[2]Daily Roster'!$O105</f>
        <v>0</v>
      </c>
      <c r="P103" s="55">
        <f>'[2]Daily Roster'!$P105</f>
        <v>0</v>
      </c>
      <c r="Q103" s="55">
        <f>'[2]Daily Roster'!$Q105</f>
        <v>0</v>
      </c>
      <c r="R103" s="55">
        <f>'[2]Daily Roster'!$R105</f>
        <v>0</v>
      </c>
      <c r="S103" s="55">
        <f>'[2]Daily Roster'!$S105</f>
        <v>0</v>
      </c>
      <c r="T103" s="55">
        <f>'[2]Daily Roster'!$T105</f>
        <v>0</v>
      </c>
    </row>
    <row r="104" spans="1:20" x14ac:dyDescent="0.3">
      <c r="A104" s="51">
        <v>43243</v>
      </c>
      <c r="B104" s="52" t="s">
        <v>3</v>
      </c>
      <c r="C104" s="55" t="str">
        <f>'[2]Daily Roster'!$C106</f>
        <v>Tin</v>
      </c>
      <c r="D104" s="55" t="str">
        <f>'[2]Daily Roster'!$D106</f>
        <v>SarahJane</v>
      </c>
      <c r="E104" s="55" t="str">
        <f>'[2]Daily Roster'!$E106</f>
        <v>Clark</v>
      </c>
      <c r="F104" s="55" t="str">
        <f>'[2]Daily Roster'!$F106</f>
        <v>A.Tran</v>
      </c>
      <c r="G104" s="55" t="str">
        <f>'[2]Daily Roster'!$G106</f>
        <v>Nicholas</v>
      </c>
      <c r="H104" s="55" t="str">
        <f>'[2]Daily Roster'!$H106</f>
        <v>Aseel</v>
      </c>
      <c r="I104" s="55">
        <f>'[2]Daily Roster'!$I106</f>
        <v>0</v>
      </c>
      <c r="J104" s="55" t="str">
        <f>'[2]Daily Roster'!$J106</f>
        <v>qq</v>
      </c>
      <c r="K104" s="55" t="str">
        <f>'[2]Daily Roster'!$K106</f>
        <v>qq</v>
      </c>
      <c r="L104" s="55">
        <f>'[2]Daily Roster'!$L106</f>
        <v>0</v>
      </c>
      <c r="M104" s="55" t="str">
        <f>'[2]Daily Roster'!$M106</f>
        <v>Edward (CTS)/Yean (ED)</v>
      </c>
      <c r="N104" s="55">
        <f>'[2]Daily Roster'!$N106</f>
        <v>0</v>
      </c>
      <c r="O104" s="55">
        <f>'[2]Daily Roster'!$O106</f>
        <v>0</v>
      </c>
      <c r="P104" s="55">
        <f>'[2]Daily Roster'!$P106</f>
        <v>0</v>
      </c>
      <c r="Q104" s="55">
        <f>'[2]Daily Roster'!$Q106</f>
        <v>0</v>
      </c>
      <c r="R104" s="55">
        <f>'[2]Daily Roster'!$R106</f>
        <v>0</v>
      </c>
      <c r="S104" s="55">
        <f>'[2]Daily Roster'!$S106</f>
        <v>0</v>
      </c>
      <c r="T104" s="55">
        <f>'[2]Daily Roster'!$T106</f>
        <v>0</v>
      </c>
    </row>
    <row r="105" spans="1:20" x14ac:dyDescent="0.3">
      <c r="A105" s="51">
        <v>43244</v>
      </c>
      <c r="B105" s="52" t="s">
        <v>4</v>
      </c>
      <c r="C105" s="55" t="str">
        <f>'[2]Daily Roster'!$C107</f>
        <v>Tin</v>
      </c>
      <c r="D105" s="55" t="str">
        <f>'[2]Daily Roster'!$D107</f>
        <v>SarahJane</v>
      </c>
      <c r="E105" s="55" t="str">
        <f>'[2]Daily Roster'!$E107</f>
        <v>Clark</v>
      </c>
      <c r="F105" s="55" t="str">
        <f>'[2]Daily Roster'!$F107</f>
        <v>A.Tran</v>
      </c>
      <c r="G105" s="55" t="str">
        <f>'[2]Daily Roster'!$G107</f>
        <v>Nicholas</v>
      </c>
      <c r="H105" s="55" t="str">
        <f>'[2]Daily Roster'!$H107</f>
        <v>Aseel</v>
      </c>
      <c r="I105" s="55">
        <f>'[2]Daily Roster'!$I107</f>
        <v>0</v>
      </c>
      <c r="J105" s="55" t="str">
        <f>'[2]Daily Roster'!$J107</f>
        <v>Connie</v>
      </c>
      <c r="K105" s="55" t="str">
        <f>'[2]Daily Roster'!$K107</f>
        <v>qq</v>
      </c>
      <c r="L105" s="55">
        <f>'[2]Daily Roster'!$L107</f>
        <v>0</v>
      </c>
      <c r="M105" s="55" t="str">
        <f>'[2]Daily Roster'!$M107</f>
        <v>Edward (CTS)/Yean (ED)</v>
      </c>
      <c r="N105" s="55">
        <f>'[2]Daily Roster'!$N107</f>
        <v>0</v>
      </c>
      <c r="O105" s="55">
        <f>'[2]Daily Roster'!$O107</f>
        <v>0</v>
      </c>
      <c r="P105" s="55">
        <f>'[2]Daily Roster'!$P107</f>
        <v>0</v>
      </c>
      <c r="Q105" s="55">
        <f>'[2]Daily Roster'!$Q107</f>
        <v>0</v>
      </c>
      <c r="R105" s="55">
        <f>'[2]Daily Roster'!$R107</f>
        <v>0</v>
      </c>
      <c r="S105" s="55">
        <f>'[2]Daily Roster'!$S107</f>
        <v>0</v>
      </c>
      <c r="T105" s="55">
        <f>'[2]Daily Roster'!$T107</f>
        <v>0</v>
      </c>
    </row>
    <row r="106" spans="1:20" x14ac:dyDescent="0.3">
      <c r="A106" s="51">
        <v>43245</v>
      </c>
      <c r="B106" s="52" t="s">
        <v>5</v>
      </c>
      <c r="C106" s="55" t="str">
        <f>'[2]Daily Roster'!$C108</f>
        <v>Tin</v>
      </c>
      <c r="D106" s="55" t="str">
        <f>'[2]Daily Roster'!$D108</f>
        <v>SarahJane</v>
      </c>
      <c r="E106" s="55" t="str">
        <f>'[2]Daily Roster'!$E108</f>
        <v>Clark</v>
      </c>
      <c r="F106" s="55" t="str">
        <f>'[2]Daily Roster'!$F108</f>
        <v>A.Tran</v>
      </c>
      <c r="G106" s="55" t="str">
        <f>'[2]Daily Roster'!$G108</f>
        <v>Nicholas</v>
      </c>
      <c r="H106" s="55" t="str">
        <f>'[2]Daily Roster'!$H108</f>
        <v>Aseel</v>
      </c>
      <c r="I106" s="55">
        <f>'[2]Daily Roster'!$I108</f>
        <v>0</v>
      </c>
      <c r="J106" s="55" t="str">
        <f>'[2]Daily Roster'!$J108</f>
        <v>qq</v>
      </c>
      <c r="K106" s="55" t="str">
        <f>'[2]Daily Roster'!$K108</f>
        <v>qq</v>
      </c>
      <c r="L106" s="55">
        <f>'[2]Daily Roster'!$L108</f>
        <v>0</v>
      </c>
      <c r="M106" s="55" t="str">
        <f>'[2]Daily Roster'!$M108</f>
        <v>qq</v>
      </c>
      <c r="N106" s="55">
        <f>'[2]Daily Roster'!$N108</f>
        <v>0</v>
      </c>
      <c r="O106" s="55">
        <f>'[2]Daily Roster'!$O108</f>
        <v>0</v>
      </c>
      <c r="P106" s="55">
        <f>'[2]Daily Roster'!$P108</f>
        <v>0</v>
      </c>
      <c r="Q106" s="55">
        <f>'[2]Daily Roster'!$Q108</f>
        <v>0</v>
      </c>
      <c r="R106" s="55">
        <f>'[2]Daily Roster'!$R108</f>
        <v>0</v>
      </c>
      <c r="S106" s="55">
        <f>'[2]Daily Roster'!$S108</f>
        <v>0</v>
      </c>
      <c r="T106" s="55">
        <f>'[2]Daily Roster'!$T108</f>
        <v>0</v>
      </c>
    </row>
    <row r="107" spans="1:20" x14ac:dyDescent="0.3">
      <c r="A107" s="51">
        <v>43248</v>
      </c>
      <c r="B107" s="52" t="s">
        <v>1</v>
      </c>
      <c r="C107" s="55" t="str">
        <f>'[2]Daily Roster'!$C109</f>
        <v>Tin</v>
      </c>
      <c r="D107" s="55" t="str">
        <f>'[2]Daily Roster'!$D109</f>
        <v>SarahJane</v>
      </c>
      <c r="E107" s="55" t="str">
        <f>'[2]Daily Roster'!$E109</f>
        <v>Clark</v>
      </c>
      <c r="F107" s="55" t="str">
        <f>'[2]Daily Roster'!$F109</f>
        <v>A.Tran</v>
      </c>
      <c r="G107" s="55" t="str">
        <f>'[2]Daily Roster'!$G109</f>
        <v>Nicholas</v>
      </c>
      <c r="H107" s="55" t="str">
        <f>'[2]Daily Roster'!$H109</f>
        <v>Stuart</v>
      </c>
      <c r="I107" s="55">
        <f>'[2]Daily Roster'!$I109</f>
        <v>0</v>
      </c>
      <c r="J107" s="55" t="str">
        <f>'[2]Daily Roster'!$J109</f>
        <v>qq</v>
      </c>
      <c r="K107" s="55" t="str">
        <f>'[2]Daily Roster'!$K109</f>
        <v>qq</v>
      </c>
      <c r="L107" s="55">
        <f>'[2]Daily Roster'!$L109</f>
        <v>0</v>
      </c>
      <c r="M107" s="55">
        <f>'[2]Daily Roster'!$M109</f>
        <v>0</v>
      </c>
      <c r="N107" s="55">
        <f>'[2]Daily Roster'!$N109</f>
        <v>0</v>
      </c>
      <c r="O107" s="55">
        <f>'[2]Daily Roster'!$O109</f>
        <v>0</v>
      </c>
      <c r="P107" s="55">
        <f>'[2]Daily Roster'!$P109</f>
        <v>0</v>
      </c>
      <c r="Q107" s="55">
        <f>'[2]Daily Roster'!$Q109</f>
        <v>0</v>
      </c>
      <c r="R107" s="55">
        <f>'[2]Daily Roster'!$R109</f>
        <v>0</v>
      </c>
      <c r="S107" s="55">
        <f>'[2]Daily Roster'!$S109</f>
        <v>0</v>
      </c>
      <c r="T107" s="55">
        <f>'[2]Daily Roster'!$T109</f>
        <v>0</v>
      </c>
    </row>
    <row r="108" spans="1:20" x14ac:dyDescent="0.3">
      <c r="A108" s="51">
        <v>43249</v>
      </c>
      <c r="B108" s="52" t="s">
        <v>2</v>
      </c>
      <c r="C108" s="55" t="str">
        <f>'[2]Daily Roster'!$C110</f>
        <v>Tin</v>
      </c>
      <c r="D108" s="55" t="str">
        <f>'[2]Daily Roster'!$D110</f>
        <v>Nicholas</v>
      </c>
      <c r="E108" s="55" t="str">
        <f>'[2]Daily Roster'!$E110</f>
        <v>Clark</v>
      </c>
      <c r="F108" s="55" t="str">
        <f>'[2]Daily Roster'!$F110</f>
        <v>A.Tran</v>
      </c>
      <c r="G108" s="55" t="str">
        <f>'[2]Daily Roster'!$G110</f>
        <v>Aseel</v>
      </c>
      <c r="H108" s="55" t="str">
        <f>'[2]Daily Roster'!$H110</f>
        <v>D.Dunning</v>
      </c>
      <c r="I108" s="55">
        <f>'[2]Daily Roster'!$I110</f>
        <v>0</v>
      </c>
      <c r="J108" s="55" t="str">
        <f>'[2]Daily Roster'!$J110</f>
        <v>qq</v>
      </c>
      <c r="K108" s="55" t="str">
        <f>'[2]Daily Roster'!$K110</f>
        <v>qq</v>
      </c>
      <c r="L108" s="55">
        <f>'[2]Daily Roster'!$L110</f>
        <v>0</v>
      </c>
      <c r="M108" s="55">
        <f>'[2]Daily Roster'!$M110</f>
        <v>0</v>
      </c>
      <c r="N108" s="55">
        <f>'[2]Daily Roster'!$N110</f>
        <v>0</v>
      </c>
      <c r="O108" s="55">
        <f>'[2]Daily Roster'!$O110</f>
        <v>0</v>
      </c>
      <c r="P108" s="55">
        <f>'[2]Daily Roster'!$P110</f>
        <v>0</v>
      </c>
      <c r="Q108" s="55">
        <f>'[2]Daily Roster'!$Q110</f>
        <v>0</v>
      </c>
      <c r="R108" s="55">
        <f>'[2]Daily Roster'!$R110</f>
        <v>0</v>
      </c>
      <c r="S108" s="55">
        <f>'[2]Daily Roster'!$S110</f>
        <v>0</v>
      </c>
      <c r="T108" s="55">
        <f>'[2]Daily Roster'!$T110</f>
        <v>0</v>
      </c>
    </row>
    <row r="109" spans="1:20" x14ac:dyDescent="0.3">
      <c r="A109" s="51">
        <v>43250</v>
      </c>
      <c r="B109" s="52" t="s">
        <v>3</v>
      </c>
      <c r="C109" s="55" t="str">
        <f>'[2]Daily Roster'!$C111</f>
        <v>Tin</v>
      </c>
      <c r="D109" s="55" t="str">
        <f>'[2]Daily Roster'!$D111</f>
        <v>SarahJane</v>
      </c>
      <c r="E109" s="55" t="str">
        <f>'[2]Daily Roster'!$E111</f>
        <v>Clark</v>
      </c>
      <c r="F109" s="55" t="str">
        <f>'[2]Daily Roster'!$F111</f>
        <v>A.Tran</v>
      </c>
      <c r="G109" s="55" t="str">
        <f>'[2]Daily Roster'!$G111</f>
        <v>Aseel</v>
      </c>
      <c r="H109" s="55" t="str">
        <f>'[2]Daily Roster'!$H111</f>
        <v>Stuart</v>
      </c>
      <c r="I109" s="55">
        <f>'[2]Daily Roster'!$I111</f>
        <v>0</v>
      </c>
      <c r="J109" s="55" t="str">
        <f>'[2]Daily Roster'!$J111</f>
        <v>qq</v>
      </c>
      <c r="K109" s="55" t="str">
        <f>'[2]Daily Roster'!$K111</f>
        <v>qq</v>
      </c>
      <c r="L109" s="55">
        <f>'[2]Daily Roster'!$L111</f>
        <v>0</v>
      </c>
      <c r="M109" s="55">
        <f>'[2]Daily Roster'!$M111</f>
        <v>0</v>
      </c>
      <c r="N109" s="55">
        <f>'[2]Daily Roster'!$N111</f>
        <v>0</v>
      </c>
      <c r="O109" s="55">
        <f>'[2]Daily Roster'!$O111</f>
        <v>0</v>
      </c>
      <c r="P109" s="55">
        <f>'[2]Daily Roster'!$P111</f>
        <v>0</v>
      </c>
      <c r="Q109" s="55">
        <f>'[2]Daily Roster'!$Q111</f>
        <v>0</v>
      </c>
      <c r="R109" s="55">
        <f>'[2]Daily Roster'!$R111</f>
        <v>0</v>
      </c>
      <c r="S109" s="55">
        <f>'[2]Daily Roster'!$S111</f>
        <v>0</v>
      </c>
      <c r="T109" s="55">
        <f>'[2]Daily Roster'!$T111</f>
        <v>0</v>
      </c>
    </row>
    <row r="110" spans="1:20" x14ac:dyDescent="0.3">
      <c r="A110" s="51">
        <v>43251</v>
      </c>
      <c r="B110" s="52" t="s">
        <v>4</v>
      </c>
      <c r="C110" s="55" t="str">
        <f>'[2]Daily Roster'!$C112</f>
        <v>Tin</v>
      </c>
      <c r="D110" s="55" t="str">
        <f>'[2]Daily Roster'!$D112</f>
        <v>SarahJane</v>
      </c>
      <c r="E110" s="55" t="str">
        <f>'[2]Daily Roster'!$E112</f>
        <v>Clark</v>
      </c>
      <c r="F110" s="55" t="str">
        <f>'[2]Daily Roster'!$F112</f>
        <v>A.Tran</v>
      </c>
      <c r="G110" s="55" t="str">
        <f>'[2]Daily Roster'!$G112</f>
        <v>Nicholas/Stuart</v>
      </c>
      <c r="H110" s="55" t="str">
        <f>'[2]Daily Roster'!$H112</f>
        <v>Aseel</v>
      </c>
      <c r="I110" s="55">
        <f>'[2]Daily Roster'!$I112</f>
        <v>0</v>
      </c>
      <c r="J110" s="55" t="str">
        <f>'[2]Daily Roster'!$J112</f>
        <v>qq</v>
      </c>
      <c r="K110" s="55" t="str">
        <f>'[2]Daily Roster'!$K112</f>
        <v>qq</v>
      </c>
      <c r="L110" s="55">
        <f>'[2]Daily Roster'!$L112</f>
        <v>0</v>
      </c>
      <c r="M110" s="55">
        <f>'[2]Daily Roster'!$M112</f>
        <v>0</v>
      </c>
      <c r="N110" s="55">
        <f>'[2]Daily Roster'!$N112</f>
        <v>0</v>
      </c>
      <c r="O110" s="55">
        <f>'[2]Daily Roster'!$O112</f>
        <v>0</v>
      </c>
      <c r="P110" s="55">
        <f>'[2]Daily Roster'!$P112</f>
        <v>0</v>
      </c>
      <c r="Q110" s="55">
        <f>'[2]Daily Roster'!$Q112</f>
        <v>0</v>
      </c>
      <c r="R110" s="55">
        <f>'[2]Daily Roster'!$R112</f>
        <v>0</v>
      </c>
      <c r="S110" s="55">
        <f>'[2]Daily Roster'!$S112</f>
        <v>0</v>
      </c>
      <c r="T110" s="55">
        <f>'[2]Daily Roster'!$T112</f>
        <v>0</v>
      </c>
    </row>
    <row r="111" spans="1:20" x14ac:dyDescent="0.3">
      <c r="A111" s="51">
        <v>43252</v>
      </c>
      <c r="B111" s="52" t="s">
        <v>5</v>
      </c>
      <c r="C111" s="55" t="str">
        <f>'[2]Daily Roster'!$C113</f>
        <v>Nicholas</v>
      </c>
      <c r="D111" s="55" t="str">
        <f>'[2]Daily Roster'!$D113</f>
        <v>SarahJane</v>
      </c>
      <c r="E111" s="55" t="str">
        <f>'[2]Daily Roster'!$E113</f>
        <v>Clark</v>
      </c>
      <c r="F111" s="55" t="str">
        <f>'[2]Daily Roster'!$F113</f>
        <v>A.Tran</v>
      </c>
      <c r="G111" s="55" t="str">
        <f>'[2]Daily Roster'!$G113</f>
        <v>Aseel</v>
      </c>
      <c r="H111" s="55" t="str">
        <f>'[2]Daily Roster'!$H113</f>
        <v>John</v>
      </c>
      <c r="I111" s="55">
        <f>'[2]Daily Roster'!$I113</f>
        <v>0</v>
      </c>
      <c r="J111" s="55" t="str">
        <f>'[2]Daily Roster'!$J113</f>
        <v>qq</v>
      </c>
      <c r="K111" s="55" t="str">
        <f>'[2]Daily Roster'!$K113</f>
        <v>qq</v>
      </c>
      <c r="L111" s="55">
        <f>'[2]Daily Roster'!$L113</f>
        <v>0</v>
      </c>
      <c r="M111" s="55">
        <f>'[2]Daily Roster'!$M113</f>
        <v>0</v>
      </c>
      <c r="N111" s="55">
        <f>'[2]Daily Roster'!$N113</f>
        <v>0</v>
      </c>
      <c r="O111" s="55">
        <f>'[2]Daily Roster'!$O113</f>
        <v>0</v>
      </c>
      <c r="P111" s="55">
        <f>'[2]Daily Roster'!$P113</f>
        <v>0</v>
      </c>
      <c r="Q111" s="55">
        <f>'[2]Daily Roster'!$Q113</f>
        <v>0</v>
      </c>
      <c r="R111" s="55">
        <f>'[2]Daily Roster'!$R113</f>
        <v>0</v>
      </c>
      <c r="S111" s="55">
        <f>'[2]Daily Roster'!$S113</f>
        <v>0</v>
      </c>
      <c r="T111" s="55">
        <f>'[2]Daily Roster'!$T113</f>
        <v>0</v>
      </c>
    </row>
    <row r="112" spans="1:20" x14ac:dyDescent="0.3">
      <c r="A112" s="51">
        <v>43255</v>
      </c>
      <c r="B112" s="52" t="s">
        <v>1</v>
      </c>
      <c r="C112" s="55" t="str">
        <f>'[2]Daily Roster'!$C114</f>
        <v>Tin</v>
      </c>
      <c r="D112" s="55" t="str">
        <f>'[2]Daily Roster'!$D114</f>
        <v>Nicholas</v>
      </c>
      <c r="E112" s="55" t="str">
        <f>'[2]Daily Roster'!$E114</f>
        <v>Clark</v>
      </c>
      <c r="F112" s="55" t="str">
        <f>'[2]Daily Roster'!$F114</f>
        <v>A.Tran</v>
      </c>
      <c r="G112" s="55" t="str">
        <f>'[2]Daily Roster'!$G114</f>
        <v>Aseel</v>
      </c>
      <c r="H112" s="55" t="str">
        <f>'[2]Daily Roster'!$H114</f>
        <v>SarahJane(pm)</v>
      </c>
      <c r="I112" s="55">
        <f>'[2]Daily Roster'!$I114</f>
        <v>0</v>
      </c>
      <c r="J112" s="55" t="str">
        <f>'[2]Daily Roster'!$J114</f>
        <v>qq</v>
      </c>
      <c r="K112" s="55" t="str">
        <f>'[2]Daily Roster'!$K114</f>
        <v>Victoria (cardiology) (LS)</v>
      </c>
      <c r="L112" s="55">
        <f>'[2]Daily Roster'!$L114</f>
        <v>0</v>
      </c>
      <c r="M112" s="55">
        <f>'[2]Daily Roster'!$M114</f>
        <v>0</v>
      </c>
      <c r="N112" s="55">
        <f>'[2]Daily Roster'!$N114</f>
        <v>0</v>
      </c>
      <c r="O112" s="55">
        <f>'[2]Daily Roster'!$O114</f>
        <v>0</v>
      </c>
      <c r="P112" s="55">
        <f>'[2]Daily Roster'!$P114</f>
        <v>0</v>
      </c>
      <c r="Q112" s="55">
        <f>'[2]Daily Roster'!$Q114</f>
        <v>0</v>
      </c>
      <c r="R112" s="55">
        <f>'[2]Daily Roster'!$R114</f>
        <v>0</v>
      </c>
      <c r="S112" s="55">
        <f>'[2]Daily Roster'!$S114</f>
        <v>0</v>
      </c>
      <c r="T112" s="55">
        <f>'[2]Daily Roster'!$T114</f>
        <v>0</v>
      </c>
    </row>
    <row r="113" spans="1:20" x14ac:dyDescent="0.3">
      <c r="A113" s="51">
        <v>43256</v>
      </c>
      <c r="B113" s="52" t="s">
        <v>2</v>
      </c>
      <c r="C113" s="55" t="str">
        <f>'[2]Daily Roster'!$C115</f>
        <v>Tin</v>
      </c>
      <c r="D113" s="55" t="str">
        <f>'[2]Daily Roster'!$D115</f>
        <v>SarahJane</v>
      </c>
      <c r="E113" s="55" t="str">
        <f>'[2]Daily Roster'!$E115</f>
        <v>Clark</v>
      </c>
      <c r="F113" s="55" t="str">
        <f>'[2]Daily Roster'!$F115</f>
        <v>A.Tran</v>
      </c>
      <c r="G113" s="55" t="str">
        <f>'[2]Daily Roster'!$G115</f>
        <v>Nicholas</v>
      </c>
      <c r="H113" s="55" t="str">
        <f>'[2]Daily Roster'!$H115</f>
        <v>Aseel(pm)</v>
      </c>
      <c r="I113" s="55">
        <f>'[2]Daily Roster'!$I115</f>
        <v>0</v>
      </c>
      <c r="J113" s="55" t="str">
        <f>'[2]Daily Roster'!$J115</f>
        <v>qq</v>
      </c>
      <c r="K113" s="55" t="str">
        <f>'[2]Daily Roster'!$K115</f>
        <v>Victoria (cardiology) (LS)</v>
      </c>
      <c r="L113" s="55">
        <f>'[2]Daily Roster'!$L115</f>
        <v>0</v>
      </c>
      <c r="M113" s="55">
        <f>'[2]Daily Roster'!$M115</f>
        <v>0</v>
      </c>
      <c r="N113" s="55">
        <f>'[2]Daily Roster'!$N115</f>
        <v>0</v>
      </c>
      <c r="O113" s="55">
        <f>'[2]Daily Roster'!$O115</f>
        <v>0</v>
      </c>
      <c r="P113" s="55">
        <f>'[2]Daily Roster'!$P115</f>
        <v>0</v>
      </c>
      <c r="Q113" s="55">
        <f>'[2]Daily Roster'!$Q115</f>
        <v>0</v>
      </c>
      <c r="R113" s="55">
        <f>'[2]Daily Roster'!$R115</f>
        <v>0</v>
      </c>
      <c r="S113" s="55">
        <f>'[2]Daily Roster'!$S115</f>
        <v>0</v>
      </c>
      <c r="T113" s="55">
        <f>'[2]Daily Roster'!$T115</f>
        <v>0</v>
      </c>
    </row>
    <row r="114" spans="1:20" x14ac:dyDescent="0.3">
      <c r="A114" s="51">
        <v>43257</v>
      </c>
      <c r="B114" s="52" t="s">
        <v>3</v>
      </c>
      <c r="C114" s="55" t="str">
        <f>'[2]Daily Roster'!$C116</f>
        <v>Tin</v>
      </c>
      <c r="D114" s="55" t="str">
        <f>'[2]Daily Roster'!$D116</f>
        <v>Nicholas</v>
      </c>
      <c r="E114" s="55" t="str">
        <f>'[2]Daily Roster'!$E116</f>
        <v>Clark</v>
      </c>
      <c r="F114" s="55" t="str">
        <f>'[2]Daily Roster'!$F116</f>
        <v>A.Tran</v>
      </c>
      <c r="G114" s="55" t="str">
        <f>'[2]Daily Roster'!$G116</f>
        <v>K.Noble</v>
      </c>
      <c r="H114" s="55" t="str">
        <f>'[2]Daily Roster'!$H116</f>
        <v>SarahJane(pm)</v>
      </c>
      <c r="I114" s="55">
        <f>'[2]Daily Roster'!$I116</f>
        <v>0</v>
      </c>
      <c r="J114" s="55" t="str">
        <f>'[2]Daily Roster'!$J116</f>
        <v>qq</v>
      </c>
      <c r="K114" s="55" t="str">
        <f>'[2]Daily Roster'!$K116</f>
        <v>Victoria (cardiology) (LS)</v>
      </c>
      <c r="L114" s="55">
        <f>'[2]Daily Roster'!$L116</f>
        <v>0</v>
      </c>
      <c r="M114" s="55">
        <f>'[2]Daily Roster'!$M116</f>
        <v>0</v>
      </c>
      <c r="N114" s="55">
        <f>'[2]Daily Roster'!$N116</f>
        <v>0</v>
      </c>
      <c r="O114" s="55">
        <f>'[2]Daily Roster'!$O116</f>
        <v>0</v>
      </c>
      <c r="P114" s="55">
        <f>'[2]Daily Roster'!$P116</f>
        <v>0</v>
      </c>
      <c r="Q114" s="55">
        <f>'[2]Daily Roster'!$Q116</f>
        <v>0</v>
      </c>
      <c r="R114" s="55">
        <f>'[2]Daily Roster'!$R116</f>
        <v>0</v>
      </c>
      <c r="S114" s="55">
        <f>'[2]Daily Roster'!$S116</f>
        <v>0</v>
      </c>
      <c r="T114" s="55">
        <f>'[2]Daily Roster'!$T116</f>
        <v>0</v>
      </c>
    </row>
    <row r="115" spans="1:20" x14ac:dyDescent="0.3">
      <c r="A115" s="51">
        <v>43258</v>
      </c>
      <c r="B115" s="52" t="s">
        <v>4</v>
      </c>
      <c r="C115" s="55" t="str">
        <f>'[2]Daily Roster'!$C117</f>
        <v>Tin</v>
      </c>
      <c r="D115" s="55" t="str">
        <f>'[2]Daily Roster'!$D117</f>
        <v>Nicholas</v>
      </c>
      <c r="E115" s="55" t="str">
        <f>'[2]Daily Roster'!$E117</f>
        <v>Clark</v>
      </c>
      <c r="F115" s="55" t="str">
        <f>'[2]Daily Roster'!$F117</f>
        <v>A.Tran</v>
      </c>
      <c r="G115" s="55" t="str">
        <f>'[2]Daily Roster'!$G117</f>
        <v>Aseel</v>
      </c>
      <c r="H115" s="55" t="str">
        <f>'[2]Daily Roster'!$H117</f>
        <v>Huda(pm)</v>
      </c>
      <c r="I115" s="55">
        <f>'[2]Daily Roster'!$I117</f>
        <v>0</v>
      </c>
      <c r="J115" s="55" t="str">
        <f>'[2]Daily Roster'!$J117</f>
        <v>qq</v>
      </c>
      <c r="K115" s="55" t="str">
        <f>'[2]Daily Roster'!$K117</f>
        <v>Victoria (cardiology) (LS)</v>
      </c>
      <c r="L115" s="55">
        <f>'[2]Daily Roster'!$L117</f>
        <v>0</v>
      </c>
      <c r="M115" s="55">
        <f>'[2]Daily Roster'!$M117</f>
        <v>0</v>
      </c>
      <c r="N115" s="55">
        <f>'[2]Daily Roster'!$N117</f>
        <v>0</v>
      </c>
      <c r="O115" s="55">
        <f>'[2]Daily Roster'!$O117</f>
        <v>0</v>
      </c>
      <c r="P115" s="55">
        <f>'[2]Daily Roster'!$P117</f>
        <v>0</v>
      </c>
      <c r="Q115" s="55">
        <f>'[2]Daily Roster'!$Q117</f>
        <v>0</v>
      </c>
      <c r="R115" s="55">
        <f>'[2]Daily Roster'!$R117</f>
        <v>0</v>
      </c>
      <c r="S115" s="55">
        <f>'[2]Daily Roster'!$S117</f>
        <v>0</v>
      </c>
      <c r="T115" s="55">
        <f>'[2]Daily Roster'!$T117</f>
        <v>0</v>
      </c>
    </row>
    <row r="116" spans="1:20" x14ac:dyDescent="0.3">
      <c r="A116" s="51">
        <v>43259</v>
      </c>
      <c r="B116" s="52" t="s">
        <v>5</v>
      </c>
      <c r="C116" s="55" t="str">
        <f>'[2]Daily Roster'!$C118</f>
        <v>Tin</v>
      </c>
      <c r="D116" s="55" t="str">
        <f>'[2]Daily Roster'!$D118</f>
        <v>SarahJane</v>
      </c>
      <c r="E116" s="55" t="str">
        <f>'[2]Daily Roster'!$E118</f>
        <v>Clark</v>
      </c>
      <c r="F116" s="55" t="str">
        <f>'[2]Daily Roster'!$F118</f>
        <v>A.Tran</v>
      </c>
      <c r="G116" s="55" t="str">
        <f>'[2]Daily Roster'!$G118</f>
        <v>Nicholas</v>
      </c>
      <c r="H116" s="55" t="str">
        <f>'[2]Daily Roster'!$H118</f>
        <v>Aseel (pm)</v>
      </c>
      <c r="I116" s="55">
        <f>'[2]Daily Roster'!$I118</f>
        <v>0</v>
      </c>
      <c r="J116" s="55" t="str">
        <f>'[2]Daily Roster'!$J118</f>
        <v>qq</v>
      </c>
      <c r="K116" s="55" t="str">
        <f>'[2]Daily Roster'!$K118</f>
        <v>Victoria (cardiology) (LS)</v>
      </c>
      <c r="L116" s="55">
        <f>'[2]Daily Roster'!$L118</f>
        <v>0</v>
      </c>
      <c r="M116" s="55">
        <f>'[2]Daily Roster'!$M118</f>
        <v>0</v>
      </c>
      <c r="N116" s="55">
        <f>'[2]Daily Roster'!$N118</f>
        <v>0</v>
      </c>
      <c r="O116" s="55">
        <f>'[2]Daily Roster'!$O118</f>
        <v>0</v>
      </c>
      <c r="P116" s="55">
        <f>'[2]Daily Roster'!$P118</f>
        <v>0</v>
      </c>
      <c r="Q116" s="55">
        <f>'[2]Daily Roster'!$Q118</f>
        <v>0</v>
      </c>
      <c r="R116" s="55">
        <f>'[2]Daily Roster'!$R118</f>
        <v>0</v>
      </c>
      <c r="S116" s="55">
        <f>'[2]Daily Roster'!$S118</f>
        <v>0</v>
      </c>
      <c r="T116" s="55">
        <f>'[2]Daily Roster'!$T118</f>
        <v>0</v>
      </c>
    </row>
    <row r="117" spans="1:20" x14ac:dyDescent="0.3">
      <c r="A117" s="51">
        <v>43262</v>
      </c>
      <c r="B117" s="52" t="s">
        <v>1</v>
      </c>
      <c r="C117" s="55" t="str">
        <f>'[2]Daily Roster'!$C119</f>
        <v xml:space="preserve">public holiday </v>
      </c>
      <c r="D117" s="55" t="str">
        <f>'[2]Daily Roster'!$D119</f>
        <v xml:space="preserve">public holiday </v>
      </c>
      <c r="E117" s="55" t="str">
        <f>'[2]Daily Roster'!$E119</f>
        <v xml:space="preserve">public holiday </v>
      </c>
      <c r="F117" s="55" t="str">
        <f>'[2]Daily Roster'!$F119</f>
        <v xml:space="preserve">public holiday </v>
      </c>
      <c r="G117" s="55" t="str">
        <f>'[2]Daily Roster'!$G119</f>
        <v xml:space="preserve">public holiday </v>
      </c>
      <c r="H117" s="55" t="str">
        <f>'[2]Daily Roster'!$H119</f>
        <v xml:space="preserve">public holiday </v>
      </c>
      <c r="I117" s="55">
        <f>'[2]Daily Roster'!$I119</f>
        <v>0</v>
      </c>
      <c r="J117" s="55" t="str">
        <f>'[2]Daily Roster'!$J119</f>
        <v>qq</v>
      </c>
      <c r="K117" s="55" t="str">
        <f>'[2]Daily Roster'!$K119</f>
        <v>qq</v>
      </c>
      <c r="L117" s="55" t="str">
        <f>'[2]Daily Roster'!$L119</f>
        <v xml:space="preserve">public holiday </v>
      </c>
      <c r="M117" s="55" t="str">
        <f>'[2]Daily Roster'!$M119</f>
        <v xml:space="preserve">public holiday </v>
      </c>
      <c r="N117" s="55">
        <f>'[2]Daily Roster'!$N119</f>
        <v>0</v>
      </c>
      <c r="O117" s="55">
        <f>'[2]Daily Roster'!$O119</f>
        <v>0</v>
      </c>
      <c r="P117" s="55">
        <f>'[2]Daily Roster'!$P119</f>
        <v>0</v>
      </c>
      <c r="Q117" s="55">
        <f>'[2]Daily Roster'!$Q119</f>
        <v>0</v>
      </c>
      <c r="R117" s="55">
        <f>'[2]Daily Roster'!$R119</f>
        <v>0</v>
      </c>
      <c r="S117" s="55">
        <f>'[2]Daily Roster'!$S119</f>
        <v>0</v>
      </c>
      <c r="T117" s="55">
        <f>'[2]Daily Roster'!$T119</f>
        <v>0</v>
      </c>
    </row>
    <row r="118" spans="1:20" x14ac:dyDescent="0.3">
      <c r="A118" s="51">
        <v>43263</v>
      </c>
      <c r="B118" s="52" t="s">
        <v>2</v>
      </c>
      <c r="C118" s="55" t="str">
        <f>'[2]Daily Roster'!$C120</f>
        <v>Tin</v>
      </c>
      <c r="D118" s="55" t="str">
        <f>'[2]Daily Roster'!$D120</f>
        <v>SarahJane</v>
      </c>
      <c r="E118" s="55" t="str">
        <f>'[2]Daily Roster'!$E120</f>
        <v>Clark</v>
      </c>
      <c r="F118" s="55" t="str">
        <f>'[2]Daily Roster'!$F120</f>
        <v>Aseel</v>
      </c>
      <c r="G118" s="55" t="str">
        <f>'[2]Daily Roster'!$G120</f>
        <v>Nicholas</v>
      </c>
      <c r="H118" s="55" t="str">
        <f>'[2]Daily Roster'!$H120</f>
        <v>Huda(pm)</v>
      </c>
      <c r="I118" s="55">
        <f>'[2]Daily Roster'!$I120</f>
        <v>0</v>
      </c>
      <c r="J118" s="55" t="str">
        <f>'[2]Daily Roster'!$J120</f>
        <v>qq</v>
      </c>
      <c r="K118" s="55" t="str">
        <f>'[2]Daily Roster'!$K120</f>
        <v>qq</v>
      </c>
      <c r="L118" s="55">
        <f>'[2]Daily Roster'!$L120</f>
        <v>0</v>
      </c>
      <c r="M118" s="55">
        <f>'[2]Daily Roster'!$M120</f>
        <v>0</v>
      </c>
      <c r="N118" s="55">
        <f>'[2]Daily Roster'!$N120</f>
        <v>0</v>
      </c>
      <c r="O118" s="55">
        <f>'[2]Daily Roster'!$O120</f>
        <v>0</v>
      </c>
      <c r="P118" s="55">
        <f>'[2]Daily Roster'!$P120</f>
        <v>0</v>
      </c>
      <c r="Q118" s="55">
        <f>'[2]Daily Roster'!$Q120</f>
        <v>0</v>
      </c>
      <c r="R118" s="55">
        <f>'[2]Daily Roster'!$R120</f>
        <v>0</v>
      </c>
      <c r="S118" s="55">
        <f>'[2]Daily Roster'!$S120</f>
        <v>0</v>
      </c>
      <c r="T118" s="55">
        <f>'[2]Daily Roster'!$T120</f>
        <v>0</v>
      </c>
    </row>
    <row r="119" spans="1:20" x14ac:dyDescent="0.3">
      <c r="A119" s="51">
        <v>43264</v>
      </c>
      <c r="B119" s="52" t="s">
        <v>3</v>
      </c>
      <c r="C119" s="55" t="str">
        <f>'[2]Daily Roster'!$C121</f>
        <v>Tin</v>
      </c>
      <c r="D119" s="55" t="str">
        <f>'[2]Daily Roster'!$D121</f>
        <v>SarahJane</v>
      </c>
      <c r="E119" s="55" t="str">
        <f>'[2]Daily Roster'!$E121</f>
        <v>Clark</v>
      </c>
      <c r="F119" s="55" t="str">
        <f>'[2]Daily Roster'!$F121</f>
        <v>A.Tran/ Georgia 11.30-5)</v>
      </c>
      <c r="G119" s="55" t="str">
        <f>'[2]Daily Roster'!$G121</f>
        <v>Nicholas</v>
      </c>
      <c r="H119" s="55" t="str">
        <f>'[2]Daily Roster'!$H121</f>
        <v>Stuart</v>
      </c>
      <c r="I119" s="55">
        <f>'[2]Daily Roster'!$I121</f>
        <v>0</v>
      </c>
      <c r="J119" s="55" t="str">
        <f>'[2]Daily Roster'!$J121</f>
        <v>qq</v>
      </c>
      <c r="K119" s="55" t="str">
        <f>'[2]Daily Roster'!$K121</f>
        <v>qq</v>
      </c>
      <c r="L119" s="55">
        <f>'[2]Daily Roster'!$L121</f>
        <v>0</v>
      </c>
      <c r="M119" s="55">
        <f>'[2]Daily Roster'!$M121</f>
        <v>0</v>
      </c>
      <c r="N119" s="55">
        <f>'[2]Daily Roster'!$N121</f>
        <v>0</v>
      </c>
      <c r="O119" s="55">
        <f>'[2]Daily Roster'!$O121</f>
        <v>0</v>
      </c>
      <c r="P119" s="55">
        <f>'[2]Daily Roster'!$P121</f>
        <v>0</v>
      </c>
      <c r="Q119" s="55">
        <f>'[2]Daily Roster'!$Q121</f>
        <v>0</v>
      </c>
      <c r="R119" s="55">
        <f>'[2]Daily Roster'!$R121</f>
        <v>0</v>
      </c>
      <c r="S119" s="55">
        <f>'[2]Daily Roster'!$S121</f>
        <v>0</v>
      </c>
      <c r="T119" s="55">
        <f>'[2]Daily Roster'!$T121</f>
        <v>0</v>
      </c>
    </row>
    <row r="120" spans="1:20" x14ac:dyDescent="0.3">
      <c r="A120" s="51">
        <v>43265</v>
      </c>
      <c r="B120" s="52" t="s">
        <v>4</v>
      </c>
      <c r="C120" s="55" t="str">
        <f>'[2]Daily Roster'!$C122</f>
        <v>Tin</v>
      </c>
      <c r="D120" s="55" t="str">
        <f>'[2]Daily Roster'!$D122</f>
        <v>SarahJane</v>
      </c>
      <c r="E120" s="55" t="str">
        <f>'[2]Daily Roster'!$E122</f>
        <v>Clark</v>
      </c>
      <c r="F120" s="55" t="str">
        <f>'[2]Daily Roster'!$F122</f>
        <v>A.Tran</v>
      </c>
      <c r="G120" s="55" t="str">
        <f>'[2]Daily Roster'!$G122</f>
        <v>Nicholas</v>
      </c>
      <c r="H120" s="55" t="str">
        <f>'[2]Daily Roster'!$H122</f>
        <v>Huda</v>
      </c>
      <c r="I120" s="55">
        <f>'[2]Daily Roster'!$I122</f>
        <v>0</v>
      </c>
      <c r="J120" s="55" t="str">
        <f>'[2]Daily Roster'!$J122</f>
        <v>qq</v>
      </c>
      <c r="K120" s="55" t="str">
        <f>'[2]Daily Roster'!$K122</f>
        <v>qq</v>
      </c>
      <c r="L120" s="55">
        <f>'[2]Daily Roster'!$L122</f>
        <v>0</v>
      </c>
      <c r="M120" s="55">
        <f>'[2]Daily Roster'!$M122</f>
        <v>0</v>
      </c>
      <c r="N120" s="55">
        <f>'[2]Daily Roster'!$N122</f>
        <v>0</v>
      </c>
      <c r="O120" s="55">
        <f>'[2]Daily Roster'!$O122</f>
        <v>0</v>
      </c>
      <c r="P120" s="55">
        <f>'[2]Daily Roster'!$P122</f>
        <v>0</v>
      </c>
      <c r="Q120" s="55">
        <f>'[2]Daily Roster'!$Q122</f>
        <v>0</v>
      </c>
      <c r="R120" s="55">
        <f>'[2]Daily Roster'!$R122</f>
        <v>0</v>
      </c>
      <c r="S120" s="55">
        <f>'[2]Daily Roster'!$S122</f>
        <v>0</v>
      </c>
      <c r="T120" s="55">
        <f>'[2]Daily Roster'!$T122</f>
        <v>0</v>
      </c>
    </row>
    <row r="121" spans="1:20" x14ac:dyDescent="0.3">
      <c r="A121" s="51">
        <v>43266</v>
      </c>
      <c r="B121" s="52" t="s">
        <v>5</v>
      </c>
      <c r="C121" s="55" t="str">
        <f>'[2]Daily Roster'!$C123</f>
        <v>Tin</v>
      </c>
      <c r="D121" s="55" t="str">
        <f>'[2]Daily Roster'!$D123</f>
        <v>SarahJane</v>
      </c>
      <c r="E121" s="55" t="str">
        <f>'[2]Daily Roster'!$E123</f>
        <v>Clark</v>
      </c>
      <c r="F121" s="55" t="str">
        <f>'[2]Daily Roster'!$F123</f>
        <v>A.Tran</v>
      </c>
      <c r="G121" s="55" t="str">
        <f>'[2]Daily Roster'!$G123</f>
        <v>Nicholas (&lt;2.30pm)</v>
      </c>
      <c r="H121" s="55" t="str">
        <f>'[2]Daily Roster'!$H123</f>
        <v>Huda</v>
      </c>
      <c r="I121" s="55">
        <f>'[2]Daily Roster'!$I123</f>
        <v>0</v>
      </c>
      <c r="J121" s="55" t="str">
        <f>'[2]Daily Roster'!$J123</f>
        <v>qq</v>
      </c>
      <c r="K121" s="55" t="str">
        <f>'[2]Daily Roster'!$K123</f>
        <v>qq</v>
      </c>
      <c r="L121" s="55">
        <f>'[2]Daily Roster'!$L123</f>
        <v>0</v>
      </c>
      <c r="M121" s="55">
        <f>'[2]Daily Roster'!$M123</f>
        <v>0</v>
      </c>
      <c r="N121" s="55">
        <f>'[2]Daily Roster'!$N123</f>
        <v>0</v>
      </c>
      <c r="O121" s="55">
        <f>'[2]Daily Roster'!$O123</f>
        <v>0</v>
      </c>
      <c r="P121" s="55">
        <f>'[2]Daily Roster'!$P123</f>
        <v>0</v>
      </c>
      <c r="Q121" s="55">
        <f>'[2]Daily Roster'!$Q123</f>
        <v>0</v>
      </c>
      <c r="R121" s="55">
        <f>'[2]Daily Roster'!$R123</f>
        <v>0</v>
      </c>
      <c r="S121" s="55">
        <f>'[2]Daily Roster'!$S123</f>
        <v>0</v>
      </c>
      <c r="T121" s="55">
        <f>'[2]Daily Roster'!$T123</f>
        <v>0</v>
      </c>
    </row>
    <row r="122" spans="1:20" x14ac:dyDescent="0.3">
      <c r="A122" s="51">
        <v>43269</v>
      </c>
      <c r="B122" s="52" t="s">
        <v>1</v>
      </c>
      <c r="C122" s="55" t="str">
        <f>'[2]Daily Roster'!$C124</f>
        <v>Tin</v>
      </c>
      <c r="D122" s="55" t="str">
        <f>'[2]Daily Roster'!$D124</f>
        <v>Nicholas</v>
      </c>
      <c r="E122" s="55" t="str">
        <f>'[2]Daily Roster'!$E124</f>
        <v>Clark</v>
      </c>
      <c r="F122" s="55" t="str">
        <f>'[2]Daily Roster'!$F124</f>
        <v>A.Tran</v>
      </c>
      <c r="G122" s="55" t="str">
        <f>'[2]Daily Roster'!$G124</f>
        <v>Aseel</v>
      </c>
      <c r="H122" s="55" t="str">
        <f>'[2]Daily Roster'!$H124</f>
        <v>Emma(pm)</v>
      </c>
      <c r="I122" s="55">
        <f>'[2]Daily Roster'!$I124</f>
        <v>0</v>
      </c>
      <c r="J122" s="55" t="str">
        <f>'[2]Daily Roster'!$J124</f>
        <v>qq</v>
      </c>
      <c r="K122" s="55" t="str">
        <f>'[2]Daily Roster'!$K124</f>
        <v>qq</v>
      </c>
      <c r="L122" s="55">
        <f>'[2]Daily Roster'!$L124</f>
        <v>0</v>
      </c>
      <c r="M122" s="55" t="str">
        <f>'[2]Daily Roster'!$M124</f>
        <v>Ingrid (latrobe- Cardiology)</v>
      </c>
      <c r="N122" s="55">
        <f>'[2]Daily Roster'!$N124</f>
        <v>0</v>
      </c>
      <c r="O122" s="55">
        <f>'[2]Daily Roster'!$O124</f>
        <v>0</v>
      </c>
      <c r="P122" s="55">
        <f>'[2]Daily Roster'!$P124</f>
        <v>0</v>
      </c>
      <c r="Q122" s="55">
        <f>'[2]Daily Roster'!$Q124</f>
        <v>0</v>
      </c>
      <c r="R122" s="55">
        <f>'[2]Daily Roster'!$R124</f>
        <v>0</v>
      </c>
      <c r="S122" s="55">
        <f>'[2]Daily Roster'!$S124</f>
        <v>0</v>
      </c>
      <c r="T122" s="55">
        <f>'[2]Daily Roster'!$T124</f>
        <v>0</v>
      </c>
    </row>
    <row r="123" spans="1:20" x14ac:dyDescent="0.3">
      <c r="A123" s="51">
        <v>43270</v>
      </c>
      <c r="B123" s="52" t="s">
        <v>2</v>
      </c>
      <c r="C123" s="55" t="str">
        <f>'[2]Daily Roster'!$C125</f>
        <v>Tin</v>
      </c>
      <c r="D123" s="55" t="str">
        <f>'[2]Daily Roster'!$D125</f>
        <v>Nicholas</v>
      </c>
      <c r="E123" s="55" t="str">
        <f>'[2]Daily Roster'!$E125</f>
        <v>Clark</v>
      </c>
      <c r="F123" s="55" t="str">
        <f>'[2]Daily Roster'!$F125</f>
        <v>A.Tran</v>
      </c>
      <c r="G123" s="55" t="str">
        <f>'[2]Daily Roster'!$G125</f>
        <v>Huda</v>
      </c>
      <c r="H123" s="55" t="str">
        <f>'[2]Daily Roster'!$H125</f>
        <v>Emma(pm)</v>
      </c>
      <c r="I123" s="55">
        <f>'[2]Daily Roster'!$I125</f>
        <v>0</v>
      </c>
      <c r="J123" s="55" t="str">
        <f>'[2]Daily Roster'!$J125</f>
        <v>qq</v>
      </c>
      <c r="K123" s="55" t="str">
        <f>'[2]Daily Roster'!$K125</f>
        <v>qq</v>
      </c>
      <c r="L123" s="55">
        <f>'[2]Daily Roster'!$L125</f>
        <v>0</v>
      </c>
      <c r="M123" s="55" t="str">
        <f>'[2]Daily Roster'!$M125</f>
        <v>Ingrid (latrobe- Cardiology)</v>
      </c>
      <c r="N123" s="55">
        <f>'[2]Daily Roster'!$N125</f>
        <v>0</v>
      </c>
      <c r="O123" s="55">
        <f>'[2]Daily Roster'!$O125</f>
        <v>0</v>
      </c>
      <c r="P123" s="55">
        <f>'[2]Daily Roster'!$P125</f>
        <v>0</v>
      </c>
      <c r="Q123" s="55">
        <f>'[2]Daily Roster'!$Q125</f>
        <v>0</v>
      </c>
      <c r="R123" s="55">
        <f>'[2]Daily Roster'!$R125</f>
        <v>0</v>
      </c>
      <c r="S123" s="55">
        <f>'[2]Daily Roster'!$S125</f>
        <v>0</v>
      </c>
      <c r="T123" s="55">
        <f>'[2]Daily Roster'!$T125</f>
        <v>0</v>
      </c>
    </row>
    <row r="124" spans="1:20" x14ac:dyDescent="0.3">
      <c r="A124" s="51">
        <v>43271</v>
      </c>
      <c r="B124" s="52" t="s">
        <v>3</v>
      </c>
      <c r="C124" s="55" t="str">
        <f>'[2]Daily Roster'!$C126</f>
        <v>Tin</v>
      </c>
      <c r="D124" s="55" t="str">
        <f>'[2]Daily Roster'!$D126</f>
        <v>Nicholas</v>
      </c>
      <c r="E124" s="55" t="str">
        <f>'[2]Daily Roster'!$E126</f>
        <v>Clark</v>
      </c>
      <c r="F124" s="55" t="str">
        <f>'[2]Daily Roster'!$F126</f>
        <v>A.Tran</v>
      </c>
      <c r="G124" s="55" t="str">
        <f>'[2]Daily Roster'!$G126</f>
        <v>Aseel</v>
      </c>
      <c r="H124" s="55" t="str">
        <f>'[2]Daily Roster'!$H126</f>
        <v>D.Dunning</v>
      </c>
      <c r="I124" s="55">
        <f>'[2]Daily Roster'!$I126</f>
        <v>0</v>
      </c>
      <c r="J124" s="55" t="str">
        <f>'[2]Daily Roster'!$J126</f>
        <v>qq</v>
      </c>
      <c r="K124" s="55" t="str">
        <f>'[2]Daily Roster'!$K126</f>
        <v>qq</v>
      </c>
      <c r="L124" s="55">
        <f>'[2]Daily Roster'!$L126</f>
        <v>0</v>
      </c>
      <c r="M124" s="55" t="str">
        <f>'[2]Daily Roster'!$M126</f>
        <v>Ingrid (latrobe- Cardiology)</v>
      </c>
      <c r="N124" s="55">
        <f>'[2]Daily Roster'!$N126</f>
        <v>0</v>
      </c>
      <c r="O124" s="55">
        <f>'[2]Daily Roster'!$O126</f>
        <v>0</v>
      </c>
      <c r="P124" s="55">
        <f>'[2]Daily Roster'!$P126</f>
        <v>0</v>
      </c>
      <c r="Q124" s="55">
        <f>'[2]Daily Roster'!$Q126</f>
        <v>0</v>
      </c>
      <c r="R124" s="55">
        <f>'[2]Daily Roster'!$R126</f>
        <v>0</v>
      </c>
      <c r="S124" s="55">
        <f>'[2]Daily Roster'!$S126</f>
        <v>0</v>
      </c>
      <c r="T124" s="55">
        <f>'[2]Daily Roster'!$T126</f>
        <v>0</v>
      </c>
    </row>
    <row r="125" spans="1:20" x14ac:dyDescent="0.3">
      <c r="A125" s="51">
        <v>43272</v>
      </c>
      <c r="B125" s="52" t="s">
        <v>4</v>
      </c>
      <c r="C125" s="55" t="str">
        <f>'[2]Daily Roster'!$C127</f>
        <v>Tin</v>
      </c>
      <c r="D125" s="55" t="str">
        <f>'[2]Daily Roster'!$D127</f>
        <v>Nicholas</v>
      </c>
      <c r="E125" s="55" t="str">
        <f>'[2]Daily Roster'!$E127</f>
        <v>Clark</v>
      </c>
      <c r="F125" s="55" t="str">
        <f>'[2]Daily Roster'!$F127</f>
        <v>A.Tran/Taylor</v>
      </c>
      <c r="G125" s="55" t="str">
        <f>'[2]Daily Roster'!$G127</f>
        <v>Aseel</v>
      </c>
      <c r="H125" s="55" t="str">
        <f>'[2]Daily Roster'!$H127</f>
        <v xml:space="preserve">Huda </v>
      </c>
      <c r="I125" s="55">
        <f>'[2]Daily Roster'!$I127</f>
        <v>0</v>
      </c>
      <c r="J125" s="55" t="str">
        <f>'[2]Daily Roster'!$J127</f>
        <v>qq</v>
      </c>
      <c r="K125" s="55" t="str">
        <f>'[2]Daily Roster'!$K127</f>
        <v>qq</v>
      </c>
      <c r="L125" s="55">
        <f>'[2]Daily Roster'!$L127</f>
        <v>0</v>
      </c>
      <c r="M125" s="55" t="str">
        <f>'[2]Daily Roster'!$M127</f>
        <v>Ingrid (latrobe- Cardiology)</v>
      </c>
      <c r="N125" s="55">
        <f>'[2]Daily Roster'!$N127</f>
        <v>0</v>
      </c>
      <c r="O125" s="55">
        <f>'[2]Daily Roster'!$O127</f>
        <v>0</v>
      </c>
      <c r="P125" s="55">
        <f>'[2]Daily Roster'!$P127</f>
        <v>0</v>
      </c>
      <c r="Q125" s="55">
        <f>'[2]Daily Roster'!$Q127</f>
        <v>0</v>
      </c>
      <c r="R125" s="55">
        <f>'[2]Daily Roster'!$R127</f>
        <v>0</v>
      </c>
      <c r="S125" s="55">
        <f>'[2]Daily Roster'!$S127</f>
        <v>0</v>
      </c>
      <c r="T125" s="55">
        <f>'[2]Daily Roster'!$T127</f>
        <v>0</v>
      </c>
    </row>
    <row r="126" spans="1:20" x14ac:dyDescent="0.3">
      <c r="A126" s="51">
        <v>43273</v>
      </c>
      <c r="B126" s="52" t="s">
        <v>5</v>
      </c>
      <c r="C126" s="55" t="str">
        <f>'[2]Daily Roster'!$C128</f>
        <v>Tin</v>
      </c>
      <c r="D126" s="55" t="str">
        <f>'[2]Daily Roster'!$D128</f>
        <v>Nicholas</v>
      </c>
      <c r="E126" s="55" t="str">
        <f>'[2]Daily Roster'!$E128</f>
        <v>Clark</v>
      </c>
      <c r="F126" s="55" t="str">
        <f>'[2]Daily Roster'!$F128</f>
        <v>A.Tran</v>
      </c>
      <c r="G126" s="55" t="str">
        <f>'[2]Daily Roster'!$G128</f>
        <v>Aseel</v>
      </c>
      <c r="H126" s="55" t="str">
        <f>'[2]Daily Roster'!$H128</f>
        <v>Emma(pm)</v>
      </c>
      <c r="I126" s="55">
        <f>'[2]Daily Roster'!$I128</f>
        <v>0</v>
      </c>
      <c r="J126" s="55" t="str">
        <f>'[2]Daily Roster'!$J128</f>
        <v>qq</v>
      </c>
      <c r="K126" s="55" t="str">
        <f>'[2]Daily Roster'!$K128</f>
        <v>qq</v>
      </c>
      <c r="L126" s="55">
        <f>'[2]Daily Roster'!$L128</f>
        <v>0</v>
      </c>
      <c r="M126" s="55" t="str">
        <f>'[2]Daily Roster'!$M128</f>
        <v>Ingrid (latrobe- Cardiology)</v>
      </c>
      <c r="N126" s="55">
        <f>'[2]Daily Roster'!$N128</f>
        <v>0</v>
      </c>
      <c r="O126" s="55">
        <f>'[2]Daily Roster'!$O128</f>
        <v>0</v>
      </c>
      <c r="P126" s="55">
        <f>'[2]Daily Roster'!$P128</f>
        <v>0</v>
      </c>
      <c r="Q126" s="55">
        <f>'[2]Daily Roster'!$Q128</f>
        <v>0</v>
      </c>
      <c r="R126" s="55">
        <f>'[2]Daily Roster'!$R128</f>
        <v>0</v>
      </c>
      <c r="S126" s="55">
        <f>'[2]Daily Roster'!$S128</f>
        <v>0</v>
      </c>
      <c r="T126" s="55">
        <f>'[2]Daily Roster'!$T128</f>
        <v>0</v>
      </c>
    </row>
    <row r="127" spans="1:20" x14ac:dyDescent="0.3">
      <c r="A127" s="51">
        <v>43276</v>
      </c>
      <c r="B127" s="52" t="s">
        <v>1</v>
      </c>
      <c r="C127" s="55" t="str">
        <f>'[2]Daily Roster'!$C129</f>
        <v>Tin</v>
      </c>
      <c r="D127" s="55" t="str">
        <f>'[2]Daily Roster'!$D129</f>
        <v>SarahJane</v>
      </c>
      <c r="E127" s="55" t="str">
        <f>'[2]Daily Roster'!$E129</f>
        <v>Aseel</v>
      </c>
      <c r="F127" s="55" t="str">
        <f>'[2]Daily Roster'!$F129</f>
        <v>A.Tran</v>
      </c>
      <c r="G127" s="55" t="str">
        <f>'[2]Daily Roster'!$G129</f>
        <v>Nicholas</v>
      </c>
      <c r="H127" s="55" t="str">
        <f>'[2]Daily Roster'!$H129</f>
        <v>Phil</v>
      </c>
      <c r="I127" s="55">
        <f>'[2]Daily Roster'!$I129</f>
        <v>0</v>
      </c>
      <c r="J127" s="55" t="str">
        <f>'[2]Daily Roster'!$J129</f>
        <v>qq</v>
      </c>
      <c r="K127" s="55" t="str">
        <f>'[2]Daily Roster'!$K129</f>
        <v>qq</v>
      </c>
      <c r="L127" s="55">
        <f>'[2]Daily Roster'!$L129</f>
        <v>0</v>
      </c>
      <c r="M127" s="55" t="str">
        <f>'[2]Daily Roster'!$M129</f>
        <v>Ali (latrobe- CTS)</v>
      </c>
      <c r="N127" s="55">
        <f>'[2]Daily Roster'!$N129</f>
        <v>0</v>
      </c>
      <c r="O127" s="55">
        <f>'[2]Daily Roster'!$O129</f>
        <v>0</v>
      </c>
      <c r="P127" s="55">
        <f>'[2]Daily Roster'!$P129</f>
        <v>0</v>
      </c>
      <c r="Q127" s="55">
        <f>'[2]Daily Roster'!$Q129</f>
        <v>0</v>
      </c>
      <c r="R127" s="55">
        <f>'[2]Daily Roster'!$R129</f>
        <v>0</v>
      </c>
      <c r="S127" s="55">
        <f>'[2]Daily Roster'!$S129</f>
        <v>0</v>
      </c>
      <c r="T127" s="55">
        <f>'[2]Daily Roster'!$T129</f>
        <v>0</v>
      </c>
    </row>
    <row r="128" spans="1:20" x14ac:dyDescent="0.3">
      <c r="A128" s="51">
        <v>43277</v>
      </c>
      <c r="B128" s="52" t="s">
        <v>2</v>
      </c>
      <c r="C128" s="55" t="str">
        <f>'[2]Daily Roster'!$C130</f>
        <v>Tin</v>
      </c>
      <c r="D128" s="55" t="str">
        <f>'[2]Daily Roster'!$D130</f>
        <v>SarahJane</v>
      </c>
      <c r="E128" s="55" t="str">
        <f>'[2]Daily Roster'!$E130</f>
        <v>Clark</v>
      </c>
      <c r="F128" s="55" t="str">
        <f>'[2]Daily Roster'!$F130</f>
        <v>A.Tran</v>
      </c>
      <c r="G128" s="55" t="str">
        <f>'[2]Daily Roster'!$G130</f>
        <v>Nicholas</v>
      </c>
      <c r="H128" s="55" t="str">
        <f>'[2]Daily Roster'!$H130</f>
        <v>Emma(pm)</v>
      </c>
      <c r="I128" s="55">
        <f>'[2]Daily Roster'!$I130</f>
        <v>0</v>
      </c>
      <c r="J128" s="55" t="str">
        <f>'[2]Daily Roster'!$J130</f>
        <v>qq</v>
      </c>
      <c r="K128" s="55" t="str">
        <f>'[2]Daily Roster'!$K130</f>
        <v>qq</v>
      </c>
      <c r="L128" s="55">
        <f>'[2]Daily Roster'!$L130</f>
        <v>0</v>
      </c>
      <c r="M128" s="55" t="str">
        <f>'[2]Daily Roster'!$M130</f>
        <v>Ali (latrobe- CTS)</v>
      </c>
      <c r="N128" s="55">
        <f>'[2]Daily Roster'!$N130</f>
        <v>0</v>
      </c>
      <c r="O128" s="55">
        <f>'[2]Daily Roster'!$O130</f>
        <v>0</v>
      </c>
      <c r="P128" s="55">
        <f>'[2]Daily Roster'!$P130</f>
        <v>0</v>
      </c>
      <c r="Q128" s="55">
        <f>'[2]Daily Roster'!$Q130</f>
        <v>0</v>
      </c>
      <c r="R128" s="55">
        <f>'[2]Daily Roster'!$R130</f>
        <v>0</v>
      </c>
      <c r="S128" s="55">
        <f>'[2]Daily Roster'!$S130</f>
        <v>0</v>
      </c>
      <c r="T128" s="55">
        <f>'[2]Daily Roster'!$T130</f>
        <v>0</v>
      </c>
    </row>
    <row r="129" spans="1:20" x14ac:dyDescent="0.3">
      <c r="A129" s="51">
        <v>43278</v>
      </c>
      <c r="B129" s="52" t="s">
        <v>3</v>
      </c>
      <c r="C129" s="55" t="str">
        <f>'[2]Daily Roster'!$C131</f>
        <v>Nicholas</v>
      </c>
      <c r="D129" s="55" t="str">
        <f>'[2]Daily Roster'!$D131</f>
        <v>SarahJane</v>
      </c>
      <c r="E129" s="55" t="str">
        <f>'[2]Daily Roster'!$E131</f>
        <v>Clark</v>
      </c>
      <c r="F129" s="55" t="str">
        <f>'[2]Daily Roster'!$F131</f>
        <v>A.Tran</v>
      </c>
      <c r="G129" s="55" t="str">
        <f>'[2]Daily Roster'!$G131</f>
        <v>Aseel</v>
      </c>
      <c r="H129" s="55" t="str">
        <f>'[2]Daily Roster'!$H131</f>
        <v>Stuart</v>
      </c>
      <c r="I129" s="55">
        <f>'[2]Daily Roster'!$I131</f>
        <v>0</v>
      </c>
      <c r="J129" s="55" t="str">
        <f>'[2]Daily Roster'!$J131</f>
        <v>qq</v>
      </c>
      <c r="K129" s="55" t="str">
        <f>'[2]Daily Roster'!$K131</f>
        <v>qq</v>
      </c>
      <c r="L129" s="55">
        <f>'[2]Daily Roster'!$L131</f>
        <v>0</v>
      </c>
      <c r="M129" s="55" t="str">
        <f>'[2]Daily Roster'!$M131</f>
        <v>Ali (latrobe- CTS)</v>
      </c>
      <c r="N129" s="55">
        <f>'[2]Daily Roster'!$N131</f>
        <v>0</v>
      </c>
      <c r="O129" s="55">
        <f>'[2]Daily Roster'!$O131</f>
        <v>0</v>
      </c>
      <c r="P129" s="55">
        <f>'[2]Daily Roster'!$P131</f>
        <v>0</v>
      </c>
      <c r="Q129" s="55">
        <f>'[2]Daily Roster'!$Q131</f>
        <v>0</v>
      </c>
      <c r="R129" s="55">
        <f>'[2]Daily Roster'!$R131</f>
        <v>0</v>
      </c>
      <c r="S129" s="55">
        <f>'[2]Daily Roster'!$S131</f>
        <v>0</v>
      </c>
      <c r="T129" s="55">
        <f>'[2]Daily Roster'!$T131</f>
        <v>0</v>
      </c>
    </row>
    <row r="130" spans="1:20" x14ac:dyDescent="0.3">
      <c r="A130" s="51">
        <v>43279</v>
      </c>
      <c r="B130" s="52" t="s">
        <v>4</v>
      </c>
      <c r="C130" s="55" t="str">
        <f>'[2]Daily Roster'!$C132</f>
        <v>Tin (EMR pm)</v>
      </c>
      <c r="D130" s="55" t="str">
        <f>'[2]Daily Roster'!$D132</f>
        <v>SarahJane</v>
      </c>
      <c r="E130" s="55" t="str">
        <f>'[2]Daily Roster'!$E132</f>
        <v>Clark</v>
      </c>
      <c r="F130" s="55" t="str">
        <f>'[2]Daily Roster'!$F132</f>
        <v>A.Tran</v>
      </c>
      <c r="G130" s="55" t="str">
        <f>'[2]Daily Roster'!$G132</f>
        <v>Nicholas</v>
      </c>
      <c r="H130" s="55" t="str">
        <f>'[2]Daily Roster'!$H132</f>
        <v>Aseel (ED/Cardiol)</v>
      </c>
      <c r="I130" s="55">
        <f>'[2]Daily Roster'!$I132</f>
        <v>0</v>
      </c>
      <c r="J130" s="55" t="str">
        <f>'[2]Daily Roster'!$J132</f>
        <v>qq</v>
      </c>
      <c r="K130" s="55" t="str">
        <f>'[2]Daily Roster'!$K132</f>
        <v>qq</v>
      </c>
      <c r="L130" s="55">
        <f>'[2]Daily Roster'!$L132</f>
        <v>0</v>
      </c>
      <c r="M130" s="55" t="str">
        <f>'[2]Daily Roster'!$M132</f>
        <v>Ali (latrobe- CTS)</v>
      </c>
      <c r="N130" s="55">
        <f>'[2]Daily Roster'!$N132</f>
        <v>0</v>
      </c>
      <c r="O130" s="55">
        <f>'[2]Daily Roster'!$O132</f>
        <v>0</v>
      </c>
      <c r="P130" s="55">
        <f>'[2]Daily Roster'!$P132</f>
        <v>0</v>
      </c>
      <c r="Q130" s="55">
        <f>'[2]Daily Roster'!$Q132</f>
        <v>0</v>
      </c>
      <c r="R130" s="55">
        <f>'[2]Daily Roster'!$R132</f>
        <v>0</v>
      </c>
      <c r="S130" s="55">
        <f>'[2]Daily Roster'!$S132</f>
        <v>0</v>
      </c>
      <c r="T130" s="55">
        <f>'[2]Daily Roster'!$T132</f>
        <v>0</v>
      </c>
    </row>
    <row r="131" spans="1:20" x14ac:dyDescent="0.3">
      <c r="A131" s="51">
        <v>43280</v>
      </c>
      <c r="B131" s="52" t="s">
        <v>5</v>
      </c>
      <c r="C131" s="55" t="str">
        <f>'[2]Daily Roster'!$C133</f>
        <v>Tin (EMR 2-5)</v>
      </c>
      <c r="D131" s="55" t="str">
        <f>'[2]Daily Roster'!$D133</f>
        <v>SarahJane</v>
      </c>
      <c r="E131" s="55" t="str">
        <f>'[2]Daily Roster'!$E133</f>
        <v>Clark</v>
      </c>
      <c r="F131" s="55" t="str">
        <f>'[2]Daily Roster'!$F133</f>
        <v>A.Tran</v>
      </c>
      <c r="G131" s="55" t="str">
        <f>'[2]Daily Roster'!$G133</f>
        <v>Nicholas</v>
      </c>
      <c r="H131" s="55" t="str">
        <f>'[2]Daily Roster'!$H133</f>
        <v>Aseel (ED/Cardiol)</v>
      </c>
      <c r="I131" s="55">
        <f>'[2]Daily Roster'!$I133</f>
        <v>0</v>
      </c>
      <c r="J131" s="55" t="str">
        <f>'[2]Daily Roster'!$J133</f>
        <v>qq</v>
      </c>
      <c r="K131" s="55" t="str">
        <f>'[2]Daily Roster'!$K133</f>
        <v>qq</v>
      </c>
      <c r="L131" s="55">
        <f>'[2]Daily Roster'!$L133</f>
        <v>0</v>
      </c>
      <c r="M131" s="55" t="str">
        <f>'[2]Daily Roster'!$M133</f>
        <v>Ali (latrobe- CTS)</v>
      </c>
      <c r="N131" s="55">
        <f>'[2]Daily Roster'!$N133</f>
        <v>0</v>
      </c>
      <c r="O131" s="55">
        <f>'[2]Daily Roster'!$O133</f>
        <v>0</v>
      </c>
      <c r="P131" s="55">
        <f>'[2]Daily Roster'!$P133</f>
        <v>0</v>
      </c>
      <c r="Q131" s="55">
        <f>'[2]Daily Roster'!$Q133</f>
        <v>0</v>
      </c>
      <c r="R131" s="55">
        <f>'[2]Daily Roster'!$R133</f>
        <v>0</v>
      </c>
      <c r="S131" s="55">
        <f>'[2]Daily Roster'!$S133</f>
        <v>0</v>
      </c>
      <c r="T131" s="55">
        <f>'[2]Daily Roster'!$T133</f>
        <v>0</v>
      </c>
    </row>
    <row r="132" spans="1:20" x14ac:dyDescent="0.3">
      <c r="A132" s="51">
        <v>43283</v>
      </c>
      <c r="B132" s="52" t="s">
        <v>1</v>
      </c>
      <c r="C132" s="55" t="str">
        <f>'[2]Daily Roster'!$C134</f>
        <v>Tin</v>
      </c>
      <c r="D132" s="55" t="str">
        <f>'[2]Daily Roster'!$D134</f>
        <v>Amy</v>
      </c>
      <c r="E132" s="55" t="str">
        <f>'[2]Daily Roster'!$E134</f>
        <v>Tara</v>
      </c>
      <c r="F132" s="55" t="str">
        <f>'[2]Daily Roster'!$F134</f>
        <v>A.Tran</v>
      </c>
      <c r="G132" s="55" t="str">
        <f>'[2]Daily Roster'!$G134</f>
        <v>Nicholas</v>
      </c>
      <c r="H132" s="55" t="str">
        <f>'[2]Daily Roster'!$H134</f>
        <v>Aseel</v>
      </c>
      <c r="I132" s="55" t="str">
        <f>'[2]Daily Roster'!$I134</f>
        <v>Stuart</v>
      </c>
      <c r="J132" s="55" t="str">
        <f>'[2]Daily Roster'!$J134</f>
        <v>qq</v>
      </c>
      <c r="K132" s="55" t="str">
        <f>'[2]Daily Roster'!$K134</f>
        <v>qq</v>
      </c>
      <c r="L132" s="55">
        <f>'[2]Daily Roster'!$L134</f>
        <v>0</v>
      </c>
      <c r="M132" s="55">
        <f>'[2]Daily Roster'!$M134</f>
        <v>0</v>
      </c>
      <c r="N132" s="55" t="str">
        <f>'[2]Daily Roster'!$N134</f>
        <v>qq</v>
      </c>
      <c r="O132" s="55">
        <f>'[2]Daily Roster'!$O134</f>
        <v>0</v>
      </c>
      <c r="P132" s="55">
        <f>'[2]Daily Roster'!$P134</f>
        <v>0</v>
      </c>
      <c r="Q132" s="55">
        <f>'[2]Daily Roster'!$Q134</f>
        <v>0</v>
      </c>
      <c r="R132" s="55">
        <f>'[2]Daily Roster'!$R134</f>
        <v>0</v>
      </c>
      <c r="S132" s="55">
        <f>'[2]Daily Roster'!$S134</f>
        <v>0</v>
      </c>
      <c r="T132" s="55">
        <f>'[2]Daily Roster'!$T134</f>
        <v>0</v>
      </c>
    </row>
    <row r="133" spans="1:20" x14ac:dyDescent="0.3">
      <c r="A133" s="51">
        <v>43284</v>
      </c>
      <c r="B133" s="52" t="s">
        <v>2</v>
      </c>
      <c r="C133" s="55" t="str">
        <f>'[2]Daily Roster'!$C135</f>
        <v>Tin</v>
      </c>
      <c r="D133" s="55" t="str">
        <f>'[2]Daily Roster'!$D135</f>
        <v>Nicholas(pm)</v>
      </c>
      <c r="E133" s="55" t="str">
        <f>'[2]Daily Roster'!$E135</f>
        <v>Aseel</v>
      </c>
      <c r="F133" s="55" t="str">
        <f>'[2]Daily Roster'!$F135</f>
        <v>Stuart</v>
      </c>
      <c r="G133" s="55" t="str">
        <f>'[2]Daily Roster'!$G135</f>
        <v>Nicholas(am)</v>
      </c>
      <c r="H133" s="55" t="str">
        <f>'[2]Daily Roster'!$H135</f>
        <v>A.Tran</v>
      </c>
      <c r="I133" s="55" t="str">
        <f>'[2]Daily Roster'!$I135</f>
        <v>qq</v>
      </c>
      <c r="J133" s="55" t="str">
        <f>'[2]Daily Roster'!$J135</f>
        <v>qq</v>
      </c>
      <c r="K133" s="55" t="str">
        <f>'[2]Daily Roster'!$K135</f>
        <v>qq</v>
      </c>
      <c r="L133" s="55">
        <f>'[2]Daily Roster'!$L135</f>
        <v>0</v>
      </c>
      <c r="M133" s="55">
        <f>'[2]Daily Roster'!$M135</f>
        <v>0</v>
      </c>
      <c r="N133" s="55" t="str">
        <f>'[2]Daily Roster'!$N135</f>
        <v>qq</v>
      </c>
      <c r="O133" s="55">
        <f>'[2]Daily Roster'!$O135</f>
        <v>0</v>
      </c>
      <c r="P133" s="55">
        <f>'[2]Daily Roster'!$P135</f>
        <v>0</v>
      </c>
      <c r="Q133" s="55">
        <f>'[2]Daily Roster'!$Q135</f>
        <v>0</v>
      </c>
      <c r="R133" s="55">
        <f>'[2]Daily Roster'!$R135</f>
        <v>0</v>
      </c>
      <c r="S133" s="55">
        <f>'[2]Daily Roster'!$S135</f>
        <v>0</v>
      </c>
      <c r="T133" s="55">
        <f>'[2]Daily Roster'!$T135</f>
        <v>0</v>
      </c>
    </row>
    <row r="134" spans="1:20" x14ac:dyDescent="0.3">
      <c r="A134" s="51">
        <v>43285</v>
      </c>
      <c r="B134" s="52" t="s">
        <v>3</v>
      </c>
      <c r="C134" s="55" t="str">
        <f>'[2]Daily Roster'!$C136</f>
        <v>Tin (EMR 1-5pm)</v>
      </c>
      <c r="D134" s="55" t="str">
        <f>'[2]Daily Roster'!$D136</f>
        <v>Huda</v>
      </c>
      <c r="E134" s="55" t="str">
        <f>'[2]Daily Roster'!$E136</f>
        <v>Aseel</v>
      </c>
      <c r="F134" s="55" t="str">
        <f>'[2]Daily Roster'!$F136</f>
        <v>A.Tran</v>
      </c>
      <c r="G134" s="55" t="str">
        <f>'[2]Daily Roster'!$G136</f>
        <v>Nicholas</v>
      </c>
      <c r="H134" s="55" t="str">
        <f>'[2]Daily Roster'!$H136</f>
        <v>D.Dunning</v>
      </c>
      <c r="I134" s="55" t="str">
        <f>'[2]Daily Roster'!$I136</f>
        <v>qq</v>
      </c>
      <c r="J134" s="55" t="str">
        <f>'[2]Daily Roster'!$J136</f>
        <v>qq</v>
      </c>
      <c r="K134" s="55" t="str">
        <f>'[2]Daily Roster'!$K136</f>
        <v>qq</v>
      </c>
      <c r="L134" s="55">
        <f>'[2]Daily Roster'!$L136</f>
        <v>0</v>
      </c>
      <c r="M134" s="55">
        <f>'[2]Daily Roster'!$M136</f>
        <v>0</v>
      </c>
      <c r="N134" s="55" t="str">
        <f>'[2]Daily Roster'!$N136</f>
        <v>qq</v>
      </c>
      <c r="O134" s="55">
        <f>'[2]Daily Roster'!$O136</f>
        <v>0</v>
      </c>
      <c r="P134" s="55">
        <f>'[2]Daily Roster'!$P136</f>
        <v>0</v>
      </c>
      <c r="Q134" s="55">
        <f>'[2]Daily Roster'!$Q136</f>
        <v>0</v>
      </c>
      <c r="R134" s="55">
        <f>'[2]Daily Roster'!$R136</f>
        <v>0</v>
      </c>
      <c r="S134" s="55">
        <f>'[2]Daily Roster'!$S136</f>
        <v>0</v>
      </c>
      <c r="T134" s="55">
        <f>'[2]Daily Roster'!$T136</f>
        <v>0</v>
      </c>
    </row>
    <row r="135" spans="1:20" x14ac:dyDescent="0.3">
      <c r="A135" s="51">
        <v>43286</v>
      </c>
      <c r="B135" s="52" t="s">
        <v>4</v>
      </c>
      <c r="C135" s="55" t="str">
        <f>'[2]Daily Roster'!$C137</f>
        <v>Tin</v>
      </c>
      <c r="D135" s="55" t="str">
        <f>'[2]Daily Roster'!$D137</f>
        <v>Huda</v>
      </c>
      <c r="E135" s="55" t="str">
        <f>'[2]Daily Roster'!$E137</f>
        <v>Aseel</v>
      </c>
      <c r="F135" s="55" t="str">
        <f>'[2]Daily Roster'!$F137</f>
        <v>Stuart</v>
      </c>
      <c r="G135" s="55" t="str">
        <f>'[2]Daily Roster'!$G137</f>
        <v>M.Phung</v>
      </c>
      <c r="H135" s="55" t="str">
        <f>'[2]Daily Roster'!$H137</f>
        <v>Nicholas</v>
      </c>
      <c r="I135" s="55" t="str">
        <f>'[2]Daily Roster'!$I137</f>
        <v>qq</v>
      </c>
      <c r="J135" s="55" t="str">
        <f>'[2]Daily Roster'!$J137</f>
        <v>qq</v>
      </c>
      <c r="K135" s="55" t="str">
        <f>'[2]Daily Roster'!$K137</f>
        <v>qq</v>
      </c>
      <c r="L135" s="55">
        <f>'[2]Daily Roster'!$L137</f>
        <v>0</v>
      </c>
      <c r="M135" s="55">
        <f>'[2]Daily Roster'!$M137</f>
        <v>0</v>
      </c>
      <c r="N135" s="55" t="str">
        <f>'[2]Daily Roster'!$N137</f>
        <v>qq</v>
      </c>
      <c r="O135" s="55">
        <f>'[2]Daily Roster'!$O137</f>
        <v>0</v>
      </c>
      <c r="P135" s="55">
        <f>'[2]Daily Roster'!$P137</f>
        <v>0</v>
      </c>
      <c r="Q135" s="55">
        <f>'[2]Daily Roster'!$Q137</f>
        <v>0</v>
      </c>
      <c r="R135" s="55">
        <f>'[2]Daily Roster'!$R137</f>
        <v>0</v>
      </c>
      <c r="S135" s="55">
        <f>'[2]Daily Roster'!$S137</f>
        <v>0</v>
      </c>
      <c r="T135" s="55">
        <f>'[2]Daily Roster'!$T137</f>
        <v>0</v>
      </c>
    </row>
    <row r="136" spans="1:20" x14ac:dyDescent="0.3">
      <c r="A136" s="51">
        <v>43287</v>
      </c>
      <c r="B136" s="52" t="s">
        <v>5</v>
      </c>
      <c r="C136" s="55" t="str">
        <f>'[2]Daily Roster'!$C138</f>
        <v>Tin</v>
      </c>
      <c r="D136" s="55" t="str">
        <f>'[2]Daily Roster'!$D138</f>
        <v>Huda</v>
      </c>
      <c r="E136" s="55" t="str">
        <f>'[2]Daily Roster'!$E138</f>
        <v>Aseel</v>
      </c>
      <c r="F136" s="55" t="str">
        <f>'[2]Daily Roster'!$F138</f>
        <v>Stuart</v>
      </c>
      <c r="G136" s="55" t="str">
        <f>'[2]Daily Roster'!$G138</f>
        <v>M.Phung</v>
      </c>
      <c r="H136" s="55" t="str">
        <f>'[2]Daily Roster'!$H138</f>
        <v>Nicholas</v>
      </c>
      <c r="I136" s="55" t="str">
        <f>'[2]Daily Roster'!$I138</f>
        <v>qq</v>
      </c>
      <c r="J136" s="55" t="str">
        <f>'[2]Daily Roster'!$J138</f>
        <v>qq</v>
      </c>
      <c r="K136" s="55" t="str">
        <f>'[2]Daily Roster'!$K138</f>
        <v>qq</v>
      </c>
      <c r="L136" s="55">
        <f>'[2]Daily Roster'!$L138</f>
        <v>0</v>
      </c>
      <c r="M136" s="55">
        <f>'[2]Daily Roster'!$M138</f>
        <v>0</v>
      </c>
      <c r="N136" s="55" t="str">
        <f>'[2]Daily Roster'!$N138</f>
        <v>qq</v>
      </c>
      <c r="O136" s="55">
        <f>'[2]Daily Roster'!$O138</f>
        <v>0</v>
      </c>
      <c r="P136" s="55">
        <f>'[2]Daily Roster'!$P138</f>
        <v>0</v>
      </c>
      <c r="Q136" s="55">
        <f>'[2]Daily Roster'!$Q138</f>
        <v>0</v>
      </c>
      <c r="R136" s="55">
        <f>'[2]Daily Roster'!$R138</f>
        <v>0</v>
      </c>
      <c r="S136" s="55">
        <f>'[2]Daily Roster'!$S138</f>
        <v>0</v>
      </c>
      <c r="T136" s="55">
        <f>'[2]Daily Roster'!$T138</f>
        <v>0</v>
      </c>
    </row>
    <row r="137" spans="1:20" x14ac:dyDescent="0.3">
      <c r="A137" s="51">
        <v>43290</v>
      </c>
      <c r="B137" s="52" t="s">
        <v>1</v>
      </c>
      <c r="C137" s="55" t="str">
        <f>'[2]Daily Roster'!$C139</f>
        <v>Diana</v>
      </c>
      <c r="D137" s="55" t="str">
        <f>'[2]Daily Roster'!$D139</f>
        <v>Nicholas</v>
      </c>
      <c r="E137" s="55" t="str">
        <f>'[2]Daily Roster'!$E139</f>
        <v>Aseel</v>
      </c>
      <c r="F137" s="55" t="str">
        <f>'[2]Daily Roster'!$F139</f>
        <v>Stuart</v>
      </c>
      <c r="G137" s="55" t="str">
        <f>'[2]Daily Roster'!$G139</f>
        <v>M.Phung</v>
      </c>
      <c r="H137" s="55" t="str">
        <f>'[2]Daily Roster'!$H139</f>
        <v>A.Tran</v>
      </c>
      <c r="I137" s="55">
        <f>'[2]Daily Roster'!$I139</f>
        <v>0</v>
      </c>
      <c r="J137" s="55" t="str">
        <f>'[2]Daily Roster'!$J139</f>
        <v>qq</v>
      </c>
      <c r="K137" s="55" t="str">
        <f>'[2]Daily Roster'!$K139</f>
        <v>qq</v>
      </c>
      <c r="L137" s="55">
        <f>'[2]Daily Roster'!$L139</f>
        <v>0</v>
      </c>
      <c r="M137" s="55">
        <f>'[2]Daily Roster'!$M139</f>
        <v>0</v>
      </c>
      <c r="N137" s="55" t="str">
        <f>'[2]Daily Roster'!$N139</f>
        <v>qq</v>
      </c>
      <c r="O137" s="55">
        <f>'[2]Daily Roster'!$O139</f>
        <v>0</v>
      </c>
      <c r="P137" s="55">
        <f>'[2]Daily Roster'!$P139</f>
        <v>0</v>
      </c>
      <c r="Q137" s="55">
        <f>'[2]Daily Roster'!$Q139</f>
        <v>0</v>
      </c>
      <c r="R137" s="55">
        <f>'[2]Daily Roster'!$R139</f>
        <v>0</v>
      </c>
      <c r="S137" s="55">
        <f>'[2]Daily Roster'!$S139</f>
        <v>0</v>
      </c>
      <c r="T137" s="55">
        <f>'[2]Daily Roster'!$T139</f>
        <v>0</v>
      </c>
    </row>
    <row r="138" spans="1:20" x14ac:dyDescent="0.3">
      <c r="A138" s="51">
        <v>43291</v>
      </c>
      <c r="B138" s="52" t="s">
        <v>2</v>
      </c>
      <c r="C138" s="55" t="str">
        <f>'[2]Daily Roster'!$C140</f>
        <v>SarahJane</v>
      </c>
      <c r="D138" s="55" t="str">
        <f>'[2]Daily Roster'!$D140</f>
        <v>Nicholas</v>
      </c>
      <c r="E138" s="55" t="str">
        <f>'[2]Daily Roster'!$E140</f>
        <v>Aseel</v>
      </c>
      <c r="F138" s="55" t="str">
        <f>'[2]Daily Roster'!$F140</f>
        <v>Stuart</v>
      </c>
      <c r="G138" s="55" t="str">
        <f>'[2]Daily Roster'!$G140</f>
        <v>M.Phung</v>
      </c>
      <c r="H138" s="55" t="str">
        <f>'[2]Daily Roster'!$H140</f>
        <v>A.Tran</v>
      </c>
      <c r="I138" s="55">
        <f>'[2]Daily Roster'!$I140</f>
        <v>0</v>
      </c>
      <c r="J138" s="55" t="str">
        <f>'[2]Daily Roster'!$J140</f>
        <v>qq</v>
      </c>
      <c r="K138" s="55" t="str">
        <f>'[2]Daily Roster'!$K140</f>
        <v>qq</v>
      </c>
      <c r="L138" s="55">
        <f>'[2]Daily Roster'!$L140</f>
        <v>0</v>
      </c>
      <c r="M138" s="55">
        <f>'[2]Daily Roster'!$M140</f>
        <v>0</v>
      </c>
      <c r="N138" s="55" t="str">
        <f>'[2]Daily Roster'!$N140</f>
        <v>qq</v>
      </c>
      <c r="O138" s="55">
        <f>'[2]Daily Roster'!$O140</f>
        <v>0</v>
      </c>
      <c r="P138" s="55">
        <f>'[2]Daily Roster'!$P140</f>
        <v>0</v>
      </c>
      <c r="Q138" s="55">
        <f>'[2]Daily Roster'!$Q140</f>
        <v>0</v>
      </c>
      <c r="R138" s="55">
        <f>'[2]Daily Roster'!$R140</f>
        <v>0</v>
      </c>
      <c r="S138" s="55">
        <f>'[2]Daily Roster'!$S140</f>
        <v>0</v>
      </c>
      <c r="T138" s="55">
        <f>'[2]Daily Roster'!$T140</f>
        <v>0</v>
      </c>
    </row>
    <row r="139" spans="1:20" x14ac:dyDescent="0.3">
      <c r="A139" s="51">
        <v>43292</v>
      </c>
      <c r="B139" s="52" t="s">
        <v>3</v>
      </c>
      <c r="C139" s="55" t="str">
        <f>'[2]Daily Roster'!$C141</f>
        <v>SarahJane</v>
      </c>
      <c r="D139" s="55" t="str">
        <f>'[2]Daily Roster'!$D141</f>
        <v>Huda</v>
      </c>
      <c r="E139" s="55" t="str">
        <f>'[2]Daily Roster'!$E141</f>
        <v>Aseel</v>
      </c>
      <c r="F139" s="55" t="str">
        <f>'[2]Daily Roster'!$F141</f>
        <v>Stuart</v>
      </c>
      <c r="G139" s="55" t="str">
        <f>'[2]Daily Roster'!$G141</f>
        <v>Nicholas</v>
      </c>
      <c r="H139" s="55" t="str">
        <f>'[2]Daily Roster'!$H141</f>
        <v>Ashleigh</v>
      </c>
      <c r="I139" s="55">
        <f>'[2]Daily Roster'!$I141</f>
        <v>0</v>
      </c>
      <c r="J139" s="55" t="str">
        <f>'[2]Daily Roster'!$J141</f>
        <v>qq</v>
      </c>
      <c r="K139" s="55" t="str">
        <f>'[2]Daily Roster'!$K141</f>
        <v>qq</v>
      </c>
      <c r="L139" s="55">
        <f>'[2]Daily Roster'!$L141</f>
        <v>0</v>
      </c>
      <c r="M139" s="55">
        <f>'[2]Daily Roster'!$M141</f>
        <v>0</v>
      </c>
      <c r="N139" s="55" t="str">
        <f>'[2]Daily Roster'!$N141</f>
        <v>qq</v>
      </c>
      <c r="O139" s="55">
        <f>'[2]Daily Roster'!$O141</f>
        <v>0</v>
      </c>
      <c r="P139" s="55">
        <f>'[2]Daily Roster'!$P141</f>
        <v>0</v>
      </c>
      <c r="Q139" s="55">
        <f>'[2]Daily Roster'!$Q141</f>
        <v>0</v>
      </c>
      <c r="R139" s="55">
        <f>'[2]Daily Roster'!$R141</f>
        <v>0</v>
      </c>
      <c r="S139" s="55">
        <f>'[2]Daily Roster'!$S141</f>
        <v>0</v>
      </c>
      <c r="T139" s="55">
        <f>'[2]Daily Roster'!$T141</f>
        <v>0</v>
      </c>
    </row>
    <row r="140" spans="1:20" x14ac:dyDescent="0.3">
      <c r="A140" s="51">
        <v>43293</v>
      </c>
      <c r="B140" s="52" t="s">
        <v>4</v>
      </c>
      <c r="C140" s="55" t="str">
        <f>'[2]Daily Roster'!$C142</f>
        <v>SarahJane</v>
      </c>
      <c r="D140" s="55" t="str">
        <f>'[2]Daily Roster'!$D142</f>
        <v>Huda</v>
      </c>
      <c r="E140" s="55" t="str">
        <f>'[2]Daily Roster'!$E142</f>
        <v>Aseel</v>
      </c>
      <c r="F140" s="55" t="str">
        <f>'[2]Daily Roster'!$F142</f>
        <v>Stuart</v>
      </c>
      <c r="G140" s="55" t="str">
        <f>'[2]Daily Roster'!$G142</f>
        <v>M.Phung</v>
      </c>
      <c r="H140" s="55" t="str">
        <f>'[2]Daily Roster'!$H142</f>
        <v>Nicholas</v>
      </c>
      <c r="I140" s="55">
        <f>'[2]Daily Roster'!$I142</f>
        <v>0</v>
      </c>
      <c r="J140" s="55" t="str">
        <f>'[2]Daily Roster'!$J142</f>
        <v>qq</v>
      </c>
      <c r="K140" s="55" t="str">
        <f>'[2]Daily Roster'!$K142</f>
        <v>qq</v>
      </c>
      <c r="L140" s="55">
        <f>'[2]Daily Roster'!$L142</f>
        <v>0</v>
      </c>
      <c r="M140" s="55">
        <f>'[2]Daily Roster'!$M142</f>
        <v>0</v>
      </c>
      <c r="N140" s="55" t="str">
        <f>'[2]Daily Roster'!$N142</f>
        <v>Ashleigh</v>
      </c>
      <c r="O140" s="55">
        <f>'[2]Daily Roster'!$O142</f>
        <v>0</v>
      </c>
      <c r="P140" s="55">
        <f>'[2]Daily Roster'!$P142</f>
        <v>0</v>
      </c>
      <c r="Q140" s="55">
        <f>'[2]Daily Roster'!$Q142</f>
        <v>0</v>
      </c>
      <c r="R140" s="55">
        <f>'[2]Daily Roster'!$R142</f>
        <v>0</v>
      </c>
      <c r="S140" s="55">
        <f>'[2]Daily Roster'!$S142</f>
        <v>0</v>
      </c>
      <c r="T140" s="55">
        <f>'[2]Daily Roster'!$T142</f>
        <v>0</v>
      </c>
    </row>
    <row r="141" spans="1:20" x14ac:dyDescent="0.3">
      <c r="A141" s="51">
        <v>43294</v>
      </c>
      <c r="B141" s="52" t="s">
        <v>5</v>
      </c>
      <c r="C141" s="55" t="str">
        <f>'[2]Daily Roster'!$C143</f>
        <v>SarahJane</v>
      </c>
      <c r="D141" s="55" t="str">
        <f>'[2]Daily Roster'!$D143</f>
        <v>Huda</v>
      </c>
      <c r="E141" s="55" t="str">
        <f>'[2]Daily Roster'!$E143</f>
        <v>Aseel</v>
      </c>
      <c r="F141" s="55" t="str">
        <f>'[2]Daily Roster'!$F143</f>
        <v>Stuart</v>
      </c>
      <c r="G141" s="55" t="str">
        <f>'[2]Daily Roster'!$G143</f>
        <v>Nicholas</v>
      </c>
      <c r="H141" s="55" t="str">
        <f>'[2]Daily Roster'!$H143</f>
        <v>Ashleigh</v>
      </c>
      <c r="I141" s="55">
        <f>'[2]Daily Roster'!$I143</f>
        <v>0</v>
      </c>
      <c r="J141" s="55" t="str">
        <f>'[2]Daily Roster'!$J143</f>
        <v>qq</v>
      </c>
      <c r="K141" s="55" t="str">
        <f>'[2]Daily Roster'!$K143</f>
        <v>qq</v>
      </c>
      <c r="L141" s="55">
        <f>'[2]Daily Roster'!$L143</f>
        <v>0</v>
      </c>
      <c r="M141" s="55">
        <f>'[2]Daily Roster'!$M143</f>
        <v>0</v>
      </c>
      <c r="N141" s="55" t="str">
        <f>'[2]Daily Roster'!$N143</f>
        <v>qq</v>
      </c>
      <c r="O141" s="55">
        <f>'[2]Daily Roster'!$O143</f>
        <v>0</v>
      </c>
      <c r="P141" s="55">
        <f>'[2]Daily Roster'!$P143</f>
        <v>0</v>
      </c>
      <c r="Q141" s="55">
        <f>'[2]Daily Roster'!$Q143</f>
        <v>0</v>
      </c>
      <c r="R141" s="55">
        <f>'[2]Daily Roster'!$R143</f>
        <v>0</v>
      </c>
      <c r="S141" s="55">
        <f>'[2]Daily Roster'!$S143</f>
        <v>0</v>
      </c>
      <c r="T141" s="55">
        <f>'[2]Daily Roster'!$T143</f>
        <v>0</v>
      </c>
    </row>
    <row r="142" spans="1:20" x14ac:dyDescent="0.3">
      <c r="A142" s="51">
        <v>43297</v>
      </c>
      <c r="B142" s="52" t="s">
        <v>1</v>
      </c>
      <c r="C142" s="55" t="str">
        <f>'[2]Daily Roster'!$C144</f>
        <v>SarahJane</v>
      </c>
      <c r="D142" s="55" t="str">
        <f>'[2]Daily Roster'!$D144</f>
        <v>Amy</v>
      </c>
      <c r="E142" s="55" t="str">
        <f>'[2]Daily Roster'!$E144</f>
        <v>Aseel</v>
      </c>
      <c r="F142" s="55" t="str">
        <f>'[2]Daily Roster'!$F144</f>
        <v>Stuart</v>
      </c>
      <c r="G142" s="55" t="str">
        <f>'[2]Daily Roster'!$G144</f>
        <v>M.Phung</v>
      </c>
      <c r="H142" s="55" t="str">
        <f>'[2]Daily Roster'!$H144</f>
        <v>Nicholas</v>
      </c>
      <c r="I142" s="55">
        <f>'[2]Daily Roster'!$I144</f>
        <v>0</v>
      </c>
      <c r="J142" s="55" t="str">
        <f>'[2]Daily Roster'!$J144</f>
        <v>qq</v>
      </c>
      <c r="K142" s="55" t="str">
        <f>'[2]Daily Roster'!$K144</f>
        <v>qq</v>
      </c>
      <c r="L142" s="55">
        <f>'[2]Daily Roster'!$L144</f>
        <v>0</v>
      </c>
      <c r="M142" s="55">
        <f>'[2]Daily Roster'!$M144</f>
        <v>0</v>
      </c>
      <c r="N142" s="55">
        <f>'[2]Daily Roster'!$N144</f>
        <v>0</v>
      </c>
      <c r="O142" s="55">
        <f>'[2]Daily Roster'!$O144</f>
        <v>0</v>
      </c>
      <c r="P142" s="55">
        <f>'[2]Daily Roster'!$P144</f>
        <v>0</v>
      </c>
      <c r="Q142" s="55">
        <f>'[2]Daily Roster'!$Q144</f>
        <v>0</v>
      </c>
      <c r="R142" s="55">
        <f>'[2]Daily Roster'!$R144</f>
        <v>0</v>
      </c>
      <c r="S142" s="55">
        <f>'[2]Daily Roster'!$S144</f>
        <v>0</v>
      </c>
      <c r="T142" s="55">
        <f>'[2]Daily Roster'!$T144</f>
        <v>0</v>
      </c>
    </row>
    <row r="143" spans="1:20" x14ac:dyDescent="0.3">
      <c r="A143" s="51">
        <v>43298</v>
      </c>
      <c r="B143" s="52" t="s">
        <v>2</v>
      </c>
      <c r="C143" s="55" t="str">
        <f>'[2]Daily Roster'!$C145</f>
        <v>SarahJane</v>
      </c>
      <c r="D143" s="55" t="str">
        <f>'[2]Daily Roster'!$D145</f>
        <v>K.Chin</v>
      </c>
      <c r="E143" s="55" t="str">
        <f>'[2]Daily Roster'!$E145</f>
        <v>Aseel</v>
      </c>
      <c r="F143" s="55" t="str">
        <f>'[2]Daily Roster'!$F145</f>
        <v>Stuart</v>
      </c>
      <c r="G143" s="55" t="str">
        <f>'[2]Daily Roster'!$G145</f>
        <v>A.Tran</v>
      </c>
      <c r="H143" s="55" t="str">
        <f>'[2]Daily Roster'!$H145</f>
        <v>Nicholas</v>
      </c>
      <c r="I143" s="55">
        <f>'[2]Daily Roster'!$I145</f>
        <v>0</v>
      </c>
      <c r="J143" s="55" t="str">
        <f>'[2]Daily Roster'!$J145</f>
        <v>qq</v>
      </c>
      <c r="K143" s="55" t="str">
        <f>'[2]Daily Roster'!$K145</f>
        <v>qq</v>
      </c>
      <c r="L143" s="55">
        <f>'[2]Daily Roster'!$L145</f>
        <v>0</v>
      </c>
      <c r="M143" s="55">
        <f>'[2]Daily Roster'!$M145</f>
        <v>0</v>
      </c>
      <c r="N143" s="55">
        <f>'[2]Daily Roster'!$N145</f>
        <v>0</v>
      </c>
      <c r="O143" s="55">
        <f>'[2]Daily Roster'!$O145</f>
        <v>0</v>
      </c>
      <c r="P143" s="55">
        <f>'[2]Daily Roster'!$P145</f>
        <v>0</v>
      </c>
      <c r="Q143" s="55">
        <f>'[2]Daily Roster'!$Q145</f>
        <v>0</v>
      </c>
      <c r="R143" s="55">
        <f>'[2]Daily Roster'!$R145</f>
        <v>0</v>
      </c>
      <c r="S143" s="55">
        <f>'[2]Daily Roster'!$S145</f>
        <v>0</v>
      </c>
      <c r="T143" s="55">
        <f>'[2]Daily Roster'!$T145</f>
        <v>0</v>
      </c>
    </row>
    <row r="144" spans="1:20" x14ac:dyDescent="0.3">
      <c r="A144" s="51">
        <v>43299</v>
      </c>
      <c r="B144" s="52" t="s">
        <v>3</v>
      </c>
      <c r="C144" s="55" t="str">
        <f>'[2]Daily Roster'!$C146</f>
        <v>K.Chin</v>
      </c>
      <c r="D144" s="55" t="str">
        <f>'[2]Daily Roster'!$D146</f>
        <v>Huda</v>
      </c>
      <c r="E144" s="55" t="str">
        <f>'[2]Daily Roster'!$E146</f>
        <v>Aseel</v>
      </c>
      <c r="F144" s="55" t="str">
        <f>'[2]Daily Roster'!$F146</f>
        <v>Stuart</v>
      </c>
      <c r="G144" s="55" t="str">
        <f>'[2]Daily Roster'!$G146</f>
        <v>M.Phung</v>
      </c>
      <c r="H144" s="55" t="str">
        <f>'[2]Daily Roster'!$H146</f>
        <v>Nicholas</v>
      </c>
      <c r="I144" s="55">
        <f>'[2]Daily Roster'!$I146</f>
        <v>0</v>
      </c>
      <c r="J144" s="55" t="str">
        <f>'[2]Daily Roster'!$J146</f>
        <v>qq</v>
      </c>
      <c r="K144" s="55" t="str">
        <f>'[2]Daily Roster'!$K146</f>
        <v>qq</v>
      </c>
      <c r="L144" s="55">
        <f>'[2]Daily Roster'!$L146</f>
        <v>0</v>
      </c>
      <c r="M144" s="55">
        <f>'[2]Daily Roster'!$M146</f>
        <v>0</v>
      </c>
      <c r="N144" s="55">
        <f>'[2]Daily Roster'!$N146</f>
        <v>0</v>
      </c>
      <c r="O144" s="55">
        <f>'[2]Daily Roster'!$O146</f>
        <v>0</v>
      </c>
      <c r="P144" s="55">
        <f>'[2]Daily Roster'!$P146</f>
        <v>0</v>
      </c>
      <c r="Q144" s="55">
        <f>'[2]Daily Roster'!$Q146</f>
        <v>0</v>
      </c>
      <c r="R144" s="55">
        <f>'[2]Daily Roster'!$R146</f>
        <v>0</v>
      </c>
      <c r="S144" s="55">
        <f>'[2]Daily Roster'!$S146</f>
        <v>0</v>
      </c>
      <c r="T144" s="55">
        <f>'[2]Daily Roster'!$T146</f>
        <v>0</v>
      </c>
    </row>
    <row r="145" spans="1:20" x14ac:dyDescent="0.3">
      <c r="A145" s="51">
        <v>43300</v>
      </c>
      <c r="B145" s="52" t="s">
        <v>4</v>
      </c>
      <c r="C145" s="55" t="str">
        <f>'[2]Daily Roster'!$C147</f>
        <v>K.Chin</v>
      </c>
      <c r="D145" s="55" t="str">
        <f>'[2]Daily Roster'!$D147</f>
        <v>Huda</v>
      </c>
      <c r="E145" s="55" t="str">
        <f>'[2]Daily Roster'!$E147</f>
        <v>A.Tran</v>
      </c>
      <c r="F145" s="55" t="str">
        <f>'[2]Daily Roster'!$F147</f>
        <v>Stuart</v>
      </c>
      <c r="G145" s="55" t="str">
        <f>'[2]Daily Roster'!$G147</f>
        <v>M.Phung</v>
      </c>
      <c r="H145" s="55" t="str">
        <f>'[2]Daily Roster'!$H147</f>
        <v>Nicholas</v>
      </c>
      <c r="I145" s="55">
        <f>'[2]Daily Roster'!$I147</f>
        <v>0</v>
      </c>
      <c r="J145" s="55" t="str">
        <f>'[2]Daily Roster'!$J147</f>
        <v>qq</v>
      </c>
      <c r="K145" s="55" t="str">
        <f>'[2]Daily Roster'!$K147</f>
        <v>qq</v>
      </c>
      <c r="L145" s="55">
        <f>'[2]Daily Roster'!$L147</f>
        <v>0</v>
      </c>
      <c r="M145" s="55">
        <f>'[2]Daily Roster'!$M147</f>
        <v>0</v>
      </c>
      <c r="N145" s="55">
        <f>'[2]Daily Roster'!$N147</f>
        <v>0</v>
      </c>
      <c r="O145" s="55">
        <f>'[2]Daily Roster'!$O147</f>
        <v>0</v>
      </c>
      <c r="P145" s="55">
        <f>'[2]Daily Roster'!$P147</f>
        <v>0</v>
      </c>
      <c r="Q145" s="55">
        <f>'[2]Daily Roster'!$Q147</f>
        <v>0</v>
      </c>
      <c r="R145" s="55">
        <f>'[2]Daily Roster'!$R147</f>
        <v>0</v>
      </c>
      <c r="S145" s="55">
        <f>'[2]Daily Roster'!$S147</f>
        <v>0</v>
      </c>
      <c r="T145" s="55">
        <f>'[2]Daily Roster'!$T147</f>
        <v>0</v>
      </c>
    </row>
    <row r="146" spans="1:20" x14ac:dyDescent="0.3">
      <c r="A146" s="51">
        <v>43301</v>
      </c>
      <c r="B146" s="52" t="s">
        <v>5</v>
      </c>
      <c r="C146" s="55" t="str">
        <f>'[2]Daily Roster'!$C148</f>
        <v>K.Chin</v>
      </c>
      <c r="D146" s="55" t="str">
        <f>'[2]Daily Roster'!$D148</f>
        <v>Huda</v>
      </c>
      <c r="E146" s="55" t="str">
        <f>'[2]Daily Roster'!$E148</f>
        <v>A.Tran</v>
      </c>
      <c r="F146" s="55" t="str">
        <f>'[2]Daily Roster'!$F148</f>
        <v>Stuart</v>
      </c>
      <c r="G146" s="55" t="str">
        <f>'[2]Daily Roster'!$G148</f>
        <v>M.Phung</v>
      </c>
      <c r="H146" s="55" t="str">
        <f>'[2]Daily Roster'!$H148</f>
        <v>Nicholas</v>
      </c>
      <c r="I146" s="55">
        <f>'[2]Daily Roster'!$I148</f>
        <v>0</v>
      </c>
      <c r="J146" s="55" t="str">
        <f>'[2]Daily Roster'!$J148</f>
        <v>qq</v>
      </c>
      <c r="K146" s="55" t="str">
        <f>'[2]Daily Roster'!$K148</f>
        <v>qq</v>
      </c>
      <c r="L146" s="55">
        <f>'[2]Daily Roster'!$L148</f>
        <v>0</v>
      </c>
      <c r="M146" s="55">
        <f>'[2]Daily Roster'!$M148</f>
        <v>0</v>
      </c>
      <c r="N146" s="55">
        <f>'[2]Daily Roster'!$N148</f>
        <v>0</v>
      </c>
      <c r="O146" s="55">
        <f>'[2]Daily Roster'!$O148</f>
        <v>0</v>
      </c>
      <c r="P146" s="55">
        <f>'[2]Daily Roster'!$P148</f>
        <v>0</v>
      </c>
      <c r="Q146" s="55">
        <f>'[2]Daily Roster'!$Q148</f>
        <v>0</v>
      </c>
      <c r="R146" s="55">
        <f>'[2]Daily Roster'!$R148</f>
        <v>0</v>
      </c>
      <c r="S146" s="55">
        <f>'[2]Daily Roster'!$S148</f>
        <v>0</v>
      </c>
      <c r="T146" s="55">
        <f>'[2]Daily Roster'!$T148</f>
        <v>0</v>
      </c>
    </row>
    <row r="147" spans="1:20" x14ac:dyDescent="0.3">
      <c r="A147" s="51">
        <v>43304</v>
      </c>
      <c r="B147" s="52" t="s">
        <v>1</v>
      </c>
      <c r="C147" s="55" t="str">
        <f>'[2]Daily Roster'!$C149</f>
        <v>Tin</v>
      </c>
      <c r="D147" s="55" t="str">
        <f>'[2]Daily Roster'!$D149</f>
        <v>Diana</v>
      </c>
      <c r="E147" s="55" t="str">
        <f>'[2]Daily Roster'!$E149</f>
        <v>Aseel</v>
      </c>
      <c r="F147" s="55" t="str">
        <f>'[2]Daily Roster'!$F149</f>
        <v>Stuart</v>
      </c>
      <c r="G147" s="55" t="str">
        <f>'[2]Daily Roster'!$G149</f>
        <v>M.Phung</v>
      </c>
      <c r="H147" s="55" t="str">
        <f>'[2]Daily Roster'!$H149</f>
        <v>Nicholas</v>
      </c>
      <c r="I147" s="55">
        <f>'[2]Daily Roster'!$I149</f>
        <v>0</v>
      </c>
      <c r="J147" s="55" t="str">
        <f>'[2]Daily Roster'!$J149</f>
        <v>qq</v>
      </c>
      <c r="K147" s="55" t="str">
        <f>'[2]Daily Roster'!$K149</f>
        <v>qq</v>
      </c>
      <c r="L147" s="55">
        <f>'[2]Daily Roster'!$L149</f>
        <v>0</v>
      </c>
      <c r="M147" s="55" t="str">
        <f>'[2]Daily Roster'!$M149</f>
        <v>qq</v>
      </c>
      <c r="N147" s="55">
        <f>'[2]Daily Roster'!$N149</f>
        <v>0</v>
      </c>
      <c r="O147" s="55">
        <f>'[2]Daily Roster'!$O149</f>
        <v>0</v>
      </c>
      <c r="P147" s="55">
        <f>'[2]Daily Roster'!$P149</f>
        <v>0</v>
      </c>
      <c r="Q147" s="55">
        <f>'[2]Daily Roster'!$Q149</f>
        <v>0</v>
      </c>
      <c r="R147" s="55">
        <f>'[2]Daily Roster'!$R149</f>
        <v>0</v>
      </c>
      <c r="S147" s="55">
        <f>'[2]Daily Roster'!$S149</f>
        <v>0</v>
      </c>
      <c r="T147" s="55">
        <f>'[2]Daily Roster'!$T149</f>
        <v>0</v>
      </c>
    </row>
    <row r="148" spans="1:20" x14ac:dyDescent="0.3">
      <c r="A148" s="51">
        <v>43305</v>
      </c>
      <c r="B148" s="52" t="s">
        <v>2</v>
      </c>
      <c r="C148" s="55" t="str">
        <f>'[2]Daily Roster'!$C150</f>
        <v>Tin</v>
      </c>
      <c r="D148" s="55" t="str">
        <f>'[2]Daily Roster'!$D150</f>
        <v>Diana</v>
      </c>
      <c r="E148" s="55" t="str">
        <f>'[2]Daily Roster'!$E150</f>
        <v>Aseel</v>
      </c>
      <c r="F148" s="55" t="str">
        <f>'[2]Daily Roster'!$F150</f>
        <v>Stuart</v>
      </c>
      <c r="G148" s="55" t="str">
        <f>'[2]Daily Roster'!$G150</f>
        <v>M.Phung</v>
      </c>
      <c r="H148" s="55" t="str">
        <f>'[2]Daily Roster'!$H150</f>
        <v>Nicholas</v>
      </c>
      <c r="I148" s="55">
        <f>'[2]Daily Roster'!$I150</f>
        <v>0</v>
      </c>
      <c r="J148" s="55" t="str">
        <f>'[2]Daily Roster'!$J150</f>
        <v>qq</v>
      </c>
      <c r="K148" s="55" t="str">
        <f>'[2]Daily Roster'!$K150</f>
        <v>qq</v>
      </c>
      <c r="L148" s="55">
        <f>'[2]Daily Roster'!$L150</f>
        <v>0</v>
      </c>
      <c r="M148" s="55" t="str">
        <f>'[2]Daily Roster'!$M150</f>
        <v>Lynette Ear (CTS)/Lucy Yuan (cardiol)</v>
      </c>
      <c r="N148" s="55">
        <f>'[2]Daily Roster'!$N150</f>
        <v>0</v>
      </c>
      <c r="O148" s="55">
        <f>'[2]Daily Roster'!$O150</f>
        <v>0</v>
      </c>
      <c r="P148" s="55">
        <f>'[2]Daily Roster'!$P150</f>
        <v>0</v>
      </c>
      <c r="Q148" s="55">
        <f>'[2]Daily Roster'!$Q150</f>
        <v>0</v>
      </c>
      <c r="R148" s="55">
        <f>'[2]Daily Roster'!$R150</f>
        <v>0</v>
      </c>
      <c r="S148" s="55">
        <f>'[2]Daily Roster'!$S150</f>
        <v>0</v>
      </c>
      <c r="T148" s="55">
        <f>'[2]Daily Roster'!$T150</f>
        <v>0</v>
      </c>
    </row>
    <row r="149" spans="1:20" x14ac:dyDescent="0.3">
      <c r="A149" s="51">
        <v>43306</v>
      </c>
      <c r="B149" s="52" t="s">
        <v>3</v>
      </c>
      <c r="C149" s="55" t="str">
        <f>'[2]Daily Roster'!$C151</f>
        <v>Tin</v>
      </c>
      <c r="D149" s="55" t="str">
        <f>'[2]Daily Roster'!$D151</f>
        <v>Huda</v>
      </c>
      <c r="E149" s="55" t="str">
        <f>'[2]Daily Roster'!$E151</f>
        <v>Aseel</v>
      </c>
      <c r="F149" s="55" t="str">
        <f>'[2]Daily Roster'!$F151</f>
        <v>Stuart</v>
      </c>
      <c r="G149" s="55" t="str">
        <f>'[2]Daily Roster'!$G151</f>
        <v>M.Phung</v>
      </c>
      <c r="H149" s="55" t="str">
        <f>'[2]Daily Roster'!$H151</f>
        <v>Nicholas</v>
      </c>
      <c r="I149" s="55">
        <f>'[2]Daily Roster'!$I151</f>
        <v>0</v>
      </c>
      <c r="J149" s="55" t="str">
        <f>'[2]Daily Roster'!$J151</f>
        <v>qq</v>
      </c>
      <c r="K149" s="55" t="str">
        <f>'[2]Daily Roster'!$K151</f>
        <v>qq</v>
      </c>
      <c r="L149" s="55">
        <f>'[2]Daily Roster'!$L151</f>
        <v>0</v>
      </c>
      <c r="M149" s="55" t="str">
        <f>'[2]Daily Roster'!$M151</f>
        <v>Lynette Ear (CTS)/Lucy Yuan (cardiol)</v>
      </c>
      <c r="N149" s="55">
        <f>'[2]Daily Roster'!$N151</f>
        <v>0</v>
      </c>
      <c r="O149" s="55">
        <f>'[2]Daily Roster'!$O151</f>
        <v>0</v>
      </c>
      <c r="P149" s="55">
        <f>'[2]Daily Roster'!$P151</f>
        <v>0</v>
      </c>
      <c r="Q149" s="55">
        <f>'[2]Daily Roster'!$Q151</f>
        <v>0</v>
      </c>
      <c r="R149" s="55">
        <f>'[2]Daily Roster'!$R151</f>
        <v>0</v>
      </c>
      <c r="S149" s="55">
        <f>'[2]Daily Roster'!$S151</f>
        <v>0</v>
      </c>
      <c r="T149" s="55">
        <f>'[2]Daily Roster'!$T151</f>
        <v>0</v>
      </c>
    </row>
    <row r="150" spans="1:20" x14ac:dyDescent="0.3">
      <c r="A150" s="51">
        <v>43307</v>
      </c>
      <c r="B150" s="52" t="s">
        <v>4</v>
      </c>
      <c r="C150" s="55" t="str">
        <f>'[2]Daily Roster'!$C152</f>
        <v>Tin</v>
      </c>
      <c r="D150" s="55" t="str">
        <f>'[2]Daily Roster'!$D152</f>
        <v>Huda</v>
      </c>
      <c r="E150" s="55" t="str">
        <f>'[2]Daily Roster'!$E152</f>
        <v>Aseel</v>
      </c>
      <c r="F150" s="55" t="str">
        <f>'[2]Daily Roster'!$F152</f>
        <v>Stuart</v>
      </c>
      <c r="G150" s="55" t="str">
        <f>'[2]Daily Roster'!$G152</f>
        <v>M.Phung</v>
      </c>
      <c r="H150" s="55" t="str">
        <f>'[2]Daily Roster'!$H152</f>
        <v>Nicholas</v>
      </c>
      <c r="I150" s="55">
        <f>'[2]Daily Roster'!$I152</f>
        <v>0</v>
      </c>
      <c r="J150" s="55" t="str">
        <f>'[2]Daily Roster'!$J152</f>
        <v>qq</v>
      </c>
      <c r="K150" s="55" t="str">
        <f>'[2]Daily Roster'!$K152</f>
        <v>qq</v>
      </c>
      <c r="L150" s="55">
        <f>'[2]Daily Roster'!$L152</f>
        <v>0</v>
      </c>
      <c r="M150" s="55" t="str">
        <f>'[2]Daily Roster'!$M152</f>
        <v>Lynette Ear (CTS)/Lucy Yuan (cardiol)</v>
      </c>
      <c r="N150" s="55">
        <f>'[2]Daily Roster'!$N152</f>
        <v>0</v>
      </c>
      <c r="O150" s="55">
        <f>'[2]Daily Roster'!$O152</f>
        <v>0</v>
      </c>
      <c r="P150" s="55">
        <f>'[2]Daily Roster'!$P152</f>
        <v>0</v>
      </c>
      <c r="Q150" s="55">
        <f>'[2]Daily Roster'!$Q152</f>
        <v>0</v>
      </c>
      <c r="R150" s="55">
        <f>'[2]Daily Roster'!$R152</f>
        <v>0</v>
      </c>
      <c r="S150" s="55">
        <f>'[2]Daily Roster'!$S152</f>
        <v>0</v>
      </c>
      <c r="T150" s="55">
        <f>'[2]Daily Roster'!$T152</f>
        <v>0</v>
      </c>
    </row>
    <row r="151" spans="1:20" x14ac:dyDescent="0.3">
      <c r="A151" s="51">
        <v>43308</v>
      </c>
      <c r="B151" s="52" t="s">
        <v>5</v>
      </c>
      <c r="C151" s="55" t="str">
        <f>'[2]Daily Roster'!$C153</f>
        <v>Tin</v>
      </c>
      <c r="D151" s="55" t="str">
        <f>'[2]Daily Roster'!$D153</f>
        <v>Huda</v>
      </c>
      <c r="E151" s="55" t="str">
        <f>'[2]Daily Roster'!$E153</f>
        <v>Aseel</v>
      </c>
      <c r="F151" s="55" t="str">
        <f>'[2]Daily Roster'!$F153</f>
        <v>Stuart</v>
      </c>
      <c r="G151" s="55" t="str">
        <f>'[2]Daily Roster'!$G153</f>
        <v>M.Phung</v>
      </c>
      <c r="H151" s="55" t="str">
        <f>'[2]Daily Roster'!$H153</f>
        <v>Nicholas&lt;2.30pm</v>
      </c>
      <c r="I151" s="55">
        <f>'[2]Daily Roster'!$I153</f>
        <v>0</v>
      </c>
      <c r="J151" s="55" t="str">
        <f>'[2]Daily Roster'!$J153</f>
        <v>qq</v>
      </c>
      <c r="K151" s="55" t="str">
        <f>'[2]Daily Roster'!$K153</f>
        <v>qq</v>
      </c>
      <c r="L151" s="55">
        <f>'[2]Daily Roster'!$L153</f>
        <v>0</v>
      </c>
      <c r="M151" s="55" t="str">
        <f>'[2]Daily Roster'!$M153</f>
        <v>Lynette Ear (CTS)/Lucy Yuan (cardiol)</v>
      </c>
      <c r="N151" s="55">
        <f>'[2]Daily Roster'!$N153</f>
        <v>0</v>
      </c>
      <c r="O151" s="55">
        <f>'[2]Daily Roster'!$O153</f>
        <v>0</v>
      </c>
      <c r="P151" s="55">
        <f>'[2]Daily Roster'!$P153</f>
        <v>0</v>
      </c>
      <c r="Q151" s="55">
        <f>'[2]Daily Roster'!$Q153</f>
        <v>0</v>
      </c>
      <c r="R151" s="55">
        <f>'[2]Daily Roster'!$R153</f>
        <v>0</v>
      </c>
      <c r="S151" s="55">
        <f>'[2]Daily Roster'!$S153</f>
        <v>0</v>
      </c>
      <c r="T151" s="55">
        <f>'[2]Daily Roster'!$T153</f>
        <v>0</v>
      </c>
    </row>
    <row r="152" spans="1:20" x14ac:dyDescent="0.3">
      <c r="A152" s="51">
        <v>43311</v>
      </c>
      <c r="B152" s="52" t="s">
        <v>1</v>
      </c>
      <c r="C152" s="55" t="str">
        <f>'[2]Daily Roster'!$C154</f>
        <v>Tin</v>
      </c>
      <c r="D152" s="55" t="str">
        <f>'[2]Daily Roster'!$D154</f>
        <v>Nicholas</v>
      </c>
      <c r="E152" s="55" t="str">
        <f>'[2]Daily Roster'!$E154</f>
        <v>Aseel</v>
      </c>
      <c r="F152" s="55" t="str">
        <f>'[2]Daily Roster'!$F154</f>
        <v>Stuart</v>
      </c>
      <c r="G152" s="55" t="str">
        <f>'[2]Daily Roster'!$G154</f>
        <v>M.Phung</v>
      </c>
      <c r="H152" s="55" t="str">
        <f>'[2]Daily Roster'!$H154</f>
        <v>Amy</v>
      </c>
      <c r="I152" s="55">
        <f>'[2]Daily Roster'!$I154</f>
        <v>0</v>
      </c>
      <c r="J152" s="55" t="str">
        <f>'[2]Daily Roster'!$J154</f>
        <v>qq</v>
      </c>
      <c r="K152" s="55" t="str">
        <f>'[2]Daily Roster'!$K154</f>
        <v>qq</v>
      </c>
      <c r="L152" s="55">
        <f>'[2]Daily Roster'!$L154</f>
        <v>0</v>
      </c>
      <c r="M152" s="55" t="str">
        <f>'[2]Daily Roster'!$M154</f>
        <v>Sherry (Cardiol)/Zoe Ng (ICU)</v>
      </c>
      <c r="N152" s="55">
        <f>'[2]Daily Roster'!$N154</f>
        <v>0</v>
      </c>
      <c r="O152" s="55">
        <f>'[2]Daily Roster'!$O154</f>
        <v>0</v>
      </c>
      <c r="P152" s="55">
        <f>'[2]Daily Roster'!$P154</f>
        <v>0</v>
      </c>
      <c r="Q152" s="55">
        <f>'[2]Daily Roster'!$Q154</f>
        <v>0</v>
      </c>
      <c r="R152" s="55">
        <f>'[2]Daily Roster'!$R154</f>
        <v>0</v>
      </c>
      <c r="S152" s="55">
        <f>'[2]Daily Roster'!$S154</f>
        <v>0</v>
      </c>
      <c r="T152" s="55">
        <f>'[2]Daily Roster'!$T154</f>
        <v>0</v>
      </c>
    </row>
    <row r="153" spans="1:20" x14ac:dyDescent="0.3">
      <c r="A153" s="51">
        <v>43312</v>
      </c>
      <c r="B153" s="52" t="s">
        <v>2</v>
      </c>
      <c r="C153" s="55" t="str">
        <f>'[2]Daily Roster'!$C155</f>
        <v>Tin</v>
      </c>
      <c r="D153" s="55" t="str">
        <f>'[2]Daily Roster'!$D155</f>
        <v>Nicholas</v>
      </c>
      <c r="E153" s="55" t="str">
        <f>'[2]Daily Roster'!$E155</f>
        <v>Aseel</v>
      </c>
      <c r="F153" s="55" t="str">
        <f>'[2]Daily Roster'!$F155</f>
        <v>Stuart</v>
      </c>
      <c r="G153" s="55" t="str">
        <f>'[2]Daily Roster'!$G155</f>
        <v>M.Phung</v>
      </c>
      <c r="H153" s="55" t="str">
        <f>'[2]Daily Roster'!$H155</f>
        <v>J.Yang</v>
      </c>
      <c r="I153" s="55">
        <f>'[2]Daily Roster'!$I155</f>
        <v>0</v>
      </c>
      <c r="J153" s="55" t="str">
        <f>'[2]Daily Roster'!$J155</f>
        <v>qq</v>
      </c>
      <c r="K153" s="55" t="str">
        <f>'[2]Daily Roster'!$K155</f>
        <v>qq</v>
      </c>
      <c r="L153" s="55">
        <f>'[2]Daily Roster'!$L155</f>
        <v>0</v>
      </c>
      <c r="M153" s="55" t="str">
        <f>'[2]Daily Roster'!$M155</f>
        <v>Sherry (Cardiol)/Zoe Ng (ICU)</v>
      </c>
      <c r="N153" s="55">
        <f>'[2]Daily Roster'!$N155</f>
        <v>0</v>
      </c>
      <c r="O153" s="55">
        <f>'[2]Daily Roster'!$O155</f>
        <v>0</v>
      </c>
      <c r="P153" s="55">
        <f>'[2]Daily Roster'!$P155</f>
        <v>0</v>
      </c>
      <c r="Q153" s="55">
        <f>'[2]Daily Roster'!$Q155</f>
        <v>0</v>
      </c>
      <c r="R153" s="55">
        <f>'[2]Daily Roster'!$R155</f>
        <v>0</v>
      </c>
      <c r="S153" s="55">
        <f>'[2]Daily Roster'!$S155</f>
        <v>0</v>
      </c>
      <c r="T153" s="55">
        <f>'[2]Daily Roster'!$T155</f>
        <v>0</v>
      </c>
    </row>
    <row r="154" spans="1:20" x14ac:dyDescent="0.3">
      <c r="A154" s="51">
        <v>43313</v>
      </c>
      <c r="B154" s="52" t="s">
        <v>3</v>
      </c>
      <c r="C154" s="55" t="str">
        <f>'[2]Daily Roster'!$C156</f>
        <v>Tin</v>
      </c>
      <c r="D154" s="55" t="str">
        <f>'[2]Daily Roster'!$D156</f>
        <v>Huda</v>
      </c>
      <c r="E154" s="55" t="str">
        <f>'[2]Daily Roster'!$E156</f>
        <v>Aseel</v>
      </c>
      <c r="F154" s="55" t="str">
        <f>'[2]Daily Roster'!$F156</f>
        <v>Stuart</v>
      </c>
      <c r="G154" s="55" t="str">
        <f>'[2]Daily Roster'!$G156</f>
        <v>M.Phung</v>
      </c>
      <c r="H154" s="55" t="str">
        <f>'[2]Daily Roster'!$H156</f>
        <v>Nicholas</v>
      </c>
      <c r="I154" s="55">
        <f>'[2]Daily Roster'!$I156</f>
        <v>0</v>
      </c>
      <c r="J154" s="55" t="str">
        <f>'[2]Daily Roster'!$J156</f>
        <v>qq</v>
      </c>
      <c r="K154" s="55" t="str">
        <f>'[2]Daily Roster'!$K156</f>
        <v>qq</v>
      </c>
      <c r="L154" s="55">
        <f>'[2]Daily Roster'!$L156</f>
        <v>0</v>
      </c>
      <c r="M154" s="55" t="str">
        <f>'[2]Daily Roster'!$M156</f>
        <v>Sherry (Cardiol)/Zoe Ng (ICU)/Cecile (CTS)</v>
      </c>
      <c r="N154" s="55">
        <f>'[2]Daily Roster'!$N156</f>
        <v>0</v>
      </c>
      <c r="O154" s="55">
        <f>'[2]Daily Roster'!$O156</f>
        <v>0</v>
      </c>
      <c r="P154" s="55">
        <f>'[2]Daily Roster'!$P156</f>
        <v>0</v>
      </c>
      <c r="Q154" s="55">
        <f>'[2]Daily Roster'!$Q156</f>
        <v>0</v>
      </c>
      <c r="R154" s="55">
        <f>'[2]Daily Roster'!$R156</f>
        <v>0</v>
      </c>
      <c r="S154" s="55">
        <f>'[2]Daily Roster'!$S156</f>
        <v>0</v>
      </c>
      <c r="T154" s="55">
        <f>'[2]Daily Roster'!$T156</f>
        <v>0</v>
      </c>
    </row>
    <row r="155" spans="1:20" x14ac:dyDescent="0.3">
      <c r="A155" s="51">
        <v>43314</v>
      </c>
      <c r="B155" s="52" t="s">
        <v>4</v>
      </c>
      <c r="C155" s="55" t="str">
        <f>'[2]Daily Roster'!$C157</f>
        <v>Nicholas</v>
      </c>
      <c r="D155" s="55" t="str">
        <f>'[2]Daily Roster'!$D157</f>
        <v>Huda</v>
      </c>
      <c r="E155" s="55" t="str">
        <f>'[2]Daily Roster'!$E157</f>
        <v>Aseel</v>
      </c>
      <c r="F155" s="55" t="str">
        <f>'[2]Daily Roster'!$F157</f>
        <v>Stuart</v>
      </c>
      <c r="G155" s="55" t="str">
        <f>'[2]Daily Roster'!$G157</f>
        <v>M.Phung</v>
      </c>
      <c r="H155" s="55" t="str">
        <f>'[2]Daily Roster'!$H157</f>
        <v>A.Tran</v>
      </c>
      <c r="I155" s="55">
        <f>'[2]Daily Roster'!$I157</f>
        <v>0</v>
      </c>
      <c r="J155" s="55" t="str">
        <f>'[2]Daily Roster'!$J157</f>
        <v>qq</v>
      </c>
      <c r="K155" s="55" t="str">
        <f>'[2]Daily Roster'!$K157</f>
        <v>qq</v>
      </c>
      <c r="L155" s="55">
        <f>'[2]Daily Roster'!$L157</f>
        <v>0</v>
      </c>
      <c r="M155" s="55" t="str">
        <f>'[2]Daily Roster'!$M157</f>
        <v>Sherry (Cardiol)/Zoe Ng (ICU)/Cecile (CTS)</v>
      </c>
      <c r="N155" s="55">
        <f>'[2]Daily Roster'!$N157</f>
        <v>0</v>
      </c>
      <c r="O155" s="55">
        <f>'[2]Daily Roster'!$O157</f>
        <v>0</v>
      </c>
      <c r="P155" s="55">
        <f>'[2]Daily Roster'!$P157</f>
        <v>0</v>
      </c>
      <c r="Q155" s="55">
        <f>'[2]Daily Roster'!$Q157</f>
        <v>0</v>
      </c>
      <c r="R155" s="55">
        <f>'[2]Daily Roster'!$R157</f>
        <v>0</v>
      </c>
      <c r="S155" s="55">
        <f>'[2]Daily Roster'!$S157</f>
        <v>0</v>
      </c>
      <c r="T155" s="55">
        <f>'[2]Daily Roster'!$T157</f>
        <v>0</v>
      </c>
    </row>
    <row r="156" spans="1:20" x14ac:dyDescent="0.3">
      <c r="A156" s="51">
        <v>43315</v>
      </c>
      <c r="B156" s="52" t="s">
        <v>5</v>
      </c>
      <c r="C156" s="55" t="str">
        <f>'[2]Daily Roster'!$C158</f>
        <v>Tin</v>
      </c>
      <c r="D156" s="55" t="str">
        <f>'[2]Daily Roster'!$D158</f>
        <v>Huda</v>
      </c>
      <c r="E156" s="55" t="str">
        <f>'[2]Daily Roster'!$E158</f>
        <v>Aseel</v>
      </c>
      <c r="F156" s="55" t="str">
        <f>'[2]Daily Roster'!$F158</f>
        <v>A.Tran</v>
      </c>
      <c r="G156" s="55" t="str">
        <f>'[2]Daily Roster'!$G158</f>
        <v>M.Phung</v>
      </c>
      <c r="H156" s="55" t="str">
        <f>'[2]Daily Roster'!$H158</f>
        <v>Nicholas</v>
      </c>
      <c r="I156" s="55">
        <f>'[2]Daily Roster'!$I158</f>
        <v>0</v>
      </c>
      <c r="J156" s="55" t="str">
        <f>'[2]Daily Roster'!$J158</f>
        <v>qq</v>
      </c>
      <c r="K156" s="55" t="str">
        <f>'[2]Daily Roster'!$K158</f>
        <v>qq</v>
      </c>
      <c r="L156" s="55">
        <f>'[2]Daily Roster'!$L158</f>
        <v>0</v>
      </c>
      <c r="M156" s="55" t="str">
        <f>'[2]Daily Roster'!$M158</f>
        <v>Cecile (CTS)</v>
      </c>
      <c r="N156" s="55">
        <f>'[2]Daily Roster'!$N158</f>
        <v>0</v>
      </c>
      <c r="O156" s="55">
        <f>'[2]Daily Roster'!$O158</f>
        <v>0</v>
      </c>
      <c r="P156" s="55">
        <f>'[2]Daily Roster'!$P158</f>
        <v>0</v>
      </c>
      <c r="Q156" s="55">
        <f>'[2]Daily Roster'!$Q158</f>
        <v>0</v>
      </c>
      <c r="R156" s="55">
        <f>'[2]Daily Roster'!$R158</f>
        <v>0</v>
      </c>
      <c r="S156" s="55">
        <f>'[2]Daily Roster'!$S158</f>
        <v>0</v>
      </c>
      <c r="T156" s="55">
        <f>'[2]Daily Roster'!$T158</f>
        <v>0</v>
      </c>
    </row>
    <row r="157" spans="1:20" x14ac:dyDescent="0.3">
      <c r="A157" s="51">
        <v>43318</v>
      </c>
      <c r="B157" s="52" t="s">
        <v>1</v>
      </c>
      <c r="C157" s="55" t="str">
        <f>'[2]Daily Roster'!$C159</f>
        <v>Tin</v>
      </c>
      <c r="D157" s="55" t="str">
        <f>'[2]Daily Roster'!$D159</f>
        <v>Diana</v>
      </c>
      <c r="E157" s="55" t="str">
        <f>'[2]Daily Roster'!$E159</f>
        <v>Aseel</v>
      </c>
      <c r="F157" s="55" t="str">
        <f>'[2]Daily Roster'!$F159</f>
        <v>A.Tran</v>
      </c>
      <c r="G157" s="55" t="str">
        <f>'[2]Daily Roster'!$G159</f>
        <v>M.Phung</v>
      </c>
      <c r="H157" s="55" t="str">
        <f>'[2]Daily Roster'!$H159</f>
        <v>Ashleigh</v>
      </c>
      <c r="I157" s="55" t="str">
        <f>'[2]Daily Roster'!$I159</f>
        <v>qq</v>
      </c>
      <c r="J157" s="55" t="str">
        <f>'[2]Daily Roster'!$J159</f>
        <v>qq</v>
      </c>
      <c r="K157" s="55" t="str">
        <f>'[2]Daily Roster'!$K159</f>
        <v>qq</v>
      </c>
      <c r="L157" s="55">
        <f>'[2]Daily Roster'!$L159</f>
        <v>0</v>
      </c>
      <c r="M157" s="55" t="str">
        <f>'[2]Daily Roster'!$M159</f>
        <v>Myukim (ED)/Alan(CTS)</v>
      </c>
      <c r="N157" s="55">
        <f>'[2]Daily Roster'!$N159</f>
        <v>0</v>
      </c>
      <c r="O157" s="55">
        <f>'[2]Daily Roster'!$O159</f>
        <v>0</v>
      </c>
      <c r="P157" s="55">
        <f>'[2]Daily Roster'!$P159</f>
        <v>0</v>
      </c>
      <c r="Q157" s="55">
        <f>'[2]Daily Roster'!$Q159</f>
        <v>0</v>
      </c>
      <c r="R157" s="55">
        <f>'[2]Daily Roster'!$R159</f>
        <v>0</v>
      </c>
      <c r="S157" s="55">
        <f>'[2]Daily Roster'!$S159</f>
        <v>0</v>
      </c>
      <c r="T157" s="55">
        <f>'[2]Daily Roster'!$T159</f>
        <v>0</v>
      </c>
    </row>
    <row r="158" spans="1:20" x14ac:dyDescent="0.3">
      <c r="A158" s="51">
        <v>43319</v>
      </c>
      <c r="B158" s="52" t="s">
        <v>2</v>
      </c>
      <c r="C158" s="55" t="str">
        <f>'[2]Daily Roster'!$C160</f>
        <v>Tin</v>
      </c>
      <c r="D158" s="55" t="str">
        <f>'[2]Daily Roster'!$D160</f>
        <v>Diana</v>
      </c>
      <c r="E158" s="55" t="str">
        <f>'[2]Daily Roster'!$E160</f>
        <v>Aseel</v>
      </c>
      <c r="F158" s="55" t="str">
        <f>'[2]Daily Roster'!$F160</f>
        <v>A.Tran</v>
      </c>
      <c r="G158" s="55" t="str">
        <f>'[2]Daily Roster'!$G160</f>
        <v>Ashleigh</v>
      </c>
      <c r="H158" s="55" t="str">
        <f>'[2]Daily Roster'!$H160</f>
        <v>M.Phung</v>
      </c>
      <c r="I158" s="55" t="str">
        <f>'[2]Daily Roster'!$I160</f>
        <v>qq</v>
      </c>
      <c r="J158" s="55" t="str">
        <f>'[2]Daily Roster'!$J160</f>
        <v>qq</v>
      </c>
      <c r="K158" s="55" t="str">
        <f>'[2]Daily Roster'!$K160</f>
        <v>qq</v>
      </c>
      <c r="L158" s="55">
        <f>'[2]Daily Roster'!$L160</f>
        <v>0</v>
      </c>
      <c r="M158" s="55" t="str">
        <f>'[2]Daily Roster'!$M160</f>
        <v>Myukim (ED)/Alan(CTS)</v>
      </c>
      <c r="N158" s="55">
        <f>'[2]Daily Roster'!$N160</f>
        <v>0</v>
      </c>
      <c r="O158" s="55">
        <f>'[2]Daily Roster'!$O160</f>
        <v>0</v>
      </c>
      <c r="P158" s="55">
        <f>'[2]Daily Roster'!$P160</f>
        <v>0</v>
      </c>
      <c r="Q158" s="55">
        <f>'[2]Daily Roster'!$Q160</f>
        <v>0</v>
      </c>
      <c r="R158" s="55">
        <f>'[2]Daily Roster'!$R160</f>
        <v>0</v>
      </c>
      <c r="S158" s="55">
        <f>'[2]Daily Roster'!$S160</f>
        <v>0</v>
      </c>
      <c r="T158" s="55">
        <f>'[2]Daily Roster'!$T160</f>
        <v>0</v>
      </c>
    </row>
    <row r="159" spans="1:20" x14ac:dyDescent="0.3">
      <c r="A159" s="51">
        <v>43320</v>
      </c>
      <c r="B159" s="52" t="s">
        <v>3</v>
      </c>
      <c r="C159" s="55" t="str">
        <f>'[2]Daily Roster'!$C161</f>
        <v>Tin</v>
      </c>
      <c r="D159" s="55" t="str">
        <f>'[2]Daily Roster'!$D161</f>
        <v>Huda</v>
      </c>
      <c r="E159" s="55" t="str">
        <f>'[2]Daily Roster'!$E161</f>
        <v>Aseel</v>
      </c>
      <c r="F159" s="55" t="str">
        <f>'[2]Daily Roster'!$F161</f>
        <v>A.Tran</v>
      </c>
      <c r="G159" s="55" t="str">
        <f>'[2]Daily Roster'!$G161</f>
        <v>Ashleigh</v>
      </c>
      <c r="H159" s="55" t="str">
        <f>'[2]Daily Roster'!$H161</f>
        <v>Kelly</v>
      </c>
      <c r="I159" s="55" t="str">
        <f>'[2]Daily Roster'!$I161</f>
        <v>qq</v>
      </c>
      <c r="J159" s="55" t="str">
        <f>'[2]Daily Roster'!$J161</f>
        <v>qq</v>
      </c>
      <c r="K159" s="55" t="str">
        <f>'[2]Daily Roster'!$K161</f>
        <v>qq</v>
      </c>
      <c r="L159" s="55">
        <f>'[2]Daily Roster'!$L161</f>
        <v>0</v>
      </c>
      <c r="M159" s="55" t="str">
        <f>'[2]Daily Roster'!$M161</f>
        <v>Myukim (ED)/Alan(CTS)</v>
      </c>
      <c r="N159" s="55">
        <f>'[2]Daily Roster'!$N161</f>
        <v>0</v>
      </c>
      <c r="O159" s="55">
        <f>'[2]Daily Roster'!$O161</f>
        <v>0</v>
      </c>
      <c r="P159" s="55">
        <f>'[2]Daily Roster'!$P161</f>
        <v>0</v>
      </c>
      <c r="Q159" s="55">
        <f>'[2]Daily Roster'!$Q161</f>
        <v>0</v>
      </c>
      <c r="R159" s="55">
        <f>'[2]Daily Roster'!$R161</f>
        <v>0</v>
      </c>
      <c r="S159" s="55">
        <f>'[2]Daily Roster'!$S161</f>
        <v>0</v>
      </c>
      <c r="T159" s="55">
        <f>'[2]Daily Roster'!$T161</f>
        <v>0</v>
      </c>
    </row>
    <row r="160" spans="1:20" x14ac:dyDescent="0.3">
      <c r="A160" s="51">
        <v>43321</v>
      </c>
      <c r="B160" s="52" t="s">
        <v>4</v>
      </c>
      <c r="C160" s="55" t="str">
        <f>'[2]Daily Roster'!$C162</f>
        <v>Tin</v>
      </c>
      <c r="D160" s="55" t="str">
        <f>'[2]Daily Roster'!$D162</f>
        <v>Huda</v>
      </c>
      <c r="E160" s="55" t="str">
        <f>'[2]Daily Roster'!$E162</f>
        <v>Aseel</v>
      </c>
      <c r="F160" s="55" t="str">
        <f>'[2]Daily Roster'!$F162</f>
        <v>A.Tran</v>
      </c>
      <c r="G160" s="55" t="str">
        <f>'[2]Daily Roster'!$G162</f>
        <v>Ashleigh</v>
      </c>
      <c r="H160" s="55" t="str">
        <f>'[2]Daily Roster'!$H162</f>
        <v>C.McAvaney</v>
      </c>
      <c r="I160" s="55" t="str">
        <f>'[2]Daily Roster'!$I162</f>
        <v>M.Phung</v>
      </c>
      <c r="J160" s="55" t="str">
        <f>'[2]Daily Roster'!$J162</f>
        <v>qq</v>
      </c>
      <c r="K160" s="55" t="str">
        <f>'[2]Daily Roster'!$K162</f>
        <v>qq</v>
      </c>
      <c r="L160" s="55">
        <f>'[2]Daily Roster'!$L162</f>
        <v>0</v>
      </c>
      <c r="M160" s="55" t="str">
        <f>'[2]Daily Roster'!$M162</f>
        <v>Myukim (ED)/Alan(CTS)</v>
      </c>
      <c r="N160" s="55">
        <f>'[2]Daily Roster'!$N162</f>
        <v>0</v>
      </c>
      <c r="O160" s="55">
        <f>'[2]Daily Roster'!$O162</f>
        <v>0</v>
      </c>
      <c r="P160" s="55">
        <f>'[2]Daily Roster'!$P162</f>
        <v>0</v>
      </c>
      <c r="Q160" s="55">
        <f>'[2]Daily Roster'!$Q162</f>
        <v>0</v>
      </c>
      <c r="R160" s="55">
        <f>'[2]Daily Roster'!$R162</f>
        <v>0</v>
      </c>
      <c r="S160" s="55">
        <f>'[2]Daily Roster'!$S162</f>
        <v>0</v>
      </c>
      <c r="T160" s="55">
        <f>'[2]Daily Roster'!$T162</f>
        <v>0</v>
      </c>
    </row>
    <row r="161" spans="1:20" x14ac:dyDescent="0.3">
      <c r="A161" s="51">
        <v>43322</v>
      </c>
      <c r="B161" s="52" t="s">
        <v>5</v>
      </c>
      <c r="C161" s="55" t="str">
        <f>'[2]Daily Roster'!$C163</f>
        <v>Tin</v>
      </c>
      <c r="D161" s="55" t="str">
        <f>'[2]Daily Roster'!$D163</f>
        <v>Huda</v>
      </c>
      <c r="E161" s="55" t="str">
        <f>'[2]Daily Roster'!$E163</f>
        <v>Aseel</v>
      </c>
      <c r="F161" s="55" t="str">
        <f>'[2]Daily Roster'!$F163</f>
        <v>Diana</v>
      </c>
      <c r="G161" s="55" t="str">
        <f>'[2]Daily Roster'!$G163</f>
        <v>Ashleigh</v>
      </c>
      <c r="H161" s="55" t="str">
        <f>'[2]Daily Roster'!$H163</f>
        <v>M.Phung</v>
      </c>
      <c r="I161" s="55" t="str">
        <f>'[2]Daily Roster'!$I163</f>
        <v>qq</v>
      </c>
      <c r="J161" s="55" t="str">
        <f>'[2]Daily Roster'!$J163</f>
        <v>qq</v>
      </c>
      <c r="K161" s="55" t="str">
        <f>'[2]Daily Roster'!$K163</f>
        <v>qq</v>
      </c>
      <c r="L161" s="55">
        <f>'[2]Daily Roster'!$L163</f>
        <v>0</v>
      </c>
      <c r="M161" s="55">
        <f>'[2]Daily Roster'!$M163</f>
        <v>0</v>
      </c>
      <c r="N161" s="55">
        <f>'[2]Daily Roster'!$N163</f>
        <v>0</v>
      </c>
      <c r="O161" s="55">
        <f>'[2]Daily Roster'!$O163</f>
        <v>0</v>
      </c>
      <c r="P161" s="55">
        <f>'[2]Daily Roster'!$P163</f>
        <v>0</v>
      </c>
      <c r="Q161" s="55">
        <f>'[2]Daily Roster'!$Q163</f>
        <v>0</v>
      </c>
      <c r="R161" s="55">
        <f>'[2]Daily Roster'!$R163</f>
        <v>0</v>
      </c>
      <c r="S161" s="55">
        <f>'[2]Daily Roster'!$S163</f>
        <v>0</v>
      </c>
      <c r="T161" s="55">
        <f>'[2]Daily Roster'!$T163</f>
        <v>0</v>
      </c>
    </row>
    <row r="162" spans="1:20" x14ac:dyDescent="0.3">
      <c r="A162" s="51">
        <v>43325</v>
      </c>
      <c r="B162" s="52" t="s">
        <v>1</v>
      </c>
      <c r="C162" s="55" t="str">
        <f>'[2]Daily Roster'!$C164</f>
        <v>Tin</v>
      </c>
      <c r="D162" s="55" t="str">
        <f>'[2]Daily Roster'!$D164</f>
        <v>K.Chin</v>
      </c>
      <c r="E162" s="55" t="str">
        <f>'[2]Daily Roster'!$E164</f>
        <v>Aseel</v>
      </c>
      <c r="F162" s="55" t="str">
        <f>'[2]Daily Roster'!$F164</f>
        <v>A.Tran</v>
      </c>
      <c r="G162" s="55" t="str">
        <f>'[2]Daily Roster'!$G164</f>
        <v>Ashleigh</v>
      </c>
      <c r="H162" s="55" t="str">
        <f>'[2]Daily Roster'!$H164</f>
        <v>Eunice</v>
      </c>
      <c r="I162" s="55" t="str">
        <f>'[2]Daily Roster'!$I164</f>
        <v>M.Phung</v>
      </c>
      <c r="J162" s="55" t="str">
        <f>'[2]Daily Roster'!$J164</f>
        <v>qq</v>
      </c>
      <c r="K162" s="55" t="str">
        <f>'[2]Daily Roster'!$K164</f>
        <v>qq</v>
      </c>
      <c r="L162" s="55">
        <f>'[2]Daily Roster'!$L164</f>
        <v>0</v>
      </c>
      <c r="M162" s="55">
        <f>'[2]Daily Roster'!$M164</f>
        <v>0</v>
      </c>
      <c r="N162" s="55">
        <f>'[2]Daily Roster'!$N164</f>
        <v>0</v>
      </c>
      <c r="O162" s="55">
        <f>'[2]Daily Roster'!$O164</f>
        <v>0</v>
      </c>
      <c r="P162" s="55">
        <f>'[2]Daily Roster'!$P164</f>
        <v>0</v>
      </c>
      <c r="Q162" s="55">
        <f>'[2]Daily Roster'!$Q164</f>
        <v>0</v>
      </c>
      <c r="R162" s="55">
        <f>'[2]Daily Roster'!$R164</f>
        <v>0</v>
      </c>
      <c r="S162" s="55">
        <f>'[2]Daily Roster'!$S164</f>
        <v>0</v>
      </c>
      <c r="T162" s="55">
        <f>'[2]Daily Roster'!$T164</f>
        <v>0</v>
      </c>
    </row>
    <row r="163" spans="1:20" x14ac:dyDescent="0.3">
      <c r="A163" s="51">
        <v>43326</v>
      </c>
      <c r="B163" s="52" t="s">
        <v>2</v>
      </c>
      <c r="C163" s="55" t="str">
        <f>'[2]Daily Roster'!$C165</f>
        <v>Tin</v>
      </c>
      <c r="D163" s="55" t="str">
        <f>'[2]Daily Roster'!$D165</f>
        <v>K.Chin</v>
      </c>
      <c r="E163" s="55" t="str">
        <f>'[2]Daily Roster'!$E165</f>
        <v>Aseel</v>
      </c>
      <c r="F163" s="55" t="str">
        <f>'[2]Daily Roster'!$F165</f>
        <v>A.Tran</v>
      </c>
      <c r="G163" s="55" t="str">
        <f>'[2]Daily Roster'!$G165</f>
        <v>Ashleigh</v>
      </c>
      <c r="H163" s="55" t="str">
        <f>'[2]Daily Roster'!$H165</f>
        <v>M.Phung</v>
      </c>
      <c r="I163" s="55">
        <f>'[2]Daily Roster'!$I165</f>
        <v>0</v>
      </c>
      <c r="J163" s="55" t="str">
        <f>'[2]Daily Roster'!$J165</f>
        <v>qq</v>
      </c>
      <c r="K163" s="55" t="str">
        <f>'[2]Daily Roster'!$K165</f>
        <v>qq</v>
      </c>
      <c r="L163" s="55">
        <f>'[2]Daily Roster'!$L165</f>
        <v>0</v>
      </c>
      <c r="M163" s="55">
        <f>'[2]Daily Roster'!$M165</f>
        <v>0</v>
      </c>
      <c r="N163" s="55">
        <f>'[2]Daily Roster'!$N165</f>
        <v>0</v>
      </c>
      <c r="O163" s="55">
        <f>'[2]Daily Roster'!$O165</f>
        <v>0</v>
      </c>
      <c r="P163" s="55">
        <f>'[2]Daily Roster'!$P165</f>
        <v>0</v>
      </c>
      <c r="Q163" s="55">
        <f>'[2]Daily Roster'!$Q165</f>
        <v>0</v>
      </c>
      <c r="R163" s="55">
        <f>'[2]Daily Roster'!$R165</f>
        <v>0</v>
      </c>
      <c r="S163" s="55">
        <f>'[2]Daily Roster'!$S165</f>
        <v>0</v>
      </c>
      <c r="T163" s="55">
        <f>'[2]Daily Roster'!$T165</f>
        <v>0</v>
      </c>
    </row>
    <row r="164" spans="1:20" x14ac:dyDescent="0.3">
      <c r="A164" s="51">
        <v>43327</v>
      </c>
      <c r="B164" s="52" t="s">
        <v>3</v>
      </c>
      <c r="C164" s="55" t="str">
        <f>'[2]Daily Roster'!$C166</f>
        <v>Tin(am)/M.Phung</v>
      </c>
      <c r="D164" s="55" t="str">
        <f>'[2]Daily Roster'!$D166</f>
        <v>Huda(am)</v>
      </c>
      <c r="E164" s="55" t="str">
        <f>'[2]Daily Roster'!$E166</f>
        <v>Aseel</v>
      </c>
      <c r="F164" s="55" t="str">
        <f>'[2]Daily Roster'!$F166</f>
        <v>A.Tran</v>
      </c>
      <c r="G164" s="55" t="str">
        <f>'[2]Daily Roster'!$G166</f>
        <v>Ashleigh(am)</v>
      </c>
      <c r="H164" s="55" t="str">
        <f>'[2]Daily Roster'!$H166</f>
        <v>V.Shen</v>
      </c>
      <c r="I164" s="55">
        <f>'[2]Daily Roster'!$I166</f>
        <v>0</v>
      </c>
      <c r="J164" s="55" t="str">
        <f>'[2]Daily Roster'!$J166</f>
        <v>qq</v>
      </c>
      <c r="K164" s="55" t="str">
        <f>'[2]Daily Roster'!$K166</f>
        <v>qq</v>
      </c>
      <c r="L164" s="55">
        <f>'[2]Daily Roster'!$L166</f>
        <v>0</v>
      </c>
      <c r="M164" s="55">
        <f>'[2]Daily Roster'!$M166</f>
        <v>0</v>
      </c>
      <c r="N164" s="55">
        <f>'[2]Daily Roster'!$N166</f>
        <v>0</v>
      </c>
      <c r="O164" s="55">
        <f>'[2]Daily Roster'!$O166</f>
        <v>0</v>
      </c>
      <c r="P164" s="55">
        <f>'[2]Daily Roster'!$P166</f>
        <v>0</v>
      </c>
      <c r="Q164" s="55">
        <f>'[2]Daily Roster'!$Q166</f>
        <v>0</v>
      </c>
      <c r="R164" s="55">
        <f>'[2]Daily Roster'!$R166</f>
        <v>0</v>
      </c>
      <c r="S164" s="55">
        <f>'[2]Daily Roster'!$S166</f>
        <v>0</v>
      </c>
      <c r="T164" s="55">
        <f>'[2]Daily Roster'!$T166</f>
        <v>0</v>
      </c>
    </row>
    <row r="165" spans="1:20" x14ac:dyDescent="0.3">
      <c r="A165" s="51">
        <v>43328</v>
      </c>
      <c r="B165" s="52" t="s">
        <v>4</v>
      </c>
      <c r="C165" s="55" t="str">
        <f>'[2]Daily Roster'!$C167</f>
        <v>Tin</v>
      </c>
      <c r="D165" s="55" t="str">
        <f>'[2]Daily Roster'!$D167</f>
        <v>Huda</v>
      </c>
      <c r="E165" s="55" t="str">
        <f>'[2]Daily Roster'!$E167</f>
        <v>Aseel</v>
      </c>
      <c r="F165" s="55" t="str">
        <f>'[2]Daily Roster'!$F167</f>
        <v>A.Tran</v>
      </c>
      <c r="G165" s="55" t="str">
        <f>'[2]Daily Roster'!$G167</f>
        <v>Ashleigh</v>
      </c>
      <c r="H165" s="55" t="str">
        <f>'[2]Daily Roster'!$H167</f>
        <v>M.Phung</v>
      </c>
      <c r="I165" s="55">
        <f>'[2]Daily Roster'!$I167</f>
        <v>0</v>
      </c>
      <c r="J165" s="55" t="str">
        <f>'[2]Daily Roster'!$J167</f>
        <v>qq</v>
      </c>
      <c r="K165" s="55" t="str">
        <f>'[2]Daily Roster'!$K167</f>
        <v>qq</v>
      </c>
      <c r="L165" s="55">
        <f>'[2]Daily Roster'!$L167</f>
        <v>0</v>
      </c>
      <c r="M165" s="55">
        <f>'[2]Daily Roster'!$M167</f>
        <v>0</v>
      </c>
      <c r="N165" s="55">
        <f>'[2]Daily Roster'!$N167</f>
        <v>0</v>
      </c>
      <c r="O165" s="55">
        <f>'[2]Daily Roster'!$O167</f>
        <v>0</v>
      </c>
      <c r="P165" s="55">
        <f>'[2]Daily Roster'!$P167</f>
        <v>0</v>
      </c>
      <c r="Q165" s="55">
        <f>'[2]Daily Roster'!$Q167</f>
        <v>0</v>
      </c>
      <c r="R165" s="55">
        <f>'[2]Daily Roster'!$R167</f>
        <v>0</v>
      </c>
      <c r="S165" s="55">
        <f>'[2]Daily Roster'!$S167</f>
        <v>0</v>
      </c>
      <c r="T165" s="55">
        <f>'[2]Daily Roster'!$T167</f>
        <v>0</v>
      </c>
    </row>
    <row r="166" spans="1:20" x14ac:dyDescent="0.3">
      <c r="A166" s="51">
        <v>43329</v>
      </c>
      <c r="B166" s="52" t="s">
        <v>5</v>
      </c>
      <c r="C166" s="55" t="str">
        <f>'[2]Daily Roster'!$C168</f>
        <v>M.Phung</v>
      </c>
      <c r="D166" s="55" t="str">
        <f>'[2]Daily Roster'!$D168</f>
        <v>Huda</v>
      </c>
      <c r="E166" s="55" t="str">
        <f>'[2]Daily Roster'!$E168</f>
        <v>Aseel</v>
      </c>
      <c r="F166" s="55" t="str">
        <f>'[2]Daily Roster'!$F168</f>
        <v>A.Tran</v>
      </c>
      <c r="G166" s="55" t="str">
        <f>'[2]Daily Roster'!$G168</f>
        <v>Ashleigh</v>
      </c>
      <c r="H166" s="55" t="str">
        <f>'[2]Daily Roster'!$H168</f>
        <v>Bianca</v>
      </c>
      <c r="I166" s="55">
        <f>'[2]Daily Roster'!$I168</f>
        <v>0</v>
      </c>
      <c r="J166" s="55" t="str">
        <f>'[2]Daily Roster'!$J168</f>
        <v>qq</v>
      </c>
      <c r="K166" s="55" t="str">
        <f>'[2]Daily Roster'!$K168</f>
        <v>qq</v>
      </c>
      <c r="L166" s="55">
        <f>'[2]Daily Roster'!$L168</f>
        <v>0</v>
      </c>
      <c r="M166" s="55">
        <f>'[2]Daily Roster'!$M168</f>
        <v>0</v>
      </c>
      <c r="N166" s="55">
        <f>'[2]Daily Roster'!$N168</f>
        <v>0</v>
      </c>
      <c r="O166" s="55">
        <f>'[2]Daily Roster'!$O168</f>
        <v>0</v>
      </c>
      <c r="P166" s="55">
        <f>'[2]Daily Roster'!$P168</f>
        <v>0</v>
      </c>
      <c r="Q166" s="55">
        <f>'[2]Daily Roster'!$Q168</f>
        <v>0</v>
      </c>
      <c r="R166" s="55">
        <f>'[2]Daily Roster'!$R168</f>
        <v>0</v>
      </c>
      <c r="S166" s="55">
        <f>'[2]Daily Roster'!$S168</f>
        <v>0</v>
      </c>
      <c r="T166" s="55">
        <f>'[2]Daily Roster'!$T168</f>
        <v>0</v>
      </c>
    </row>
    <row r="167" spans="1:20" x14ac:dyDescent="0.3">
      <c r="A167" s="51">
        <v>43332</v>
      </c>
      <c r="B167" s="52" t="s">
        <v>1</v>
      </c>
      <c r="C167" s="55" t="str">
        <f>'[2]Daily Roster'!$C169</f>
        <v>Tin</v>
      </c>
      <c r="D167" s="55" t="str">
        <f>'[2]Daily Roster'!$D169</f>
        <v>M.Phung</v>
      </c>
      <c r="E167" s="55" t="str">
        <f>'[2]Daily Roster'!$E169</f>
        <v>Amy</v>
      </c>
      <c r="F167" s="55" t="str">
        <f>'[2]Daily Roster'!$F169</f>
        <v>A.Tran</v>
      </c>
      <c r="G167" s="55" t="str">
        <f>'[2]Daily Roster'!$G169</f>
        <v>Ashleigh</v>
      </c>
      <c r="H167" s="55" t="str">
        <f>'[2]Daily Roster'!$H169</f>
        <v>Sherine</v>
      </c>
      <c r="I167" s="55">
        <f>'[2]Daily Roster'!$I169</f>
        <v>0</v>
      </c>
      <c r="J167" s="55" t="str">
        <f>'[2]Daily Roster'!$J169</f>
        <v>qq</v>
      </c>
      <c r="K167" s="55" t="str">
        <f>'[2]Daily Roster'!$K169</f>
        <v>qq</v>
      </c>
      <c r="L167" s="55">
        <f>'[2]Daily Roster'!$L169</f>
        <v>0</v>
      </c>
      <c r="M167" s="55">
        <f>'[2]Daily Roster'!$M169</f>
        <v>0</v>
      </c>
      <c r="N167" s="55">
        <f>'[2]Daily Roster'!$N169</f>
        <v>0</v>
      </c>
      <c r="O167" s="55">
        <f>'[2]Daily Roster'!$O169</f>
        <v>0</v>
      </c>
      <c r="P167" s="55">
        <f>'[2]Daily Roster'!$P169</f>
        <v>0</v>
      </c>
      <c r="Q167" s="55">
        <f>'[2]Daily Roster'!$Q169</f>
        <v>0</v>
      </c>
      <c r="R167" s="55">
        <f>'[2]Daily Roster'!$R169</f>
        <v>0</v>
      </c>
      <c r="S167" s="55">
        <f>'[2]Daily Roster'!$S169</f>
        <v>0</v>
      </c>
      <c r="T167" s="55">
        <f>'[2]Daily Roster'!$T169</f>
        <v>0</v>
      </c>
    </row>
    <row r="168" spans="1:20" x14ac:dyDescent="0.3">
      <c r="A168" s="51">
        <v>43333</v>
      </c>
      <c r="B168" s="52" t="s">
        <v>2</v>
      </c>
      <c r="C168" s="55" t="str">
        <f>'[2]Daily Roster'!$C170</f>
        <v>Tin</v>
      </c>
      <c r="D168" s="55" t="str">
        <f>'[2]Daily Roster'!$D170</f>
        <v>M.Phung</v>
      </c>
      <c r="E168" s="55" t="str">
        <f>'[2]Daily Roster'!$E170</f>
        <v>Aseel</v>
      </c>
      <c r="F168" s="55" t="str">
        <f>'[2]Daily Roster'!$F170</f>
        <v>A.Tran</v>
      </c>
      <c r="G168" s="55" t="str">
        <f>'[2]Daily Roster'!$G170</f>
        <v>Ashleigh</v>
      </c>
      <c r="H168" s="55" t="str">
        <f>'[2]Daily Roster'!$H170</f>
        <v>Sherine</v>
      </c>
      <c r="I168" s="55">
        <f>'[2]Daily Roster'!$I170</f>
        <v>0</v>
      </c>
      <c r="J168" s="55" t="str">
        <f>'[2]Daily Roster'!$J170</f>
        <v>qq</v>
      </c>
      <c r="K168" s="55" t="str">
        <f>'[2]Daily Roster'!$K170</f>
        <v>qq</v>
      </c>
      <c r="L168" s="55">
        <f>'[2]Daily Roster'!$L170</f>
        <v>0</v>
      </c>
      <c r="M168" s="55">
        <f>'[2]Daily Roster'!$M170</f>
        <v>0</v>
      </c>
      <c r="N168" s="55">
        <f>'[2]Daily Roster'!$N170</f>
        <v>0</v>
      </c>
      <c r="O168" s="55">
        <f>'[2]Daily Roster'!$O170</f>
        <v>0</v>
      </c>
      <c r="P168" s="55">
        <f>'[2]Daily Roster'!$P170</f>
        <v>0</v>
      </c>
      <c r="Q168" s="55">
        <f>'[2]Daily Roster'!$Q170</f>
        <v>0</v>
      </c>
      <c r="R168" s="55">
        <f>'[2]Daily Roster'!$R170</f>
        <v>0</v>
      </c>
      <c r="S168" s="55">
        <f>'[2]Daily Roster'!$S170</f>
        <v>0</v>
      </c>
      <c r="T168" s="55">
        <f>'[2]Daily Roster'!$T170</f>
        <v>0</v>
      </c>
    </row>
    <row r="169" spans="1:20" x14ac:dyDescent="0.3">
      <c r="A169" s="51">
        <v>43334</v>
      </c>
      <c r="B169" s="52" t="s">
        <v>3</v>
      </c>
      <c r="C169" s="55" t="str">
        <f>'[2]Daily Roster'!$C171</f>
        <v>Tin</v>
      </c>
      <c r="D169" s="55" t="str">
        <f>'[2]Daily Roster'!$D171</f>
        <v>Huda</v>
      </c>
      <c r="E169" s="55" t="str">
        <f>'[2]Daily Roster'!$E171</f>
        <v>K.Chin</v>
      </c>
      <c r="F169" s="55" t="str">
        <f>'[2]Daily Roster'!$F171</f>
        <v>A.Tran</v>
      </c>
      <c r="G169" s="55" t="str">
        <f>'[2]Daily Roster'!$G171</f>
        <v>Ashleigh</v>
      </c>
      <c r="H169" s="55" t="str">
        <f>'[2]Daily Roster'!$H171</f>
        <v>M.Phung</v>
      </c>
      <c r="I169" s="55">
        <f>'[2]Daily Roster'!$I171</f>
        <v>0</v>
      </c>
      <c r="J169" s="55" t="str">
        <f>'[2]Daily Roster'!$J171</f>
        <v>qq</v>
      </c>
      <c r="K169" s="55" t="str">
        <f>'[2]Daily Roster'!$K171</f>
        <v>qq</v>
      </c>
      <c r="L169" s="55">
        <f>'[2]Daily Roster'!$L171</f>
        <v>0</v>
      </c>
      <c r="M169" s="55">
        <f>'[2]Daily Roster'!$M171</f>
        <v>0</v>
      </c>
      <c r="N169" s="55">
        <f>'[2]Daily Roster'!$N171</f>
        <v>0</v>
      </c>
      <c r="O169" s="55">
        <f>'[2]Daily Roster'!$O171</f>
        <v>0</v>
      </c>
      <c r="P169" s="55">
        <f>'[2]Daily Roster'!$P171</f>
        <v>0</v>
      </c>
      <c r="Q169" s="55">
        <f>'[2]Daily Roster'!$Q171</f>
        <v>0</v>
      </c>
      <c r="R169" s="55">
        <f>'[2]Daily Roster'!$R171</f>
        <v>0</v>
      </c>
      <c r="S169" s="55">
        <f>'[2]Daily Roster'!$S171</f>
        <v>0</v>
      </c>
      <c r="T169" s="55">
        <f>'[2]Daily Roster'!$T171</f>
        <v>0</v>
      </c>
    </row>
    <row r="170" spans="1:20" x14ac:dyDescent="0.3">
      <c r="A170" s="51">
        <v>43335</v>
      </c>
      <c r="B170" s="52" t="s">
        <v>4</v>
      </c>
      <c r="C170" s="55" t="str">
        <f>'[2]Daily Roster'!$C172</f>
        <v>Tin</v>
      </c>
      <c r="D170" s="55" t="str">
        <f>'[2]Daily Roster'!$D172</f>
        <v>Huda</v>
      </c>
      <c r="E170" s="55" t="str">
        <f>'[2]Daily Roster'!$E172</f>
        <v>Aseel</v>
      </c>
      <c r="F170" s="55" t="str">
        <f>'[2]Daily Roster'!$F172</f>
        <v>A.Tran</v>
      </c>
      <c r="G170" s="55" t="str">
        <f>'[2]Daily Roster'!$G172</f>
        <v>Ashleigh</v>
      </c>
      <c r="H170" s="55" t="str">
        <f>'[2]Daily Roster'!$H172</f>
        <v>M.Phung</v>
      </c>
      <c r="I170" s="55">
        <f>'[2]Daily Roster'!$I172</f>
        <v>0</v>
      </c>
      <c r="J170" s="55" t="str">
        <f>'[2]Daily Roster'!$J172</f>
        <v>qq</v>
      </c>
      <c r="K170" s="55" t="str">
        <f>'[2]Daily Roster'!$K172</f>
        <v>qq</v>
      </c>
      <c r="L170" s="55">
        <f>'[2]Daily Roster'!$L172</f>
        <v>0</v>
      </c>
      <c r="M170" s="55">
        <f>'[2]Daily Roster'!$M172</f>
        <v>0</v>
      </c>
      <c r="N170" s="55">
        <f>'[2]Daily Roster'!$N172</f>
        <v>0</v>
      </c>
      <c r="O170" s="55">
        <f>'[2]Daily Roster'!$O172</f>
        <v>0</v>
      </c>
      <c r="P170" s="55">
        <f>'[2]Daily Roster'!$P172</f>
        <v>0</v>
      </c>
      <c r="Q170" s="55">
        <f>'[2]Daily Roster'!$Q172</f>
        <v>0</v>
      </c>
      <c r="R170" s="55">
        <f>'[2]Daily Roster'!$R172</f>
        <v>0</v>
      </c>
      <c r="S170" s="55">
        <f>'[2]Daily Roster'!$S172</f>
        <v>0</v>
      </c>
      <c r="T170" s="55">
        <f>'[2]Daily Roster'!$T172</f>
        <v>0</v>
      </c>
    </row>
    <row r="171" spans="1:20" x14ac:dyDescent="0.3">
      <c r="A171" s="51">
        <v>43336</v>
      </c>
      <c r="B171" s="52" t="s">
        <v>5</v>
      </c>
      <c r="C171" s="55" t="str">
        <f>'[2]Daily Roster'!$C173</f>
        <v>Tin</v>
      </c>
      <c r="D171" s="55" t="str">
        <f>'[2]Daily Roster'!$D173</f>
        <v>Huda</v>
      </c>
      <c r="E171" s="55" t="str">
        <f>'[2]Daily Roster'!$E173</f>
        <v>Aseel</v>
      </c>
      <c r="F171" s="55" t="str">
        <f>'[2]Daily Roster'!$F173</f>
        <v>A.Tran</v>
      </c>
      <c r="G171" s="55" t="str">
        <f>'[2]Daily Roster'!$G173</f>
        <v>Ashleigh</v>
      </c>
      <c r="H171" s="55" t="str">
        <f>'[2]Daily Roster'!$H173</f>
        <v>M.Phung</v>
      </c>
      <c r="I171" s="55">
        <f>'[2]Daily Roster'!$I173</f>
        <v>0</v>
      </c>
      <c r="J171" s="55" t="str">
        <f>'[2]Daily Roster'!$J173</f>
        <v>qq</v>
      </c>
      <c r="K171" s="55" t="str">
        <f>'[2]Daily Roster'!$K173</f>
        <v>qq</v>
      </c>
      <c r="L171" s="55">
        <f>'[2]Daily Roster'!$L173</f>
        <v>0</v>
      </c>
      <c r="M171" s="55">
        <f>'[2]Daily Roster'!$M173</f>
        <v>0</v>
      </c>
      <c r="N171" s="55">
        <f>'[2]Daily Roster'!$N173</f>
        <v>0</v>
      </c>
      <c r="O171" s="55">
        <f>'[2]Daily Roster'!$O173</f>
        <v>0</v>
      </c>
      <c r="P171" s="55">
        <f>'[2]Daily Roster'!$P173</f>
        <v>0</v>
      </c>
      <c r="Q171" s="55">
        <f>'[2]Daily Roster'!$Q173</f>
        <v>0</v>
      </c>
      <c r="R171" s="55">
        <f>'[2]Daily Roster'!$R173</f>
        <v>0</v>
      </c>
      <c r="S171" s="55">
        <f>'[2]Daily Roster'!$S173</f>
        <v>0</v>
      </c>
      <c r="T171" s="55">
        <f>'[2]Daily Roster'!$T173</f>
        <v>0</v>
      </c>
    </row>
    <row r="172" spans="1:20" x14ac:dyDescent="0.3">
      <c r="A172" s="51">
        <v>43339</v>
      </c>
      <c r="B172" s="52" t="s">
        <v>1</v>
      </c>
      <c r="C172" s="55" t="str">
        <f>'[2]Daily Roster'!$C174</f>
        <v>Tin</v>
      </c>
      <c r="D172" s="55" t="str">
        <f>'[2]Daily Roster'!$D174</f>
        <v>Amy</v>
      </c>
      <c r="E172" s="55" t="str">
        <f>'[2]Daily Roster'!$E174</f>
        <v>Aseel</v>
      </c>
      <c r="F172" s="55" t="str">
        <f>'[2]Daily Roster'!$F174</f>
        <v>A.Tran</v>
      </c>
      <c r="G172" s="55" t="str">
        <f>'[2]Daily Roster'!$G174</f>
        <v>M.Phung</v>
      </c>
      <c r="H172" s="55" t="str">
        <f>'[2]Daily Roster'!$H174</f>
        <v>Sylvia</v>
      </c>
      <c r="I172" s="55">
        <f>'[2]Daily Roster'!$I174</f>
        <v>0</v>
      </c>
      <c r="J172" s="55" t="str">
        <f>'[2]Daily Roster'!$J174</f>
        <v>qq</v>
      </c>
      <c r="K172" s="55" t="str">
        <f>'[2]Daily Roster'!$K174</f>
        <v>qq</v>
      </c>
      <c r="L172" s="55">
        <f>'[2]Daily Roster'!$L174</f>
        <v>0</v>
      </c>
      <c r="M172" s="55">
        <f>'[2]Daily Roster'!$M174</f>
        <v>0</v>
      </c>
      <c r="N172" s="55">
        <f>'[2]Daily Roster'!$N174</f>
        <v>0</v>
      </c>
      <c r="O172" s="55">
        <f>'[2]Daily Roster'!$O174</f>
        <v>0</v>
      </c>
      <c r="P172" s="55">
        <f>'[2]Daily Roster'!$P174</f>
        <v>0</v>
      </c>
      <c r="Q172" s="55">
        <f>'[2]Daily Roster'!$Q174</f>
        <v>0</v>
      </c>
      <c r="R172" s="55">
        <f>'[2]Daily Roster'!$R174</f>
        <v>0</v>
      </c>
      <c r="S172" s="55">
        <f>'[2]Daily Roster'!$S174</f>
        <v>0</v>
      </c>
      <c r="T172" s="55">
        <f>'[2]Daily Roster'!$T174</f>
        <v>0</v>
      </c>
    </row>
    <row r="173" spans="1:20" x14ac:dyDescent="0.3">
      <c r="A173" s="51">
        <v>43340</v>
      </c>
      <c r="B173" s="52" t="s">
        <v>2</v>
      </c>
      <c r="C173" s="55" t="str">
        <f>'[2]Daily Roster'!$C175</f>
        <v>M.Phung</v>
      </c>
      <c r="D173" s="55" t="str">
        <f>'[2]Daily Roster'!$D175</f>
        <v>Huda</v>
      </c>
      <c r="E173" s="55" t="str">
        <f>'[2]Daily Roster'!$E175</f>
        <v>Aseel</v>
      </c>
      <c r="F173" s="55" t="str">
        <f>'[2]Daily Roster'!$F175</f>
        <v>A.Tran</v>
      </c>
      <c r="G173" s="55" t="str">
        <f>'[2]Daily Roster'!$G175</f>
        <v>Ashleigh</v>
      </c>
      <c r="H173" s="55" t="str">
        <f>'[2]Daily Roster'!$H175</f>
        <v>Sylvia</v>
      </c>
      <c r="I173" s="55">
        <f>'[2]Daily Roster'!$I175</f>
        <v>0</v>
      </c>
      <c r="J173" s="55" t="str">
        <f>'[2]Daily Roster'!$J175</f>
        <v>qq</v>
      </c>
      <c r="K173" s="55" t="str">
        <f>'[2]Daily Roster'!$K175</f>
        <v>April (CCU)</v>
      </c>
      <c r="L173" s="55">
        <f>'[2]Daily Roster'!$L175</f>
        <v>0</v>
      </c>
      <c r="M173" s="55">
        <f>'[2]Daily Roster'!$M175</f>
        <v>0</v>
      </c>
      <c r="N173" s="55">
        <f>'[2]Daily Roster'!$N175</f>
        <v>0</v>
      </c>
      <c r="O173" s="55">
        <f>'[2]Daily Roster'!$O175</f>
        <v>0</v>
      </c>
      <c r="P173" s="55">
        <f>'[2]Daily Roster'!$P175</f>
        <v>0</v>
      </c>
      <c r="Q173" s="55">
        <f>'[2]Daily Roster'!$Q175</f>
        <v>0</v>
      </c>
      <c r="R173" s="55">
        <f>'[2]Daily Roster'!$R175</f>
        <v>0</v>
      </c>
      <c r="S173" s="55">
        <f>'[2]Daily Roster'!$S175</f>
        <v>0</v>
      </c>
      <c r="T173" s="55">
        <f>'[2]Daily Roster'!$T175</f>
        <v>0</v>
      </c>
    </row>
    <row r="174" spans="1:20" x14ac:dyDescent="0.3">
      <c r="A174" s="51">
        <v>43341</v>
      </c>
      <c r="B174" s="52" t="s">
        <v>3</v>
      </c>
      <c r="C174" s="55" t="str">
        <f>'[2]Daily Roster'!$C176</f>
        <v>Tin</v>
      </c>
      <c r="D174" s="55" t="str">
        <f>'[2]Daily Roster'!$D176</f>
        <v>Huda</v>
      </c>
      <c r="E174" s="55" t="str">
        <f>'[2]Daily Roster'!$E176</f>
        <v>Aseel</v>
      </c>
      <c r="F174" s="55" t="str">
        <f>'[2]Daily Roster'!$F176</f>
        <v>A.Tran</v>
      </c>
      <c r="G174" s="55" t="str">
        <f>'[2]Daily Roster'!$G176</f>
        <v>Ashleigh</v>
      </c>
      <c r="H174" s="55" t="str">
        <f>'[2]Daily Roster'!$H176</f>
        <v>M.Phung</v>
      </c>
      <c r="I174" s="55">
        <f>'[2]Daily Roster'!$I176</f>
        <v>0</v>
      </c>
      <c r="J174" s="55" t="str">
        <f>'[2]Daily Roster'!$J176</f>
        <v>qq</v>
      </c>
      <c r="K174" s="55" t="str">
        <f>'[2]Daily Roster'!$K176</f>
        <v>April (CCU)</v>
      </c>
      <c r="L174" s="55">
        <f>'[2]Daily Roster'!$L176</f>
        <v>0</v>
      </c>
      <c r="M174" s="55">
        <f>'[2]Daily Roster'!$M176</f>
        <v>0</v>
      </c>
      <c r="N174" s="55">
        <f>'[2]Daily Roster'!$N176</f>
        <v>0</v>
      </c>
      <c r="O174" s="55">
        <f>'[2]Daily Roster'!$O176</f>
        <v>0</v>
      </c>
      <c r="P174" s="55">
        <f>'[2]Daily Roster'!$P176</f>
        <v>0</v>
      </c>
      <c r="Q174" s="55">
        <f>'[2]Daily Roster'!$Q176</f>
        <v>0</v>
      </c>
      <c r="R174" s="55">
        <f>'[2]Daily Roster'!$R176</f>
        <v>0</v>
      </c>
      <c r="S174" s="55">
        <f>'[2]Daily Roster'!$S176</f>
        <v>0</v>
      </c>
      <c r="T174" s="55">
        <f>'[2]Daily Roster'!$T176</f>
        <v>0</v>
      </c>
    </row>
    <row r="175" spans="1:20" x14ac:dyDescent="0.3">
      <c r="A175" s="51">
        <v>43342</v>
      </c>
      <c r="B175" s="52" t="s">
        <v>4</v>
      </c>
      <c r="C175" s="55" t="str">
        <f>'[2]Daily Roster'!$C177</f>
        <v>Tin</v>
      </c>
      <c r="D175" s="55" t="str">
        <f>'[2]Daily Roster'!$D177</f>
        <v>Huda</v>
      </c>
      <c r="E175" s="55" t="str">
        <f>'[2]Daily Roster'!$E177</f>
        <v>Aseel</v>
      </c>
      <c r="F175" s="55" t="str">
        <f>'[2]Daily Roster'!$F177</f>
        <v>A.Tran</v>
      </c>
      <c r="G175" s="55" t="str">
        <f>'[2]Daily Roster'!$G177</f>
        <v>Ashleigh</v>
      </c>
      <c r="H175" s="55" t="str">
        <f>'[2]Daily Roster'!$H177</f>
        <v>M.Phung</v>
      </c>
      <c r="I175" s="55">
        <f>'[2]Daily Roster'!$I177</f>
        <v>0</v>
      </c>
      <c r="J175" s="55" t="str">
        <f>'[2]Daily Roster'!$J177</f>
        <v>qq</v>
      </c>
      <c r="K175" s="55" t="str">
        <f>'[2]Daily Roster'!$K177</f>
        <v>April (CCU)</v>
      </c>
      <c r="L175" s="55">
        <f>'[2]Daily Roster'!$L177</f>
        <v>0</v>
      </c>
      <c r="M175" s="55">
        <f>'[2]Daily Roster'!$M177</f>
        <v>0</v>
      </c>
      <c r="N175" s="55">
        <f>'[2]Daily Roster'!$N177</f>
        <v>0</v>
      </c>
      <c r="O175" s="55">
        <f>'[2]Daily Roster'!$O177</f>
        <v>0</v>
      </c>
      <c r="P175" s="55">
        <f>'[2]Daily Roster'!$P177</f>
        <v>0</v>
      </c>
      <c r="Q175" s="55">
        <f>'[2]Daily Roster'!$Q177</f>
        <v>0</v>
      </c>
      <c r="R175" s="55">
        <f>'[2]Daily Roster'!$R177</f>
        <v>0</v>
      </c>
      <c r="S175" s="55">
        <f>'[2]Daily Roster'!$S177</f>
        <v>0</v>
      </c>
      <c r="T175" s="55">
        <f>'[2]Daily Roster'!$T177</f>
        <v>0</v>
      </c>
    </row>
    <row r="176" spans="1:20" x14ac:dyDescent="0.3">
      <c r="A176" s="51">
        <v>43343</v>
      </c>
      <c r="B176" s="52" t="s">
        <v>5</v>
      </c>
      <c r="C176" s="55" t="str">
        <f>'[2]Daily Roster'!$C178</f>
        <v>Tin</v>
      </c>
      <c r="D176" s="55" t="str">
        <f>'[2]Daily Roster'!$D178</f>
        <v>M.Phung</v>
      </c>
      <c r="E176" s="55" t="str">
        <f>'[2]Daily Roster'!$E178</f>
        <v>Aseel</v>
      </c>
      <c r="F176" s="55" t="str">
        <f>'[2]Daily Roster'!$F178</f>
        <v>A.Tran</v>
      </c>
      <c r="G176" s="55" t="str">
        <f>'[2]Daily Roster'!$G178</f>
        <v>Ashleigh</v>
      </c>
      <c r="H176" s="55" t="str">
        <f>'[2]Daily Roster'!$H178</f>
        <v>Sylvia</v>
      </c>
      <c r="I176" s="55">
        <f>'[2]Daily Roster'!$I178</f>
        <v>0</v>
      </c>
      <c r="J176" s="55" t="str">
        <f>'[2]Daily Roster'!$J178</f>
        <v>qq</v>
      </c>
      <c r="K176" s="55" t="str">
        <f>'[2]Daily Roster'!$K178</f>
        <v>April (CCU)</v>
      </c>
      <c r="L176" s="55">
        <f>'[2]Daily Roster'!$L178</f>
        <v>0</v>
      </c>
      <c r="M176" s="55">
        <f>'[2]Daily Roster'!$M178</f>
        <v>0</v>
      </c>
      <c r="N176" s="55">
        <f>'[2]Daily Roster'!$N178</f>
        <v>0</v>
      </c>
      <c r="O176" s="55">
        <f>'[2]Daily Roster'!$O178</f>
        <v>0</v>
      </c>
      <c r="P176" s="55">
        <f>'[2]Daily Roster'!$P178</f>
        <v>0</v>
      </c>
      <c r="Q176" s="55">
        <f>'[2]Daily Roster'!$Q178</f>
        <v>0</v>
      </c>
      <c r="R176" s="55">
        <f>'[2]Daily Roster'!$R178</f>
        <v>0</v>
      </c>
      <c r="S176" s="55">
        <f>'[2]Daily Roster'!$S178</f>
        <v>0</v>
      </c>
      <c r="T176" s="55">
        <f>'[2]Daily Roster'!$T178</f>
        <v>0</v>
      </c>
    </row>
    <row r="177" spans="1:20" x14ac:dyDescent="0.3">
      <c r="A177" s="51">
        <v>43346</v>
      </c>
      <c r="B177" s="52" t="s">
        <v>1</v>
      </c>
      <c r="C177" s="55" t="str">
        <f>'[2]Daily Roster'!$C179</f>
        <v>Tin</v>
      </c>
      <c r="D177" s="55" t="str">
        <f>'[2]Daily Roster'!$D179</f>
        <v>Diana(+PEPS)/Phil</v>
      </c>
      <c r="E177" s="55" t="str">
        <f>'[2]Daily Roster'!$E179</f>
        <v>Aseel</v>
      </c>
      <c r="F177" s="55" t="str">
        <f>'[2]Daily Roster'!$F179</f>
        <v>A.Tran</v>
      </c>
      <c r="G177" s="55" t="str">
        <f>'[2]Daily Roster'!$G179</f>
        <v>Ashleigh</v>
      </c>
      <c r="H177" s="55" t="str">
        <f>'[2]Daily Roster'!$H179</f>
        <v>Sylvia</v>
      </c>
      <c r="I177" s="55">
        <f>'[2]Daily Roster'!$I179</f>
        <v>0</v>
      </c>
      <c r="J177" s="55" t="str">
        <f>'[2]Daily Roster'!$J179</f>
        <v>qq</v>
      </c>
      <c r="K177" s="55" t="str">
        <f>'[2]Daily Roster'!$K179</f>
        <v>qq</v>
      </c>
      <c r="L177" s="55">
        <f>'[2]Daily Roster'!$L179</f>
        <v>0</v>
      </c>
      <c r="M177" s="55" t="str">
        <f>'[2]Daily Roster'!$M179</f>
        <v>qq</v>
      </c>
      <c r="N177" s="55">
        <f>'[2]Daily Roster'!$N179</f>
        <v>0</v>
      </c>
      <c r="O177" s="55">
        <f>'[2]Daily Roster'!$O179</f>
        <v>0</v>
      </c>
      <c r="P177" s="55">
        <f>'[2]Daily Roster'!$P179</f>
        <v>0</v>
      </c>
      <c r="Q177" s="55">
        <f>'[2]Daily Roster'!$Q179</f>
        <v>0</v>
      </c>
      <c r="R177" s="55">
        <f>'[2]Daily Roster'!$R179</f>
        <v>0</v>
      </c>
      <c r="S177" s="55">
        <f>'[2]Daily Roster'!$S179</f>
        <v>0</v>
      </c>
      <c r="T177" s="55">
        <f>'[2]Daily Roster'!$T179</f>
        <v>0</v>
      </c>
    </row>
    <row r="178" spans="1:20" x14ac:dyDescent="0.3">
      <c r="A178" s="51">
        <v>43347</v>
      </c>
      <c r="B178" s="52" t="s">
        <v>2</v>
      </c>
      <c r="C178" s="55" t="str">
        <f>'[2]Daily Roster'!$C180</f>
        <v>Tin</v>
      </c>
      <c r="D178" s="55" t="str">
        <f>'[2]Daily Roster'!$D180</f>
        <v>M.Phung</v>
      </c>
      <c r="E178" s="55" t="str">
        <f>'[2]Daily Roster'!$E180</f>
        <v>Aseel</v>
      </c>
      <c r="F178" s="55" t="str">
        <f>'[2]Daily Roster'!$F180</f>
        <v>A.Tran</v>
      </c>
      <c r="G178" s="55" t="str">
        <f>'[2]Daily Roster'!$G180</f>
        <v>Ashleigh</v>
      </c>
      <c r="H178" s="55" t="str">
        <f>'[2]Daily Roster'!$H180</f>
        <v>Sylvia</v>
      </c>
      <c r="I178" s="55">
        <f>'[2]Daily Roster'!$I180</f>
        <v>0</v>
      </c>
      <c r="J178" s="55" t="str">
        <f>'[2]Daily Roster'!$J180</f>
        <v>qq</v>
      </c>
      <c r="K178" s="55" t="str">
        <f>'[2]Daily Roster'!$K180</f>
        <v>April (CCU)</v>
      </c>
      <c r="L178" s="55">
        <f>'[2]Daily Roster'!$L180</f>
        <v>0</v>
      </c>
      <c r="M178" s="55" t="str">
        <f>'[2]Daily Roster'!$M180</f>
        <v>Rose Gooden (CTS)</v>
      </c>
      <c r="N178" s="55">
        <f>'[2]Daily Roster'!$N180</f>
        <v>0</v>
      </c>
      <c r="O178" s="55">
        <f>'[2]Daily Roster'!$O180</f>
        <v>0</v>
      </c>
      <c r="P178" s="55">
        <f>'[2]Daily Roster'!$P180</f>
        <v>0</v>
      </c>
      <c r="Q178" s="55">
        <f>'[2]Daily Roster'!$Q180</f>
        <v>0</v>
      </c>
      <c r="R178" s="55">
        <f>'[2]Daily Roster'!$R180</f>
        <v>0</v>
      </c>
      <c r="S178" s="55">
        <f>'[2]Daily Roster'!$S180</f>
        <v>0</v>
      </c>
      <c r="T178" s="55">
        <f>'[2]Daily Roster'!$T180</f>
        <v>0</v>
      </c>
    </row>
    <row r="179" spans="1:20" x14ac:dyDescent="0.3">
      <c r="A179" s="51">
        <v>43348</v>
      </c>
      <c r="B179" s="52" t="s">
        <v>3</v>
      </c>
      <c r="C179" s="55" t="str">
        <f>'[2]Daily Roster'!$C181</f>
        <v>Tin</v>
      </c>
      <c r="D179" s="55" t="str">
        <f>'[2]Daily Roster'!$D181</f>
        <v>Huda</v>
      </c>
      <c r="E179" s="55" t="str">
        <f>'[2]Daily Roster'!$E181</f>
        <v>Aseel</v>
      </c>
      <c r="F179" s="55" t="str">
        <f>'[2]Daily Roster'!$F181</f>
        <v>A.Tran</v>
      </c>
      <c r="G179" s="55" t="str">
        <f>'[2]Daily Roster'!$G181</f>
        <v>Ashleigh</v>
      </c>
      <c r="H179" s="55" t="str">
        <f>'[2]Daily Roster'!$H181</f>
        <v>M.Phung</v>
      </c>
      <c r="I179" s="55">
        <f>'[2]Daily Roster'!$I181</f>
        <v>0</v>
      </c>
      <c r="J179" s="55" t="str">
        <f>'[2]Daily Roster'!$J181</f>
        <v>qq</v>
      </c>
      <c r="K179" s="55" t="str">
        <f>'[2]Daily Roster'!$K181</f>
        <v>April (CCU)</v>
      </c>
      <c r="L179" s="55">
        <f>'[2]Daily Roster'!$L181</f>
        <v>0</v>
      </c>
      <c r="M179" s="55" t="str">
        <f>'[2]Daily Roster'!$M181</f>
        <v>Rose Gooden (CTS)</v>
      </c>
      <c r="N179" s="55">
        <f>'[2]Daily Roster'!$N181</f>
        <v>0</v>
      </c>
      <c r="O179" s="55">
        <f>'[2]Daily Roster'!$O181</f>
        <v>0</v>
      </c>
      <c r="P179" s="55">
        <f>'[2]Daily Roster'!$P181</f>
        <v>0</v>
      </c>
      <c r="Q179" s="55">
        <f>'[2]Daily Roster'!$Q181</f>
        <v>0</v>
      </c>
      <c r="R179" s="55">
        <f>'[2]Daily Roster'!$R181</f>
        <v>0</v>
      </c>
      <c r="S179" s="55">
        <f>'[2]Daily Roster'!$S181</f>
        <v>0</v>
      </c>
      <c r="T179" s="55">
        <f>'[2]Daily Roster'!$T181</f>
        <v>0</v>
      </c>
    </row>
    <row r="180" spans="1:20" x14ac:dyDescent="0.3">
      <c r="A180" s="51">
        <v>43349</v>
      </c>
      <c r="B180" s="52" t="s">
        <v>4</v>
      </c>
      <c r="C180" s="55" t="str">
        <f>'[2]Daily Roster'!$C182</f>
        <v>Tin</v>
      </c>
      <c r="D180" s="55" t="str">
        <f>'[2]Daily Roster'!$D182</f>
        <v>Huda</v>
      </c>
      <c r="E180" s="55" t="str">
        <f>'[2]Daily Roster'!$E182</f>
        <v>Aseel</v>
      </c>
      <c r="F180" s="55" t="str">
        <f>'[2]Daily Roster'!$F182</f>
        <v>A.Tran</v>
      </c>
      <c r="G180" s="55" t="str">
        <f>'[2]Daily Roster'!$G182</f>
        <v>M.Phung(+ICU)/Sylvia</v>
      </c>
      <c r="H180" s="55" t="str">
        <f>'[2]Daily Roster'!$H182</f>
        <v>Ashleigh &gt;11am</v>
      </c>
      <c r="I180" s="55">
        <f>'[2]Daily Roster'!$I182</f>
        <v>0</v>
      </c>
      <c r="J180" s="55" t="str">
        <f>'[2]Daily Roster'!$J182</f>
        <v>qq</v>
      </c>
      <c r="K180" s="55" t="str">
        <f>'[2]Daily Roster'!$K182</f>
        <v>April (CCU)</v>
      </c>
      <c r="L180" s="55">
        <f>'[2]Daily Roster'!$L182</f>
        <v>0</v>
      </c>
      <c r="M180" s="55" t="str">
        <f>'[2]Daily Roster'!$M182</f>
        <v>Rose Gooden (CTS)</v>
      </c>
      <c r="N180" s="55">
        <f>'[2]Daily Roster'!$N182</f>
        <v>0</v>
      </c>
      <c r="O180" s="55">
        <f>'[2]Daily Roster'!$O182</f>
        <v>0</v>
      </c>
      <c r="P180" s="55">
        <f>'[2]Daily Roster'!$P182</f>
        <v>0</v>
      </c>
      <c r="Q180" s="55">
        <f>'[2]Daily Roster'!$Q182</f>
        <v>0</v>
      </c>
      <c r="R180" s="55">
        <f>'[2]Daily Roster'!$R182</f>
        <v>0</v>
      </c>
      <c r="S180" s="55">
        <f>'[2]Daily Roster'!$S182</f>
        <v>0</v>
      </c>
      <c r="T180" s="55">
        <f>'[2]Daily Roster'!$T182</f>
        <v>0</v>
      </c>
    </row>
    <row r="181" spans="1:20" x14ac:dyDescent="0.3">
      <c r="A181" s="51">
        <v>43350</v>
      </c>
      <c r="B181" s="52" t="s">
        <v>5</v>
      </c>
      <c r="C181" s="55" t="str">
        <f>'[2]Daily Roster'!$C183</f>
        <v>Tin</v>
      </c>
      <c r="D181" s="55" t="str">
        <f>'[2]Daily Roster'!$D183</f>
        <v>Huda</v>
      </c>
      <c r="E181" s="55" t="str">
        <f>'[2]Daily Roster'!$E183</f>
        <v>Aseel</v>
      </c>
      <c r="F181" s="55" t="str">
        <f>'[2]Daily Roster'!$F183</f>
        <v>A.Tran</v>
      </c>
      <c r="G181" s="55" t="str">
        <f>'[2]Daily Roster'!$G183</f>
        <v>Ashleigh</v>
      </c>
      <c r="H181" s="55" t="str">
        <f>'[2]Daily Roster'!$H183</f>
        <v>Sherine</v>
      </c>
      <c r="I181" s="55">
        <f>'[2]Daily Roster'!$I183</f>
        <v>0</v>
      </c>
      <c r="J181" s="55" t="str">
        <f>'[2]Daily Roster'!$J183</f>
        <v>qq</v>
      </c>
      <c r="K181" s="55" t="str">
        <f>'[2]Daily Roster'!$K183</f>
        <v>April (CCU)</v>
      </c>
      <c r="L181" s="55">
        <f>'[2]Daily Roster'!$L183</f>
        <v>0</v>
      </c>
      <c r="M181" s="55" t="str">
        <f>'[2]Daily Roster'!$M183</f>
        <v>Rose Gooden (CTS)</v>
      </c>
      <c r="N181" s="55">
        <f>'[2]Daily Roster'!$N183</f>
        <v>0</v>
      </c>
      <c r="O181" s="55">
        <f>'[2]Daily Roster'!$O183</f>
        <v>0</v>
      </c>
      <c r="P181" s="55">
        <f>'[2]Daily Roster'!$P183</f>
        <v>0</v>
      </c>
      <c r="Q181" s="55">
        <f>'[2]Daily Roster'!$Q183</f>
        <v>0</v>
      </c>
      <c r="R181" s="55">
        <f>'[2]Daily Roster'!$R183</f>
        <v>0</v>
      </c>
      <c r="S181" s="55">
        <f>'[2]Daily Roster'!$S183</f>
        <v>0</v>
      </c>
      <c r="T181" s="55">
        <f>'[2]Daily Roster'!$T183</f>
        <v>0</v>
      </c>
    </row>
    <row r="182" spans="1:20" x14ac:dyDescent="0.3">
      <c r="A182" s="51">
        <v>43353</v>
      </c>
      <c r="B182" s="52" t="s">
        <v>1</v>
      </c>
      <c r="C182" s="55" t="str">
        <f>'[2]Daily Roster'!$C184</f>
        <v>Tin/M.Phung</v>
      </c>
      <c r="D182" s="55" t="str">
        <f>'[2]Daily Roster'!$D184</f>
        <v>Amy</v>
      </c>
      <c r="E182" s="55" t="str">
        <f>'[2]Daily Roster'!$E184</f>
        <v>Aseel</v>
      </c>
      <c r="F182" s="55" t="str">
        <f>'[2]Daily Roster'!$F184</f>
        <v>Stuart</v>
      </c>
      <c r="G182" s="55" t="str">
        <f>'[2]Daily Roster'!$G184</f>
        <v>Ashleigh</v>
      </c>
      <c r="H182" s="55" t="str">
        <f>'[2]Daily Roster'!$H184</f>
        <v>A.Tran</v>
      </c>
      <c r="I182" s="55">
        <f>'[2]Daily Roster'!$I184</f>
        <v>0</v>
      </c>
      <c r="J182" s="55" t="str">
        <f>'[2]Daily Roster'!$J184</f>
        <v>qq</v>
      </c>
      <c r="K182" s="55" t="str">
        <f>'[2]Daily Roster'!$K184</f>
        <v>qq</v>
      </c>
      <c r="L182" s="55">
        <f>'[2]Daily Roster'!$L184</f>
        <v>0</v>
      </c>
      <c r="M182" s="55" t="str">
        <f>'[2]Daily Roster'!$M184</f>
        <v>Charanya Murugan (CCU)</v>
      </c>
      <c r="N182" s="55">
        <f>'[2]Daily Roster'!$N184</f>
        <v>0</v>
      </c>
      <c r="O182" s="55">
        <f>'[2]Daily Roster'!$O184</f>
        <v>0</v>
      </c>
      <c r="P182" s="55">
        <f>'[2]Daily Roster'!$P184</f>
        <v>0</v>
      </c>
      <c r="Q182" s="55">
        <f>'[2]Daily Roster'!$Q184</f>
        <v>0</v>
      </c>
      <c r="R182" s="55">
        <f>'[2]Daily Roster'!$R184</f>
        <v>0</v>
      </c>
      <c r="S182" s="55">
        <f>'[2]Daily Roster'!$S184</f>
        <v>0</v>
      </c>
      <c r="T182" s="55">
        <f>'[2]Daily Roster'!$T184</f>
        <v>0</v>
      </c>
    </row>
    <row r="183" spans="1:20" x14ac:dyDescent="0.3">
      <c r="A183" s="51">
        <v>43354</v>
      </c>
      <c r="B183" s="52" t="s">
        <v>2</v>
      </c>
      <c r="C183" s="55" t="str">
        <f>'[2]Daily Roster'!$C185</f>
        <v>Tin</v>
      </c>
      <c r="D183" s="55" t="str">
        <f>'[2]Daily Roster'!$D185</f>
        <v>M.Phung</v>
      </c>
      <c r="E183" s="55" t="str">
        <f>'[2]Daily Roster'!$E185</f>
        <v>Aseel</v>
      </c>
      <c r="F183" s="55" t="str">
        <f>'[2]Daily Roster'!$F185</f>
        <v>Stuart</v>
      </c>
      <c r="G183" s="55" t="str">
        <f>'[2]Daily Roster'!$G185</f>
        <v>Ashleigh</v>
      </c>
      <c r="H183" s="55" t="str">
        <f>'[2]Daily Roster'!$H185</f>
        <v>A.Tran</v>
      </c>
      <c r="I183" s="55">
        <f>'[2]Daily Roster'!$I185</f>
        <v>0</v>
      </c>
      <c r="J183" s="55" t="str">
        <f>'[2]Daily Roster'!$J185</f>
        <v>qq</v>
      </c>
      <c r="K183" s="55" t="str">
        <f>'[2]Daily Roster'!$K185</f>
        <v>qq</v>
      </c>
      <c r="L183" s="55">
        <f>'[2]Daily Roster'!$L185</f>
        <v>0</v>
      </c>
      <c r="M183" s="55" t="str">
        <f>'[2]Daily Roster'!$M185</f>
        <v>Charanya Murugan (CCU)</v>
      </c>
      <c r="N183" s="55">
        <f>'[2]Daily Roster'!$N185</f>
        <v>0</v>
      </c>
      <c r="O183" s="55">
        <f>'[2]Daily Roster'!$O185</f>
        <v>0</v>
      </c>
      <c r="P183" s="55">
        <f>'[2]Daily Roster'!$P185</f>
        <v>0</v>
      </c>
      <c r="Q183" s="55">
        <f>'[2]Daily Roster'!$Q185</f>
        <v>0</v>
      </c>
      <c r="R183" s="55">
        <f>'[2]Daily Roster'!$R185</f>
        <v>0</v>
      </c>
      <c r="S183" s="55">
        <f>'[2]Daily Roster'!$S185</f>
        <v>0</v>
      </c>
      <c r="T183" s="55">
        <f>'[2]Daily Roster'!$T185</f>
        <v>0</v>
      </c>
    </row>
    <row r="184" spans="1:20" x14ac:dyDescent="0.3">
      <c r="A184" s="51">
        <v>43355</v>
      </c>
      <c r="B184" s="52" t="s">
        <v>3</v>
      </c>
      <c r="C184" s="55" t="str">
        <f>'[2]Daily Roster'!$C186</f>
        <v>Tin</v>
      </c>
      <c r="D184" s="55" t="str">
        <f>'[2]Daily Roster'!$D186</f>
        <v>M.Phung</v>
      </c>
      <c r="E184" s="55" t="str">
        <f>'[2]Daily Roster'!$E186</f>
        <v>Aseel</v>
      </c>
      <c r="F184" s="55" t="str">
        <f>'[2]Daily Roster'!$F186</f>
        <v>Stuart</v>
      </c>
      <c r="G184" s="55" t="str">
        <f>'[2]Daily Roster'!$G186</f>
        <v>Ashleigh</v>
      </c>
      <c r="H184" s="55" t="str">
        <f>'[2]Daily Roster'!$H186</f>
        <v>A.Tran</v>
      </c>
      <c r="I184" s="55">
        <f>'[2]Daily Roster'!$I186</f>
        <v>0</v>
      </c>
      <c r="J184" s="55" t="str">
        <f>'[2]Daily Roster'!$J186</f>
        <v>qq</v>
      </c>
      <c r="K184" s="55" t="str">
        <f>'[2]Daily Roster'!$K186</f>
        <v>qq</v>
      </c>
      <c r="L184" s="55">
        <f>'[2]Daily Roster'!$L186</f>
        <v>0</v>
      </c>
      <c r="M184" s="55" t="str">
        <f>'[2]Daily Roster'!$M186</f>
        <v>Charanya Murugan (CCU)</v>
      </c>
      <c r="N184" s="55">
        <f>'[2]Daily Roster'!$N186</f>
        <v>0</v>
      </c>
      <c r="O184" s="55">
        <f>'[2]Daily Roster'!$O186</f>
        <v>0</v>
      </c>
      <c r="P184" s="55">
        <f>'[2]Daily Roster'!$P186</f>
        <v>0</v>
      </c>
      <c r="Q184" s="55">
        <f>'[2]Daily Roster'!$Q186</f>
        <v>0</v>
      </c>
      <c r="R184" s="55">
        <f>'[2]Daily Roster'!$R186</f>
        <v>0</v>
      </c>
      <c r="S184" s="55">
        <f>'[2]Daily Roster'!$S186</f>
        <v>0</v>
      </c>
      <c r="T184" s="55">
        <f>'[2]Daily Roster'!$T186</f>
        <v>0</v>
      </c>
    </row>
    <row r="185" spans="1:20" x14ac:dyDescent="0.3">
      <c r="A185" s="51">
        <v>43356</v>
      </c>
      <c r="B185" s="52" t="s">
        <v>4</v>
      </c>
      <c r="C185" s="55" t="str">
        <f>'[2]Daily Roster'!$C187</f>
        <v>Tin</v>
      </c>
      <c r="D185" s="55" t="str">
        <f>'[2]Daily Roster'!$D187</f>
        <v>M.Phung</v>
      </c>
      <c r="E185" s="55" t="str">
        <f>'[2]Daily Roster'!$E187</f>
        <v>Aseel</v>
      </c>
      <c r="F185" s="55" t="str">
        <f>'[2]Daily Roster'!$F187</f>
        <v>Stuart</v>
      </c>
      <c r="G185" s="55" t="str">
        <f>'[2]Daily Roster'!$G187</f>
        <v>Ashleigh</v>
      </c>
      <c r="H185" s="55" t="str">
        <f>'[2]Daily Roster'!$H187</f>
        <v>Nicholas</v>
      </c>
      <c r="I185" s="55">
        <f>'[2]Daily Roster'!$I187</f>
        <v>0</v>
      </c>
      <c r="J185" s="55" t="str">
        <f>'[2]Daily Roster'!$J187</f>
        <v>qq</v>
      </c>
      <c r="K185" s="55" t="str">
        <f>'[2]Daily Roster'!$K187</f>
        <v>qq</v>
      </c>
      <c r="L185" s="55">
        <f>'[2]Daily Roster'!$L187</f>
        <v>0</v>
      </c>
      <c r="M185" s="55" t="str">
        <f>'[2]Daily Roster'!$M187</f>
        <v>Charanya Murugan (CCU)</v>
      </c>
      <c r="N185" s="55">
        <f>'[2]Daily Roster'!$N187</f>
        <v>0</v>
      </c>
      <c r="O185" s="55">
        <f>'[2]Daily Roster'!$O187</f>
        <v>0</v>
      </c>
      <c r="P185" s="55">
        <f>'[2]Daily Roster'!$P187</f>
        <v>0</v>
      </c>
      <c r="Q185" s="55">
        <f>'[2]Daily Roster'!$Q187</f>
        <v>0</v>
      </c>
      <c r="R185" s="55">
        <f>'[2]Daily Roster'!$R187</f>
        <v>0</v>
      </c>
      <c r="S185" s="55">
        <f>'[2]Daily Roster'!$S187</f>
        <v>0</v>
      </c>
      <c r="T185" s="55">
        <f>'[2]Daily Roster'!$T187</f>
        <v>0</v>
      </c>
    </row>
    <row r="186" spans="1:20" x14ac:dyDescent="0.3">
      <c r="A186" s="51">
        <v>43357</v>
      </c>
      <c r="B186" s="52" t="s">
        <v>5</v>
      </c>
      <c r="C186" s="55" t="str">
        <f>'[2]Daily Roster'!$C188</f>
        <v>Tin</v>
      </c>
      <c r="D186" s="55" t="str">
        <f>'[2]Daily Roster'!$D188</f>
        <v>M.Phung</v>
      </c>
      <c r="E186" s="55" t="str">
        <f>'[2]Daily Roster'!$E188</f>
        <v>Aseel</v>
      </c>
      <c r="F186" s="55" t="str">
        <f>'[2]Daily Roster'!$F188</f>
        <v>Stuart</v>
      </c>
      <c r="G186" s="55" t="str">
        <f>'[2]Daily Roster'!$G188</f>
        <v>Ashleigh</v>
      </c>
      <c r="H186" s="55" t="str">
        <f>'[2]Daily Roster'!$H188</f>
        <v>Nicholas&lt;2.30pm</v>
      </c>
      <c r="I186" s="55">
        <f>'[2]Daily Roster'!$I188</f>
        <v>0</v>
      </c>
      <c r="J186" s="55" t="str">
        <f>'[2]Daily Roster'!$J188</f>
        <v>qq</v>
      </c>
      <c r="K186" s="55" t="str">
        <f>'[2]Daily Roster'!$K188</f>
        <v>qq</v>
      </c>
      <c r="L186" s="55">
        <f>'[2]Daily Roster'!$L188</f>
        <v>0</v>
      </c>
      <c r="M186" s="55" t="str">
        <f>'[2]Daily Roster'!$M188</f>
        <v>qq</v>
      </c>
      <c r="N186" s="55">
        <f>'[2]Daily Roster'!$N188</f>
        <v>0</v>
      </c>
      <c r="O186" s="55">
        <f>'[2]Daily Roster'!$O188</f>
        <v>0</v>
      </c>
      <c r="P186" s="55">
        <f>'[2]Daily Roster'!$P188</f>
        <v>0</v>
      </c>
      <c r="Q186" s="55">
        <f>'[2]Daily Roster'!$Q188</f>
        <v>0</v>
      </c>
      <c r="R186" s="55">
        <f>'[2]Daily Roster'!$R188</f>
        <v>0</v>
      </c>
      <c r="S186" s="55">
        <f>'[2]Daily Roster'!$S188</f>
        <v>0</v>
      </c>
      <c r="T186" s="55">
        <f>'[2]Daily Roster'!$T188</f>
        <v>0</v>
      </c>
    </row>
    <row r="187" spans="1:20" x14ac:dyDescent="0.3">
      <c r="A187" s="51">
        <v>43360</v>
      </c>
      <c r="B187" s="52" t="s">
        <v>1</v>
      </c>
      <c r="C187" s="55" t="str">
        <f>'[2]Daily Roster'!$C189</f>
        <v>Tin</v>
      </c>
      <c r="D187" s="55" t="str">
        <f>'[2]Daily Roster'!$D189</f>
        <v>Nicholas</v>
      </c>
      <c r="E187" s="55" t="str">
        <f>'[2]Daily Roster'!$E189</f>
        <v>Aseel</v>
      </c>
      <c r="F187" s="55" t="str">
        <f>'[2]Daily Roster'!$F189</f>
        <v>Stuart</v>
      </c>
      <c r="G187" s="55" t="str">
        <f>'[2]Daily Roster'!$G189</f>
        <v>Ashleigh</v>
      </c>
      <c r="H187" s="55" t="str">
        <f>'[2]Daily Roster'!$H189</f>
        <v>M.Phung</v>
      </c>
      <c r="I187" s="55">
        <f>'[2]Daily Roster'!$I189</f>
        <v>0</v>
      </c>
      <c r="J187" s="55" t="str">
        <f>'[2]Daily Roster'!$J189</f>
        <v>qq</v>
      </c>
      <c r="K187" s="55" t="str">
        <f>'[2]Daily Roster'!$K189</f>
        <v>qq</v>
      </c>
      <c r="L187" s="55">
        <f>'[2]Daily Roster'!$L189</f>
        <v>0</v>
      </c>
      <c r="M187" s="55" t="str">
        <f>'[2]Daily Roster'!$M189</f>
        <v>Maggie Wu (CTS)</v>
      </c>
      <c r="N187" s="55">
        <f>'[2]Daily Roster'!$N189</f>
        <v>0</v>
      </c>
      <c r="O187" s="55">
        <f>'[2]Daily Roster'!$O189</f>
        <v>0</v>
      </c>
      <c r="P187" s="55">
        <f>'[2]Daily Roster'!$P189</f>
        <v>0</v>
      </c>
      <c r="Q187" s="55">
        <f>'[2]Daily Roster'!$Q189</f>
        <v>0</v>
      </c>
      <c r="R187" s="55">
        <f>'[2]Daily Roster'!$R189</f>
        <v>0</v>
      </c>
      <c r="S187" s="55">
        <f>'[2]Daily Roster'!$S189</f>
        <v>0</v>
      </c>
      <c r="T187" s="55">
        <f>'[2]Daily Roster'!$T189</f>
        <v>0</v>
      </c>
    </row>
    <row r="188" spans="1:20" x14ac:dyDescent="0.3">
      <c r="A188" s="51">
        <v>43361</v>
      </c>
      <c r="B188" s="52" t="s">
        <v>2</v>
      </c>
      <c r="C188" s="55" t="str">
        <f>'[2]Daily Roster'!$C190</f>
        <v>Tin</v>
      </c>
      <c r="D188" s="55" t="str">
        <f>'[2]Daily Roster'!$D190</f>
        <v>Nicholas</v>
      </c>
      <c r="E188" s="55" t="str">
        <f>'[2]Daily Roster'!$E190</f>
        <v>A.Tran</v>
      </c>
      <c r="F188" s="55" t="str">
        <f>'[2]Daily Roster'!$F190</f>
        <v>Stuart</v>
      </c>
      <c r="G188" s="55" t="str">
        <f>'[2]Daily Roster'!$G190</f>
        <v>Ashleigh</v>
      </c>
      <c r="H188" s="55" t="str">
        <f>'[2]Daily Roster'!$H190</f>
        <v>D.Dunning</v>
      </c>
      <c r="I188" s="55">
        <f>'[2]Daily Roster'!$I190</f>
        <v>0</v>
      </c>
      <c r="J188" s="55" t="str">
        <f>'[2]Daily Roster'!$J190</f>
        <v>qq</v>
      </c>
      <c r="K188" s="55" t="str">
        <f>'[2]Daily Roster'!$K190</f>
        <v>qq</v>
      </c>
      <c r="L188" s="55">
        <f>'[2]Daily Roster'!$L190</f>
        <v>0</v>
      </c>
      <c r="M188" s="55" t="str">
        <f>'[2]Daily Roster'!$M190</f>
        <v>Maggie Wu (CTS)</v>
      </c>
      <c r="N188" s="55">
        <f>'[2]Daily Roster'!$N190</f>
        <v>0</v>
      </c>
      <c r="O188" s="55">
        <f>'[2]Daily Roster'!$O190</f>
        <v>0</v>
      </c>
      <c r="P188" s="55">
        <f>'[2]Daily Roster'!$P190</f>
        <v>0</v>
      </c>
      <c r="Q188" s="55">
        <f>'[2]Daily Roster'!$Q190</f>
        <v>0</v>
      </c>
      <c r="R188" s="55">
        <f>'[2]Daily Roster'!$R190</f>
        <v>0</v>
      </c>
      <c r="S188" s="55">
        <f>'[2]Daily Roster'!$S190</f>
        <v>0</v>
      </c>
      <c r="T188" s="55">
        <f>'[2]Daily Roster'!$T190</f>
        <v>0</v>
      </c>
    </row>
    <row r="189" spans="1:20" x14ac:dyDescent="0.3">
      <c r="A189" s="51">
        <v>43362</v>
      </c>
      <c r="B189" s="52" t="s">
        <v>3</v>
      </c>
      <c r="C189" s="55" t="str">
        <f>'[2]Daily Roster'!$C191</f>
        <v>Tin/M.Phung</v>
      </c>
      <c r="D189" s="55" t="str">
        <f>'[2]Daily Roster'!$D191</f>
        <v>Nicholas</v>
      </c>
      <c r="E189" s="55" t="str">
        <f>'[2]Daily Roster'!$E191</f>
        <v>Aseel</v>
      </c>
      <c r="F189" s="55" t="str">
        <f>'[2]Daily Roster'!$F191</f>
        <v>Stuart</v>
      </c>
      <c r="G189" s="55" t="str">
        <f>'[2]Daily Roster'!$G191</f>
        <v>Ashleigh</v>
      </c>
      <c r="H189" s="55" t="str">
        <f>'[2]Daily Roster'!$H191</f>
        <v>Huda</v>
      </c>
      <c r="I189" s="55">
        <f>'[2]Daily Roster'!$I191</f>
        <v>0</v>
      </c>
      <c r="J189" s="55" t="str">
        <f>'[2]Daily Roster'!$J191</f>
        <v>qq</v>
      </c>
      <c r="K189" s="55" t="str">
        <f>'[2]Daily Roster'!$K191</f>
        <v>qq</v>
      </c>
      <c r="L189" s="55">
        <f>'[2]Daily Roster'!$L191</f>
        <v>0</v>
      </c>
      <c r="M189" s="55" t="str">
        <f>'[2]Daily Roster'!$M191</f>
        <v>Maggie Wu (CTS)</v>
      </c>
      <c r="N189" s="55">
        <f>'[2]Daily Roster'!$N191</f>
        <v>0</v>
      </c>
      <c r="O189" s="55">
        <f>'[2]Daily Roster'!$O191</f>
        <v>0</v>
      </c>
      <c r="P189" s="55">
        <f>'[2]Daily Roster'!$P191</f>
        <v>0</v>
      </c>
      <c r="Q189" s="55">
        <f>'[2]Daily Roster'!$Q191</f>
        <v>0</v>
      </c>
      <c r="R189" s="55">
        <f>'[2]Daily Roster'!$R191</f>
        <v>0</v>
      </c>
      <c r="S189" s="55">
        <f>'[2]Daily Roster'!$S191</f>
        <v>0</v>
      </c>
      <c r="T189" s="55">
        <f>'[2]Daily Roster'!$T191</f>
        <v>0</v>
      </c>
    </row>
    <row r="190" spans="1:20" x14ac:dyDescent="0.3">
      <c r="A190" s="51">
        <v>43363</v>
      </c>
      <c r="B190" s="52" t="s">
        <v>4</v>
      </c>
      <c r="C190" s="55" t="str">
        <f>'[2]Daily Roster'!$C192</f>
        <v>Tin</v>
      </c>
      <c r="D190" s="55" t="str">
        <f>'[2]Daily Roster'!$D192</f>
        <v>Nicholas</v>
      </c>
      <c r="E190" s="55" t="str">
        <f>'[2]Daily Roster'!$E192</f>
        <v>Aseel/M.Phung</v>
      </c>
      <c r="F190" s="55" t="str">
        <f>'[2]Daily Roster'!$F192</f>
        <v>Stuart</v>
      </c>
      <c r="G190" s="55" t="str">
        <f>'[2]Daily Roster'!$G192</f>
        <v>Ashleigh</v>
      </c>
      <c r="H190" s="55" t="str">
        <f>'[2]Daily Roster'!$H192</f>
        <v>Huda</v>
      </c>
      <c r="I190" s="55">
        <f>'[2]Daily Roster'!$I192</f>
        <v>0</v>
      </c>
      <c r="J190" s="55" t="str">
        <f>'[2]Daily Roster'!$J192</f>
        <v>qq</v>
      </c>
      <c r="K190" s="55" t="str">
        <f>'[2]Daily Roster'!$K192</f>
        <v>qq</v>
      </c>
      <c r="L190" s="55">
        <f>'[2]Daily Roster'!$L192</f>
        <v>0</v>
      </c>
      <c r="M190" s="55" t="str">
        <f>'[2]Daily Roster'!$M192</f>
        <v>Maggie Wu (CTS)</v>
      </c>
      <c r="N190" s="55">
        <f>'[2]Daily Roster'!$N192</f>
        <v>0</v>
      </c>
      <c r="O190" s="55">
        <f>'[2]Daily Roster'!$O192</f>
        <v>0</v>
      </c>
      <c r="P190" s="55">
        <f>'[2]Daily Roster'!$P192</f>
        <v>0</v>
      </c>
      <c r="Q190" s="55">
        <f>'[2]Daily Roster'!$Q192</f>
        <v>0</v>
      </c>
      <c r="R190" s="55">
        <f>'[2]Daily Roster'!$R192</f>
        <v>0</v>
      </c>
      <c r="S190" s="55">
        <f>'[2]Daily Roster'!$S192</f>
        <v>0</v>
      </c>
      <c r="T190" s="55">
        <f>'[2]Daily Roster'!$T192</f>
        <v>0</v>
      </c>
    </row>
    <row r="191" spans="1:20" x14ac:dyDescent="0.3">
      <c r="A191" s="51">
        <v>43364</v>
      </c>
      <c r="B191" s="52" t="s">
        <v>5</v>
      </c>
      <c r="C191" s="55" t="str">
        <f>'[2]Daily Roster'!$C193</f>
        <v>Tin</v>
      </c>
      <c r="D191" s="55" t="str">
        <f>'[2]Daily Roster'!$D193</f>
        <v>Nicholas</v>
      </c>
      <c r="E191" s="55" t="str">
        <f>'[2]Daily Roster'!$E193</f>
        <v>Aseel</v>
      </c>
      <c r="F191" s="55" t="str">
        <f>'[2]Daily Roster'!$F193</f>
        <v>Stuart</v>
      </c>
      <c r="G191" s="55" t="str">
        <f>'[2]Daily Roster'!$G193</f>
        <v>Ashleigh</v>
      </c>
      <c r="H191" s="55" t="str">
        <f>'[2]Daily Roster'!$H193</f>
        <v>Huda</v>
      </c>
      <c r="I191" s="55">
        <f>'[2]Daily Roster'!$I193</f>
        <v>0</v>
      </c>
      <c r="J191" s="55" t="str">
        <f>'[2]Daily Roster'!$J193</f>
        <v>qq</v>
      </c>
      <c r="K191" s="55" t="str">
        <f>'[2]Daily Roster'!$K193</f>
        <v>qq</v>
      </c>
      <c r="L191" s="55">
        <f>'[2]Daily Roster'!$L193</f>
        <v>0</v>
      </c>
      <c r="M191" s="55" t="str">
        <f>'[2]Daily Roster'!$M193</f>
        <v>qq</v>
      </c>
      <c r="N191" s="55">
        <f>'[2]Daily Roster'!$N193</f>
        <v>0</v>
      </c>
      <c r="O191" s="55">
        <f>'[2]Daily Roster'!$O193</f>
        <v>0</v>
      </c>
      <c r="P191" s="55">
        <f>'[2]Daily Roster'!$P193</f>
        <v>0</v>
      </c>
      <c r="Q191" s="55">
        <f>'[2]Daily Roster'!$Q193</f>
        <v>0</v>
      </c>
      <c r="R191" s="55">
        <f>'[2]Daily Roster'!$R193</f>
        <v>0</v>
      </c>
      <c r="S191" s="55">
        <f>'[2]Daily Roster'!$S193</f>
        <v>0</v>
      </c>
      <c r="T191" s="55">
        <f>'[2]Daily Roster'!$T193</f>
        <v>0</v>
      </c>
    </row>
    <row r="192" spans="1:20" x14ac:dyDescent="0.3">
      <c r="A192" s="51">
        <v>43367</v>
      </c>
      <c r="B192" s="52" t="s">
        <v>1</v>
      </c>
      <c r="C192" s="55" t="str">
        <f>'[2]Daily Roster'!$C194</f>
        <v>Tin</v>
      </c>
      <c r="D192" s="55" t="str">
        <f>'[2]Daily Roster'!$D194</f>
        <v>Nicholas</v>
      </c>
      <c r="E192" s="55" t="str">
        <f>'[2]Daily Roster'!$E194</f>
        <v>Aseel</v>
      </c>
      <c r="F192" s="55" t="str">
        <f>'[2]Daily Roster'!$F194</f>
        <v>Stuart</v>
      </c>
      <c r="G192" s="55" t="str">
        <f>'[2]Daily Roster'!$G194</f>
        <v>Ashleigh</v>
      </c>
      <c r="H192" s="55" t="str">
        <f>'[2]Daily Roster'!$H194</f>
        <v>M.Phung</v>
      </c>
      <c r="I192" s="55">
        <f>'[2]Daily Roster'!$I194</f>
        <v>0</v>
      </c>
      <c r="J192" s="55" t="str">
        <f>'[2]Daily Roster'!$J194</f>
        <v>qq</v>
      </c>
      <c r="K192" s="55" t="str">
        <f>'[2]Daily Roster'!$K194</f>
        <v>qq</v>
      </c>
      <c r="L192" s="55">
        <f>'[2]Daily Roster'!$L194</f>
        <v>0</v>
      </c>
      <c r="M192" s="55">
        <f>'[2]Daily Roster'!$M194</f>
        <v>0</v>
      </c>
      <c r="N192" s="55">
        <f>'[2]Daily Roster'!$N194</f>
        <v>0</v>
      </c>
      <c r="O192" s="55">
        <f>'[2]Daily Roster'!$O194</f>
        <v>0</v>
      </c>
      <c r="P192" s="55">
        <f>'[2]Daily Roster'!$P194</f>
        <v>0</v>
      </c>
      <c r="Q192" s="55">
        <f>'[2]Daily Roster'!$Q194</f>
        <v>0</v>
      </c>
      <c r="R192" s="55">
        <f>'[2]Daily Roster'!$R194</f>
        <v>0</v>
      </c>
      <c r="S192" s="55">
        <f>'[2]Daily Roster'!$S194</f>
        <v>0</v>
      </c>
      <c r="T192" s="55">
        <f>'[2]Daily Roster'!$T194</f>
        <v>0</v>
      </c>
    </row>
    <row r="193" spans="1:20" x14ac:dyDescent="0.3">
      <c r="A193" s="51">
        <v>43368</v>
      </c>
      <c r="B193" s="52" t="s">
        <v>2</v>
      </c>
      <c r="C193" s="55" t="str">
        <f>'[2]Daily Roster'!$C195</f>
        <v>Tin</v>
      </c>
      <c r="D193" s="55" t="str">
        <f>'[2]Daily Roster'!$D195</f>
        <v>Nicholas</v>
      </c>
      <c r="E193" s="55" t="str">
        <f>'[2]Daily Roster'!$E195</f>
        <v>Aseel</v>
      </c>
      <c r="F193" s="55" t="str">
        <f>'[2]Daily Roster'!$F195</f>
        <v>Stuart</v>
      </c>
      <c r="G193" s="55" t="str">
        <f>'[2]Daily Roster'!$G195</f>
        <v>Ashleigh</v>
      </c>
      <c r="H193" s="55" t="str">
        <f>'[2]Daily Roster'!$H195</f>
        <v>M.Phung</v>
      </c>
      <c r="I193" s="55">
        <f>'[2]Daily Roster'!$I195</f>
        <v>0</v>
      </c>
      <c r="J193" s="55" t="str">
        <f>'[2]Daily Roster'!$J195</f>
        <v>qq</v>
      </c>
      <c r="K193" s="55" t="str">
        <f>'[2]Daily Roster'!$K195</f>
        <v>qq</v>
      </c>
      <c r="L193" s="55">
        <f>'[2]Daily Roster'!$L195</f>
        <v>0</v>
      </c>
      <c r="M193" s="55">
        <f>'[2]Daily Roster'!$M195</f>
        <v>0</v>
      </c>
      <c r="N193" s="55">
        <f>'[2]Daily Roster'!$N195</f>
        <v>0</v>
      </c>
      <c r="O193" s="55">
        <f>'[2]Daily Roster'!$O195</f>
        <v>0</v>
      </c>
      <c r="P193" s="55">
        <f>'[2]Daily Roster'!$P195</f>
        <v>0</v>
      </c>
      <c r="Q193" s="55">
        <f>'[2]Daily Roster'!$Q195</f>
        <v>0</v>
      </c>
      <c r="R193" s="55">
        <f>'[2]Daily Roster'!$R195</f>
        <v>0</v>
      </c>
      <c r="S193" s="55">
        <f>'[2]Daily Roster'!$S195</f>
        <v>0</v>
      </c>
      <c r="T193" s="55">
        <f>'[2]Daily Roster'!$T195</f>
        <v>0</v>
      </c>
    </row>
    <row r="194" spans="1:20" x14ac:dyDescent="0.3">
      <c r="A194" s="51">
        <v>43369</v>
      </c>
      <c r="B194" s="52" t="s">
        <v>3</v>
      </c>
      <c r="C194" s="55" t="str">
        <f>'[2]Daily Roster'!$C196</f>
        <v>Huda</v>
      </c>
      <c r="D194" s="55" t="str">
        <f>'[2]Daily Roster'!$D196</f>
        <v>M.Phung</v>
      </c>
      <c r="E194" s="55" t="str">
        <f>'[2]Daily Roster'!$E196</f>
        <v>Aseel</v>
      </c>
      <c r="F194" s="55" t="str">
        <f>'[2]Daily Roster'!$F196</f>
        <v>Stuart</v>
      </c>
      <c r="G194" s="55" t="str">
        <f>'[2]Daily Roster'!$G196</f>
        <v>Ashleigh</v>
      </c>
      <c r="H194" s="55" t="str">
        <f>'[2]Daily Roster'!$H196</f>
        <v>A.Tran</v>
      </c>
      <c r="I194" s="55">
        <f>'[2]Daily Roster'!$I196</f>
        <v>0</v>
      </c>
      <c r="J194" s="55" t="str">
        <f>'[2]Daily Roster'!$J196</f>
        <v>qq</v>
      </c>
      <c r="K194" s="55" t="str">
        <f>'[2]Daily Roster'!$K196</f>
        <v>qq</v>
      </c>
      <c r="L194" s="55">
        <f>'[2]Daily Roster'!$L196</f>
        <v>0</v>
      </c>
      <c r="M194" s="55">
        <f>'[2]Daily Roster'!$M196</f>
        <v>0</v>
      </c>
      <c r="N194" s="55">
        <f>'[2]Daily Roster'!$N196</f>
        <v>0</v>
      </c>
      <c r="O194" s="55">
        <f>'[2]Daily Roster'!$O196</f>
        <v>0</v>
      </c>
      <c r="P194" s="55">
        <f>'[2]Daily Roster'!$P196</f>
        <v>0</v>
      </c>
      <c r="Q194" s="55">
        <f>'[2]Daily Roster'!$Q196</f>
        <v>0</v>
      </c>
      <c r="R194" s="55">
        <f>'[2]Daily Roster'!$R196</f>
        <v>0</v>
      </c>
      <c r="S194" s="55">
        <f>'[2]Daily Roster'!$S196</f>
        <v>0</v>
      </c>
      <c r="T194" s="55">
        <f>'[2]Daily Roster'!$T196</f>
        <v>0</v>
      </c>
    </row>
    <row r="195" spans="1:20" x14ac:dyDescent="0.3">
      <c r="A195" s="51">
        <v>43370</v>
      </c>
      <c r="B195" s="52" t="s">
        <v>4</v>
      </c>
      <c r="C195" s="55" t="str">
        <f>'[2]Daily Roster'!$C197</f>
        <v>Huda</v>
      </c>
      <c r="D195" s="55" t="str">
        <f>'[2]Daily Roster'!$D197</f>
        <v>M.Phung</v>
      </c>
      <c r="E195" s="55" t="str">
        <f>'[2]Daily Roster'!$E197</f>
        <v>Aseel</v>
      </c>
      <c r="F195" s="55" t="str">
        <f>'[2]Daily Roster'!$F197</f>
        <v>Stuart</v>
      </c>
      <c r="G195" s="55" t="str">
        <f>'[2]Daily Roster'!$G197</f>
        <v>Ashleigh</v>
      </c>
      <c r="H195" s="55" t="str">
        <f>'[2]Daily Roster'!$H197</f>
        <v>A.Tran</v>
      </c>
      <c r="I195" s="55">
        <f>'[2]Daily Roster'!$I197</f>
        <v>0</v>
      </c>
      <c r="J195" s="55" t="str">
        <f>'[2]Daily Roster'!$J197</f>
        <v>qq</v>
      </c>
      <c r="K195" s="55" t="str">
        <f>'[2]Daily Roster'!$K197</f>
        <v>qq</v>
      </c>
      <c r="L195" s="55">
        <f>'[2]Daily Roster'!$L197</f>
        <v>0</v>
      </c>
      <c r="M195" s="55">
        <f>'[2]Daily Roster'!$M197</f>
        <v>0</v>
      </c>
      <c r="N195" s="55">
        <f>'[2]Daily Roster'!$N197</f>
        <v>0</v>
      </c>
      <c r="O195" s="55">
        <f>'[2]Daily Roster'!$O197</f>
        <v>0</v>
      </c>
      <c r="P195" s="55">
        <f>'[2]Daily Roster'!$P197</f>
        <v>0</v>
      </c>
      <c r="Q195" s="55">
        <f>'[2]Daily Roster'!$Q197</f>
        <v>0</v>
      </c>
      <c r="R195" s="55">
        <f>'[2]Daily Roster'!$R197</f>
        <v>0</v>
      </c>
      <c r="S195" s="55">
        <f>'[2]Daily Roster'!$S197</f>
        <v>0</v>
      </c>
      <c r="T195" s="55">
        <f>'[2]Daily Roster'!$T197</f>
        <v>0</v>
      </c>
    </row>
    <row r="196" spans="1:20" x14ac:dyDescent="0.3">
      <c r="A196" s="51">
        <v>43371</v>
      </c>
      <c r="B196" s="52" t="s">
        <v>5</v>
      </c>
      <c r="C196" s="55" t="str">
        <f>'[2]Daily Roster'!$C198</f>
        <v>public holiday</v>
      </c>
      <c r="D196" s="55" t="str">
        <f>'[2]Daily Roster'!$D198</f>
        <v>public holiday</v>
      </c>
      <c r="E196" s="55" t="str">
        <f>'[2]Daily Roster'!$E198</f>
        <v>public holiday</v>
      </c>
      <c r="F196" s="55" t="str">
        <f>'[2]Daily Roster'!$F198</f>
        <v>public holiday</v>
      </c>
      <c r="G196" s="55" t="str">
        <f>'[2]Daily Roster'!$G198</f>
        <v>public holiday</v>
      </c>
      <c r="H196" s="55" t="str">
        <f>'[2]Daily Roster'!$H198</f>
        <v>public holiday</v>
      </c>
      <c r="I196" s="55" t="str">
        <f>'[2]Daily Roster'!$I198</f>
        <v>public holiday</v>
      </c>
      <c r="J196" s="55" t="str">
        <f>'[2]Daily Roster'!$J198</f>
        <v>public holiday</v>
      </c>
      <c r="K196" s="55" t="str">
        <f>'[2]Daily Roster'!$K198</f>
        <v>public holiday</v>
      </c>
      <c r="L196" s="55" t="str">
        <f>'[2]Daily Roster'!$L198</f>
        <v>public holiday</v>
      </c>
      <c r="M196" s="55" t="str">
        <f>'[2]Daily Roster'!$M198</f>
        <v>public holiday</v>
      </c>
      <c r="N196" s="55">
        <f>'[2]Daily Roster'!$N198</f>
        <v>0</v>
      </c>
      <c r="O196" s="55">
        <f>'[2]Daily Roster'!$O198</f>
        <v>0</v>
      </c>
      <c r="P196" s="55">
        <f>'[2]Daily Roster'!$P198</f>
        <v>0</v>
      </c>
      <c r="Q196" s="55">
        <f>'[2]Daily Roster'!$Q198</f>
        <v>0</v>
      </c>
      <c r="R196" s="55">
        <f>'[2]Daily Roster'!$R198</f>
        <v>0</v>
      </c>
      <c r="S196" s="55">
        <f>'[2]Daily Roster'!$S198</f>
        <v>0</v>
      </c>
      <c r="T196" s="55">
        <f>'[2]Daily Roster'!$T198</f>
        <v>0</v>
      </c>
    </row>
    <row r="197" spans="1:20" x14ac:dyDescent="0.3">
      <c r="A197" s="51">
        <v>43374</v>
      </c>
      <c r="B197" s="52" t="s">
        <v>1</v>
      </c>
      <c r="C197" s="55" t="str">
        <f>'[2]Daily Roster'!$C199</f>
        <v>Diana (+Derm cover training)</v>
      </c>
      <c r="D197" s="55" t="str">
        <f>'[2]Daily Roster'!$D199</f>
        <v>Nicholas</v>
      </c>
      <c r="E197" s="55" t="str">
        <f>'[2]Daily Roster'!$E199</f>
        <v>Aseel/Meng</v>
      </c>
      <c r="F197" s="55" t="str">
        <f>'[2]Daily Roster'!$F199</f>
        <v>A.Tran</v>
      </c>
      <c r="G197" s="55" t="str">
        <f>'[2]Daily Roster'!$G199</f>
        <v>M.Phung</v>
      </c>
      <c r="H197" s="55" t="str">
        <f>'[2]Daily Roster'!$H199</f>
        <v>J.Yang</v>
      </c>
      <c r="I197" s="55">
        <f>'[2]Daily Roster'!$I199</f>
        <v>0</v>
      </c>
      <c r="J197" s="55" t="str">
        <f>'[2]Daily Roster'!$J199</f>
        <v>qq</v>
      </c>
      <c r="K197" s="55" t="str">
        <f>'[2]Daily Roster'!$K199</f>
        <v>qq</v>
      </c>
      <c r="L197" s="55" t="str">
        <f>'[2]Daily Roster'!$L199</f>
        <v>qq</v>
      </c>
      <c r="M197" s="55">
        <f>'[2]Daily Roster'!$M199</f>
        <v>0</v>
      </c>
      <c r="N197" s="55">
        <f>'[2]Daily Roster'!$N199</f>
        <v>0</v>
      </c>
      <c r="O197" s="55">
        <f>'[2]Daily Roster'!$O199</f>
        <v>0</v>
      </c>
      <c r="P197" s="55">
        <f>'[2]Daily Roster'!$P199</f>
        <v>0</v>
      </c>
      <c r="Q197" s="55">
        <f>'[2]Daily Roster'!$Q199</f>
        <v>0</v>
      </c>
      <c r="R197" s="55">
        <f>'[2]Daily Roster'!$R199</f>
        <v>0</v>
      </c>
      <c r="S197" s="55">
        <f>'[2]Daily Roster'!$S199</f>
        <v>0</v>
      </c>
      <c r="T197" s="55">
        <f>'[2]Daily Roster'!$T199</f>
        <v>0</v>
      </c>
    </row>
    <row r="198" spans="1:20" x14ac:dyDescent="0.3">
      <c r="A198" s="51">
        <v>43375</v>
      </c>
      <c r="B198" s="52" t="s">
        <v>2</v>
      </c>
      <c r="C198" s="55" t="str">
        <f>'[2]Daily Roster'!$C200</f>
        <v>Tin</v>
      </c>
      <c r="D198" s="55" t="str">
        <f>'[2]Daily Roster'!$D200</f>
        <v>Nicholas</v>
      </c>
      <c r="E198" s="55" t="str">
        <f>'[2]Daily Roster'!$E200</f>
        <v>Aseel</v>
      </c>
      <c r="F198" s="55" t="str">
        <f>'[2]Daily Roster'!$F200</f>
        <v>Stuart</v>
      </c>
      <c r="G198" s="55" t="str">
        <f>'[2]Daily Roster'!$G200</f>
        <v>Ashleigh</v>
      </c>
      <c r="H198" s="55" t="str">
        <f>'[2]Daily Roster'!$H200</f>
        <v>A.Tran</v>
      </c>
      <c r="I198" s="55">
        <f>'[2]Daily Roster'!$I200</f>
        <v>0</v>
      </c>
      <c r="J198" s="55" t="str">
        <f>'[2]Daily Roster'!$J200</f>
        <v>qq</v>
      </c>
      <c r="K198" s="55" t="str">
        <f>'[2]Daily Roster'!$K200</f>
        <v>qq</v>
      </c>
      <c r="L198" s="55" t="str">
        <f>'[2]Daily Roster'!$L200</f>
        <v>qq</v>
      </c>
      <c r="M198" s="55">
        <f>'[2]Daily Roster'!$M200</f>
        <v>0</v>
      </c>
      <c r="N198" s="55">
        <f>'[2]Daily Roster'!$N200</f>
        <v>0</v>
      </c>
      <c r="O198" s="55">
        <f>'[2]Daily Roster'!$O200</f>
        <v>0</v>
      </c>
      <c r="P198" s="55">
        <f>'[2]Daily Roster'!$P200</f>
        <v>0</v>
      </c>
      <c r="Q198" s="55">
        <f>'[2]Daily Roster'!$Q200</f>
        <v>0</v>
      </c>
      <c r="R198" s="55">
        <f>'[2]Daily Roster'!$R200</f>
        <v>0</v>
      </c>
      <c r="S198" s="55">
        <f>'[2]Daily Roster'!$S200</f>
        <v>0</v>
      </c>
      <c r="T198" s="55">
        <f>'[2]Daily Roster'!$T200</f>
        <v>0</v>
      </c>
    </row>
    <row r="199" spans="1:20" x14ac:dyDescent="0.3">
      <c r="A199" s="51">
        <v>43376</v>
      </c>
      <c r="B199" s="52" t="s">
        <v>3</v>
      </c>
      <c r="C199" s="55" t="str">
        <f>'[2]Daily Roster'!$C201</f>
        <v>Tin</v>
      </c>
      <c r="D199" s="55" t="str">
        <f>'[2]Daily Roster'!$D201</f>
        <v>Nicholas</v>
      </c>
      <c r="E199" s="55" t="str">
        <f>'[2]Daily Roster'!$E201</f>
        <v>Aseel</v>
      </c>
      <c r="F199" s="55" t="str">
        <f>'[2]Daily Roster'!$F201</f>
        <v>Stuart</v>
      </c>
      <c r="G199" s="55" t="str">
        <f>'[2]Daily Roster'!$G201</f>
        <v>Ashleigh</v>
      </c>
      <c r="H199" s="55" t="str">
        <f>'[2]Daily Roster'!$H201</f>
        <v>Huda</v>
      </c>
      <c r="I199" s="55">
        <f>'[2]Daily Roster'!$I201</f>
        <v>0</v>
      </c>
      <c r="J199" s="55" t="str">
        <f>'[2]Daily Roster'!$J201</f>
        <v>qq</v>
      </c>
      <c r="K199" s="55" t="str">
        <f>'[2]Daily Roster'!$K201</f>
        <v>qq</v>
      </c>
      <c r="L199" s="55" t="str">
        <f>'[2]Daily Roster'!$L201</f>
        <v>qq</v>
      </c>
      <c r="M199" s="55">
        <f>'[2]Daily Roster'!$M201</f>
        <v>0</v>
      </c>
      <c r="N199" s="55">
        <f>'[2]Daily Roster'!$N201</f>
        <v>0</v>
      </c>
      <c r="O199" s="55">
        <f>'[2]Daily Roster'!$O201</f>
        <v>0</v>
      </c>
      <c r="P199" s="55">
        <f>'[2]Daily Roster'!$P201</f>
        <v>0</v>
      </c>
      <c r="Q199" s="55">
        <f>'[2]Daily Roster'!$Q201</f>
        <v>0</v>
      </c>
      <c r="R199" s="55">
        <f>'[2]Daily Roster'!$R201</f>
        <v>0</v>
      </c>
      <c r="S199" s="55">
        <f>'[2]Daily Roster'!$S201</f>
        <v>0</v>
      </c>
      <c r="T199" s="55">
        <f>'[2]Daily Roster'!$T201</f>
        <v>0</v>
      </c>
    </row>
    <row r="200" spans="1:20" x14ac:dyDescent="0.3">
      <c r="A200" s="51">
        <v>43377</v>
      </c>
      <c r="B200" s="52" t="s">
        <v>4</v>
      </c>
      <c r="C200" s="55" t="str">
        <f>'[2]Daily Roster'!$C202</f>
        <v>Tin/Huda</v>
      </c>
      <c r="D200" s="55" t="str">
        <f>'[2]Daily Roster'!$D202</f>
        <v>Nicholas</v>
      </c>
      <c r="E200" s="55" t="str">
        <f>'[2]Daily Roster'!$E202</f>
        <v>Aseel</v>
      </c>
      <c r="F200" s="55" t="str">
        <f>'[2]Daily Roster'!$F202</f>
        <v>Stuart</v>
      </c>
      <c r="G200" s="55" t="str">
        <f>'[2]Daily Roster'!$G202</f>
        <v>Ashleigh</v>
      </c>
      <c r="H200" s="55" t="str">
        <f>'[2]Daily Roster'!$H202</f>
        <v>A.Tran</v>
      </c>
      <c r="I200" s="55">
        <f>'[2]Daily Roster'!$I202</f>
        <v>0</v>
      </c>
      <c r="J200" s="55" t="str">
        <f>'[2]Daily Roster'!$J202</f>
        <v>qq</v>
      </c>
      <c r="K200" s="55" t="str">
        <f>'[2]Daily Roster'!$K202</f>
        <v>qq</v>
      </c>
      <c r="L200" s="55" t="str">
        <f>'[2]Daily Roster'!$L202</f>
        <v>M.Phung</v>
      </c>
      <c r="M200" s="55">
        <f>'[2]Daily Roster'!$M202</f>
        <v>0</v>
      </c>
      <c r="N200" s="55">
        <f>'[2]Daily Roster'!$N202</f>
        <v>0</v>
      </c>
      <c r="O200" s="55">
        <f>'[2]Daily Roster'!$O202</f>
        <v>0</v>
      </c>
      <c r="P200" s="55">
        <f>'[2]Daily Roster'!$P202</f>
        <v>0</v>
      </c>
      <c r="Q200" s="55">
        <f>'[2]Daily Roster'!$Q202</f>
        <v>0</v>
      </c>
      <c r="R200" s="55">
        <f>'[2]Daily Roster'!$R202</f>
        <v>0</v>
      </c>
      <c r="S200" s="55">
        <f>'[2]Daily Roster'!$S202</f>
        <v>0</v>
      </c>
      <c r="T200" s="55">
        <f>'[2]Daily Roster'!$T202</f>
        <v>0</v>
      </c>
    </row>
    <row r="201" spans="1:20" x14ac:dyDescent="0.3">
      <c r="A201" s="51">
        <v>43378</v>
      </c>
      <c r="B201" s="52" t="s">
        <v>5</v>
      </c>
      <c r="C201" s="55" t="str">
        <f>'[2]Daily Roster'!$C203</f>
        <v>Tin</v>
      </c>
      <c r="D201" s="55" t="str">
        <f>'[2]Daily Roster'!$D203</f>
        <v>Nicholas</v>
      </c>
      <c r="E201" s="55" t="str">
        <f>'[2]Daily Roster'!$E203</f>
        <v>Aseel</v>
      </c>
      <c r="F201" s="55" t="str">
        <f>'[2]Daily Roster'!$F203</f>
        <v>Stuart</v>
      </c>
      <c r="G201" s="55" t="str">
        <f>'[2]Daily Roster'!$G203</f>
        <v>Ashleigh</v>
      </c>
      <c r="H201" s="55" t="str">
        <f>'[2]Daily Roster'!$H203</f>
        <v>Huda</v>
      </c>
      <c r="I201" s="55">
        <f>'[2]Daily Roster'!$I203</f>
        <v>0</v>
      </c>
      <c r="J201" s="55" t="str">
        <f>'[2]Daily Roster'!$J203</f>
        <v>qq</v>
      </c>
      <c r="K201" s="55" t="str">
        <f>'[2]Daily Roster'!$K203</f>
        <v>qq</v>
      </c>
      <c r="L201" s="55" t="str">
        <f>'[2]Daily Roster'!$L203</f>
        <v>M.Phung</v>
      </c>
      <c r="M201" s="55">
        <f>'[2]Daily Roster'!$M203</f>
        <v>0</v>
      </c>
      <c r="N201" s="55">
        <f>'[2]Daily Roster'!$N203</f>
        <v>0</v>
      </c>
      <c r="O201" s="55">
        <f>'[2]Daily Roster'!$O203</f>
        <v>0</v>
      </c>
      <c r="P201" s="55">
        <f>'[2]Daily Roster'!$P203</f>
        <v>0</v>
      </c>
      <c r="Q201" s="55">
        <f>'[2]Daily Roster'!$Q203</f>
        <v>0</v>
      </c>
      <c r="R201" s="55">
        <f>'[2]Daily Roster'!$R203</f>
        <v>0</v>
      </c>
      <c r="S201" s="55">
        <f>'[2]Daily Roster'!$S203</f>
        <v>0</v>
      </c>
      <c r="T201" s="55">
        <f>'[2]Daily Roster'!$T203</f>
        <v>0</v>
      </c>
    </row>
    <row r="202" spans="1:20" x14ac:dyDescent="0.3">
      <c r="A202" s="51">
        <v>43381</v>
      </c>
      <c r="B202" s="52" t="s">
        <v>1</v>
      </c>
      <c r="C202" s="55" t="str">
        <f>'[2]Daily Roster'!$C204</f>
        <v>Tin</v>
      </c>
      <c r="D202" s="55" t="str">
        <f>'[2]Daily Roster'!$D204</f>
        <v>Nicholas</v>
      </c>
      <c r="E202" s="55" t="str">
        <f>'[2]Daily Roster'!$E204</f>
        <v>Aseel</v>
      </c>
      <c r="F202" s="55" t="str">
        <f>'[2]Daily Roster'!$F204</f>
        <v>M.Phung</v>
      </c>
      <c r="G202" s="55" t="str">
        <f>'[2]Daily Roster'!$G204</f>
        <v>Ashleigh</v>
      </c>
      <c r="H202" s="55" t="str">
        <f>'[2]Daily Roster'!$H204</f>
        <v>A.Alex</v>
      </c>
      <c r="I202" s="55" t="str">
        <f>'[2]Daily Roster'!$I204</f>
        <v>qq</v>
      </c>
      <c r="J202" s="55" t="str">
        <f>'[2]Daily Roster'!$J204</f>
        <v>qq</v>
      </c>
      <c r="K202" s="55" t="str">
        <f>'[2]Daily Roster'!$K204</f>
        <v>Abigail (cardiology)</v>
      </c>
      <c r="L202" s="55">
        <f>'[2]Daily Roster'!$L204</f>
        <v>0</v>
      </c>
      <c r="M202" s="55">
        <f>'[2]Daily Roster'!$M204</f>
        <v>0</v>
      </c>
      <c r="N202" s="55">
        <f>'[2]Daily Roster'!$N204</f>
        <v>0</v>
      </c>
      <c r="O202" s="55">
        <f>'[2]Daily Roster'!$O204</f>
        <v>0</v>
      </c>
      <c r="P202" s="55">
        <f>'[2]Daily Roster'!$P204</f>
        <v>0</v>
      </c>
      <c r="Q202" s="55">
        <f>'[2]Daily Roster'!$Q204</f>
        <v>0</v>
      </c>
      <c r="R202" s="55">
        <f>'[2]Daily Roster'!$R204</f>
        <v>0</v>
      </c>
      <c r="S202" s="55">
        <f>'[2]Daily Roster'!$S204</f>
        <v>0</v>
      </c>
      <c r="T202" s="55">
        <f>'[2]Daily Roster'!$T204</f>
        <v>0</v>
      </c>
    </row>
    <row r="203" spans="1:20" x14ac:dyDescent="0.3">
      <c r="A203" s="51">
        <v>43382</v>
      </c>
      <c r="B203" s="52" t="s">
        <v>2</v>
      </c>
      <c r="C203" s="55" t="str">
        <f>'[2]Daily Roster'!$C205</f>
        <v>Tin</v>
      </c>
      <c r="D203" s="55" t="str">
        <f>'[2]Daily Roster'!$D205</f>
        <v>Nicholas</v>
      </c>
      <c r="E203" s="55" t="str">
        <f>'[2]Daily Roster'!$E205</f>
        <v>Aseel</v>
      </c>
      <c r="F203" s="55" t="str">
        <f>'[2]Daily Roster'!$F205</f>
        <v>M.Phung</v>
      </c>
      <c r="G203" s="55" t="str">
        <f>'[2]Daily Roster'!$G205</f>
        <v>Ashleigh</v>
      </c>
      <c r="H203" s="55" t="str">
        <f>'[2]Daily Roster'!$H205</f>
        <v>A.Alex</v>
      </c>
      <c r="I203" s="55" t="str">
        <f>'[2]Daily Roster'!$I205</f>
        <v>qq</v>
      </c>
      <c r="J203" s="55" t="str">
        <f>'[2]Daily Roster'!$J205</f>
        <v>qq</v>
      </c>
      <c r="K203" s="55" t="str">
        <f>'[2]Daily Roster'!$K205</f>
        <v>Abigail (cardiology)</v>
      </c>
      <c r="L203" s="55">
        <f>'[2]Daily Roster'!$L205</f>
        <v>0</v>
      </c>
      <c r="M203" s="55">
        <f>'[2]Daily Roster'!$M205</f>
        <v>0</v>
      </c>
      <c r="N203" s="55">
        <f>'[2]Daily Roster'!$N205</f>
        <v>0</v>
      </c>
      <c r="O203" s="55">
        <f>'[2]Daily Roster'!$O205</f>
        <v>0</v>
      </c>
      <c r="P203" s="55">
        <f>'[2]Daily Roster'!$P205</f>
        <v>0</v>
      </c>
      <c r="Q203" s="55">
        <f>'[2]Daily Roster'!$Q205</f>
        <v>0</v>
      </c>
      <c r="R203" s="55">
        <f>'[2]Daily Roster'!$R205</f>
        <v>0</v>
      </c>
      <c r="S203" s="55">
        <f>'[2]Daily Roster'!$S205</f>
        <v>0</v>
      </c>
      <c r="T203" s="55">
        <f>'[2]Daily Roster'!$T205</f>
        <v>0</v>
      </c>
    </row>
    <row r="204" spans="1:20" x14ac:dyDescent="0.3">
      <c r="A204" s="51">
        <v>43383</v>
      </c>
      <c r="B204" s="52" t="s">
        <v>3</v>
      </c>
      <c r="C204" s="55" t="str">
        <f>'[2]Daily Roster'!$C206</f>
        <v>Huda</v>
      </c>
      <c r="D204" s="55" t="str">
        <f>'[2]Daily Roster'!$D206</f>
        <v>Nicholas</v>
      </c>
      <c r="E204" s="55" t="str">
        <f>'[2]Daily Roster'!$E206</f>
        <v>Aseel</v>
      </c>
      <c r="F204" s="55" t="str">
        <f>'[2]Daily Roster'!$F206</f>
        <v>M.Phung</v>
      </c>
      <c r="G204" s="55" t="str">
        <f>'[2]Daily Roster'!$G206</f>
        <v>Ashleigh</v>
      </c>
      <c r="H204" s="55" t="str">
        <f>'[2]Daily Roster'!$H206</f>
        <v>A.Alex</v>
      </c>
      <c r="I204" s="55" t="str">
        <f>'[2]Daily Roster'!$I206</f>
        <v>Tin</v>
      </c>
      <c r="J204" s="55" t="str">
        <f>'[2]Daily Roster'!$J206</f>
        <v>qq</v>
      </c>
      <c r="K204" s="55" t="str">
        <f>'[2]Daily Roster'!$K206</f>
        <v>Abigail (cardiology)</v>
      </c>
      <c r="L204" s="55">
        <f>'[2]Daily Roster'!$L206</f>
        <v>0</v>
      </c>
      <c r="M204" s="55">
        <f>'[2]Daily Roster'!$M206</f>
        <v>0</v>
      </c>
      <c r="N204" s="55">
        <f>'[2]Daily Roster'!$N206</f>
        <v>0</v>
      </c>
      <c r="O204" s="55">
        <f>'[2]Daily Roster'!$O206</f>
        <v>0</v>
      </c>
      <c r="P204" s="55">
        <f>'[2]Daily Roster'!$P206</f>
        <v>0</v>
      </c>
      <c r="Q204" s="55">
        <f>'[2]Daily Roster'!$Q206</f>
        <v>0</v>
      </c>
      <c r="R204" s="55">
        <f>'[2]Daily Roster'!$R206</f>
        <v>0</v>
      </c>
      <c r="S204" s="55">
        <f>'[2]Daily Roster'!$S206</f>
        <v>0</v>
      </c>
      <c r="T204" s="55">
        <f>'[2]Daily Roster'!$T206</f>
        <v>0</v>
      </c>
    </row>
    <row r="205" spans="1:20" x14ac:dyDescent="0.3">
      <c r="A205" s="51">
        <v>43384</v>
      </c>
      <c r="B205" s="52" t="s">
        <v>4</v>
      </c>
      <c r="C205" s="55" t="str">
        <f>'[2]Daily Roster'!$C207</f>
        <v>Tin</v>
      </c>
      <c r="D205" s="55" t="str">
        <f>'[2]Daily Roster'!$D207</f>
        <v>Nicholas</v>
      </c>
      <c r="E205" s="55" t="str">
        <f>'[2]Daily Roster'!$E207</f>
        <v>Aseel</v>
      </c>
      <c r="F205" s="55" t="str">
        <f>'[2]Daily Roster'!$F207</f>
        <v>M.Phung</v>
      </c>
      <c r="G205" s="55" t="str">
        <f>'[2]Daily Roster'!$G207</f>
        <v>Huda</v>
      </c>
      <c r="H205" s="55" t="str">
        <f>'[2]Daily Roster'!$H207</f>
        <v>A.Alex</v>
      </c>
      <c r="I205" s="55" t="str">
        <f>'[2]Daily Roster'!$I207</f>
        <v>qq</v>
      </c>
      <c r="J205" s="55" t="str">
        <f>'[2]Daily Roster'!$J207</f>
        <v>qq</v>
      </c>
      <c r="K205" s="55" t="str">
        <f>'[2]Daily Roster'!$K207</f>
        <v>Abigail (cardiology)</v>
      </c>
      <c r="L205" s="55">
        <f>'[2]Daily Roster'!$L207</f>
        <v>0</v>
      </c>
      <c r="M205" s="55">
        <f>'[2]Daily Roster'!$M207</f>
        <v>0</v>
      </c>
      <c r="N205" s="55">
        <f>'[2]Daily Roster'!$N207</f>
        <v>0</v>
      </c>
      <c r="O205" s="55">
        <f>'[2]Daily Roster'!$O207</f>
        <v>0</v>
      </c>
      <c r="P205" s="55">
        <f>'[2]Daily Roster'!$P207</f>
        <v>0</v>
      </c>
      <c r="Q205" s="55">
        <f>'[2]Daily Roster'!$Q207</f>
        <v>0</v>
      </c>
      <c r="R205" s="55">
        <f>'[2]Daily Roster'!$R207</f>
        <v>0</v>
      </c>
      <c r="S205" s="55">
        <f>'[2]Daily Roster'!$S207</f>
        <v>0</v>
      </c>
      <c r="T205" s="55">
        <f>'[2]Daily Roster'!$T207</f>
        <v>0</v>
      </c>
    </row>
    <row r="206" spans="1:20" x14ac:dyDescent="0.3">
      <c r="A206" s="51">
        <v>43385</v>
      </c>
      <c r="B206" s="52" t="s">
        <v>5</v>
      </c>
      <c r="C206" s="55" t="str">
        <f>'[2]Daily Roster'!$C208</f>
        <v>Tin</v>
      </c>
      <c r="D206" s="55" t="str">
        <f>'[2]Daily Roster'!$D208</f>
        <v>Nicholas</v>
      </c>
      <c r="E206" s="55" t="str">
        <f>'[2]Daily Roster'!$E208</f>
        <v>Aseel</v>
      </c>
      <c r="F206" s="55" t="str">
        <f>'[2]Daily Roster'!$F208</f>
        <v>M.Phung</v>
      </c>
      <c r="G206" s="55" t="str">
        <f>'[2]Daily Roster'!$G208</f>
        <v>Ashleigh</v>
      </c>
      <c r="H206" s="55" t="str">
        <f>'[2]Daily Roster'!$H208</f>
        <v>A.Alex</v>
      </c>
      <c r="I206" s="55" t="str">
        <f>'[2]Daily Roster'!$I208</f>
        <v>qq</v>
      </c>
      <c r="J206" s="55" t="str">
        <f>'[2]Daily Roster'!$J208</f>
        <v>qq</v>
      </c>
      <c r="K206" s="55" t="str">
        <f>'[2]Daily Roster'!$K208</f>
        <v>Abigail (cardiology)</v>
      </c>
      <c r="L206" s="55">
        <f>'[2]Daily Roster'!$L208</f>
        <v>0</v>
      </c>
      <c r="M206" s="55">
        <f>'[2]Daily Roster'!$M208</f>
        <v>0</v>
      </c>
      <c r="N206" s="55">
        <f>'[2]Daily Roster'!$N208</f>
        <v>0</v>
      </c>
      <c r="O206" s="55">
        <f>'[2]Daily Roster'!$O208</f>
        <v>0</v>
      </c>
      <c r="P206" s="55">
        <f>'[2]Daily Roster'!$P208</f>
        <v>0</v>
      </c>
      <c r="Q206" s="55">
        <f>'[2]Daily Roster'!$Q208</f>
        <v>0</v>
      </c>
      <c r="R206" s="55">
        <f>'[2]Daily Roster'!$R208</f>
        <v>0</v>
      </c>
      <c r="S206" s="55">
        <f>'[2]Daily Roster'!$S208</f>
        <v>0</v>
      </c>
      <c r="T206" s="55">
        <f>'[2]Daily Roster'!$T208</f>
        <v>0</v>
      </c>
    </row>
    <row r="207" spans="1:20" x14ac:dyDescent="0.3">
      <c r="A207" s="51">
        <v>43388</v>
      </c>
      <c r="B207" s="52" t="s">
        <v>1</v>
      </c>
      <c r="C207" s="55" t="str">
        <f>'[2]Daily Roster'!$C209</f>
        <v>Tin</v>
      </c>
      <c r="D207" s="55" t="str">
        <f>'[2]Daily Roster'!$D209</f>
        <v>Nicholas</v>
      </c>
      <c r="E207" s="55" t="str">
        <f>'[2]Daily Roster'!$E209</f>
        <v>Aseel</v>
      </c>
      <c r="F207" s="55" t="str">
        <f>'[2]Daily Roster'!$F209</f>
        <v>Stuart</v>
      </c>
      <c r="G207" s="55" t="str">
        <f>'[2]Daily Roster'!$G209</f>
        <v>Ashleigh</v>
      </c>
      <c r="H207" s="55" t="str">
        <f>'[2]Daily Roster'!$H209</f>
        <v>M.Phung</v>
      </c>
      <c r="I207" s="55">
        <f>'[2]Daily Roster'!$I209</f>
        <v>0</v>
      </c>
      <c r="J207" s="55" t="str">
        <f>'[2]Daily Roster'!$J209</f>
        <v>qq</v>
      </c>
      <c r="K207" s="55" t="str">
        <f>'[2]Daily Roster'!$K209</f>
        <v>qq</v>
      </c>
      <c r="L207" s="55">
        <f>'[2]Daily Roster'!$L209</f>
        <v>0</v>
      </c>
      <c r="M207" s="55">
        <f>'[2]Daily Roster'!$M209</f>
        <v>0</v>
      </c>
      <c r="N207" s="55">
        <f>'[2]Daily Roster'!$N209</f>
        <v>0</v>
      </c>
      <c r="O207" s="55">
        <f>'[2]Daily Roster'!$O209</f>
        <v>0</v>
      </c>
      <c r="P207" s="55">
        <f>'[2]Daily Roster'!$P209</f>
        <v>0</v>
      </c>
      <c r="Q207" s="55">
        <f>'[2]Daily Roster'!$Q209</f>
        <v>0</v>
      </c>
      <c r="R207" s="55">
        <f>'[2]Daily Roster'!$R209</f>
        <v>0</v>
      </c>
      <c r="S207" s="55">
        <f>'[2]Daily Roster'!$S209</f>
        <v>0</v>
      </c>
      <c r="T207" s="55">
        <f>'[2]Daily Roster'!$T209</f>
        <v>0</v>
      </c>
    </row>
    <row r="208" spans="1:20" x14ac:dyDescent="0.3">
      <c r="A208" s="51">
        <v>43389</v>
      </c>
      <c r="B208" s="52" t="s">
        <v>2</v>
      </c>
      <c r="C208" s="55" t="str">
        <f>'[2]Daily Roster'!$C210</f>
        <v>Tin</v>
      </c>
      <c r="D208" s="55" t="str">
        <f>'[2]Daily Roster'!$D210</f>
        <v>Nicholas</v>
      </c>
      <c r="E208" s="55" t="str">
        <f>'[2]Daily Roster'!$E210</f>
        <v>Aseel</v>
      </c>
      <c r="F208" s="55" t="str">
        <f>'[2]Daily Roster'!$F210</f>
        <v>Stuart</v>
      </c>
      <c r="G208" s="55" t="str">
        <f>'[2]Daily Roster'!$G210</f>
        <v>Ashleigh</v>
      </c>
      <c r="H208" s="55" t="str">
        <f>'[2]Daily Roster'!$H210</f>
        <v>M.Phung</v>
      </c>
      <c r="I208" s="55">
        <f>'[2]Daily Roster'!$I210</f>
        <v>0</v>
      </c>
      <c r="J208" s="55" t="str">
        <f>'[2]Daily Roster'!$J210</f>
        <v>qq</v>
      </c>
      <c r="K208" s="55" t="str">
        <f>'[2]Daily Roster'!$K210</f>
        <v>qq</v>
      </c>
      <c r="L208" s="55">
        <f>'[2]Daily Roster'!$L210</f>
        <v>0</v>
      </c>
      <c r="M208" s="55">
        <f>'[2]Daily Roster'!$M210</f>
        <v>0</v>
      </c>
      <c r="N208" s="55">
        <f>'[2]Daily Roster'!$N210</f>
        <v>0</v>
      </c>
      <c r="O208" s="55">
        <f>'[2]Daily Roster'!$O210</f>
        <v>0</v>
      </c>
      <c r="P208" s="55">
        <f>'[2]Daily Roster'!$P210</f>
        <v>0</v>
      </c>
      <c r="Q208" s="55">
        <f>'[2]Daily Roster'!$Q210</f>
        <v>0</v>
      </c>
      <c r="R208" s="55">
        <f>'[2]Daily Roster'!$R210</f>
        <v>0</v>
      </c>
      <c r="S208" s="55">
        <f>'[2]Daily Roster'!$S210</f>
        <v>0</v>
      </c>
      <c r="T208" s="55">
        <f>'[2]Daily Roster'!$T210</f>
        <v>0</v>
      </c>
    </row>
    <row r="209" spans="1:20" x14ac:dyDescent="0.3">
      <c r="A209" s="51">
        <v>43390</v>
      </c>
      <c r="B209" s="52" t="s">
        <v>3</v>
      </c>
      <c r="C209" s="55" t="str">
        <f>'[2]Daily Roster'!$C211</f>
        <v>Tin</v>
      </c>
      <c r="D209" s="55" t="str">
        <f>'[2]Daily Roster'!$D211</f>
        <v>Nicholas</v>
      </c>
      <c r="E209" s="55" t="str">
        <f>'[2]Daily Roster'!$E211</f>
        <v>Aseel</v>
      </c>
      <c r="F209" s="55" t="str">
        <f>'[2]Daily Roster'!$F211</f>
        <v>Stuart</v>
      </c>
      <c r="G209" s="55" t="str">
        <f>'[2]Daily Roster'!$G211</f>
        <v>Ashleigh</v>
      </c>
      <c r="H209" s="55" t="str">
        <f>'[2]Daily Roster'!$H211</f>
        <v>Huda</v>
      </c>
      <c r="I209" s="55">
        <f>'[2]Daily Roster'!$I211</f>
        <v>0</v>
      </c>
      <c r="J209" s="55" t="str">
        <f>'[2]Daily Roster'!$J211</f>
        <v>qq</v>
      </c>
      <c r="K209" s="55" t="str">
        <f>'[2]Daily Roster'!$K211</f>
        <v>qq</v>
      </c>
      <c r="L209" s="55">
        <f>'[2]Daily Roster'!$L211</f>
        <v>0</v>
      </c>
      <c r="M209" s="55">
        <f>'[2]Daily Roster'!$M211</f>
        <v>0</v>
      </c>
      <c r="N209" s="55">
        <f>'[2]Daily Roster'!$N211</f>
        <v>0</v>
      </c>
      <c r="O209" s="55">
        <f>'[2]Daily Roster'!$O211</f>
        <v>0</v>
      </c>
      <c r="P209" s="55">
        <f>'[2]Daily Roster'!$P211</f>
        <v>0</v>
      </c>
      <c r="Q209" s="55">
        <f>'[2]Daily Roster'!$Q211</f>
        <v>0</v>
      </c>
      <c r="R209" s="55">
        <f>'[2]Daily Roster'!$R211</f>
        <v>0</v>
      </c>
      <c r="S209" s="55">
        <f>'[2]Daily Roster'!$S211</f>
        <v>0</v>
      </c>
      <c r="T209" s="55">
        <f>'[2]Daily Roster'!$T211</f>
        <v>0</v>
      </c>
    </row>
    <row r="210" spans="1:20" x14ac:dyDescent="0.3">
      <c r="A210" s="51">
        <v>43391</v>
      </c>
      <c r="B210" s="52" t="s">
        <v>4</v>
      </c>
      <c r="C210" s="55" t="str">
        <f>'[2]Daily Roster'!$C212</f>
        <v>Tin</v>
      </c>
      <c r="D210" s="55" t="str">
        <f>'[2]Daily Roster'!$D212</f>
        <v>Nicholas</v>
      </c>
      <c r="E210" s="55" t="str">
        <f>'[2]Daily Roster'!$E212</f>
        <v>M.Phung</v>
      </c>
      <c r="F210" s="55" t="str">
        <f>'[2]Daily Roster'!$F212</f>
        <v>Stuart</v>
      </c>
      <c r="G210" s="55" t="str">
        <f>'[2]Daily Roster'!$G212</f>
        <v>Ashleigh</v>
      </c>
      <c r="H210" s="55" t="str">
        <f>'[2]Daily Roster'!$H212</f>
        <v>Huda</v>
      </c>
      <c r="I210" s="55">
        <f>'[2]Daily Roster'!$I212</f>
        <v>0</v>
      </c>
      <c r="J210" s="55" t="str">
        <f>'[2]Daily Roster'!$J212</f>
        <v>qq</v>
      </c>
      <c r="K210" s="55" t="str">
        <f>'[2]Daily Roster'!$K212</f>
        <v>Abigail (cardiology)</v>
      </c>
      <c r="L210" s="55">
        <f>'[2]Daily Roster'!$L212</f>
        <v>0</v>
      </c>
      <c r="M210" s="55">
        <f>'[2]Daily Roster'!$M212</f>
        <v>0</v>
      </c>
      <c r="N210" s="55">
        <f>'[2]Daily Roster'!$N212</f>
        <v>0</v>
      </c>
      <c r="O210" s="55">
        <f>'[2]Daily Roster'!$O212</f>
        <v>0</v>
      </c>
      <c r="P210" s="55">
        <f>'[2]Daily Roster'!$P212</f>
        <v>0</v>
      </c>
      <c r="Q210" s="55">
        <f>'[2]Daily Roster'!$Q212</f>
        <v>0</v>
      </c>
      <c r="R210" s="55">
        <f>'[2]Daily Roster'!$R212</f>
        <v>0</v>
      </c>
      <c r="S210" s="55">
        <f>'[2]Daily Roster'!$S212</f>
        <v>0</v>
      </c>
      <c r="T210" s="55">
        <f>'[2]Daily Roster'!$T212</f>
        <v>0</v>
      </c>
    </row>
    <row r="211" spans="1:20" x14ac:dyDescent="0.3">
      <c r="A211" s="51">
        <v>43392</v>
      </c>
      <c r="B211" s="52" t="s">
        <v>5</v>
      </c>
      <c r="C211" s="55" t="str">
        <f>'[2]Daily Roster'!$C213</f>
        <v>Tin</v>
      </c>
      <c r="D211" s="55" t="str">
        <f>'[2]Daily Roster'!$D213</f>
        <v>Nicholas</v>
      </c>
      <c r="E211" s="55" t="str">
        <f>'[2]Daily Roster'!$E213</f>
        <v>M.Phung</v>
      </c>
      <c r="F211" s="55" t="str">
        <f>'[2]Daily Roster'!$F213</f>
        <v>Stuart</v>
      </c>
      <c r="G211" s="55" t="str">
        <f>'[2]Daily Roster'!$G213</f>
        <v>Ashleigh</v>
      </c>
      <c r="H211" s="55" t="str">
        <f>'[2]Daily Roster'!$H213</f>
        <v>Huda</v>
      </c>
      <c r="I211" s="55">
        <f>'[2]Daily Roster'!$I213</f>
        <v>0</v>
      </c>
      <c r="J211" s="55" t="str">
        <f>'[2]Daily Roster'!$J213</f>
        <v>qq</v>
      </c>
      <c r="K211" s="55" t="str">
        <f>'[2]Daily Roster'!$K213</f>
        <v>Abigail (cardiology)</v>
      </c>
      <c r="L211" s="55">
        <f>'[2]Daily Roster'!$L213</f>
        <v>0</v>
      </c>
      <c r="M211" s="55">
        <f>'[2]Daily Roster'!$M213</f>
        <v>0</v>
      </c>
      <c r="N211" s="55">
        <f>'[2]Daily Roster'!$N213</f>
        <v>0</v>
      </c>
      <c r="O211" s="55">
        <f>'[2]Daily Roster'!$O213</f>
        <v>0</v>
      </c>
      <c r="P211" s="55">
        <f>'[2]Daily Roster'!$P213</f>
        <v>0</v>
      </c>
      <c r="Q211" s="55">
        <f>'[2]Daily Roster'!$Q213</f>
        <v>0</v>
      </c>
      <c r="R211" s="55">
        <f>'[2]Daily Roster'!$R213</f>
        <v>0</v>
      </c>
      <c r="S211" s="55">
        <f>'[2]Daily Roster'!$S213</f>
        <v>0</v>
      </c>
      <c r="T211" s="55">
        <f>'[2]Daily Roster'!$T213</f>
        <v>0</v>
      </c>
    </row>
    <row r="212" spans="1:20" x14ac:dyDescent="0.3">
      <c r="A212" s="51">
        <v>43395</v>
      </c>
      <c r="B212" s="52" t="s">
        <v>1</v>
      </c>
      <c r="C212" s="55" t="str">
        <f>'[2]Daily Roster'!$C214</f>
        <v>Tin</v>
      </c>
      <c r="D212" s="55" t="str">
        <f>'[2]Daily Roster'!$D214</f>
        <v>Nicholas</v>
      </c>
      <c r="E212" s="55" t="str">
        <f>'[2]Daily Roster'!$E214</f>
        <v>K.Chin</v>
      </c>
      <c r="F212" s="55" t="str">
        <f>'[2]Daily Roster'!$F214</f>
        <v>Stuart</v>
      </c>
      <c r="G212" s="55" t="str">
        <f>'[2]Daily Roster'!$G214</f>
        <v>Ashleigh</v>
      </c>
      <c r="H212" s="55" t="str">
        <f>'[2]Daily Roster'!$H214</f>
        <v>M.Phung</v>
      </c>
      <c r="I212" s="55">
        <f>'[2]Daily Roster'!$I214</f>
        <v>0</v>
      </c>
      <c r="J212" s="55" t="str">
        <f>'[2]Daily Roster'!$J214</f>
        <v>qq</v>
      </c>
      <c r="K212" s="55" t="str">
        <f>'[2]Daily Roster'!$K214</f>
        <v>qq</v>
      </c>
      <c r="L212" s="55">
        <f>'[2]Daily Roster'!$L214</f>
        <v>0</v>
      </c>
      <c r="M212" s="55">
        <f>'[2]Daily Roster'!$M214</f>
        <v>0</v>
      </c>
      <c r="N212" s="55">
        <f>'[2]Daily Roster'!$N214</f>
        <v>0</v>
      </c>
      <c r="O212" s="55">
        <f>'[2]Daily Roster'!$O214</f>
        <v>0</v>
      </c>
      <c r="P212" s="55">
        <f>'[2]Daily Roster'!$P214</f>
        <v>0</v>
      </c>
      <c r="Q212" s="55">
        <f>'[2]Daily Roster'!$Q214</f>
        <v>0</v>
      </c>
      <c r="R212" s="55">
        <f>'[2]Daily Roster'!$R214</f>
        <v>0</v>
      </c>
      <c r="S212" s="55">
        <f>'[2]Daily Roster'!$S214</f>
        <v>0</v>
      </c>
      <c r="T212" s="55">
        <f>'[2]Daily Roster'!$T214</f>
        <v>0</v>
      </c>
    </row>
    <row r="213" spans="1:20" x14ac:dyDescent="0.3">
      <c r="A213" s="51">
        <v>43396</v>
      </c>
      <c r="B213" s="52" t="s">
        <v>2</v>
      </c>
      <c r="C213" s="55" t="str">
        <f>'[2]Daily Roster'!$C215</f>
        <v>Tin</v>
      </c>
      <c r="D213" s="55" t="str">
        <f>'[2]Daily Roster'!$D215</f>
        <v>Nicholas</v>
      </c>
      <c r="E213" s="55" t="str">
        <f>'[2]Daily Roster'!$E215</f>
        <v>K.Chin</v>
      </c>
      <c r="F213" s="55" t="str">
        <f>'[2]Daily Roster'!$F215</f>
        <v>Stuart</v>
      </c>
      <c r="G213" s="55" t="str">
        <f>'[2]Daily Roster'!$G215</f>
        <v>Ashleigh</v>
      </c>
      <c r="H213" s="55" t="str">
        <f>'[2]Daily Roster'!$H215</f>
        <v>M.Phung</v>
      </c>
      <c r="I213" s="55">
        <f>'[2]Daily Roster'!$I215</f>
        <v>0</v>
      </c>
      <c r="J213" s="55" t="str">
        <f>'[2]Daily Roster'!$J215</f>
        <v>qq</v>
      </c>
      <c r="K213" s="55" t="str">
        <f>'[2]Daily Roster'!$K215</f>
        <v>qq</v>
      </c>
      <c r="L213" s="55">
        <f>'[2]Daily Roster'!$L215</f>
        <v>0</v>
      </c>
      <c r="M213" s="55">
        <f>'[2]Daily Roster'!$M215</f>
        <v>0</v>
      </c>
      <c r="N213" s="55">
        <f>'[2]Daily Roster'!$N215</f>
        <v>0</v>
      </c>
      <c r="O213" s="55">
        <f>'[2]Daily Roster'!$O215</f>
        <v>0</v>
      </c>
      <c r="P213" s="55">
        <f>'[2]Daily Roster'!$P215</f>
        <v>0</v>
      </c>
      <c r="Q213" s="55">
        <f>'[2]Daily Roster'!$Q215</f>
        <v>0</v>
      </c>
      <c r="R213" s="55">
        <f>'[2]Daily Roster'!$R215</f>
        <v>0</v>
      </c>
      <c r="S213" s="55">
        <f>'[2]Daily Roster'!$S215</f>
        <v>0</v>
      </c>
      <c r="T213" s="55">
        <f>'[2]Daily Roster'!$T215</f>
        <v>0</v>
      </c>
    </row>
    <row r="214" spans="1:20" x14ac:dyDescent="0.3">
      <c r="A214" s="51">
        <v>43397</v>
      </c>
      <c r="B214" s="52" t="s">
        <v>3</v>
      </c>
      <c r="C214" s="55" t="str">
        <f>'[2]Daily Roster'!$C216</f>
        <v>Tin</v>
      </c>
      <c r="D214" s="55" t="str">
        <f>'[2]Daily Roster'!$D216</f>
        <v>Nicholas</v>
      </c>
      <c r="E214" s="55" t="str">
        <f>'[2]Daily Roster'!$E216</f>
        <v>K.Chin</v>
      </c>
      <c r="F214" s="55" t="str">
        <f>'[2]Daily Roster'!$F216</f>
        <v>Stuart</v>
      </c>
      <c r="G214" s="55" t="str">
        <f>'[2]Daily Roster'!$G216</f>
        <v>Ashleigh</v>
      </c>
      <c r="H214" s="55" t="str">
        <f>'[2]Daily Roster'!$H216</f>
        <v>Huda</v>
      </c>
      <c r="I214" s="55">
        <f>'[2]Daily Roster'!$I216</f>
        <v>0</v>
      </c>
      <c r="J214" s="55" t="str">
        <f>'[2]Daily Roster'!$J216</f>
        <v>qq</v>
      </c>
      <c r="K214" s="55" t="str">
        <f>'[2]Daily Roster'!$K216</f>
        <v>qq</v>
      </c>
      <c r="L214" s="55">
        <f>'[2]Daily Roster'!$L216</f>
        <v>0</v>
      </c>
      <c r="M214" s="55">
        <f>'[2]Daily Roster'!$M216</f>
        <v>0</v>
      </c>
      <c r="N214" s="55">
        <f>'[2]Daily Roster'!$N216</f>
        <v>0</v>
      </c>
      <c r="O214" s="55">
        <f>'[2]Daily Roster'!$O216</f>
        <v>0</v>
      </c>
      <c r="P214" s="55">
        <f>'[2]Daily Roster'!$P216</f>
        <v>0</v>
      </c>
      <c r="Q214" s="55">
        <f>'[2]Daily Roster'!$Q216</f>
        <v>0</v>
      </c>
      <c r="R214" s="55">
        <f>'[2]Daily Roster'!$R216</f>
        <v>0</v>
      </c>
      <c r="S214" s="55">
        <f>'[2]Daily Roster'!$S216</f>
        <v>0</v>
      </c>
      <c r="T214" s="55">
        <f>'[2]Daily Roster'!$T216</f>
        <v>0</v>
      </c>
    </row>
    <row r="215" spans="1:20" x14ac:dyDescent="0.3">
      <c r="A215" s="51">
        <v>43398</v>
      </c>
      <c r="B215" s="52" t="s">
        <v>4</v>
      </c>
      <c r="C215" s="55" t="str">
        <f>'[2]Daily Roster'!$C217</f>
        <v>Tin</v>
      </c>
      <c r="D215" s="55" t="str">
        <f>'[2]Daily Roster'!$D217</f>
        <v>Nicholas</v>
      </c>
      <c r="E215" s="55" t="str">
        <f>'[2]Daily Roster'!$E217</f>
        <v>K.Chin</v>
      </c>
      <c r="F215" s="55" t="str">
        <f>'[2]Daily Roster'!$F217</f>
        <v>Stuart</v>
      </c>
      <c r="G215" s="55" t="str">
        <f>'[2]Daily Roster'!$G217</f>
        <v>Ashleigh</v>
      </c>
      <c r="H215" s="55" t="str">
        <f>'[2]Daily Roster'!$H217</f>
        <v>Huda</v>
      </c>
      <c r="I215" s="55">
        <f>'[2]Daily Roster'!$I217</f>
        <v>0</v>
      </c>
      <c r="J215" s="55" t="str">
        <f>'[2]Daily Roster'!$J217</f>
        <v>qq</v>
      </c>
      <c r="K215" s="55" t="str">
        <f>'[2]Daily Roster'!$K217</f>
        <v>qq</v>
      </c>
      <c r="L215" s="55">
        <f>'[2]Daily Roster'!$L217</f>
        <v>0</v>
      </c>
      <c r="M215" s="55">
        <f>'[2]Daily Roster'!$M217</f>
        <v>0</v>
      </c>
      <c r="N215" s="55">
        <f>'[2]Daily Roster'!$N217</f>
        <v>0</v>
      </c>
      <c r="O215" s="55">
        <f>'[2]Daily Roster'!$O217</f>
        <v>0</v>
      </c>
      <c r="P215" s="55">
        <f>'[2]Daily Roster'!$P217</f>
        <v>0</v>
      </c>
      <c r="Q215" s="55">
        <f>'[2]Daily Roster'!$Q217</f>
        <v>0</v>
      </c>
      <c r="R215" s="55">
        <f>'[2]Daily Roster'!$R217</f>
        <v>0</v>
      </c>
      <c r="S215" s="55">
        <f>'[2]Daily Roster'!$S217</f>
        <v>0</v>
      </c>
      <c r="T215" s="55">
        <f>'[2]Daily Roster'!$T217</f>
        <v>0</v>
      </c>
    </row>
    <row r="216" spans="1:20" x14ac:dyDescent="0.3">
      <c r="A216" s="51">
        <v>43399</v>
      </c>
      <c r="B216" s="52" t="s">
        <v>5</v>
      </c>
      <c r="C216" s="55" t="str">
        <f>'[2]Daily Roster'!$C218</f>
        <v>Huda</v>
      </c>
      <c r="D216" s="55" t="str">
        <f>'[2]Daily Roster'!$D218</f>
        <v>Nicholas</v>
      </c>
      <c r="E216" s="55" t="str">
        <f>'[2]Daily Roster'!$E218</f>
        <v>M.Phung</v>
      </c>
      <c r="F216" s="55" t="str">
        <f>'[2]Daily Roster'!$F218</f>
        <v>Stuart</v>
      </c>
      <c r="G216" s="55" t="str">
        <f>'[2]Daily Roster'!$G218</f>
        <v>Ashleigh</v>
      </c>
      <c r="H216" s="55" t="str">
        <f>'[2]Daily Roster'!$H218</f>
        <v>Sherine</v>
      </c>
      <c r="I216" s="55">
        <f>'[2]Daily Roster'!$I218</f>
        <v>0</v>
      </c>
      <c r="J216" s="55" t="str">
        <f>'[2]Daily Roster'!$J218</f>
        <v>qq</v>
      </c>
      <c r="K216" s="55" t="str">
        <f>'[2]Daily Roster'!$K218</f>
        <v>qq</v>
      </c>
      <c r="L216" s="55">
        <f>'[2]Daily Roster'!$L218</f>
        <v>0</v>
      </c>
      <c r="M216" s="55">
        <f>'[2]Daily Roster'!$M218</f>
        <v>0</v>
      </c>
      <c r="N216" s="55">
        <f>'[2]Daily Roster'!$N218</f>
        <v>0</v>
      </c>
      <c r="O216" s="55">
        <f>'[2]Daily Roster'!$O218</f>
        <v>0</v>
      </c>
      <c r="P216" s="55">
        <f>'[2]Daily Roster'!$P218</f>
        <v>0</v>
      </c>
      <c r="Q216" s="55">
        <f>'[2]Daily Roster'!$Q218</f>
        <v>0</v>
      </c>
      <c r="R216" s="55">
        <f>'[2]Daily Roster'!$R218</f>
        <v>0</v>
      </c>
      <c r="S216" s="55">
        <f>'[2]Daily Roster'!$S218</f>
        <v>0</v>
      </c>
      <c r="T216" s="55">
        <f>'[2]Daily Roster'!$T218</f>
        <v>0</v>
      </c>
    </row>
    <row r="217" spans="1:20" x14ac:dyDescent="0.3">
      <c r="A217" s="51">
        <v>43402</v>
      </c>
      <c r="B217" s="52" t="s">
        <v>1</v>
      </c>
      <c r="C217" s="55" t="str">
        <f>'[2]Daily Roster'!$C219</f>
        <v>Tin</v>
      </c>
      <c r="D217" s="55" t="str">
        <f>'[2]Daily Roster'!$D219</f>
        <v>Nicholas</v>
      </c>
      <c r="E217" s="55" t="str">
        <f>'[2]Daily Roster'!$E219</f>
        <v>K.Chin</v>
      </c>
      <c r="F217" s="55" t="str">
        <f>'[2]Daily Roster'!$F219</f>
        <v>Stuart</v>
      </c>
      <c r="G217" s="55" t="str">
        <f>'[2]Daily Roster'!$G219</f>
        <v>M.Phung</v>
      </c>
      <c r="H217" s="55" t="str">
        <f>'[2]Daily Roster'!$H219</f>
        <v>L.Jedwab</v>
      </c>
      <c r="I217" s="55">
        <f>'[2]Daily Roster'!$I219</f>
        <v>0</v>
      </c>
      <c r="J217" s="55" t="str">
        <f>'[2]Daily Roster'!$J219</f>
        <v>qq</v>
      </c>
      <c r="K217" s="55" t="str">
        <f>'[2]Daily Roster'!$K219</f>
        <v>qq</v>
      </c>
      <c r="L217" s="55">
        <f>'[2]Daily Roster'!$L219</f>
        <v>0</v>
      </c>
      <c r="M217" s="55">
        <f>'[2]Daily Roster'!$M219</f>
        <v>0</v>
      </c>
      <c r="N217" s="55">
        <f>'[2]Daily Roster'!$N219</f>
        <v>0</v>
      </c>
      <c r="O217" s="55">
        <f>'[2]Daily Roster'!$O219</f>
        <v>0</v>
      </c>
      <c r="P217" s="55">
        <f>'[2]Daily Roster'!$P219</f>
        <v>0</v>
      </c>
      <c r="Q217" s="55">
        <f>'[2]Daily Roster'!$Q219</f>
        <v>0</v>
      </c>
      <c r="R217" s="55">
        <f>'[2]Daily Roster'!$R219</f>
        <v>0</v>
      </c>
      <c r="S217" s="55">
        <f>'[2]Daily Roster'!$S219</f>
        <v>0</v>
      </c>
      <c r="T217" s="55">
        <f>'[2]Daily Roster'!$T219</f>
        <v>0</v>
      </c>
    </row>
    <row r="218" spans="1:20" x14ac:dyDescent="0.3">
      <c r="A218" s="51">
        <v>43403</v>
      </c>
      <c r="B218" s="52" t="s">
        <v>2</v>
      </c>
      <c r="C218" s="55" t="str">
        <f>'[2]Daily Roster'!$C220</f>
        <v>Tin</v>
      </c>
      <c r="D218" s="55" t="str">
        <f>'[2]Daily Roster'!$D220</f>
        <v>Nicholas</v>
      </c>
      <c r="E218" s="55" t="str">
        <f>'[2]Daily Roster'!$E220</f>
        <v>M.Phung/Meng</v>
      </c>
      <c r="F218" s="55" t="str">
        <f>'[2]Daily Roster'!$F220</f>
        <v>Stuart</v>
      </c>
      <c r="G218" s="55" t="str">
        <f>'[2]Daily Roster'!$G220</f>
        <v>Ashleigh</v>
      </c>
      <c r="H218" s="55" t="str">
        <f>'[2]Daily Roster'!$H220</f>
        <v>Janki</v>
      </c>
      <c r="I218" s="55">
        <f>'[2]Daily Roster'!$I220</f>
        <v>0</v>
      </c>
      <c r="J218" s="55" t="str">
        <f>'[2]Daily Roster'!$J220</f>
        <v>qq</v>
      </c>
      <c r="K218" s="55" t="str">
        <f>'[2]Daily Roster'!$K220</f>
        <v>T.Do (cardiology)</v>
      </c>
      <c r="L218" s="55">
        <f>'[2]Daily Roster'!$L220</f>
        <v>0</v>
      </c>
      <c r="M218" s="55">
        <f>'[2]Daily Roster'!$M220</f>
        <v>0</v>
      </c>
      <c r="N218" s="55">
        <f>'[2]Daily Roster'!$N220</f>
        <v>0</v>
      </c>
      <c r="O218" s="55">
        <f>'[2]Daily Roster'!$O220</f>
        <v>0</v>
      </c>
      <c r="P218" s="55">
        <f>'[2]Daily Roster'!$P220</f>
        <v>0</v>
      </c>
      <c r="Q218" s="55">
        <f>'[2]Daily Roster'!$Q220</f>
        <v>0</v>
      </c>
      <c r="R218" s="55">
        <f>'[2]Daily Roster'!$R220</f>
        <v>0</v>
      </c>
      <c r="S218" s="55">
        <f>'[2]Daily Roster'!$S220</f>
        <v>0</v>
      </c>
      <c r="T218" s="55">
        <f>'[2]Daily Roster'!$T220</f>
        <v>0</v>
      </c>
    </row>
    <row r="219" spans="1:20" x14ac:dyDescent="0.3">
      <c r="A219" s="51">
        <v>43404</v>
      </c>
      <c r="B219" s="52" t="s">
        <v>3</v>
      </c>
      <c r="C219" s="55" t="str">
        <f>'[2]Daily Roster'!$C221</f>
        <v>Tin</v>
      </c>
      <c r="D219" s="55" t="str">
        <f>'[2]Daily Roster'!$D221</f>
        <v>M.Phung</v>
      </c>
      <c r="E219" s="55" t="str">
        <f>'[2]Daily Roster'!$E221</f>
        <v>K.Chin</v>
      </c>
      <c r="F219" s="55" t="str">
        <f>'[2]Daily Roster'!$F221</f>
        <v>Stuart</v>
      </c>
      <c r="G219" s="55" t="str">
        <f>'[2]Daily Roster'!$G221</f>
        <v>Ashleigh</v>
      </c>
      <c r="H219" s="55" t="str">
        <f>'[2]Daily Roster'!$H221</f>
        <v>Janki</v>
      </c>
      <c r="I219" s="55">
        <f>'[2]Daily Roster'!$I221</f>
        <v>0</v>
      </c>
      <c r="J219" s="55" t="str">
        <f>'[2]Daily Roster'!$J221</f>
        <v>qq</v>
      </c>
      <c r="K219" s="55" t="str">
        <f>'[2]Daily Roster'!$K221</f>
        <v>T.Do (cardiology)</v>
      </c>
      <c r="L219" s="55">
        <f>'[2]Daily Roster'!$L221</f>
        <v>0</v>
      </c>
      <c r="M219" s="55">
        <f>'[2]Daily Roster'!$M221</f>
        <v>0</v>
      </c>
      <c r="N219" s="55">
        <f>'[2]Daily Roster'!$N221</f>
        <v>0</v>
      </c>
      <c r="O219" s="55">
        <f>'[2]Daily Roster'!$O221</f>
        <v>0</v>
      </c>
      <c r="P219" s="55">
        <f>'[2]Daily Roster'!$P221</f>
        <v>0</v>
      </c>
      <c r="Q219" s="55">
        <f>'[2]Daily Roster'!$Q221</f>
        <v>0</v>
      </c>
      <c r="R219" s="55">
        <f>'[2]Daily Roster'!$R221</f>
        <v>0</v>
      </c>
      <c r="S219" s="55">
        <f>'[2]Daily Roster'!$S221</f>
        <v>0</v>
      </c>
      <c r="T219" s="55">
        <f>'[2]Daily Roster'!$T221</f>
        <v>0</v>
      </c>
    </row>
    <row r="220" spans="1:20" x14ac:dyDescent="0.3">
      <c r="A220" s="51">
        <v>43405</v>
      </c>
      <c r="B220" s="52" t="s">
        <v>4</v>
      </c>
      <c r="C220" s="55" t="str">
        <f>'[2]Daily Roster'!$C222</f>
        <v>Tin</v>
      </c>
      <c r="D220" s="55" t="str">
        <f>'[2]Daily Roster'!$D222</f>
        <v>Nicholas</v>
      </c>
      <c r="E220" s="55" t="str">
        <f>'[2]Daily Roster'!$E222</f>
        <v>K.Chin</v>
      </c>
      <c r="F220" s="55" t="str">
        <f>'[2]Daily Roster'!$F222</f>
        <v>Stuart</v>
      </c>
      <c r="G220" s="55" t="str">
        <f>'[2]Daily Roster'!$G222</f>
        <v>Ashleigh</v>
      </c>
      <c r="H220" s="55" t="str">
        <f>'[2]Daily Roster'!$H222</f>
        <v>Janki</v>
      </c>
      <c r="I220" s="55">
        <f>'[2]Daily Roster'!$I222</f>
        <v>0</v>
      </c>
      <c r="J220" s="55" t="str">
        <f>'[2]Daily Roster'!$J222</f>
        <v>qq</v>
      </c>
      <c r="K220" s="55" t="str">
        <f>'[2]Daily Roster'!$K222</f>
        <v>T.Do (cardiology)</v>
      </c>
      <c r="L220" s="55">
        <f>'[2]Daily Roster'!$L222</f>
        <v>0</v>
      </c>
      <c r="M220" s="55">
        <f>'[2]Daily Roster'!$M222</f>
        <v>0</v>
      </c>
      <c r="N220" s="55">
        <f>'[2]Daily Roster'!$N222</f>
        <v>0</v>
      </c>
      <c r="O220" s="55">
        <f>'[2]Daily Roster'!$O222</f>
        <v>0</v>
      </c>
      <c r="P220" s="55">
        <f>'[2]Daily Roster'!$P222</f>
        <v>0</v>
      </c>
      <c r="Q220" s="55">
        <f>'[2]Daily Roster'!$Q222</f>
        <v>0</v>
      </c>
      <c r="R220" s="55">
        <f>'[2]Daily Roster'!$R222</f>
        <v>0</v>
      </c>
      <c r="S220" s="55">
        <f>'[2]Daily Roster'!$S222</f>
        <v>0</v>
      </c>
      <c r="T220" s="55">
        <f>'[2]Daily Roster'!$T222</f>
        <v>0</v>
      </c>
    </row>
    <row r="221" spans="1:20" x14ac:dyDescent="0.3">
      <c r="A221" s="51">
        <v>43406</v>
      </c>
      <c r="B221" s="52" t="s">
        <v>5</v>
      </c>
      <c r="C221" s="55" t="str">
        <f>'[2]Daily Roster'!$C223</f>
        <v>Tin</v>
      </c>
      <c r="D221" s="55" t="str">
        <f>'[2]Daily Roster'!$D223</f>
        <v>Nicholas</v>
      </c>
      <c r="E221" s="55" t="str">
        <f>'[2]Daily Roster'!$E223</f>
        <v>K.Chin</v>
      </c>
      <c r="F221" s="55" t="str">
        <f>'[2]Daily Roster'!$F223</f>
        <v>Stuart</v>
      </c>
      <c r="G221" s="55" t="str">
        <f>'[2]Daily Roster'!$G223</f>
        <v>Ashleigh</v>
      </c>
      <c r="H221" s="55" t="str">
        <f>'[2]Daily Roster'!$H223</f>
        <v>M.Phung</v>
      </c>
      <c r="I221" s="55">
        <f>'[2]Daily Roster'!$I223</f>
        <v>0</v>
      </c>
      <c r="J221" s="55" t="str">
        <f>'[2]Daily Roster'!$J223</f>
        <v>qq</v>
      </c>
      <c r="K221" s="55" t="str">
        <f>'[2]Daily Roster'!$K223</f>
        <v>T.Do (cardiology)</v>
      </c>
      <c r="L221" s="55">
        <f>'[2]Daily Roster'!$L223</f>
        <v>0</v>
      </c>
      <c r="M221" s="55">
        <f>'[2]Daily Roster'!$M223</f>
        <v>0</v>
      </c>
      <c r="N221" s="55">
        <f>'[2]Daily Roster'!$N223</f>
        <v>0</v>
      </c>
      <c r="O221" s="55">
        <f>'[2]Daily Roster'!$O223</f>
        <v>0</v>
      </c>
      <c r="P221" s="55">
        <f>'[2]Daily Roster'!$P223</f>
        <v>0</v>
      </c>
      <c r="Q221" s="55">
        <f>'[2]Daily Roster'!$Q223</f>
        <v>0</v>
      </c>
      <c r="R221" s="55">
        <f>'[2]Daily Roster'!$R223</f>
        <v>0</v>
      </c>
      <c r="S221" s="55">
        <f>'[2]Daily Roster'!$S223</f>
        <v>0</v>
      </c>
      <c r="T221" s="55">
        <f>'[2]Daily Roster'!$T223</f>
        <v>0</v>
      </c>
    </row>
    <row r="222" spans="1:20" x14ac:dyDescent="0.3">
      <c r="A222" s="51">
        <v>43409</v>
      </c>
      <c r="B222" s="52" t="s">
        <v>1</v>
      </c>
      <c r="C222" s="55" t="str">
        <f>'[2]Daily Roster'!$C224</f>
        <v>Tin</v>
      </c>
      <c r="D222" s="55" t="str">
        <f>'[2]Daily Roster'!$D224</f>
        <v>Nicholas</v>
      </c>
      <c r="E222" s="55" t="str">
        <f>'[2]Daily Roster'!$E224</f>
        <v>M.Phung/A.Alex</v>
      </c>
      <c r="F222" s="55" t="str">
        <f>'[2]Daily Roster'!$F224</f>
        <v>Stuart</v>
      </c>
      <c r="G222" s="55" t="str">
        <f>'[2]Daily Roster'!$G224</f>
        <v>Ashleigh</v>
      </c>
      <c r="H222" s="55" t="str">
        <f>'[2]Daily Roster'!$H224</f>
        <v>Janki</v>
      </c>
      <c r="I222" s="55">
        <f>'[2]Daily Roster'!$I224</f>
        <v>0</v>
      </c>
      <c r="J222" s="55" t="str">
        <f>'[2]Daily Roster'!$J224</f>
        <v>qq</v>
      </c>
      <c r="K222" s="55" t="str">
        <f>'[2]Daily Roster'!$K224</f>
        <v>T.Do (cardiology)</v>
      </c>
      <c r="L222" s="55">
        <f>'[2]Daily Roster'!$L224</f>
        <v>0</v>
      </c>
      <c r="M222" s="55">
        <f>'[2]Daily Roster'!$M224</f>
        <v>0</v>
      </c>
      <c r="N222" s="55">
        <f>'[2]Daily Roster'!$N224</f>
        <v>0</v>
      </c>
      <c r="O222" s="55">
        <f>'[2]Daily Roster'!$O224</f>
        <v>0</v>
      </c>
      <c r="P222" s="55">
        <f>'[2]Daily Roster'!$P224</f>
        <v>0</v>
      </c>
      <c r="Q222" s="55">
        <f>'[2]Daily Roster'!$Q224</f>
        <v>0</v>
      </c>
      <c r="R222" s="55">
        <f>'[2]Daily Roster'!$R224</f>
        <v>0</v>
      </c>
      <c r="S222" s="55">
        <f>'[2]Daily Roster'!$S224</f>
        <v>0</v>
      </c>
      <c r="T222" s="55">
        <f>'[2]Daily Roster'!$T224</f>
        <v>0</v>
      </c>
    </row>
    <row r="223" spans="1:20" x14ac:dyDescent="0.3">
      <c r="A223" s="51">
        <v>43410</v>
      </c>
      <c r="B223" s="52" t="s">
        <v>2</v>
      </c>
      <c r="C223" s="55" t="str">
        <f>'[2]Daily Roster'!$C225</f>
        <v>public holiday</v>
      </c>
      <c r="D223" s="55" t="str">
        <f>'[2]Daily Roster'!$D225</f>
        <v>public holiday</v>
      </c>
      <c r="E223" s="55" t="str">
        <f>'[2]Daily Roster'!$E225</f>
        <v>public holiday</v>
      </c>
      <c r="F223" s="55" t="str">
        <f>'[2]Daily Roster'!$F225</f>
        <v>public holiday</v>
      </c>
      <c r="G223" s="55" t="str">
        <f>'[2]Daily Roster'!$G225</f>
        <v>public holiday</v>
      </c>
      <c r="H223" s="55" t="str">
        <f>'[2]Daily Roster'!$H225</f>
        <v>public holiday</v>
      </c>
      <c r="I223" s="55" t="str">
        <f>'[2]Daily Roster'!$I225</f>
        <v>public holiday</v>
      </c>
      <c r="J223" s="55" t="str">
        <f>'[2]Daily Roster'!$J225</f>
        <v>public holiday</v>
      </c>
      <c r="K223" s="55" t="str">
        <f>'[2]Daily Roster'!$K225</f>
        <v>public holiday</v>
      </c>
      <c r="L223" s="55" t="str">
        <f>'[2]Daily Roster'!$L225</f>
        <v>public holiday</v>
      </c>
      <c r="M223" s="55" t="str">
        <f>'[2]Daily Roster'!$M225</f>
        <v>public holiday</v>
      </c>
      <c r="N223" s="55" t="str">
        <f>'[2]Daily Roster'!$N225</f>
        <v>public holiday</v>
      </c>
      <c r="O223" s="55" t="str">
        <f>'[2]Daily Roster'!$O225</f>
        <v>public holiday</v>
      </c>
      <c r="P223" s="55" t="str">
        <f>'[2]Daily Roster'!$P225</f>
        <v>public holiday</v>
      </c>
      <c r="Q223" s="55" t="str">
        <f>'[2]Daily Roster'!$Q225</f>
        <v>public holiday</v>
      </c>
      <c r="R223" s="55" t="str">
        <f>'[2]Daily Roster'!$R225</f>
        <v>public holiday</v>
      </c>
      <c r="S223" s="55" t="str">
        <f>'[2]Daily Roster'!$S225</f>
        <v>public holiday</v>
      </c>
      <c r="T223" s="55" t="str">
        <f>'[2]Daily Roster'!$T225</f>
        <v>public holiday</v>
      </c>
    </row>
    <row r="224" spans="1:20" x14ac:dyDescent="0.3">
      <c r="A224" s="51">
        <v>43411</v>
      </c>
      <c r="B224" s="52" t="s">
        <v>3</v>
      </c>
      <c r="C224" s="55" t="str">
        <f>'[2]Daily Roster'!$C226</f>
        <v>Tin</v>
      </c>
      <c r="D224" s="55" t="str">
        <f>'[2]Daily Roster'!$D226</f>
        <v>Nicholas</v>
      </c>
      <c r="E224" s="55" t="str">
        <f>'[2]Daily Roster'!$E226</f>
        <v>M.Phung</v>
      </c>
      <c r="F224" s="55" t="str">
        <f>'[2]Daily Roster'!$F226</f>
        <v>Stuart</v>
      </c>
      <c r="G224" s="55" t="str">
        <f>'[2]Daily Roster'!$G226</f>
        <v>Ashleigh</v>
      </c>
      <c r="H224" s="55" t="str">
        <f>'[2]Daily Roster'!$H226</f>
        <v>Huda</v>
      </c>
      <c r="I224" s="55">
        <f>'[2]Daily Roster'!$I226</f>
        <v>0</v>
      </c>
      <c r="J224" s="55" t="str">
        <f>'[2]Daily Roster'!$J226</f>
        <v>qq</v>
      </c>
      <c r="K224" s="55" t="str">
        <f>'[2]Daily Roster'!$K226</f>
        <v>T.Do (Cardiology)</v>
      </c>
      <c r="L224" s="55">
        <f>'[2]Daily Roster'!$L226</f>
        <v>0</v>
      </c>
      <c r="M224" s="55">
        <f>'[2]Daily Roster'!$M226</f>
        <v>0</v>
      </c>
      <c r="N224" s="55">
        <f>'[2]Daily Roster'!$N226</f>
        <v>0</v>
      </c>
      <c r="O224" s="55">
        <f>'[2]Daily Roster'!$O226</f>
        <v>0</v>
      </c>
      <c r="P224" s="55">
        <f>'[2]Daily Roster'!$P226</f>
        <v>0</v>
      </c>
      <c r="Q224" s="55">
        <f>'[2]Daily Roster'!$Q226</f>
        <v>0</v>
      </c>
      <c r="R224" s="55">
        <f>'[2]Daily Roster'!$R226</f>
        <v>0</v>
      </c>
      <c r="S224" s="55">
        <f>'[2]Daily Roster'!$S226</f>
        <v>0</v>
      </c>
      <c r="T224" s="55">
        <f>'[2]Daily Roster'!$T226</f>
        <v>0</v>
      </c>
    </row>
    <row r="225" spans="1:20" x14ac:dyDescent="0.3">
      <c r="A225" s="51">
        <v>43412</v>
      </c>
      <c r="B225" s="52" t="s">
        <v>4</v>
      </c>
      <c r="C225" s="55" t="str">
        <f>'[2]Daily Roster'!$C227</f>
        <v>Tin</v>
      </c>
      <c r="D225" s="55" t="str">
        <f>'[2]Daily Roster'!$D227</f>
        <v>Nicholas</v>
      </c>
      <c r="E225" s="55" t="str">
        <f>'[2]Daily Roster'!$E227</f>
        <v>Noor/K.Chin(+NBS h/o)</v>
      </c>
      <c r="F225" s="55" t="str">
        <f>'[2]Daily Roster'!$F227</f>
        <v>Stuart</v>
      </c>
      <c r="G225" s="55" t="str">
        <f>'[2]Daily Roster'!$G227</f>
        <v>Ashleigh</v>
      </c>
      <c r="H225" s="55" t="str">
        <f>'[2]Daily Roster'!$H227</f>
        <v>M.Phung(+Haem-pm)</v>
      </c>
      <c r="I225" s="55">
        <f>'[2]Daily Roster'!$I227</f>
        <v>0</v>
      </c>
      <c r="J225" s="55" t="str">
        <f>'[2]Daily Roster'!$J227</f>
        <v>qq</v>
      </c>
      <c r="K225" s="55" t="str">
        <f>'[2]Daily Roster'!$K227</f>
        <v>T.Do (Cardiology)</v>
      </c>
      <c r="L225" s="55">
        <f>'[2]Daily Roster'!$L227</f>
        <v>0</v>
      </c>
      <c r="M225" s="55">
        <f>'[2]Daily Roster'!$M227</f>
        <v>0</v>
      </c>
      <c r="N225" s="55">
        <f>'[2]Daily Roster'!$N227</f>
        <v>0</v>
      </c>
      <c r="O225" s="55">
        <f>'[2]Daily Roster'!$O227</f>
        <v>0</v>
      </c>
      <c r="P225" s="55">
        <f>'[2]Daily Roster'!$P227</f>
        <v>0</v>
      </c>
      <c r="Q225" s="55">
        <f>'[2]Daily Roster'!$Q227</f>
        <v>0</v>
      </c>
      <c r="R225" s="55">
        <f>'[2]Daily Roster'!$R227</f>
        <v>0</v>
      </c>
      <c r="S225" s="55">
        <f>'[2]Daily Roster'!$S227</f>
        <v>0</v>
      </c>
      <c r="T225" s="55">
        <f>'[2]Daily Roster'!$T227</f>
        <v>0</v>
      </c>
    </row>
    <row r="226" spans="1:20" x14ac:dyDescent="0.3">
      <c r="A226" s="51">
        <v>43413</v>
      </c>
      <c r="B226" s="52" t="s">
        <v>5</v>
      </c>
      <c r="C226" s="55" t="str">
        <f>'[2]Daily Roster'!$C228</f>
        <v>Tin</v>
      </c>
      <c r="D226" s="55" t="str">
        <f>'[2]Daily Roster'!$D228</f>
        <v>Nicholas</v>
      </c>
      <c r="E226" s="55" t="str">
        <f>'[2]Daily Roster'!$E228</f>
        <v>K.Chin</v>
      </c>
      <c r="F226" s="55" t="str">
        <f>'[2]Daily Roster'!$F228</f>
        <v>Stuart</v>
      </c>
      <c r="G226" s="55" t="str">
        <f>'[2]Daily Roster'!$G228</f>
        <v>Ashleigh</v>
      </c>
      <c r="H226" s="55" t="str">
        <f>'[2]Daily Roster'!$H228</f>
        <v>M.Phung</v>
      </c>
      <c r="I226" s="55">
        <f>'[2]Daily Roster'!$I228</f>
        <v>0</v>
      </c>
      <c r="J226" s="55" t="str">
        <f>'[2]Daily Roster'!$J228</f>
        <v>qq</v>
      </c>
      <c r="K226" s="55" t="str">
        <f>'[2]Daily Roster'!$K228</f>
        <v>T.Do (Cardiology)</v>
      </c>
      <c r="L226" s="55">
        <f>'[2]Daily Roster'!$L228</f>
        <v>0</v>
      </c>
      <c r="M226" s="55">
        <f>'[2]Daily Roster'!$M228</f>
        <v>0</v>
      </c>
      <c r="N226" s="55">
        <f>'[2]Daily Roster'!$N228</f>
        <v>0</v>
      </c>
      <c r="O226" s="55">
        <f>'[2]Daily Roster'!$O228</f>
        <v>0</v>
      </c>
      <c r="P226" s="55">
        <f>'[2]Daily Roster'!$P228</f>
        <v>0</v>
      </c>
      <c r="Q226" s="55">
        <f>'[2]Daily Roster'!$Q228</f>
        <v>0</v>
      </c>
      <c r="R226" s="55">
        <f>'[2]Daily Roster'!$R228</f>
        <v>0</v>
      </c>
      <c r="S226" s="55">
        <f>'[2]Daily Roster'!$S228</f>
        <v>0</v>
      </c>
      <c r="T226" s="55">
        <f>'[2]Daily Roster'!$T228</f>
        <v>0</v>
      </c>
    </row>
    <row r="227" spans="1:20" x14ac:dyDescent="0.3">
      <c r="A227" s="51">
        <v>43416</v>
      </c>
      <c r="B227" s="52" t="s">
        <v>1</v>
      </c>
      <c r="C227" s="55" t="str">
        <f>'[2]Daily Roster'!$C229</f>
        <v>Tin</v>
      </c>
      <c r="D227" s="55" t="str">
        <f>'[2]Daily Roster'!$D229</f>
        <v>Nicholas</v>
      </c>
      <c r="E227" s="55" t="str">
        <f>'[2]Daily Roster'!$E229</f>
        <v>Meng</v>
      </c>
      <c r="F227" s="55" t="str">
        <f>'[2]Daily Roster'!$F229</f>
        <v>Stuart</v>
      </c>
      <c r="G227" s="55" t="str">
        <f>'[2]Daily Roster'!$G229</f>
        <v>Ashleigh</v>
      </c>
      <c r="H227" s="55" t="str">
        <f>'[2]Daily Roster'!$H229</f>
        <v>Janki</v>
      </c>
      <c r="I227" s="55">
        <f>'[2]Daily Roster'!$I229</f>
        <v>0</v>
      </c>
      <c r="J227" s="55" t="str">
        <f>'[2]Daily Roster'!$J229</f>
        <v>qq</v>
      </c>
      <c r="K227" s="55" t="str">
        <f>'[2]Daily Roster'!$K229</f>
        <v>Eric (cardiology)</v>
      </c>
      <c r="L227" s="55">
        <f>'[2]Daily Roster'!$L229</f>
        <v>0</v>
      </c>
      <c r="M227" s="55">
        <f>'[2]Daily Roster'!$M229</f>
        <v>0</v>
      </c>
      <c r="N227" s="55">
        <f>'[2]Daily Roster'!$N229</f>
        <v>0</v>
      </c>
      <c r="O227" s="55">
        <f>'[2]Daily Roster'!$O229</f>
        <v>0</v>
      </c>
      <c r="P227" s="55">
        <f>'[2]Daily Roster'!$P229</f>
        <v>0</v>
      </c>
      <c r="Q227" s="55">
        <f>'[2]Daily Roster'!$Q229</f>
        <v>0</v>
      </c>
      <c r="R227" s="55">
        <f>'[2]Daily Roster'!$R229</f>
        <v>0</v>
      </c>
      <c r="S227" s="55">
        <f>'[2]Daily Roster'!$S229</f>
        <v>0</v>
      </c>
      <c r="T227" s="55">
        <f>'[2]Daily Roster'!$T229</f>
        <v>0</v>
      </c>
    </row>
    <row r="228" spans="1:20" x14ac:dyDescent="0.3">
      <c r="A228" s="51">
        <v>43417</v>
      </c>
      <c r="B228" s="52" t="s">
        <v>2</v>
      </c>
      <c r="C228" s="55" t="str">
        <f>'[2]Daily Roster'!$C230</f>
        <v>Tin</v>
      </c>
      <c r="D228" s="55" t="str">
        <f>'[2]Daily Roster'!$D230</f>
        <v>Nicholas</v>
      </c>
      <c r="E228" s="55" t="str">
        <f>'[2]Daily Roster'!$E230</f>
        <v>M.Phung</v>
      </c>
      <c r="F228" s="55" t="str">
        <f>'[2]Daily Roster'!$F230</f>
        <v>Stuart</v>
      </c>
      <c r="G228" s="55" t="str">
        <f>'[2]Daily Roster'!$G230</f>
        <v>Ashleigh</v>
      </c>
      <c r="H228" s="55" t="str">
        <f>'[2]Daily Roster'!$H230</f>
        <v>Janki</v>
      </c>
      <c r="I228" s="55">
        <f>'[2]Daily Roster'!$I230</f>
        <v>0</v>
      </c>
      <c r="J228" s="55" t="str">
        <f>'[2]Daily Roster'!$J230</f>
        <v>qq</v>
      </c>
      <c r="K228" s="55" t="str">
        <f>'[2]Daily Roster'!$K230</f>
        <v>Eric (cardiology)</v>
      </c>
      <c r="L228" s="55">
        <f>'[2]Daily Roster'!$L230</f>
        <v>0</v>
      </c>
      <c r="M228" s="55">
        <f>'[2]Daily Roster'!$M230</f>
        <v>0</v>
      </c>
      <c r="N228" s="55">
        <f>'[2]Daily Roster'!$N230</f>
        <v>0</v>
      </c>
      <c r="O228" s="55">
        <f>'[2]Daily Roster'!$O230</f>
        <v>0</v>
      </c>
      <c r="P228" s="55">
        <f>'[2]Daily Roster'!$P230</f>
        <v>0</v>
      </c>
      <c r="Q228" s="55">
        <f>'[2]Daily Roster'!$Q230</f>
        <v>0</v>
      </c>
      <c r="R228" s="55">
        <f>'[2]Daily Roster'!$R230</f>
        <v>0</v>
      </c>
      <c r="S228" s="55">
        <f>'[2]Daily Roster'!$S230</f>
        <v>0</v>
      </c>
      <c r="T228" s="55">
        <f>'[2]Daily Roster'!$T230</f>
        <v>0</v>
      </c>
    </row>
    <row r="229" spans="1:20" x14ac:dyDescent="0.3">
      <c r="A229" s="51">
        <v>43418</v>
      </c>
      <c r="B229" s="52" t="s">
        <v>3</v>
      </c>
      <c r="C229" s="55" t="str">
        <f>'[2]Daily Roster'!$C231</f>
        <v>Tin</v>
      </c>
      <c r="D229" s="55" t="str">
        <f>'[2]Daily Roster'!$D231</f>
        <v>Nicholas</v>
      </c>
      <c r="E229" s="55" t="str">
        <f>'[2]Daily Roster'!$E231</f>
        <v>A.Tran</v>
      </c>
      <c r="F229" s="55" t="str">
        <f>'[2]Daily Roster'!$F231</f>
        <v>Stuart</v>
      </c>
      <c r="G229" s="55" t="str">
        <f>'[2]Daily Roster'!$G231</f>
        <v>Ashleigh</v>
      </c>
      <c r="H229" s="55" t="str">
        <f>'[2]Daily Roster'!$H231</f>
        <v>M.Phung</v>
      </c>
      <c r="I229" s="55">
        <f>'[2]Daily Roster'!$I231</f>
        <v>0</v>
      </c>
      <c r="J229" s="55" t="str">
        <f>'[2]Daily Roster'!$J231</f>
        <v>qq</v>
      </c>
      <c r="K229" s="55" t="str">
        <f>'[2]Daily Roster'!$K231</f>
        <v>Eric (cardiology)</v>
      </c>
      <c r="L229" s="55">
        <f>'[2]Daily Roster'!$L231</f>
        <v>0</v>
      </c>
      <c r="M229" s="55">
        <f>'[2]Daily Roster'!$M231</f>
        <v>0</v>
      </c>
      <c r="N229" s="55">
        <f>'[2]Daily Roster'!$N231</f>
        <v>0</v>
      </c>
      <c r="O229" s="55">
        <f>'[2]Daily Roster'!$O231</f>
        <v>0</v>
      </c>
      <c r="P229" s="55">
        <f>'[2]Daily Roster'!$P231</f>
        <v>0</v>
      </c>
      <c r="Q229" s="55">
        <f>'[2]Daily Roster'!$Q231</f>
        <v>0</v>
      </c>
      <c r="R229" s="55">
        <f>'[2]Daily Roster'!$R231</f>
        <v>0</v>
      </c>
      <c r="S229" s="55">
        <f>'[2]Daily Roster'!$S231</f>
        <v>0</v>
      </c>
      <c r="T229" s="55">
        <f>'[2]Daily Roster'!$T231</f>
        <v>0</v>
      </c>
    </row>
    <row r="230" spans="1:20" x14ac:dyDescent="0.3">
      <c r="A230" s="51">
        <v>43419</v>
      </c>
      <c r="B230" s="52" t="s">
        <v>4</v>
      </c>
      <c r="C230" s="55" t="str">
        <f>'[2]Daily Roster'!$C232</f>
        <v>Tin</v>
      </c>
      <c r="D230" s="55" t="str">
        <f>'[2]Daily Roster'!$D232</f>
        <v>Nicholas</v>
      </c>
      <c r="E230" s="55" t="str">
        <f>'[2]Daily Roster'!$E232</f>
        <v>A.Tran</v>
      </c>
      <c r="F230" s="55" t="str">
        <f>'[2]Daily Roster'!$F232</f>
        <v>Stuart</v>
      </c>
      <c r="G230" s="55" t="str">
        <f>'[2]Daily Roster'!$G232</f>
        <v>Ashleigh</v>
      </c>
      <c r="H230" s="55" t="str">
        <f>'[2]Daily Roster'!$H232</f>
        <v>M.Phung</v>
      </c>
      <c r="I230" s="55">
        <f>'[2]Daily Roster'!$I232</f>
        <v>0</v>
      </c>
      <c r="J230" s="55" t="str">
        <f>'[2]Daily Roster'!$J232</f>
        <v>qq</v>
      </c>
      <c r="K230" s="55" t="str">
        <f>'[2]Daily Roster'!$K232</f>
        <v>Eric (AMS)</v>
      </c>
      <c r="L230" s="55">
        <f>'[2]Daily Roster'!$L232</f>
        <v>0</v>
      </c>
      <c r="M230" s="55">
        <f>'[2]Daily Roster'!$M232</f>
        <v>0</v>
      </c>
      <c r="N230" s="55">
        <f>'[2]Daily Roster'!$N232</f>
        <v>0</v>
      </c>
      <c r="O230" s="55">
        <f>'[2]Daily Roster'!$O232</f>
        <v>0</v>
      </c>
      <c r="P230" s="55">
        <f>'[2]Daily Roster'!$P232</f>
        <v>0</v>
      </c>
      <c r="Q230" s="55">
        <f>'[2]Daily Roster'!$Q232</f>
        <v>0</v>
      </c>
      <c r="R230" s="55">
        <f>'[2]Daily Roster'!$R232</f>
        <v>0</v>
      </c>
      <c r="S230" s="55">
        <f>'[2]Daily Roster'!$S232</f>
        <v>0</v>
      </c>
      <c r="T230" s="55">
        <f>'[2]Daily Roster'!$T232</f>
        <v>0</v>
      </c>
    </row>
    <row r="231" spans="1:20" x14ac:dyDescent="0.3">
      <c r="A231" s="51">
        <v>43420</v>
      </c>
      <c r="B231" s="52" t="s">
        <v>5</v>
      </c>
      <c r="C231" s="55" t="str">
        <f>'[2]Daily Roster'!$C233</f>
        <v>Tin</v>
      </c>
      <c r="D231" s="55" t="str">
        <f>'[2]Daily Roster'!$D233</f>
        <v>Nicholas</v>
      </c>
      <c r="E231" s="55" t="str">
        <f>'[2]Daily Roster'!$E233</f>
        <v>A.Tran</v>
      </c>
      <c r="F231" s="55" t="str">
        <f>'[2]Daily Roster'!$F233</f>
        <v>Stuart</v>
      </c>
      <c r="G231" s="55" t="str">
        <f>'[2]Daily Roster'!$G233</f>
        <v>Ashleigh</v>
      </c>
      <c r="H231" s="55" t="str">
        <f>'[2]Daily Roster'!$H233</f>
        <v>M.Phung</v>
      </c>
      <c r="I231" s="55">
        <f>'[2]Daily Roster'!$I233</f>
        <v>0</v>
      </c>
      <c r="J231" s="55" t="str">
        <f>'[2]Daily Roster'!$J233</f>
        <v>qq</v>
      </c>
      <c r="K231" s="55" t="str">
        <f>'[2]Daily Roster'!$K233</f>
        <v>qq</v>
      </c>
      <c r="L231" s="55">
        <f>'[2]Daily Roster'!$L233</f>
        <v>0</v>
      </c>
      <c r="M231" s="55">
        <f>'[2]Daily Roster'!$M233</f>
        <v>0</v>
      </c>
      <c r="N231" s="55">
        <f>'[2]Daily Roster'!$N233</f>
        <v>0</v>
      </c>
      <c r="O231" s="55">
        <f>'[2]Daily Roster'!$O233</f>
        <v>0</v>
      </c>
      <c r="P231" s="55">
        <f>'[2]Daily Roster'!$P233</f>
        <v>0</v>
      </c>
      <c r="Q231" s="55">
        <f>'[2]Daily Roster'!$Q233</f>
        <v>0</v>
      </c>
      <c r="R231" s="55">
        <f>'[2]Daily Roster'!$R233</f>
        <v>0</v>
      </c>
      <c r="S231" s="55">
        <f>'[2]Daily Roster'!$S233</f>
        <v>0</v>
      </c>
      <c r="T231" s="55">
        <f>'[2]Daily Roster'!$T233</f>
        <v>0</v>
      </c>
    </row>
    <row r="232" spans="1:20" x14ac:dyDescent="0.3">
      <c r="A232" s="51">
        <v>43423</v>
      </c>
      <c r="B232" s="52" t="s">
        <v>1</v>
      </c>
      <c r="C232" s="55" t="str">
        <f>'[2]Daily Roster'!$C234</f>
        <v>Tin</v>
      </c>
      <c r="D232" s="55" t="str">
        <f>'[2]Daily Roster'!$D234</f>
        <v>Nicholas</v>
      </c>
      <c r="E232" s="55" t="str">
        <f>'[2]Daily Roster'!$E234</f>
        <v>A.Tran</v>
      </c>
      <c r="F232" s="55" t="str">
        <f>'[2]Daily Roster'!$F234</f>
        <v>Stuart</v>
      </c>
      <c r="G232" s="55" t="str">
        <f>'[2]Daily Roster'!$G234</f>
        <v>Ashleigh</v>
      </c>
      <c r="H232" s="55" t="str">
        <f>'[2]Daily Roster'!$H234</f>
        <v>M.Phung</v>
      </c>
      <c r="I232" s="55">
        <f>'[2]Daily Roster'!$I234</f>
        <v>0</v>
      </c>
      <c r="J232" s="55" t="str">
        <f>'[2]Daily Roster'!$J234</f>
        <v>qq</v>
      </c>
      <c r="K232" s="55" t="str">
        <f>'[2]Daily Roster'!$K234</f>
        <v>qq</v>
      </c>
      <c r="L232" s="55">
        <f>'[2]Daily Roster'!$L234</f>
        <v>0</v>
      </c>
      <c r="M232" s="55">
        <f>'[2]Daily Roster'!$M234</f>
        <v>0</v>
      </c>
      <c r="N232" s="55">
        <f>'[2]Daily Roster'!$N234</f>
        <v>0</v>
      </c>
      <c r="O232" s="55">
        <f>'[2]Daily Roster'!$O234</f>
        <v>0</v>
      </c>
      <c r="P232" s="55">
        <f>'[2]Daily Roster'!$P234</f>
        <v>0</v>
      </c>
      <c r="Q232" s="55">
        <f>'[2]Daily Roster'!$Q234</f>
        <v>0</v>
      </c>
      <c r="R232" s="55">
        <f>'[2]Daily Roster'!$R234</f>
        <v>0</v>
      </c>
      <c r="S232" s="55">
        <f>'[2]Daily Roster'!$S234</f>
        <v>0</v>
      </c>
      <c r="T232" s="55">
        <f>'[2]Daily Roster'!$T234</f>
        <v>0</v>
      </c>
    </row>
    <row r="233" spans="1:20" x14ac:dyDescent="0.3">
      <c r="A233" s="51">
        <v>43424</v>
      </c>
      <c r="B233" s="52" t="s">
        <v>2</v>
      </c>
      <c r="C233" s="55" t="str">
        <f>'[2]Daily Roster'!$C235</f>
        <v>Tin</v>
      </c>
      <c r="D233" s="55" t="str">
        <f>'[2]Daily Roster'!$D235</f>
        <v>Nicholas</v>
      </c>
      <c r="E233" s="55" t="str">
        <f>'[2]Daily Roster'!$E235</f>
        <v>A.Tran</v>
      </c>
      <c r="F233" s="55" t="str">
        <f>'[2]Daily Roster'!$F235</f>
        <v>Stuart</v>
      </c>
      <c r="G233" s="55" t="str">
        <f>'[2]Daily Roster'!$G235</f>
        <v>Ashleigh</v>
      </c>
      <c r="H233" s="55" t="str">
        <f>'[2]Daily Roster'!$H235</f>
        <v>M.Phung</v>
      </c>
      <c r="I233" s="55">
        <f>'[2]Daily Roster'!$I235</f>
        <v>0</v>
      </c>
      <c r="J233" s="55" t="str">
        <f>'[2]Daily Roster'!$J235</f>
        <v>qq</v>
      </c>
      <c r="K233" s="55" t="str">
        <f>'[2]Daily Roster'!$K235</f>
        <v>qq</v>
      </c>
      <c r="L233" s="55">
        <f>'[2]Daily Roster'!$L235</f>
        <v>0</v>
      </c>
      <c r="M233" s="55">
        <f>'[2]Daily Roster'!$M235</f>
        <v>0</v>
      </c>
      <c r="N233" s="55">
        <f>'[2]Daily Roster'!$N235</f>
        <v>0</v>
      </c>
      <c r="O233" s="55">
        <f>'[2]Daily Roster'!$O235</f>
        <v>0</v>
      </c>
      <c r="P233" s="55">
        <f>'[2]Daily Roster'!$P235</f>
        <v>0</v>
      </c>
      <c r="Q233" s="55">
        <f>'[2]Daily Roster'!$Q235</f>
        <v>0</v>
      </c>
      <c r="R233" s="55">
        <f>'[2]Daily Roster'!$R235</f>
        <v>0</v>
      </c>
      <c r="S233" s="55">
        <f>'[2]Daily Roster'!$S235</f>
        <v>0</v>
      </c>
      <c r="T233" s="55">
        <f>'[2]Daily Roster'!$T235</f>
        <v>0</v>
      </c>
    </row>
    <row r="234" spans="1:20" x14ac:dyDescent="0.3">
      <c r="A234" s="51">
        <v>43425</v>
      </c>
      <c r="B234" s="52" t="s">
        <v>3</v>
      </c>
      <c r="C234" s="55" t="str">
        <f>'[2]Daily Roster'!$C236</f>
        <v>Tin</v>
      </c>
      <c r="D234" s="55" t="str">
        <f>'[2]Daily Roster'!$D236</f>
        <v>Nicholas</v>
      </c>
      <c r="E234" s="55" t="str">
        <f>'[2]Daily Roster'!$E236</f>
        <v>A.Tran</v>
      </c>
      <c r="F234" s="55" t="str">
        <f>'[2]Daily Roster'!$F236</f>
        <v>Stuart</v>
      </c>
      <c r="G234" s="55" t="str">
        <f>'[2]Daily Roster'!$G236</f>
        <v>Ashleigh</v>
      </c>
      <c r="H234" s="55" t="str">
        <f>'[2]Daily Roster'!$H236</f>
        <v>M.Phung</v>
      </c>
      <c r="I234" s="55">
        <f>'[2]Daily Roster'!$I236</f>
        <v>0</v>
      </c>
      <c r="J234" s="55" t="str">
        <f>'[2]Daily Roster'!$J236</f>
        <v>qq</v>
      </c>
      <c r="K234" s="55" t="str">
        <f>'[2]Daily Roster'!$K236</f>
        <v>qq</v>
      </c>
      <c r="L234" s="55">
        <f>'[2]Daily Roster'!$L236</f>
        <v>0</v>
      </c>
      <c r="M234" s="55">
        <f>'[2]Daily Roster'!$M236</f>
        <v>0</v>
      </c>
      <c r="N234" s="55">
        <f>'[2]Daily Roster'!$N236</f>
        <v>0</v>
      </c>
      <c r="O234" s="55">
        <f>'[2]Daily Roster'!$O236</f>
        <v>0</v>
      </c>
      <c r="P234" s="55">
        <f>'[2]Daily Roster'!$P236</f>
        <v>0</v>
      </c>
      <c r="Q234" s="55">
        <f>'[2]Daily Roster'!$Q236</f>
        <v>0</v>
      </c>
      <c r="R234" s="55">
        <f>'[2]Daily Roster'!$R236</f>
        <v>0</v>
      </c>
      <c r="S234" s="55">
        <f>'[2]Daily Roster'!$S236</f>
        <v>0</v>
      </c>
      <c r="T234" s="55">
        <f>'[2]Daily Roster'!$T236</f>
        <v>0</v>
      </c>
    </row>
    <row r="235" spans="1:20" x14ac:dyDescent="0.3">
      <c r="A235" s="51">
        <v>43426</v>
      </c>
      <c r="B235" s="52" t="s">
        <v>4</v>
      </c>
      <c r="C235" s="55" t="str">
        <f>'[2]Daily Roster'!$C237</f>
        <v>Tin</v>
      </c>
      <c r="D235" s="55" t="str">
        <f>'[2]Daily Roster'!$D237</f>
        <v>Huda</v>
      </c>
      <c r="E235" s="55" t="str">
        <f>'[2]Daily Roster'!$E237</f>
        <v>A.Tran</v>
      </c>
      <c r="F235" s="55" t="str">
        <f>'[2]Daily Roster'!$F237</f>
        <v>Stuart</v>
      </c>
      <c r="G235" s="55" t="str">
        <f>'[2]Daily Roster'!$G237</f>
        <v>M.Phung</v>
      </c>
      <c r="H235" s="55" t="str">
        <f>'[2]Daily Roster'!$H237</f>
        <v>M.Lu</v>
      </c>
      <c r="I235" s="55">
        <f>'[2]Daily Roster'!$I237</f>
        <v>0</v>
      </c>
      <c r="J235" s="55" t="str">
        <f>'[2]Daily Roster'!$J237</f>
        <v>qq</v>
      </c>
      <c r="K235" s="55" t="str">
        <f>'[2]Daily Roster'!$K237</f>
        <v>qq</v>
      </c>
      <c r="L235" s="55">
        <f>'[2]Daily Roster'!$L237</f>
        <v>0</v>
      </c>
      <c r="M235" s="55">
        <f>'[2]Daily Roster'!$M237</f>
        <v>0</v>
      </c>
      <c r="N235" s="55">
        <f>'[2]Daily Roster'!$N237</f>
        <v>0</v>
      </c>
      <c r="O235" s="55">
        <f>'[2]Daily Roster'!$O237</f>
        <v>0</v>
      </c>
      <c r="P235" s="55">
        <f>'[2]Daily Roster'!$P237</f>
        <v>0</v>
      </c>
      <c r="Q235" s="55">
        <f>'[2]Daily Roster'!$Q237</f>
        <v>0</v>
      </c>
      <c r="R235" s="55">
        <f>'[2]Daily Roster'!$R237</f>
        <v>0</v>
      </c>
      <c r="S235" s="55">
        <f>'[2]Daily Roster'!$S237</f>
        <v>0</v>
      </c>
      <c r="T235" s="55">
        <f>'[2]Daily Roster'!$T237</f>
        <v>0</v>
      </c>
    </row>
    <row r="236" spans="1:20" x14ac:dyDescent="0.3">
      <c r="A236" s="51">
        <v>43427</v>
      </c>
      <c r="B236" s="52" t="s">
        <v>5</v>
      </c>
      <c r="C236" s="55" t="str">
        <f>'[2]Daily Roster'!$C238</f>
        <v>Tin</v>
      </c>
      <c r="D236" s="55" t="str">
        <f>'[2]Daily Roster'!$D238</f>
        <v>Huda</v>
      </c>
      <c r="E236" s="55" t="str">
        <f>'[2]Daily Roster'!$E238</f>
        <v>A.Tran</v>
      </c>
      <c r="F236" s="55" t="str">
        <f>'[2]Daily Roster'!$F238</f>
        <v>Stuart</v>
      </c>
      <c r="G236" s="55" t="str">
        <f>'[2]Daily Roster'!$G238</f>
        <v>Ashleigh</v>
      </c>
      <c r="H236" s="55" t="str">
        <f>'[2]Daily Roster'!$H238</f>
        <v>M.Phung</v>
      </c>
      <c r="I236" s="55">
        <f>'[2]Daily Roster'!$I238</f>
        <v>0</v>
      </c>
      <c r="J236" s="55" t="str">
        <f>'[2]Daily Roster'!$J238</f>
        <v>qq</v>
      </c>
      <c r="K236" s="55" t="str">
        <f>'[2]Daily Roster'!$K238</f>
        <v>qq</v>
      </c>
      <c r="L236" s="55">
        <f>'[2]Daily Roster'!$L238</f>
        <v>0</v>
      </c>
      <c r="M236" s="55">
        <f>'[2]Daily Roster'!$M238</f>
        <v>0</v>
      </c>
      <c r="N236" s="55">
        <f>'[2]Daily Roster'!$N238</f>
        <v>0</v>
      </c>
      <c r="O236" s="55">
        <f>'[2]Daily Roster'!$O238</f>
        <v>0</v>
      </c>
      <c r="P236" s="55">
        <f>'[2]Daily Roster'!$P238</f>
        <v>0</v>
      </c>
      <c r="Q236" s="55">
        <f>'[2]Daily Roster'!$Q238</f>
        <v>0</v>
      </c>
      <c r="R236" s="55">
        <f>'[2]Daily Roster'!$R238</f>
        <v>0</v>
      </c>
      <c r="S236" s="55">
        <f>'[2]Daily Roster'!$S238</f>
        <v>0</v>
      </c>
      <c r="T236" s="55">
        <f>'[2]Daily Roster'!$T238</f>
        <v>0</v>
      </c>
    </row>
    <row r="237" spans="1:20" x14ac:dyDescent="0.3">
      <c r="A237" s="51">
        <v>43430</v>
      </c>
      <c r="B237" s="52" t="s">
        <v>1</v>
      </c>
      <c r="C237" s="55" t="str">
        <f>'[2]Daily Roster'!$C239</f>
        <v>Tin</v>
      </c>
      <c r="D237" s="55" t="str">
        <f>'[2]Daily Roster'!$D239</f>
        <v>Nicholas</v>
      </c>
      <c r="E237" s="55" t="str">
        <f>'[2]Daily Roster'!$E239</f>
        <v>A.Tran</v>
      </c>
      <c r="F237" s="55" t="str">
        <f>'[2]Daily Roster'!$F239</f>
        <v>Stuart</v>
      </c>
      <c r="G237" s="55" t="str">
        <f>'[2]Daily Roster'!$G239</f>
        <v>M.Phung</v>
      </c>
      <c r="H237" s="55" t="str">
        <f>'[2]Daily Roster'!$H239</f>
        <v>M.Lu</v>
      </c>
      <c r="I237" s="55" t="str">
        <f>'[2]Daily Roster'!$I239</f>
        <v>Issam (CTS)</v>
      </c>
      <c r="J237" s="55" t="str">
        <f>'[2]Daily Roster'!$J239</f>
        <v>qq</v>
      </c>
      <c r="K237" s="55" t="str">
        <f>'[2]Daily Roster'!$K239</f>
        <v>qq</v>
      </c>
      <c r="L237" s="55">
        <f>'[2]Daily Roster'!$L239</f>
        <v>0</v>
      </c>
      <c r="M237" s="55">
        <f>'[2]Daily Roster'!$M239</f>
        <v>0</v>
      </c>
      <c r="N237" s="55">
        <f>'[2]Daily Roster'!$N239</f>
        <v>0</v>
      </c>
      <c r="O237" s="55">
        <f>'[2]Daily Roster'!$O239</f>
        <v>0</v>
      </c>
      <c r="P237" s="55">
        <f>'[2]Daily Roster'!$P239</f>
        <v>0</v>
      </c>
      <c r="Q237" s="55">
        <f>'[2]Daily Roster'!$Q239</f>
        <v>0</v>
      </c>
      <c r="R237" s="55">
        <f>'[2]Daily Roster'!$R239</f>
        <v>0</v>
      </c>
      <c r="S237" s="55">
        <f>'[2]Daily Roster'!$S239</f>
        <v>0</v>
      </c>
      <c r="T237" s="55">
        <f>'[2]Daily Roster'!$T239</f>
        <v>0</v>
      </c>
    </row>
    <row r="238" spans="1:20" x14ac:dyDescent="0.3">
      <c r="A238" s="51">
        <v>43431</v>
      </c>
      <c r="B238" s="52" t="s">
        <v>2</v>
      </c>
      <c r="C238" s="55" t="str">
        <f>'[2]Daily Roster'!$C240</f>
        <v>Tin</v>
      </c>
      <c r="D238" s="55" t="str">
        <f>'[2]Daily Roster'!$D240</f>
        <v>Nicholas</v>
      </c>
      <c r="E238" s="55" t="str">
        <f>'[2]Daily Roster'!$E240</f>
        <v>Aseel</v>
      </c>
      <c r="F238" s="55" t="str">
        <f>'[2]Daily Roster'!$F240</f>
        <v>Stuart</v>
      </c>
      <c r="G238" s="55" t="str">
        <f>'[2]Daily Roster'!$G240</f>
        <v>M.Phung</v>
      </c>
      <c r="H238" s="55" t="str">
        <f>'[2]Daily Roster'!$H240</f>
        <v>Arthur</v>
      </c>
      <c r="I238" s="55" t="str">
        <f>'[2]Daily Roster'!$I240</f>
        <v>Issam (CTS)</v>
      </c>
      <c r="J238" s="55" t="str">
        <f>'[2]Daily Roster'!$J240</f>
        <v>qq</v>
      </c>
      <c r="K238" s="55" t="str">
        <f>'[2]Daily Roster'!$K240</f>
        <v>qq</v>
      </c>
      <c r="L238" s="55">
        <f>'[2]Daily Roster'!$L240</f>
        <v>0</v>
      </c>
      <c r="M238" s="55">
        <f>'[2]Daily Roster'!$M240</f>
        <v>0</v>
      </c>
      <c r="N238" s="55">
        <f>'[2]Daily Roster'!$N240</f>
        <v>0</v>
      </c>
      <c r="O238" s="55">
        <f>'[2]Daily Roster'!$O240</f>
        <v>0</v>
      </c>
      <c r="P238" s="55">
        <f>'[2]Daily Roster'!$P240</f>
        <v>0</v>
      </c>
      <c r="Q238" s="55">
        <f>'[2]Daily Roster'!$Q240</f>
        <v>0</v>
      </c>
      <c r="R238" s="55">
        <f>'[2]Daily Roster'!$R240</f>
        <v>0</v>
      </c>
      <c r="S238" s="55">
        <f>'[2]Daily Roster'!$S240</f>
        <v>0</v>
      </c>
      <c r="T238" s="55">
        <f>'[2]Daily Roster'!$T240</f>
        <v>0</v>
      </c>
    </row>
    <row r="239" spans="1:20" x14ac:dyDescent="0.3">
      <c r="A239" s="51">
        <v>43432</v>
      </c>
      <c r="B239" s="52" t="s">
        <v>3</v>
      </c>
      <c r="C239" s="55" t="str">
        <f>'[2]Daily Roster'!$C241</f>
        <v>Tin</v>
      </c>
      <c r="D239" s="55" t="str">
        <f>'[2]Daily Roster'!$D241</f>
        <v>Nicholas</v>
      </c>
      <c r="E239" s="55" t="str">
        <f>'[2]Daily Roster'!$E241</f>
        <v>Aseel</v>
      </c>
      <c r="F239" s="55" t="str">
        <f>'[2]Daily Roster'!$F241</f>
        <v>Stuart</v>
      </c>
      <c r="G239" s="55" t="str">
        <f>'[2]Daily Roster'!$G241</f>
        <v>M.Phung</v>
      </c>
      <c r="H239" s="55" t="str">
        <f>'[2]Daily Roster'!$H241</f>
        <v>Huda</v>
      </c>
      <c r="I239" s="55" t="str">
        <f>'[2]Daily Roster'!$I241</f>
        <v>Issam (CTS)</v>
      </c>
      <c r="J239" s="55" t="str">
        <f>'[2]Daily Roster'!$J241</f>
        <v>qq</v>
      </c>
      <c r="K239" s="55" t="str">
        <f>'[2]Daily Roster'!$K241</f>
        <v>qq</v>
      </c>
      <c r="L239" s="55">
        <f>'[2]Daily Roster'!$L241</f>
        <v>0</v>
      </c>
      <c r="M239" s="55">
        <f>'[2]Daily Roster'!$M241</f>
        <v>0</v>
      </c>
      <c r="N239" s="55">
        <f>'[2]Daily Roster'!$N241</f>
        <v>0</v>
      </c>
      <c r="O239" s="55">
        <f>'[2]Daily Roster'!$O241</f>
        <v>0</v>
      </c>
      <c r="P239" s="55">
        <f>'[2]Daily Roster'!$P241</f>
        <v>0</v>
      </c>
      <c r="Q239" s="55">
        <f>'[2]Daily Roster'!$Q241</f>
        <v>0</v>
      </c>
      <c r="R239" s="55">
        <f>'[2]Daily Roster'!$R241</f>
        <v>0</v>
      </c>
      <c r="S239" s="55">
        <f>'[2]Daily Roster'!$S241</f>
        <v>0</v>
      </c>
      <c r="T239" s="55">
        <f>'[2]Daily Roster'!$T241</f>
        <v>0</v>
      </c>
    </row>
    <row r="240" spans="1:20" x14ac:dyDescent="0.3">
      <c r="A240" s="51">
        <v>43433</v>
      </c>
      <c r="B240" s="52" t="s">
        <v>4</v>
      </c>
      <c r="C240" s="55" t="str">
        <f>'[2]Daily Roster'!$C242</f>
        <v>Tin</v>
      </c>
      <c r="D240" s="55" t="str">
        <f>'[2]Daily Roster'!$D242</f>
        <v>Kelly/Nicholas(pm)</v>
      </c>
      <c r="E240" s="55" t="str">
        <f>'[2]Daily Roster'!$E242</f>
        <v>Aseel</v>
      </c>
      <c r="F240" s="55" t="str">
        <f>'[2]Daily Roster'!$F242</f>
        <v>Stuart</v>
      </c>
      <c r="G240" s="55" t="str">
        <f>'[2]Daily Roster'!$G242</f>
        <v>M.Phung</v>
      </c>
      <c r="H240" s="55" t="str">
        <f>'[2]Daily Roster'!$H242</f>
        <v>Arthur</v>
      </c>
      <c r="I240" s="55" t="str">
        <f>'[2]Daily Roster'!$I242</f>
        <v>Issam (CTS)</v>
      </c>
      <c r="J240" s="55" t="str">
        <f>'[2]Daily Roster'!$J242</f>
        <v>qq</v>
      </c>
      <c r="K240" s="55" t="str">
        <f>'[2]Daily Roster'!$K242</f>
        <v>qq</v>
      </c>
      <c r="L240" s="55">
        <f>'[2]Daily Roster'!$L242</f>
        <v>0</v>
      </c>
      <c r="M240" s="55">
        <f>'[2]Daily Roster'!$M242</f>
        <v>0</v>
      </c>
      <c r="N240" s="55">
        <f>'[2]Daily Roster'!$N242</f>
        <v>0</v>
      </c>
      <c r="O240" s="55">
        <f>'[2]Daily Roster'!$O242</f>
        <v>0</v>
      </c>
      <c r="P240" s="55">
        <f>'[2]Daily Roster'!$P242</f>
        <v>0</v>
      </c>
      <c r="Q240" s="55">
        <f>'[2]Daily Roster'!$Q242</f>
        <v>0</v>
      </c>
      <c r="R240" s="55">
        <f>'[2]Daily Roster'!$R242</f>
        <v>0</v>
      </c>
      <c r="S240" s="55">
        <f>'[2]Daily Roster'!$S242</f>
        <v>0</v>
      </c>
      <c r="T240" s="55">
        <f>'[2]Daily Roster'!$T242</f>
        <v>0</v>
      </c>
    </row>
    <row r="241" spans="1:20" x14ac:dyDescent="0.3">
      <c r="A241" s="51">
        <v>43434</v>
      </c>
      <c r="B241" s="52" t="s">
        <v>5</v>
      </c>
      <c r="C241" s="55" t="str">
        <f>'[2]Daily Roster'!$C243</f>
        <v>Tin</v>
      </c>
      <c r="D241" s="55" t="str">
        <f>'[2]Daily Roster'!$D243</f>
        <v>Nicholas</v>
      </c>
      <c r="E241" s="55" t="str">
        <f>'[2]Daily Roster'!$E243</f>
        <v>Aseel</v>
      </c>
      <c r="F241" s="55" t="str">
        <f>'[2]Daily Roster'!$F243</f>
        <v>Stuart</v>
      </c>
      <c r="G241" s="55" t="str">
        <f>'[2]Daily Roster'!$G243</f>
        <v>M.Phung</v>
      </c>
      <c r="H241" s="55" t="str">
        <f>'[2]Daily Roster'!$H243</f>
        <v>Huda</v>
      </c>
      <c r="I241" s="55" t="str">
        <f>'[2]Daily Roster'!$I243</f>
        <v>Issam (CTS)</v>
      </c>
      <c r="J241" s="55" t="str">
        <f>'[2]Daily Roster'!$J243</f>
        <v>qq</v>
      </c>
      <c r="K241" s="55" t="str">
        <f>'[2]Daily Roster'!$K243</f>
        <v>qq</v>
      </c>
      <c r="L241" s="55">
        <f>'[2]Daily Roster'!$L243</f>
        <v>0</v>
      </c>
      <c r="M241" s="55">
        <f>'[2]Daily Roster'!$M243</f>
        <v>0</v>
      </c>
      <c r="N241" s="55">
        <f>'[2]Daily Roster'!$N243</f>
        <v>0</v>
      </c>
      <c r="O241" s="55">
        <f>'[2]Daily Roster'!$O243</f>
        <v>0</v>
      </c>
      <c r="P241" s="55">
        <f>'[2]Daily Roster'!$P243</f>
        <v>0</v>
      </c>
      <c r="Q241" s="55">
        <f>'[2]Daily Roster'!$Q243</f>
        <v>0</v>
      </c>
      <c r="R241" s="55">
        <f>'[2]Daily Roster'!$R243</f>
        <v>0</v>
      </c>
      <c r="S241" s="55">
        <f>'[2]Daily Roster'!$S243</f>
        <v>0</v>
      </c>
      <c r="T241" s="55">
        <f>'[2]Daily Roster'!$T243</f>
        <v>0</v>
      </c>
    </row>
    <row r="242" spans="1:20" x14ac:dyDescent="0.3">
      <c r="A242" s="51">
        <v>43437</v>
      </c>
      <c r="B242" s="52" t="s">
        <v>1</v>
      </c>
      <c r="C242" s="55" t="str">
        <f>'[2]Daily Roster'!$C244</f>
        <v>Tin</v>
      </c>
      <c r="D242" s="55" t="str">
        <f>'[2]Daily Roster'!$D244</f>
        <v>Diana</v>
      </c>
      <c r="E242" s="55" t="str">
        <f>'[2]Daily Roster'!$E244</f>
        <v>Aseel</v>
      </c>
      <c r="F242" s="55" t="str">
        <f>'[2]Daily Roster'!$F244</f>
        <v>Stuart</v>
      </c>
      <c r="G242" s="55" t="str">
        <f>'[2]Daily Roster'!$G244</f>
        <v>M.Phung</v>
      </c>
      <c r="H242" s="55" t="str">
        <f>'[2]Daily Roster'!$H244</f>
        <v>A.Tran</v>
      </c>
      <c r="I242" s="55">
        <f>'[2]Daily Roster'!$I244</f>
        <v>0</v>
      </c>
      <c r="J242" s="55" t="str">
        <f>'[2]Daily Roster'!$J244</f>
        <v>qq</v>
      </c>
      <c r="K242" s="55" t="str">
        <f>'[2]Daily Roster'!$K244</f>
        <v>Alison (Cardiology)</v>
      </c>
      <c r="L242" s="55">
        <f>'[2]Daily Roster'!$L244</f>
        <v>0</v>
      </c>
      <c r="M242" s="55">
        <f>'[2]Daily Roster'!$M244</f>
        <v>0</v>
      </c>
      <c r="N242" s="55">
        <f>'[2]Daily Roster'!$N244</f>
        <v>0</v>
      </c>
      <c r="O242" s="55">
        <f>'[2]Daily Roster'!$O244</f>
        <v>0</v>
      </c>
      <c r="P242" s="55">
        <f>'[2]Daily Roster'!$P244</f>
        <v>0</v>
      </c>
      <c r="Q242" s="55">
        <f>'[2]Daily Roster'!$Q244</f>
        <v>0</v>
      </c>
      <c r="R242" s="55">
        <f>'[2]Daily Roster'!$R244</f>
        <v>0</v>
      </c>
      <c r="S242" s="55">
        <f>'[2]Daily Roster'!$S244</f>
        <v>0</v>
      </c>
      <c r="T242" s="55">
        <f>'[2]Daily Roster'!$T244</f>
        <v>0</v>
      </c>
    </row>
    <row r="243" spans="1:20" x14ac:dyDescent="0.3">
      <c r="A243" s="51">
        <v>43438</v>
      </c>
      <c r="B243" s="52" t="s">
        <v>2</v>
      </c>
      <c r="C243" s="55" t="str">
        <f>'[2]Daily Roster'!$C245</f>
        <v>Tin</v>
      </c>
      <c r="D243" s="55" t="str">
        <f>'[2]Daily Roster'!$D245</f>
        <v>Nicholas</v>
      </c>
      <c r="E243" s="55" t="str">
        <f>'[2]Daily Roster'!$E245</f>
        <v>Aseel</v>
      </c>
      <c r="F243" s="55" t="str">
        <f>'[2]Daily Roster'!$F245</f>
        <v>Stuart</v>
      </c>
      <c r="G243" s="55" t="str">
        <f>'[2]Daily Roster'!$G245</f>
        <v>M.Phung</v>
      </c>
      <c r="H243" s="55" t="str">
        <f>'[2]Daily Roster'!$H245</f>
        <v>A.Tran</v>
      </c>
      <c r="I243" s="55">
        <f>'[2]Daily Roster'!$I245</f>
        <v>0</v>
      </c>
      <c r="J243" s="55" t="str">
        <f>'[2]Daily Roster'!$J245</f>
        <v>qq</v>
      </c>
      <c r="K243" s="55" t="str">
        <f>'[2]Daily Roster'!$K245</f>
        <v>Alison (Cardiology)</v>
      </c>
      <c r="L243" s="55">
        <f>'[2]Daily Roster'!$L245</f>
        <v>0</v>
      </c>
      <c r="M243" s="55">
        <f>'[2]Daily Roster'!$M245</f>
        <v>0</v>
      </c>
      <c r="N243" s="55">
        <f>'[2]Daily Roster'!$N245</f>
        <v>0</v>
      </c>
      <c r="O243" s="55">
        <f>'[2]Daily Roster'!$O245</f>
        <v>0</v>
      </c>
      <c r="P243" s="55">
        <f>'[2]Daily Roster'!$P245</f>
        <v>0</v>
      </c>
      <c r="Q243" s="55">
        <f>'[2]Daily Roster'!$Q245</f>
        <v>0</v>
      </c>
      <c r="R243" s="55">
        <f>'[2]Daily Roster'!$R245</f>
        <v>0</v>
      </c>
      <c r="S243" s="55">
        <f>'[2]Daily Roster'!$S245</f>
        <v>0</v>
      </c>
      <c r="T243" s="55">
        <f>'[2]Daily Roster'!$T245</f>
        <v>0</v>
      </c>
    </row>
    <row r="244" spans="1:20" x14ac:dyDescent="0.3">
      <c r="A244" s="51">
        <v>43439</v>
      </c>
      <c r="B244" s="52" t="s">
        <v>3</v>
      </c>
      <c r="C244" s="55" t="str">
        <f>'[2]Daily Roster'!$C246</f>
        <v>Tin</v>
      </c>
      <c r="D244" s="55" t="str">
        <f>'[2]Daily Roster'!$D246</f>
        <v>Nicholas</v>
      </c>
      <c r="E244" s="55" t="str">
        <f>'[2]Daily Roster'!$E246</f>
        <v>A.Tran</v>
      </c>
      <c r="F244" s="55" t="str">
        <f>'[2]Daily Roster'!$F246</f>
        <v>Stuart</v>
      </c>
      <c r="G244" s="55" t="str">
        <f>'[2]Daily Roster'!$G246</f>
        <v>M.Phung</v>
      </c>
      <c r="H244" s="55" t="str">
        <f>'[2]Daily Roster'!$H246</f>
        <v>Huda</v>
      </c>
      <c r="I244" s="55">
        <f>'[2]Daily Roster'!$I246</f>
        <v>0</v>
      </c>
      <c r="J244" s="55" t="str">
        <f>'[2]Daily Roster'!$J246</f>
        <v>qq</v>
      </c>
      <c r="K244" s="55" t="str">
        <f>'[2]Daily Roster'!$K246</f>
        <v>Alison (Cardiology)</v>
      </c>
      <c r="L244" s="55">
        <f>'[2]Daily Roster'!$L246</f>
        <v>0</v>
      </c>
      <c r="M244" s="55">
        <f>'[2]Daily Roster'!$M246</f>
        <v>0</v>
      </c>
      <c r="N244" s="55">
        <f>'[2]Daily Roster'!$N246</f>
        <v>0</v>
      </c>
      <c r="O244" s="55">
        <f>'[2]Daily Roster'!$O246</f>
        <v>0</v>
      </c>
      <c r="P244" s="55">
        <f>'[2]Daily Roster'!$P246</f>
        <v>0</v>
      </c>
      <c r="Q244" s="55">
        <f>'[2]Daily Roster'!$Q246</f>
        <v>0</v>
      </c>
      <c r="R244" s="55">
        <f>'[2]Daily Roster'!$R246</f>
        <v>0</v>
      </c>
      <c r="S244" s="55">
        <f>'[2]Daily Roster'!$S246</f>
        <v>0</v>
      </c>
      <c r="T244" s="55">
        <f>'[2]Daily Roster'!$T246</f>
        <v>0</v>
      </c>
    </row>
    <row r="245" spans="1:20" x14ac:dyDescent="0.3">
      <c r="A245" s="51">
        <v>43440</v>
      </c>
      <c r="B245" s="52" t="s">
        <v>4</v>
      </c>
      <c r="C245" s="55" t="str">
        <f>'[2]Daily Roster'!$C247</f>
        <v>Huda</v>
      </c>
      <c r="D245" s="55" t="str">
        <f>'[2]Daily Roster'!$D247</f>
        <v>Nicholas</v>
      </c>
      <c r="E245" s="55" t="str">
        <f>'[2]Daily Roster'!$E247</f>
        <v>Aseel</v>
      </c>
      <c r="F245" s="55" t="str">
        <f>'[2]Daily Roster'!$F247</f>
        <v>A.Tran</v>
      </c>
      <c r="G245" s="55" t="str">
        <f>'[2]Daily Roster'!$G247</f>
        <v>M.Phung</v>
      </c>
      <c r="H245" s="55" t="str">
        <f>'[2]Daily Roster'!$H247</f>
        <v>V.Shen</v>
      </c>
      <c r="I245" s="55">
        <f>'[2]Daily Roster'!$I247</f>
        <v>0</v>
      </c>
      <c r="J245" s="55" t="str">
        <f>'[2]Daily Roster'!$J247</f>
        <v>qq</v>
      </c>
      <c r="K245" s="55" t="str">
        <f>'[2]Daily Roster'!$K247</f>
        <v>Alison (Cardiology)</v>
      </c>
      <c r="L245" s="55">
        <f>'[2]Daily Roster'!$L247</f>
        <v>0</v>
      </c>
      <c r="M245" s="55">
        <f>'[2]Daily Roster'!$M247</f>
        <v>0</v>
      </c>
      <c r="N245" s="55">
        <f>'[2]Daily Roster'!$N247</f>
        <v>0</v>
      </c>
      <c r="O245" s="55">
        <f>'[2]Daily Roster'!$O247</f>
        <v>0</v>
      </c>
      <c r="P245" s="55">
        <f>'[2]Daily Roster'!$P247</f>
        <v>0</v>
      </c>
      <c r="Q245" s="55">
        <f>'[2]Daily Roster'!$Q247</f>
        <v>0</v>
      </c>
      <c r="R245" s="55">
        <f>'[2]Daily Roster'!$R247</f>
        <v>0</v>
      </c>
      <c r="S245" s="55">
        <f>'[2]Daily Roster'!$S247</f>
        <v>0</v>
      </c>
      <c r="T245" s="55">
        <f>'[2]Daily Roster'!$T247</f>
        <v>0</v>
      </c>
    </row>
    <row r="246" spans="1:20" x14ac:dyDescent="0.3">
      <c r="A246" s="51">
        <v>43441</v>
      </c>
      <c r="B246" s="52" t="s">
        <v>5</v>
      </c>
      <c r="C246" s="55" t="str">
        <f>'[2]Daily Roster'!$C248</f>
        <v>Tin</v>
      </c>
      <c r="D246" s="55" t="str">
        <f>'[2]Daily Roster'!$D248</f>
        <v>Nicholas (&lt;2:30pm)</v>
      </c>
      <c r="E246" s="55" t="str">
        <f>'[2]Daily Roster'!$E248</f>
        <v>Aseel</v>
      </c>
      <c r="F246" s="55" t="str">
        <f>'[2]Daily Roster'!$F248</f>
        <v>Stuart</v>
      </c>
      <c r="G246" s="55" t="str">
        <f>'[2]Daily Roster'!$G248</f>
        <v>M.Phung</v>
      </c>
      <c r="H246" s="55" t="str">
        <f>'[2]Daily Roster'!$H248</f>
        <v>Huda</v>
      </c>
      <c r="I246" s="55">
        <f>'[2]Daily Roster'!$I248</f>
        <v>0</v>
      </c>
      <c r="J246" s="55" t="str">
        <f>'[2]Daily Roster'!$J248</f>
        <v>qq</v>
      </c>
      <c r="K246" s="55" t="str">
        <f>'[2]Daily Roster'!$K248</f>
        <v>qq</v>
      </c>
      <c r="L246" s="55">
        <f>'[2]Daily Roster'!$L248</f>
        <v>0</v>
      </c>
      <c r="M246" s="55">
        <f>'[2]Daily Roster'!$M248</f>
        <v>0</v>
      </c>
      <c r="N246" s="55">
        <f>'[2]Daily Roster'!$N248</f>
        <v>0</v>
      </c>
      <c r="O246" s="55">
        <f>'[2]Daily Roster'!$O248</f>
        <v>0</v>
      </c>
      <c r="P246" s="55">
        <f>'[2]Daily Roster'!$P248</f>
        <v>0</v>
      </c>
      <c r="Q246" s="55">
        <f>'[2]Daily Roster'!$Q248</f>
        <v>0</v>
      </c>
      <c r="R246" s="55">
        <f>'[2]Daily Roster'!$R248</f>
        <v>0</v>
      </c>
      <c r="S246" s="55">
        <f>'[2]Daily Roster'!$S248</f>
        <v>0</v>
      </c>
      <c r="T246" s="55">
        <f>'[2]Daily Roster'!$T248</f>
        <v>0</v>
      </c>
    </row>
    <row r="247" spans="1:20" x14ac:dyDescent="0.3">
      <c r="A247" s="51">
        <v>43444</v>
      </c>
      <c r="B247" s="52" t="s">
        <v>1</v>
      </c>
      <c r="C247" s="55" t="str">
        <f>'[2]Daily Roster'!$C249</f>
        <v>Tin</v>
      </c>
      <c r="D247" s="55" t="str">
        <f>'[2]Daily Roster'!$D249</f>
        <v>Nicholas</v>
      </c>
      <c r="E247" s="55" t="str">
        <f>'[2]Daily Roster'!$E249</f>
        <v>Aseel</v>
      </c>
      <c r="F247" s="55" t="str">
        <f>'[2]Daily Roster'!$F249</f>
        <v>Stuart</v>
      </c>
      <c r="G247" s="55" t="str">
        <f>'[2]Daily Roster'!$G249</f>
        <v>Ashleigh</v>
      </c>
      <c r="H247" s="55" t="str">
        <f>'[2]Daily Roster'!$H249</f>
        <v>M.Phung</v>
      </c>
      <c r="I247" s="55">
        <f>'[2]Daily Roster'!$I249</f>
        <v>0</v>
      </c>
      <c r="J247" s="55" t="str">
        <f>'[2]Daily Roster'!$J249</f>
        <v>qq</v>
      </c>
      <c r="K247" s="55" t="str">
        <f>'[2]Daily Roster'!$K249</f>
        <v>April (Cardiology)</v>
      </c>
      <c r="L247" s="55">
        <f>'[2]Daily Roster'!$L249</f>
        <v>0</v>
      </c>
      <c r="M247" s="55">
        <f>'[2]Daily Roster'!$M249</f>
        <v>0</v>
      </c>
      <c r="N247" s="55">
        <f>'[2]Daily Roster'!$N249</f>
        <v>0</v>
      </c>
      <c r="O247" s="55">
        <f>'[2]Daily Roster'!$O249</f>
        <v>0</v>
      </c>
      <c r="P247" s="55">
        <f>'[2]Daily Roster'!$P249</f>
        <v>0</v>
      </c>
      <c r="Q247" s="55">
        <f>'[2]Daily Roster'!$Q249</f>
        <v>0</v>
      </c>
      <c r="R247" s="55">
        <f>'[2]Daily Roster'!$R249</f>
        <v>0</v>
      </c>
      <c r="S247" s="55">
        <f>'[2]Daily Roster'!$S249</f>
        <v>0</v>
      </c>
      <c r="T247" s="55">
        <f>'[2]Daily Roster'!$T249</f>
        <v>0</v>
      </c>
    </row>
    <row r="248" spans="1:20" x14ac:dyDescent="0.3">
      <c r="A248" s="51">
        <v>43445</v>
      </c>
      <c r="B248" s="52" t="s">
        <v>2</v>
      </c>
      <c r="C248" s="55" t="str">
        <f>'[2]Daily Roster'!$C250</f>
        <v>Tin</v>
      </c>
      <c r="D248" s="55" t="str">
        <f>'[2]Daily Roster'!$D250</f>
        <v>Nicholas</v>
      </c>
      <c r="E248" s="55" t="str">
        <f>'[2]Daily Roster'!$E250</f>
        <v>Aseel/Nelson</v>
      </c>
      <c r="F248" s="55" t="str">
        <f>'[2]Daily Roster'!$F250</f>
        <v>Stuart</v>
      </c>
      <c r="G248" s="55" t="str">
        <f>'[2]Daily Roster'!$G250</f>
        <v>Ashleigh</v>
      </c>
      <c r="H248" s="55" t="str">
        <f>'[2]Daily Roster'!$H250</f>
        <v>M.Phung</v>
      </c>
      <c r="I248" s="55">
        <f>'[2]Daily Roster'!$I250</f>
        <v>0</v>
      </c>
      <c r="J248" s="55" t="str">
        <f>'[2]Daily Roster'!$J250</f>
        <v>qq</v>
      </c>
      <c r="K248" s="55" t="str">
        <f>'[2]Daily Roster'!$K250</f>
        <v>April (Cardiology)</v>
      </c>
      <c r="L248" s="55">
        <f>'[2]Daily Roster'!$L250</f>
        <v>0</v>
      </c>
      <c r="M248" s="55">
        <f>'[2]Daily Roster'!$M250</f>
        <v>0</v>
      </c>
      <c r="N248" s="55">
        <f>'[2]Daily Roster'!$N250</f>
        <v>0</v>
      </c>
      <c r="O248" s="55">
        <f>'[2]Daily Roster'!$O250</f>
        <v>0</v>
      </c>
      <c r="P248" s="55">
        <f>'[2]Daily Roster'!$P250</f>
        <v>0</v>
      </c>
      <c r="Q248" s="55">
        <f>'[2]Daily Roster'!$Q250</f>
        <v>0</v>
      </c>
      <c r="R248" s="55">
        <f>'[2]Daily Roster'!$R250</f>
        <v>0</v>
      </c>
      <c r="S248" s="55">
        <f>'[2]Daily Roster'!$S250</f>
        <v>0</v>
      </c>
      <c r="T248" s="55">
        <f>'[2]Daily Roster'!$T250</f>
        <v>0</v>
      </c>
    </row>
    <row r="249" spans="1:20" x14ac:dyDescent="0.3">
      <c r="A249" s="51">
        <v>43446</v>
      </c>
      <c r="B249" s="52" t="s">
        <v>3</v>
      </c>
      <c r="C249" s="55" t="str">
        <f>'[2]Daily Roster'!$C251</f>
        <v>Tin</v>
      </c>
      <c r="D249" s="55" t="str">
        <f>'[2]Daily Roster'!$D251</f>
        <v>Nicholas</v>
      </c>
      <c r="E249" s="55" t="str">
        <f>'[2]Daily Roster'!$E251</f>
        <v>Aseel</v>
      </c>
      <c r="F249" s="55" t="str">
        <f>'[2]Daily Roster'!$F251</f>
        <v>Stuart</v>
      </c>
      <c r="G249" s="55" t="str">
        <f>'[2]Daily Roster'!$G251</f>
        <v>Ashleigh</v>
      </c>
      <c r="H249" s="55" t="str">
        <f>'[2]Daily Roster'!$H251</f>
        <v>M.Phung</v>
      </c>
      <c r="I249" s="55">
        <f>'[2]Daily Roster'!$I251</f>
        <v>0</v>
      </c>
      <c r="J249" s="55" t="str">
        <f>'[2]Daily Roster'!$J251</f>
        <v>qq</v>
      </c>
      <c r="K249" s="55" t="str">
        <f>'[2]Daily Roster'!$K251</f>
        <v>April (Cardiology)</v>
      </c>
      <c r="L249" s="55">
        <f>'[2]Daily Roster'!$L251</f>
        <v>0</v>
      </c>
      <c r="M249" s="55">
        <f>'[2]Daily Roster'!$M251</f>
        <v>0</v>
      </c>
      <c r="N249" s="55">
        <f>'[2]Daily Roster'!$N251</f>
        <v>0</v>
      </c>
      <c r="O249" s="55">
        <f>'[2]Daily Roster'!$O251</f>
        <v>0</v>
      </c>
      <c r="P249" s="55">
        <f>'[2]Daily Roster'!$P251</f>
        <v>0</v>
      </c>
      <c r="Q249" s="55">
        <f>'[2]Daily Roster'!$Q251</f>
        <v>0</v>
      </c>
      <c r="R249" s="55">
        <f>'[2]Daily Roster'!$R251</f>
        <v>0</v>
      </c>
      <c r="S249" s="55">
        <f>'[2]Daily Roster'!$S251</f>
        <v>0</v>
      </c>
      <c r="T249" s="55">
        <f>'[2]Daily Roster'!$T251</f>
        <v>0</v>
      </c>
    </row>
    <row r="250" spans="1:20" x14ac:dyDescent="0.3">
      <c r="A250" s="51">
        <v>43447</v>
      </c>
      <c r="B250" s="52" t="s">
        <v>4</v>
      </c>
      <c r="C250" s="55" t="str">
        <f>'[2]Daily Roster'!$C252</f>
        <v>Tin</v>
      </c>
      <c r="D250" s="55" t="str">
        <f>'[2]Daily Roster'!$D252</f>
        <v>Nicholas</v>
      </c>
      <c r="E250" s="55" t="str">
        <f>'[2]Daily Roster'!$E252</f>
        <v>Aseel</v>
      </c>
      <c r="F250" s="55" t="str">
        <f>'[2]Daily Roster'!$F252</f>
        <v>Stuart</v>
      </c>
      <c r="G250" s="55" t="str">
        <f>'[2]Daily Roster'!$G252</f>
        <v>Ashleigh</v>
      </c>
      <c r="H250" s="55" t="str">
        <f>'[2]Daily Roster'!$H252</f>
        <v>M.Phung</v>
      </c>
      <c r="I250" s="55">
        <f>'[2]Daily Roster'!$I252</f>
        <v>0</v>
      </c>
      <c r="J250" s="55" t="str">
        <f>'[2]Daily Roster'!$J252</f>
        <v>qq</v>
      </c>
      <c r="K250" s="55" t="str">
        <f>'[2]Daily Roster'!$K252</f>
        <v>April (Cardiology)</v>
      </c>
      <c r="L250" s="55">
        <f>'[2]Daily Roster'!$L252</f>
        <v>0</v>
      </c>
      <c r="M250" s="55">
        <f>'[2]Daily Roster'!$M252</f>
        <v>0</v>
      </c>
      <c r="N250" s="55">
        <f>'[2]Daily Roster'!$N252</f>
        <v>0</v>
      </c>
      <c r="O250" s="55">
        <f>'[2]Daily Roster'!$O252</f>
        <v>0</v>
      </c>
      <c r="P250" s="55">
        <f>'[2]Daily Roster'!$P252</f>
        <v>0</v>
      </c>
      <c r="Q250" s="55">
        <f>'[2]Daily Roster'!$Q252</f>
        <v>0</v>
      </c>
      <c r="R250" s="55">
        <f>'[2]Daily Roster'!$R252</f>
        <v>0</v>
      </c>
      <c r="S250" s="55">
        <f>'[2]Daily Roster'!$S252</f>
        <v>0</v>
      </c>
      <c r="T250" s="55">
        <f>'[2]Daily Roster'!$T252</f>
        <v>0</v>
      </c>
    </row>
    <row r="251" spans="1:20" x14ac:dyDescent="0.3">
      <c r="A251" s="51">
        <v>43448</v>
      </c>
      <c r="B251" s="52" t="s">
        <v>5</v>
      </c>
      <c r="C251" s="55" t="str">
        <f>'[2]Daily Roster'!$C253</f>
        <v>Tin</v>
      </c>
      <c r="D251" s="55" t="str">
        <f>'[2]Daily Roster'!$D253</f>
        <v>Nicholas</v>
      </c>
      <c r="E251" s="55" t="str">
        <f>'[2]Daily Roster'!$E253</f>
        <v>Aseel</v>
      </c>
      <c r="F251" s="55" t="str">
        <f>'[2]Daily Roster'!$F253</f>
        <v>Stuart</v>
      </c>
      <c r="G251" s="55" t="str">
        <f>'[2]Daily Roster'!$G253</f>
        <v>Ashleigh</v>
      </c>
      <c r="H251" s="55" t="str">
        <f>'[2]Daily Roster'!$H253</f>
        <v>M.Phung</v>
      </c>
      <c r="I251" s="55">
        <f>'[2]Daily Roster'!$I253</f>
        <v>0</v>
      </c>
      <c r="J251" s="55" t="str">
        <f>'[2]Daily Roster'!$J253</f>
        <v>qq</v>
      </c>
      <c r="K251" s="55" t="str">
        <f>'[2]Daily Roster'!$K253</f>
        <v>April (Cardiology)</v>
      </c>
      <c r="L251" s="55">
        <f>'[2]Daily Roster'!$L253</f>
        <v>0</v>
      </c>
      <c r="M251" s="55">
        <f>'[2]Daily Roster'!$M253</f>
        <v>0</v>
      </c>
      <c r="N251" s="55">
        <f>'[2]Daily Roster'!$N253</f>
        <v>0</v>
      </c>
      <c r="O251" s="55">
        <f>'[2]Daily Roster'!$O253</f>
        <v>0</v>
      </c>
      <c r="P251" s="55">
        <f>'[2]Daily Roster'!$P253</f>
        <v>0</v>
      </c>
      <c r="Q251" s="55">
        <f>'[2]Daily Roster'!$Q253</f>
        <v>0</v>
      </c>
      <c r="R251" s="55">
        <f>'[2]Daily Roster'!$R253</f>
        <v>0</v>
      </c>
      <c r="S251" s="55">
        <f>'[2]Daily Roster'!$S253</f>
        <v>0</v>
      </c>
      <c r="T251" s="55">
        <f>'[2]Daily Roster'!$T253</f>
        <v>0</v>
      </c>
    </row>
    <row r="252" spans="1:20" x14ac:dyDescent="0.3">
      <c r="A252" s="51">
        <v>43451</v>
      </c>
      <c r="B252" s="52" t="s">
        <v>1</v>
      </c>
      <c r="C252" s="55" t="str">
        <f>'[2]Daily Roster'!$C254</f>
        <v>M.Phung</v>
      </c>
      <c r="D252" s="55" t="str">
        <f>'[2]Daily Roster'!$D254</f>
        <v>Nicholas</v>
      </c>
      <c r="E252" s="55" t="str">
        <f>'[2]Daily Roster'!$E254</f>
        <v>Aseel</v>
      </c>
      <c r="F252" s="55" t="str">
        <f>'[2]Daily Roster'!$F254</f>
        <v>Stuart</v>
      </c>
      <c r="G252" s="55" t="str">
        <f>'[2]Daily Roster'!$G254</f>
        <v>A.Tran</v>
      </c>
      <c r="H252" s="55" t="str">
        <f>'[2]Daily Roster'!$H254</f>
        <v>Ashleigh</v>
      </c>
      <c r="I252" s="55" t="str">
        <f>'[2]Daily Roster'!$I254</f>
        <v>qq</v>
      </c>
      <c r="J252" s="55" t="str">
        <f>'[2]Daily Roster'!$J254</f>
        <v>qq</v>
      </c>
      <c r="K252" s="55" t="str">
        <f>'[2]Daily Roster'!$K254</f>
        <v>qq</v>
      </c>
      <c r="L252" s="55">
        <f>'[2]Daily Roster'!$L254</f>
        <v>0</v>
      </c>
      <c r="M252" s="55">
        <f>'[2]Daily Roster'!$M254</f>
        <v>0</v>
      </c>
      <c r="N252" s="55">
        <f>'[2]Daily Roster'!$N254</f>
        <v>0</v>
      </c>
      <c r="O252" s="55">
        <f>'[2]Daily Roster'!$O254</f>
        <v>0</v>
      </c>
      <c r="P252" s="55">
        <f>'[2]Daily Roster'!$P254</f>
        <v>0</v>
      </c>
      <c r="Q252" s="55">
        <f>'[2]Daily Roster'!$Q254</f>
        <v>0</v>
      </c>
      <c r="R252" s="55">
        <f>'[2]Daily Roster'!$R254</f>
        <v>0</v>
      </c>
      <c r="S252" s="55">
        <f>'[2]Daily Roster'!$S254</f>
        <v>0</v>
      </c>
      <c r="T252" s="55">
        <f>'[2]Daily Roster'!$T254</f>
        <v>0</v>
      </c>
    </row>
    <row r="253" spans="1:20" x14ac:dyDescent="0.3">
      <c r="A253" s="51">
        <v>43452</v>
      </c>
      <c r="B253" s="52" t="s">
        <v>2</v>
      </c>
      <c r="C253" s="55" t="str">
        <f>'[2]Daily Roster'!$C255</f>
        <v>Nicholas</v>
      </c>
      <c r="D253" s="55" t="str">
        <f>'[2]Daily Roster'!$D255</f>
        <v>M.Phung &lt;12pm</v>
      </c>
      <c r="E253" s="55" t="str">
        <f>'[2]Daily Roster'!$E255</f>
        <v>Aseel</v>
      </c>
      <c r="F253" s="55" t="str">
        <f>'[2]Daily Roster'!$F255</f>
        <v>Stuart</v>
      </c>
      <c r="G253" s="55" t="str">
        <f>'[2]Daily Roster'!$G255</f>
        <v>A.Tran</v>
      </c>
      <c r="H253" s="55" t="str">
        <f>'[2]Daily Roster'!$H255</f>
        <v>Ashleigh</v>
      </c>
      <c r="I253" s="55" t="str">
        <f>'[2]Daily Roster'!$I255</f>
        <v>Sneha</v>
      </c>
      <c r="J253" s="55" t="str">
        <f>'[2]Daily Roster'!$J255</f>
        <v>qq</v>
      </c>
      <c r="K253" s="55" t="str">
        <f>'[2]Daily Roster'!$K255</f>
        <v>qq</v>
      </c>
      <c r="L253" s="55">
        <f>'[2]Daily Roster'!$L255</f>
        <v>0</v>
      </c>
      <c r="M253" s="55">
        <f>'[2]Daily Roster'!$M255</f>
        <v>0</v>
      </c>
      <c r="N253" s="55">
        <f>'[2]Daily Roster'!$N255</f>
        <v>0</v>
      </c>
      <c r="O253" s="55">
        <f>'[2]Daily Roster'!$O255</f>
        <v>0</v>
      </c>
      <c r="P253" s="55">
        <f>'[2]Daily Roster'!$P255</f>
        <v>0</v>
      </c>
      <c r="Q253" s="55">
        <f>'[2]Daily Roster'!$Q255</f>
        <v>0</v>
      </c>
      <c r="R253" s="55">
        <f>'[2]Daily Roster'!$R255</f>
        <v>0</v>
      </c>
      <c r="S253" s="55">
        <f>'[2]Daily Roster'!$S255</f>
        <v>0</v>
      </c>
      <c r="T253" s="55">
        <f>'[2]Daily Roster'!$T255</f>
        <v>0</v>
      </c>
    </row>
    <row r="254" spans="1:20" x14ac:dyDescent="0.3">
      <c r="A254" s="51">
        <v>43453</v>
      </c>
      <c r="B254" s="52" t="s">
        <v>3</v>
      </c>
      <c r="C254" s="55" t="str">
        <f>'[2]Daily Roster'!$C256</f>
        <v>Huda</v>
      </c>
      <c r="D254" s="55" t="str">
        <f>'[2]Daily Roster'!$D256</f>
        <v>Nicholas</v>
      </c>
      <c r="E254" s="55" t="str">
        <f>'[2]Daily Roster'!$E256</f>
        <v>Aseel</v>
      </c>
      <c r="F254" s="55" t="str">
        <f>'[2]Daily Roster'!$F256</f>
        <v>Stuart</v>
      </c>
      <c r="G254" s="55" t="str">
        <f>'[2]Daily Roster'!$G256</f>
        <v>M.Phung</v>
      </c>
      <c r="H254" s="55" t="str">
        <f>'[2]Daily Roster'!$H256</f>
        <v>Ashleigh</v>
      </c>
      <c r="I254" s="55" t="str">
        <f>'[2]Daily Roster'!$I256</f>
        <v>qq</v>
      </c>
      <c r="J254" s="55" t="str">
        <f>'[2]Daily Roster'!$J256</f>
        <v>qq</v>
      </c>
      <c r="K254" s="55" t="str">
        <f>'[2]Daily Roster'!$K256</f>
        <v>qq</v>
      </c>
      <c r="L254" s="55">
        <f>'[2]Daily Roster'!$L256</f>
        <v>0</v>
      </c>
      <c r="M254" s="55">
        <f>'[2]Daily Roster'!$M256</f>
        <v>0</v>
      </c>
      <c r="N254" s="55">
        <f>'[2]Daily Roster'!$N256</f>
        <v>0</v>
      </c>
      <c r="O254" s="55">
        <f>'[2]Daily Roster'!$O256</f>
        <v>0</v>
      </c>
      <c r="P254" s="55">
        <f>'[2]Daily Roster'!$P256</f>
        <v>0</v>
      </c>
      <c r="Q254" s="55">
        <f>'[2]Daily Roster'!$Q256</f>
        <v>0</v>
      </c>
      <c r="R254" s="55">
        <f>'[2]Daily Roster'!$R256</f>
        <v>0</v>
      </c>
      <c r="S254" s="55">
        <f>'[2]Daily Roster'!$S256</f>
        <v>0</v>
      </c>
      <c r="T254" s="55">
        <f>'[2]Daily Roster'!$T256</f>
        <v>0</v>
      </c>
    </row>
    <row r="255" spans="1:20" x14ac:dyDescent="0.3">
      <c r="A255" s="51">
        <v>43454</v>
      </c>
      <c r="B255" s="52" t="s">
        <v>4</v>
      </c>
      <c r="C255" s="55" t="str">
        <f>'[2]Daily Roster'!$C257</f>
        <v>Huda</v>
      </c>
      <c r="D255" s="55" t="str">
        <f>'[2]Daily Roster'!$D257</f>
        <v>Nicholas</v>
      </c>
      <c r="E255" s="55" t="str">
        <f>'[2]Daily Roster'!$E257</f>
        <v>Aseel</v>
      </c>
      <c r="F255" s="55" t="str">
        <f>'[2]Daily Roster'!$F257</f>
        <v>Stuart</v>
      </c>
      <c r="G255" s="55" t="str">
        <f>'[2]Daily Roster'!$G257</f>
        <v>M.Phung</v>
      </c>
      <c r="H255" s="55" t="str">
        <f>'[2]Daily Roster'!$H257</f>
        <v>Ashleigh</v>
      </c>
      <c r="I255" s="55" t="str">
        <f>'[2]Daily Roster'!$I257</f>
        <v>qq</v>
      </c>
      <c r="J255" s="55" t="str">
        <f>'[2]Daily Roster'!$J257</f>
        <v>qq</v>
      </c>
      <c r="K255" s="55" t="str">
        <f>'[2]Daily Roster'!$K257</f>
        <v>qq</v>
      </c>
      <c r="L255" s="55">
        <f>'[2]Daily Roster'!$L257</f>
        <v>0</v>
      </c>
      <c r="M255" s="55">
        <f>'[2]Daily Roster'!$M257</f>
        <v>0</v>
      </c>
      <c r="N255" s="55">
        <f>'[2]Daily Roster'!$N257</f>
        <v>0</v>
      </c>
      <c r="O255" s="55">
        <f>'[2]Daily Roster'!$O257</f>
        <v>0</v>
      </c>
      <c r="P255" s="55">
        <f>'[2]Daily Roster'!$P257</f>
        <v>0</v>
      </c>
      <c r="Q255" s="55">
        <f>'[2]Daily Roster'!$Q257</f>
        <v>0</v>
      </c>
      <c r="R255" s="55">
        <f>'[2]Daily Roster'!$R257</f>
        <v>0</v>
      </c>
      <c r="S255" s="55">
        <f>'[2]Daily Roster'!$S257</f>
        <v>0</v>
      </c>
      <c r="T255" s="55">
        <f>'[2]Daily Roster'!$T257</f>
        <v>0</v>
      </c>
    </row>
    <row r="256" spans="1:20" x14ac:dyDescent="0.3">
      <c r="A256" s="51">
        <v>43455</v>
      </c>
      <c r="B256" s="52" t="s">
        <v>5</v>
      </c>
      <c r="C256" s="55" t="str">
        <f>'[2]Daily Roster'!$C258</f>
        <v>Huda</v>
      </c>
      <c r="D256" s="55" t="str">
        <f>'[2]Daily Roster'!$D258</f>
        <v>Nicholas</v>
      </c>
      <c r="E256" s="55" t="str">
        <f>'[2]Daily Roster'!$E258</f>
        <v>Aseel</v>
      </c>
      <c r="F256" s="55" t="str">
        <f>'[2]Daily Roster'!$F258</f>
        <v>Diana</v>
      </c>
      <c r="G256" s="55" t="str">
        <f>'[2]Daily Roster'!$G258</f>
        <v>M.Phung</v>
      </c>
      <c r="H256" s="55" t="str">
        <f>'[2]Daily Roster'!$H258</f>
        <v>Ashleigh</v>
      </c>
      <c r="I256" s="55" t="str">
        <f>'[2]Daily Roster'!$I258</f>
        <v>qq</v>
      </c>
      <c r="J256" s="55" t="str">
        <f>'[2]Daily Roster'!$J258</f>
        <v>qq</v>
      </c>
      <c r="K256" s="55" t="str">
        <f>'[2]Daily Roster'!$K258</f>
        <v>qq</v>
      </c>
      <c r="L256" s="55">
        <f>'[2]Daily Roster'!$L258</f>
        <v>0</v>
      </c>
      <c r="M256" s="55">
        <f>'[2]Daily Roster'!$M258</f>
        <v>0</v>
      </c>
      <c r="N256" s="55">
        <f>'[2]Daily Roster'!$N258</f>
        <v>0</v>
      </c>
      <c r="O256" s="55">
        <f>'[2]Daily Roster'!$O258</f>
        <v>0</v>
      </c>
      <c r="P256" s="55">
        <f>'[2]Daily Roster'!$P258</f>
        <v>0</v>
      </c>
      <c r="Q256" s="55">
        <f>'[2]Daily Roster'!$Q258</f>
        <v>0</v>
      </c>
      <c r="R256" s="55">
        <f>'[2]Daily Roster'!$R258</f>
        <v>0</v>
      </c>
      <c r="S256" s="55">
        <f>'[2]Daily Roster'!$S258</f>
        <v>0</v>
      </c>
      <c r="T256" s="55">
        <f>'[2]Daily Roster'!$T258</f>
        <v>0</v>
      </c>
    </row>
    <row r="257" spans="1:1" x14ac:dyDescent="0.3">
      <c r="A257" s="51">
        <v>43458</v>
      </c>
    </row>
    <row r="258" spans="1:1" x14ac:dyDescent="0.3">
      <c r="A258" s="51">
        <v>43459</v>
      </c>
    </row>
    <row r="259" spans="1:1" x14ac:dyDescent="0.3">
      <c r="A259" s="51">
        <v>43460</v>
      </c>
    </row>
    <row r="260" spans="1:1" x14ac:dyDescent="0.3">
      <c r="A260" s="51">
        <v>43461</v>
      </c>
    </row>
    <row r="261" spans="1:1" x14ac:dyDescent="0.3">
      <c r="A261" s="51">
        <v>43462</v>
      </c>
    </row>
  </sheetData>
  <conditionalFormatting sqref="A1:XFD1048576">
    <cfRule type="containsText" dxfId="48" priority="6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topLeftCell="H1" workbookViewId="0">
      <selection activeCell="K1" sqref="K1"/>
    </sheetView>
  </sheetViews>
  <sheetFormatPr defaultRowHeight="16.5" x14ac:dyDescent="0.3"/>
  <cols>
    <col min="1" max="1" width="9.375" style="8" bestFit="1" customWidth="1"/>
    <col min="2" max="2" width="10" bestFit="1" customWidth="1"/>
    <col min="3" max="3" width="26" bestFit="1" customWidth="1"/>
    <col min="4" max="4" width="20.125" bestFit="1" customWidth="1"/>
    <col min="5" max="5" width="30.125" bestFit="1" customWidth="1"/>
    <col min="6" max="6" width="22" bestFit="1" customWidth="1"/>
    <col min="7" max="7" width="29.125" bestFit="1" customWidth="1"/>
    <col min="8" max="8" width="15.375" bestFit="1" customWidth="1"/>
    <col min="9" max="9" width="56.875" bestFit="1" customWidth="1"/>
    <col min="10" max="10" width="30.75" style="58" bestFit="1" customWidth="1"/>
    <col min="11" max="11" width="38.75" bestFit="1" customWidth="1"/>
    <col min="12" max="12" width="10.5" style="25" bestFit="1" customWidth="1"/>
    <col min="13" max="13" width="10.5" bestFit="1" customWidth="1"/>
    <col min="14" max="16" width="15.5" bestFit="1" customWidth="1"/>
    <col min="17" max="19" width="30.75" bestFit="1" customWidth="1"/>
  </cols>
  <sheetData>
    <row r="1" spans="1:19" x14ac:dyDescent="0.3">
      <c r="A1" s="48"/>
      <c r="B1" s="49"/>
      <c r="C1" s="50" t="str">
        <f>'[9]Daily Roster'!$C1</f>
        <v>NEPHROLOGY</v>
      </c>
      <c r="D1" s="50" t="str">
        <f>'[9]Daily Roster'!$D1</f>
        <v xml:space="preserve">RENAL TRANSPLANT/ENDO SURG </v>
      </c>
      <c r="E1" s="50" t="str">
        <f>'[9]Daily Roster'!$E1</f>
        <v>(8am-4.30pm) GASTRO 34 / CLINICS</v>
      </c>
      <c r="F1" s="50" t="str">
        <f>'[9]Daily Roster'!$F1</f>
        <v xml:space="preserve"> GASTRO&amp;SURG helper/MENTAL HEALTH (MBU,STEPPING STONES)</v>
      </c>
      <c r="G1" s="50" t="str">
        <f>'[9]Daily Roster'!$G1</f>
        <v>MENTAL HEALTH (ADPS)</v>
      </c>
      <c r="H1" s="50" t="str">
        <f>'[9]Daily Roster'!$H1</f>
        <v>(8am-4.30pm) AAC</v>
      </c>
      <c r="I1" s="50" t="str">
        <f>'[9]Daily Roster'!$I1</f>
        <v>(8am-4.30pm) UPPER GI / GEN SURG (including outliers) 33</v>
      </c>
      <c r="J1" s="50" t="str">
        <f>'[9]Daily Roster'!$J1</f>
        <v>VASCULAR/SPECIALTY SURGERY (UROL/ GYNAE/ DENT/ ENT/ Plastics/ OPTHAL/MAX FAX)</v>
      </c>
      <c r="K1" s="50" t="str">
        <f>'[9]Daily Roster'!$K1</f>
        <v>Intern</v>
      </c>
      <c r="L1" s="50" t="str">
        <f>'[9]Daily Roster'!$L1</f>
        <v>Intern</v>
      </c>
      <c r="M1" s="50" t="str">
        <f>'[9]Daily Roster'!$M1</f>
        <v>STEP STUDENT</v>
      </c>
      <c r="N1" s="50" t="str">
        <f>'[9]Daily Roster'!$N1</f>
        <v>[PHARMACY ROLE]</v>
      </c>
      <c r="O1" s="50" t="str">
        <f>'[9]Daily Roster'!$O1</f>
        <v>[PHARMACY ROLE]</v>
      </c>
      <c r="P1" s="50" t="str">
        <f>'[9]Daily Roster'!$P1</f>
        <v>[PHARMACY ROLE]</v>
      </c>
      <c r="Q1" s="50" t="str">
        <f>'[9]Daily Roster'!$Q1</f>
        <v>[PHARMACY ROLE]</v>
      </c>
      <c r="R1" s="50" t="str">
        <f>'[9]Daily Roster'!$R1</f>
        <v>[PHARMACY ROLE]</v>
      </c>
      <c r="S1" s="50"/>
    </row>
    <row r="2" spans="1:19" x14ac:dyDescent="0.3">
      <c r="A2" s="56">
        <f>'[9]Daily Roster'!$A2</f>
        <v>43444</v>
      </c>
      <c r="B2" s="57" t="str">
        <f>'[9]Daily Roster'!$B2</f>
        <v>Monday</v>
      </c>
      <c r="C2" s="55" t="str">
        <f>'[9]Daily Roster'!$C2</f>
        <v>V.Koo</v>
      </c>
      <c r="D2" s="55" t="str">
        <f>'[9]Daily Roster'!$D2</f>
        <v>John</v>
      </c>
      <c r="E2" s="55" t="str">
        <f>'[9]Daily Roster'!$E2</f>
        <v>K.Noble</v>
      </c>
      <c r="F2" s="55" t="str">
        <f>'[9]Daily Roster'!$F2</f>
        <v>K.Fildes/Mohammed</v>
      </c>
      <c r="G2" s="55" t="str">
        <f>'[9]Daily Roster'!$G2</f>
        <v>D.Dunning</v>
      </c>
      <c r="H2" s="55" t="str">
        <f>'[9]Daily Roster'!$H2</f>
        <v>Bianca</v>
      </c>
      <c r="I2" s="55" t="str">
        <f>'[9]Daily Roster'!$I2</f>
        <v>Clark</v>
      </c>
      <c r="J2" s="55" t="str">
        <f>'[9]Daily Roster'!$J2</f>
        <v>Sylvia</v>
      </c>
      <c r="K2" s="50">
        <f>'[9]Daily Roster'!$K2</f>
        <v>0</v>
      </c>
      <c r="L2" s="50">
        <f>'[9]Daily Roster'!$L2</f>
        <v>0</v>
      </c>
      <c r="M2" s="50">
        <f>'[9]Daily Roster'!$M2</f>
        <v>0</v>
      </c>
      <c r="N2" s="50">
        <f>'[9]Daily Roster'!$N2</f>
        <v>0</v>
      </c>
      <c r="O2" s="50">
        <f>'[9]Daily Roster'!$O2</f>
        <v>0</v>
      </c>
      <c r="P2" s="50">
        <f>'[9]Daily Roster'!$P2</f>
        <v>0</v>
      </c>
      <c r="Q2" s="50">
        <f>'[9]Daily Roster'!$Q2</f>
        <v>0</v>
      </c>
      <c r="R2" s="50">
        <f>'[9]Daily Roster'!$R2</f>
        <v>0</v>
      </c>
    </row>
    <row r="3" spans="1:19" x14ac:dyDescent="0.3">
      <c r="A3" s="56">
        <f>'[9]Daily Roster'!$A3</f>
        <v>43445</v>
      </c>
      <c r="B3" s="57" t="str">
        <f>'[9]Daily Roster'!$B3</f>
        <v>Tuesday</v>
      </c>
      <c r="C3" s="55" t="str">
        <f>'[9]Daily Roster'!$C3</f>
        <v>V.Koo</v>
      </c>
      <c r="D3" s="55" t="str">
        <f>'[9]Daily Roster'!$D3</f>
        <v>John</v>
      </c>
      <c r="E3" s="55" t="str">
        <f>'[9]Daily Roster'!$E3</f>
        <v>Sheridan</v>
      </c>
      <c r="F3" s="55" t="str">
        <f>'[9]Daily Roster'!$F3</f>
        <v>Mohammed</v>
      </c>
      <c r="G3" s="55" t="str">
        <f>'[9]Daily Roster'!$G3</f>
        <v>D.Dunning</v>
      </c>
      <c r="H3" s="55" t="str">
        <f>'[9]Daily Roster'!$H3</f>
        <v>Bianca</v>
      </c>
      <c r="I3" s="55" t="str">
        <f>'[9]Daily Roster'!$I3</f>
        <v>Clark</v>
      </c>
      <c r="J3" s="55" t="str">
        <f>'[9]Daily Roster'!$J3</f>
        <v>Sylvia</v>
      </c>
      <c r="K3" s="50">
        <f>'[9]Daily Roster'!$K3</f>
        <v>0</v>
      </c>
      <c r="L3" s="50">
        <f>'[9]Daily Roster'!$L3</f>
        <v>0</v>
      </c>
      <c r="M3" s="50">
        <f>'[9]Daily Roster'!$M3</f>
        <v>0</v>
      </c>
      <c r="N3" s="50">
        <f>'[9]Daily Roster'!$N3</f>
        <v>0</v>
      </c>
      <c r="O3" s="50">
        <f>'[9]Daily Roster'!$O3</f>
        <v>0</v>
      </c>
      <c r="P3" s="50">
        <f>'[9]Daily Roster'!$P3</f>
        <v>0</v>
      </c>
      <c r="Q3" s="50">
        <f>'[9]Daily Roster'!$Q3</f>
        <v>0</v>
      </c>
      <c r="R3" s="50">
        <f>'[9]Daily Roster'!$R3</f>
        <v>0</v>
      </c>
    </row>
    <row r="4" spans="1:19" x14ac:dyDescent="0.3">
      <c r="A4" s="56">
        <f>'[9]Daily Roster'!$A4</f>
        <v>43446</v>
      </c>
      <c r="B4" s="57" t="str">
        <f>'[9]Daily Roster'!$B4</f>
        <v>Wednesday</v>
      </c>
      <c r="C4" s="55" t="str">
        <f>'[9]Daily Roster'!$C4</f>
        <v>V.Koo</v>
      </c>
      <c r="D4" s="55" t="str">
        <f>'[9]Daily Roster'!$D4</f>
        <v>John</v>
      </c>
      <c r="E4" s="55" t="str">
        <f>'[9]Daily Roster'!$E4</f>
        <v>Sheridan</v>
      </c>
      <c r="F4" s="55" t="str">
        <f>'[9]Daily Roster'!$F4</f>
        <v>Mohammed</v>
      </c>
      <c r="G4" s="55" t="str">
        <f>'[9]Daily Roster'!$G4</f>
        <v>D.Dunning</v>
      </c>
      <c r="H4" s="55" t="str">
        <f>'[9]Daily Roster'!$H4</f>
        <v>Bianca</v>
      </c>
      <c r="I4" s="55" t="str">
        <f>'[9]Daily Roster'!$I4</f>
        <v>Clark</v>
      </c>
      <c r="J4" s="55" t="str">
        <f>'[9]Daily Roster'!$J4</f>
        <v>Sylvia</v>
      </c>
      <c r="K4" s="50">
        <f>'[9]Daily Roster'!$K4</f>
        <v>0</v>
      </c>
      <c r="L4" s="50">
        <f>'[9]Daily Roster'!$L4</f>
        <v>0</v>
      </c>
      <c r="M4" s="50">
        <f>'[9]Daily Roster'!$M4</f>
        <v>0</v>
      </c>
      <c r="N4" s="50">
        <f>'[9]Daily Roster'!$N4</f>
        <v>0</v>
      </c>
      <c r="O4" s="50">
        <f>'[9]Daily Roster'!$O4</f>
        <v>0</v>
      </c>
      <c r="P4" s="50">
        <f>'[9]Daily Roster'!$P4</f>
        <v>0</v>
      </c>
      <c r="Q4" s="50">
        <f>'[9]Daily Roster'!$Q4</f>
        <v>0</v>
      </c>
      <c r="R4" s="50">
        <f>'[9]Daily Roster'!$R4</f>
        <v>0</v>
      </c>
    </row>
    <row r="5" spans="1:19" x14ac:dyDescent="0.3">
      <c r="A5" s="56">
        <f>'[9]Daily Roster'!$A5</f>
        <v>43447</v>
      </c>
      <c r="B5" s="57" t="str">
        <f>'[9]Daily Roster'!$B5</f>
        <v>Thursday</v>
      </c>
      <c r="C5" s="55" t="str">
        <f>'[9]Daily Roster'!$C5</f>
        <v>V.Koo</v>
      </c>
      <c r="D5" s="55" t="str">
        <f>'[9]Daily Roster'!$D5</f>
        <v>John</v>
      </c>
      <c r="E5" s="55" t="str">
        <f>'[9]Daily Roster'!$E5</f>
        <v>K.Noble</v>
      </c>
      <c r="F5" s="55" t="str">
        <f>'[9]Daily Roster'!$F5</f>
        <v>Mohammed</v>
      </c>
      <c r="G5" s="55" t="str">
        <f>'[9]Daily Roster'!$G5</f>
        <v>D.Dunning</v>
      </c>
      <c r="H5" s="55" t="str">
        <f>'[9]Daily Roster'!$H5</f>
        <v>Bianca</v>
      </c>
      <c r="I5" s="55" t="str">
        <f>'[9]Daily Roster'!$I5</f>
        <v>Clark</v>
      </c>
      <c r="J5" s="55" t="str">
        <f>'[9]Daily Roster'!$J5</f>
        <v>Sylvia</v>
      </c>
      <c r="K5" s="50">
        <f>'[9]Daily Roster'!$K5</f>
        <v>0</v>
      </c>
      <c r="L5" s="50">
        <f>'[9]Daily Roster'!$L5</f>
        <v>0</v>
      </c>
      <c r="M5" s="50">
        <f>'[9]Daily Roster'!$M5</f>
        <v>0</v>
      </c>
      <c r="N5" s="50">
        <f>'[9]Daily Roster'!$N5</f>
        <v>0</v>
      </c>
      <c r="O5" s="50">
        <f>'[9]Daily Roster'!$O5</f>
        <v>0</v>
      </c>
      <c r="P5" s="50">
        <f>'[9]Daily Roster'!$P5</f>
        <v>0</v>
      </c>
      <c r="Q5" s="50">
        <f>'[9]Daily Roster'!$Q5</f>
        <v>0</v>
      </c>
      <c r="R5" s="50">
        <f>'[9]Daily Roster'!$R5</f>
        <v>0</v>
      </c>
    </row>
    <row r="6" spans="1:19" x14ac:dyDescent="0.3">
      <c r="A6" s="56">
        <f>'[9]Daily Roster'!$A6</f>
        <v>43448</v>
      </c>
      <c r="B6" s="57" t="str">
        <f>'[9]Daily Roster'!$B6</f>
        <v>Friday</v>
      </c>
      <c r="C6" s="55" t="str">
        <f>'[9]Daily Roster'!$C6</f>
        <v>V.Koo</v>
      </c>
      <c r="D6" s="55" t="str">
        <f>'[9]Daily Roster'!$D6</f>
        <v>John</v>
      </c>
      <c r="E6" s="55" t="str">
        <f>'[9]Daily Roster'!$E6</f>
        <v>K.Noble</v>
      </c>
      <c r="F6" s="55" t="str">
        <f>'[9]Daily Roster'!$F6</f>
        <v>Mohammed</v>
      </c>
      <c r="G6" s="55" t="str">
        <f>'[9]Daily Roster'!$G6</f>
        <v>D.Dunning</v>
      </c>
      <c r="H6" s="55" t="str">
        <f>'[9]Daily Roster'!$H6</f>
        <v>qq</v>
      </c>
      <c r="I6" s="55" t="str">
        <f>'[9]Daily Roster'!$I6</f>
        <v>Clark</v>
      </c>
      <c r="J6" s="55" t="str">
        <f>'[9]Daily Roster'!$J6</f>
        <v>Sylvia</v>
      </c>
      <c r="K6" s="50">
        <f>'[9]Daily Roster'!$K6</f>
        <v>0</v>
      </c>
      <c r="L6" s="50">
        <f>'[9]Daily Roster'!$L6</f>
        <v>0</v>
      </c>
      <c r="M6" s="50">
        <f>'[9]Daily Roster'!$M6</f>
        <v>0</v>
      </c>
      <c r="N6" s="50">
        <f>'[9]Daily Roster'!$N6</f>
        <v>0</v>
      </c>
      <c r="O6" s="50">
        <f>'[9]Daily Roster'!$O6</f>
        <v>0</v>
      </c>
      <c r="P6" s="50">
        <f>'[9]Daily Roster'!$P6</f>
        <v>0</v>
      </c>
      <c r="Q6" s="50">
        <f>'[9]Daily Roster'!$Q6</f>
        <v>0</v>
      </c>
      <c r="R6" s="50">
        <f>'[9]Daily Roster'!$R6</f>
        <v>0</v>
      </c>
    </row>
    <row r="7" spans="1:19" x14ac:dyDescent="0.3">
      <c r="A7" s="56">
        <f>'[9]Daily Roster'!$A7</f>
        <v>43451</v>
      </c>
      <c r="B7" s="57" t="str">
        <f>'[9]Daily Roster'!$B7</f>
        <v>Monday</v>
      </c>
      <c r="C7" s="55" t="str">
        <f>'[9]Daily Roster'!$C7</f>
        <v>V.Koo</v>
      </c>
      <c r="D7" s="55" t="str">
        <f>'[9]Daily Roster'!$D7</f>
        <v>Eugene</v>
      </c>
      <c r="E7" s="55" t="str">
        <f>'[9]Daily Roster'!$E7</f>
        <v>K.Noble</v>
      </c>
      <c r="F7" s="55" t="str">
        <f>'[9]Daily Roster'!$F7</f>
        <v>K.Fildes</v>
      </c>
      <c r="G7" s="55" t="str">
        <f>'[9]Daily Roster'!$G7</f>
        <v>D.Dunning</v>
      </c>
      <c r="H7" s="55" t="str">
        <f>'[9]Daily Roster'!$H7</f>
        <v>Bianca</v>
      </c>
      <c r="I7" s="55" t="str">
        <f>'[9]Daily Roster'!$I7</f>
        <v>Mohammed</v>
      </c>
      <c r="J7" s="55" t="str">
        <f>'[9]Daily Roster'!$J7</f>
        <v>K.Tiong</v>
      </c>
      <c r="K7" s="50" t="str">
        <f>'[9]Daily Roster'!$K7</f>
        <v>April</v>
      </c>
      <c r="L7" s="50">
        <f>'[9]Daily Roster'!$L7</f>
        <v>0</v>
      </c>
      <c r="M7" s="50">
        <f>'[9]Daily Roster'!$M7</f>
        <v>0</v>
      </c>
      <c r="N7" s="50">
        <f>'[9]Daily Roster'!$N7</f>
        <v>0</v>
      </c>
      <c r="O7" s="50">
        <f>'[9]Daily Roster'!$O7</f>
        <v>0</v>
      </c>
      <c r="P7" s="50">
        <f>'[9]Daily Roster'!$P7</f>
        <v>0</v>
      </c>
      <c r="Q7" s="50">
        <f>'[9]Daily Roster'!$Q7</f>
        <v>0</v>
      </c>
      <c r="R7" s="50">
        <f>'[9]Daily Roster'!$R7</f>
        <v>0</v>
      </c>
    </row>
    <row r="8" spans="1:19" x14ac:dyDescent="0.3">
      <c r="A8" s="56">
        <f>'[9]Daily Roster'!$A8</f>
        <v>43452</v>
      </c>
      <c r="B8" s="57" t="str">
        <f>'[9]Daily Roster'!$B8</f>
        <v>Tuesday</v>
      </c>
      <c r="C8" s="55" t="str">
        <f>'[9]Daily Roster'!$C8</f>
        <v>V.Koo</v>
      </c>
      <c r="D8" s="55" t="str">
        <f>'[9]Daily Roster'!$D8</f>
        <v>John</v>
      </c>
      <c r="E8" s="55" t="str">
        <f>'[9]Daily Roster'!$E8</f>
        <v>Sheridan</v>
      </c>
      <c r="F8" s="55" t="str">
        <f>'[9]Daily Roster'!$F8</f>
        <v>K.Fildes</v>
      </c>
      <c r="G8" s="55" t="str">
        <f>'[9]Daily Roster'!$G8</f>
        <v>D.Dunning</v>
      </c>
      <c r="H8" s="55" t="str">
        <f>'[9]Daily Roster'!$H8</f>
        <v>Bianca</v>
      </c>
      <c r="I8" s="55" t="str">
        <f>'[9]Daily Roster'!$I8</f>
        <v>Clark</v>
      </c>
      <c r="J8" s="55" t="str">
        <f>'[9]Daily Roster'!$J8</f>
        <v>Sherine</v>
      </c>
      <c r="K8" s="50" t="str">
        <f>'[9]Daily Roster'!$K8</f>
        <v>April</v>
      </c>
      <c r="L8" s="50">
        <f>'[9]Daily Roster'!$L8</f>
        <v>0</v>
      </c>
      <c r="M8" s="50">
        <f>'[9]Daily Roster'!$M8</f>
        <v>0</v>
      </c>
      <c r="N8" s="50">
        <f>'[9]Daily Roster'!$N8</f>
        <v>0</v>
      </c>
      <c r="O8" s="50">
        <f>'[9]Daily Roster'!$O8</f>
        <v>0</v>
      </c>
      <c r="P8" s="50">
        <f>'[9]Daily Roster'!$P8</f>
        <v>0</v>
      </c>
      <c r="Q8" s="50">
        <f>'[9]Daily Roster'!$Q8</f>
        <v>0</v>
      </c>
      <c r="R8" s="50">
        <f>'[9]Daily Roster'!$R8</f>
        <v>0</v>
      </c>
    </row>
    <row r="9" spans="1:19" x14ac:dyDescent="0.3">
      <c r="A9" s="56">
        <f>'[9]Daily Roster'!$A9</f>
        <v>43453</v>
      </c>
      <c r="B9" s="57" t="str">
        <f>'[9]Daily Roster'!$B9</f>
        <v>Wednesday</v>
      </c>
      <c r="C9" s="55" t="str">
        <f>'[9]Daily Roster'!$C9</f>
        <v>V.Koo</v>
      </c>
      <c r="D9" s="55" t="str">
        <f>'[9]Daily Roster'!$D9</f>
        <v>John</v>
      </c>
      <c r="E9" s="55" t="str">
        <f>'[9]Daily Roster'!$E9</f>
        <v>Sheridan</v>
      </c>
      <c r="F9" s="55" t="str">
        <f>'[9]Daily Roster'!$F9</f>
        <v>K.Fildes</v>
      </c>
      <c r="G9" s="55" t="str">
        <f>'[9]Daily Roster'!$G9</f>
        <v>D.Dunning</v>
      </c>
      <c r="H9" s="55" t="str">
        <f>'[9]Daily Roster'!$H9</f>
        <v>Bianca</v>
      </c>
      <c r="I9" s="55" t="str">
        <f>'[9]Daily Roster'!$I9</f>
        <v>Clark</v>
      </c>
      <c r="J9" s="55" t="str">
        <f>'[9]Daily Roster'!$J9</f>
        <v>V.Shen</v>
      </c>
      <c r="K9" s="50" t="str">
        <f>'[9]Daily Roster'!$K9</f>
        <v>April</v>
      </c>
      <c r="L9" s="50">
        <f>'[9]Daily Roster'!$L9</f>
        <v>0</v>
      </c>
      <c r="M9" s="50">
        <f>'[9]Daily Roster'!$M9</f>
        <v>0</v>
      </c>
      <c r="N9" s="50">
        <f>'[9]Daily Roster'!$N9</f>
        <v>0</v>
      </c>
      <c r="O9" s="50">
        <f>'[9]Daily Roster'!$O9</f>
        <v>0</v>
      </c>
      <c r="P9" s="50">
        <f>'[9]Daily Roster'!$P9</f>
        <v>0</v>
      </c>
      <c r="Q9" s="50">
        <f>'[9]Daily Roster'!$Q9</f>
        <v>0</v>
      </c>
      <c r="R9" s="50">
        <f>'[9]Daily Roster'!$R9</f>
        <v>0</v>
      </c>
    </row>
    <row r="10" spans="1:19" x14ac:dyDescent="0.3">
      <c r="A10" s="56">
        <f>'[9]Daily Roster'!$A10</f>
        <v>43454</v>
      </c>
      <c r="B10" s="57" t="str">
        <f>'[9]Daily Roster'!$B10</f>
        <v>Thursday</v>
      </c>
      <c r="C10" s="55" t="str">
        <f>'[9]Daily Roster'!$C10</f>
        <v>V.Koo</v>
      </c>
      <c r="D10" s="55" t="str">
        <f>'[9]Daily Roster'!$D10</f>
        <v>John</v>
      </c>
      <c r="E10" s="55" t="str">
        <f>'[9]Daily Roster'!$E10</f>
        <v>K.Noble / Mohammed</v>
      </c>
      <c r="F10" s="55" t="str">
        <f>'[9]Daily Roster'!$F10</f>
        <v>K.Fildes</v>
      </c>
      <c r="G10" s="55" t="str">
        <f>'[9]Daily Roster'!$G10</f>
        <v>D.Dunning</v>
      </c>
      <c r="H10" s="55" t="str">
        <f>'[9]Daily Roster'!$H10</f>
        <v>Bianca</v>
      </c>
      <c r="I10" s="55" t="str">
        <f>'[9]Daily Roster'!$I10</f>
        <v>Clark</v>
      </c>
      <c r="J10" s="55" t="str">
        <f>'[9]Daily Roster'!$J10</f>
        <v>K.Tiong</v>
      </c>
      <c r="K10" s="50" t="str">
        <f>'[9]Daily Roster'!$K10</f>
        <v>April</v>
      </c>
      <c r="L10" s="50">
        <f>'[9]Daily Roster'!$L10</f>
        <v>0</v>
      </c>
      <c r="M10" s="50">
        <f>'[9]Daily Roster'!$M10</f>
        <v>0</v>
      </c>
      <c r="N10" s="50">
        <f>'[9]Daily Roster'!$N10</f>
        <v>0</v>
      </c>
      <c r="O10" s="50">
        <f>'[9]Daily Roster'!$O10</f>
        <v>0</v>
      </c>
      <c r="P10" s="50">
        <f>'[9]Daily Roster'!$P10</f>
        <v>0</v>
      </c>
      <c r="Q10" s="50">
        <f>'[9]Daily Roster'!$Q10</f>
        <v>0</v>
      </c>
      <c r="R10" s="50">
        <f>'[9]Daily Roster'!$R10</f>
        <v>0</v>
      </c>
    </row>
    <row r="11" spans="1:19" x14ac:dyDescent="0.3">
      <c r="A11" s="56">
        <f>'[9]Daily Roster'!$A11</f>
        <v>43455</v>
      </c>
      <c r="B11" s="57" t="str">
        <f>'[9]Daily Roster'!$B11</f>
        <v>Friday</v>
      </c>
      <c r="C11" s="55" t="str">
        <f>'[9]Daily Roster'!$C11</f>
        <v>V.Koo / Stuart</v>
      </c>
      <c r="D11" s="55" t="str">
        <f>'[9]Daily Roster'!$D11</f>
        <v>John</v>
      </c>
      <c r="E11" s="55" t="str">
        <f>'[9]Daily Roster'!$E11</f>
        <v>K.Noble</v>
      </c>
      <c r="F11" s="55" t="str">
        <f>'[9]Daily Roster'!$F11</f>
        <v>K.Fildes</v>
      </c>
      <c r="G11" s="55" t="str">
        <f>'[9]Daily Roster'!$G11</f>
        <v>D.Dunning</v>
      </c>
      <c r="H11" s="55" t="str">
        <f>'[9]Daily Roster'!$H11</f>
        <v>qq</v>
      </c>
      <c r="I11" s="55" t="str">
        <f>'[9]Daily Roster'!$I11</f>
        <v>Clark</v>
      </c>
      <c r="J11" s="55" t="str">
        <f>'[9]Daily Roster'!$J11</f>
        <v>K.Tiong</v>
      </c>
      <c r="K11" s="50" t="str">
        <f>'[9]Daily Roster'!$K11</f>
        <v>April</v>
      </c>
      <c r="L11" s="50">
        <f>'[9]Daily Roster'!$L11</f>
        <v>0</v>
      </c>
      <c r="M11" s="50">
        <f>'[9]Daily Roster'!$M11</f>
        <v>0</v>
      </c>
      <c r="N11" s="50">
        <f>'[9]Daily Roster'!$N11</f>
        <v>0</v>
      </c>
      <c r="O11" s="50">
        <f>'[9]Daily Roster'!$O11</f>
        <v>0</v>
      </c>
      <c r="P11" s="50">
        <f>'[9]Daily Roster'!$P11</f>
        <v>0</v>
      </c>
      <c r="Q11" s="50">
        <f>'[9]Daily Roster'!$Q11</f>
        <v>0</v>
      </c>
      <c r="R11" s="50">
        <f>'[9]Daily Roster'!$R11</f>
        <v>0</v>
      </c>
    </row>
    <row r="12" spans="1:19" x14ac:dyDescent="0.3">
      <c r="A12" s="56">
        <f>'[9]Daily Roster'!$A12</f>
        <v>43458</v>
      </c>
      <c r="B12" s="57" t="str">
        <f>'[9]Daily Roster'!$B12</f>
        <v>Monday</v>
      </c>
      <c r="C12" s="55" t="str">
        <f>'[9]Daily Roster'!$C12</f>
        <v>Eugene</v>
      </c>
      <c r="D12" s="55" t="str">
        <f>'[9]Daily Roster'!$D12</f>
        <v>John</v>
      </c>
      <c r="E12" s="55" t="str">
        <f>'[9]Daily Roster'!$E12</f>
        <v>K.Noble</v>
      </c>
      <c r="F12" s="55" t="str">
        <f>'[9]Daily Roster'!$F12</f>
        <v>K.Fildes</v>
      </c>
      <c r="G12" s="55" t="str">
        <f>'[9]Daily Roster'!$G12</f>
        <v>D.Dunning</v>
      </c>
      <c r="H12" s="55" t="str">
        <f>'[9]Daily Roster'!$H12</f>
        <v>qq</v>
      </c>
      <c r="I12" s="55" t="str">
        <f>'[9]Daily Roster'!$I12</f>
        <v>Clark</v>
      </c>
      <c r="J12" s="55" t="str">
        <f>'[9]Daily Roster'!$J12</f>
        <v>Sylvia</v>
      </c>
      <c r="K12" s="50">
        <f>'[9]Daily Roster'!$K12</f>
        <v>0</v>
      </c>
      <c r="L12" s="50">
        <f>'[9]Daily Roster'!$L12</f>
        <v>0</v>
      </c>
      <c r="M12" s="50">
        <f>'[9]Daily Roster'!$M12</f>
        <v>0</v>
      </c>
      <c r="N12" s="50">
        <f>'[9]Daily Roster'!$N12</f>
        <v>0</v>
      </c>
      <c r="O12" s="50">
        <f>'[9]Daily Roster'!$O12</f>
        <v>0</v>
      </c>
      <c r="P12" s="50">
        <f>'[9]Daily Roster'!$P12</f>
        <v>0</v>
      </c>
      <c r="Q12" s="50">
        <f>'[9]Daily Roster'!$Q12</f>
        <v>0</v>
      </c>
      <c r="R12" s="50">
        <f>'[9]Daily Roster'!$R12</f>
        <v>0</v>
      </c>
    </row>
    <row r="13" spans="1:19" x14ac:dyDescent="0.3">
      <c r="A13" s="56">
        <f>'[9]Daily Roster'!$A13</f>
        <v>43459</v>
      </c>
      <c r="B13" s="57" t="str">
        <f>'[9]Daily Roster'!$B13</f>
        <v>Tuesday</v>
      </c>
      <c r="C13" s="55" t="str">
        <f>'[9]Daily Roster'!$C13</f>
        <v>qq</v>
      </c>
      <c r="D13" s="55" t="str">
        <f>'[9]Daily Roster'!$D13</f>
        <v>qq</v>
      </c>
      <c r="E13" s="55" t="str">
        <f>'[9]Daily Roster'!$E13</f>
        <v>qq</v>
      </c>
      <c r="F13" s="55" t="str">
        <f>'[9]Daily Roster'!$F13</f>
        <v>qq</v>
      </c>
      <c r="G13" s="55" t="str">
        <f>'[9]Daily Roster'!$G13</f>
        <v>qq</v>
      </c>
      <c r="H13" s="55" t="str">
        <f>'[9]Daily Roster'!$H13</f>
        <v>qq</v>
      </c>
      <c r="I13" s="55" t="str">
        <f>'[9]Daily Roster'!$I13</f>
        <v>qq</v>
      </c>
      <c r="J13" s="55" t="str">
        <f>'[9]Daily Roster'!$J13</f>
        <v>qq</v>
      </c>
      <c r="K13" s="50">
        <f>'[9]Daily Roster'!$K13</f>
        <v>0</v>
      </c>
      <c r="L13" s="50">
        <f>'[9]Daily Roster'!$L13</f>
        <v>0</v>
      </c>
      <c r="M13" s="50">
        <f>'[9]Daily Roster'!$M13</f>
        <v>0</v>
      </c>
      <c r="N13" s="50">
        <f>'[9]Daily Roster'!$N13</f>
        <v>0</v>
      </c>
      <c r="O13" s="50">
        <f>'[9]Daily Roster'!$O13</f>
        <v>0</v>
      </c>
      <c r="P13" s="50">
        <f>'[9]Daily Roster'!$P13</f>
        <v>0</v>
      </c>
      <c r="Q13" s="50">
        <f>'[9]Daily Roster'!$Q13</f>
        <v>0</v>
      </c>
      <c r="R13" s="50">
        <f>'[9]Daily Roster'!$R13</f>
        <v>0</v>
      </c>
    </row>
    <row r="14" spans="1:19" x14ac:dyDescent="0.3">
      <c r="A14" s="56">
        <f>'[9]Daily Roster'!$A14</f>
        <v>43460</v>
      </c>
      <c r="B14" s="57" t="str">
        <f>'[9]Daily Roster'!$B14</f>
        <v>Wednesday</v>
      </c>
      <c r="C14" s="55" t="str">
        <f>'[9]Daily Roster'!$C14</f>
        <v>qq</v>
      </c>
      <c r="D14" s="55" t="str">
        <f>'[9]Daily Roster'!$D14</f>
        <v>qq</v>
      </c>
      <c r="E14" s="55" t="str">
        <f>'[9]Daily Roster'!$E14</f>
        <v>qq</v>
      </c>
      <c r="F14" s="55" t="str">
        <f>'[9]Daily Roster'!$F14</f>
        <v>qq</v>
      </c>
      <c r="G14" s="55" t="str">
        <f>'[9]Daily Roster'!$G14</f>
        <v>qq</v>
      </c>
      <c r="H14" s="55" t="str">
        <f>'[9]Daily Roster'!$H14</f>
        <v>qq</v>
      </c>
      <c r="I14" s="55" t="str">
        <f>'[9]Daily Roster'!$I14</f>
        <v>qq</v>
      </c>
      <c r="J14" s="55" t="str">
        <f>'[9]Daily Roster'!$J14</f>
        <v>qq</v>
      </c>
      <c r="K14" s="50">
        <f>'[9]Daily Roster'!$K14</f>
        <v>0</v>
      </c>
      <c r="L14" s="50">
        <f>'[9]Daily Roster'!$L14</f>
        <v>0</v>
      </c>
      <c r="M14" s="50">
        <f>'[9]Daily Roster'!$M14</f>
        <v>0</v>
      </c>
      <c r="N14" s="50">
        <f>'[9]Daily Roster'!$N14</f>
        <v>0</v>
      </c>
      <c r="O14" s="50">
        <f>'[9]Daily Roster'!$O14</f>
        <v>0</v>
      </c>
      <c r="P14" s="50">
        <f>'[9]Daily Roster'!$P14</f>
        <v>0</v>
      </c>
      <c r="Q14" s="50">
        <f>'[9]Daily Roster'!$Q14</f>
        <v>0</v>
      </c>
      <c r="R14" s="50">
        <f>'[9]Daily Roster'!$R14</f>
        <v>0</v>
      </c>
    </row>
    <row r="15" spans="1:19" x14ac:dyDescent="0.3">
      <c r="A15" s="56">
        <f>'[9]Daily Roster'!$A15</f>
        <v>43461</v>
      </c>
      <c r="B15" s="57" t="str">
        <f>'[9]Daily Roster'!$B15</f>
        <v>Thursday</v>
      </c>
      <c r="C15" s="55" t="str">
        <f>'[9]Daily Roster'!$C15</f>
        <v>V.Koo</v>
      </c>
      <c r="D15" s="55" t="str">
        <f>'[9]Daily Roster'!$D15</f>
        <v>John</v>
      </c>
      <c r="E15" s="55" t="str">
        <f>'[9]Daily Roster'!$E15</f>
        <v>K.Noble</v>
      </c>
      <c r="F15" s="55" t="str">
        <f>'[9]Daily Roster'!$F15</f>
        <v>K.Fildes</v>
      </c>
      <c r="G15" s="55" t="str">
        <f>'[9]Daily Roster'!$G15</f>
        <v>Eugene</v>
      </c>
      <c r="H15" s="55" t="str">
        <f>'[9]Daily Roster'!$H15</f>
        <v>Bianca</v>
      </c>
      <c r="I15" s="55" t="str">
        <f>'[9]Daily Roster'!$I15</f>
        <v>Clark</v>
      </c>
      <c r="J15" s="55" t="str">
        <f>'[9]Daily Roster'!$J15</f>
        <v>Sylvia</v>
      </c>
      <c r="K15" s="50">
        <f>'[9]Daily Roster'!$K15</f>
        <v>0</v>
      </c>
      <c r="L15" s="50">
        <f>'[9]Daily Roster'!$L15</f>
        <v>0</v>
      </c>
      <c r="M15" s="50">
        <f>'[9]Daily Roster'!$M15</f>
        <v>0</v>
      </c>
      <c r="N15" s="50">
        <f>'[9]Daily Roster'!$N15</f>
        <v>0</v>
      </c>
      <c r="O15" s="50">
        <f>'[9]Daily Roster'!$O15</f>
        <v>0</v>
      </c>
      <c r="P15" s="50">
        <f>'[9]Daily Roster'!$P15</f>
        <v>0</v>
      </c>
      <c r="Q15" s="50">
        <f>'[9]Daily Roster'!$Q15</f>
        <v>0</v>
      </c>
      <c r="R15" s="50">
        <f>'[9]Daily Roster'!$R15</f>
        <v>0</v>
      </c>
    </row>
    <row r="16" spans="1:19" x14ac:dyDescent="0.3">
      <c r="A16" s="56">
        <f>'[9]Daily Roster'!$A16</f>
        <v>43462</v>
      </c>
      <c r="B16" s="57" t="str">
        <f>'[9]Daily Roster'!$B16</f>
        <v>Friday</v>
      </c>
      <c r="C16" s="55" t="str">
        <f>'[9]Daily Roster'!$C16</f>
        <v>V.Koo</v>
      </c>
      <c r="D16" s="55" t="str">
        <f>'[9]Daily Roster'!$D16</f>
        <v>John</v>
      </c>
      <c r="E16" s="55" t="str">
        <f>'[9]Daily Roster'!$E16</f>
        <v>K.Noble</v>
      </c>
      <c r="F16" s="55" t="str">
        <f>'[9]Daily Roster'!$F16</f>
        <v>K.Fildes</v>
      </c>
      <c r="G16" s="55" t="str">
        <f>'[9]Daily Roster'!$G16</f>
        <v>Eugene</v>
      </c>
      <c r="H16" s="55" t="str">
        <f>'[9]Daily Roster'!$H16</f>
        <v>qq</v>
      </c>
      <c r="I16" s="55" t="str">
        <f>'[9]Daily Roster'!$I16</f>
        <v>Clark</v>
      </c>
      <c r="J16" s="55" t="str">
        <f>'[9]Daily Roster'!$J16</f>
        <v>Sylvia</v>
      </c>
      <c r="K16" s="50">
        <f>'[9]Daily Roster'!$K16</f>
        <v>0</v>
      </c>
      <c r="L16" s="50">
        <f>'[9]Daily Roster'!$L16</f>
        <v>0</v>
      </c>
      <c r="M16" s="50">
        <f>'[9]Daily Roster'!$M16</f>
        <v>0</v>
      </c>
      <c r="N16" s="50">
        <f>'[9]Daily Roster'!$N16</f>
        <v>0</v>
      </c>
      <c r="O16" s="50">
        <f>'[9]Daily Roster'!$O16</f>
        <v>0</v>
      </c>
      <c r="P16" s="50">
        <f>'[9]Daily Roster'!$P16</f>
        <v>0</v>
      </c>
      <c r="Q16" s="50">
        <f>'[9]Daily Roster'!$Q16</f>
        <v>0</v>
      </c>
      <c r="R16" s="50">
        <f>'[9]Daily Roster'!$R16</f>
        <v>0</v>
      </c>
    </row>
    <row r="17" spans="1:18" x14ac:dyDescent="0.3">
      <c r="A17" s="56">
        <f>'[9]Daily Roster'!$A17</f>
        <v>43465</v>
      </c>
      <c r="B17" s="57" t="str">
        <f>'[9]Daily Roster'!$B17</f>
        <v>Monday</v>
      </c>
      <c r="C17" s="55" t="str">
        <f>'[9]Daily Roster'!$C17</f>
        <v>V.Koo</v>
      </c>
      <c r="D17" s="55" t="str">
        <f>'[9]Daily Roster'!$D17</f>
        <v>John</v>
      </c>
      <c r="E17" s="55" t="str">
        <f>'[9]Daily Roster'!$E17</f>
        <v>K.Noble</v>
      </c>
      <c r="F17" s="55" t="str">
        <f>'[9]Daily Roster'!$F17</f>
        <v>K.Fildes</v>
      </c>
      <c r="G17" s="55" t="str">
        <f>'[9]Daily Roster'!$G17</f>
        <v>D.Dunning</v>
      </c>
      <c r="H17" s="55" t="str">
        <f>'[9]Daily Roster'!$H17</f>
        <v>Bianca</v>
      </c>
      <c r="I17" s="55" t="str">
        <f>'[9]Daily Roster'!$I17</f>
        <v>Clark</v>
      </c>
      <c r="J17" s="55" t="str">
        <f>'[9]Daily Roster'!$J17</f>
        <v>Sylvia</v>
      </c>
      <c r="K17" s="50">
        <f>'[9]Daily Roster'!$K17</f>
        <v>0</v>
      </c>
      <c r="L17" s="50">
        <f>'[9]Daily Roster'!$L17</f>
        <v>0</v>
      </c>
      <c r="M17" s="50">
        <f>'[9]Daily Roster'!$M17</f>
        <v>0</v>
      </c>
      <c r="N17" s="50">
        <f>'[9]Daily Roster'!$N17</f>
        <v>0</v>
      </c>
      <c r="O17" s="50">
        <f>'[9]Daily Roster'!$O17</f>
        <v>0</v>
      </c>
      <c r="P17" s="50">
        <f>'[9]Daily Roster'!$P17</f>
        <v>0</v>
      </c>
      <c r="Q17" s="50">
        <f>'[9]Daily Roster'!$Q17</f>
        <v>0</v>
      </c>
      <c r="R17" s="50">
        <f>'[9]Daily Roster'!$R17</f>
        <v>0</v>
      </c>
    </row>
    <row r="18" spans="1:18" x14ac:dyDescent="0.3">
      <c r="A18" s="56">
        <f>'[9]Daily Roster'!$A18</f>
        <v>43466</v>
      </c>
      <c r="B18" s="57" t="str">
        <f>'[9]Daily Roster'!$B18</f>
        <v>Tuesday</v>
      </c>
      <c r="C18" s="55">
        <f>'[9]Daily Roster'!$C18</f>
        <v>0</v>
      </c>
      <c r="D18" s="55">
        <f>'[9]Daily Roster'!$D18</f>
        <v>0</v>
      </c>
      <c r="E18" s="55">
        <f>'[9]Daily Roster'!$E18</f>
        <v>0</v>
      </c>
      <c r="F18" s="55">
        <f>'[9]Daily Roster'!$F18</f>
        <v>0</v>
      </c>
      <c r="G18" s="55">
        <f>'[9]Daily Roster'!$G18</f>
        <v>0</v>
      </c>
      <c r="H18" s="55">
        <f>'[9]Daily Roster'!$H18</f>
        <v>0</v>
      </c>
      <c r="I18" s="55">
        <f>'[9]Daily Roster'!$I18</f>
        <v>0</v>
      </c>
      <c r="J18" s="55">
        <f>'[9]Daily Roster'!$J18</f>
        <v>0</v>
      </c>
      <c r="K18" s="50">
        <f>'[9]Daily Roster'!$K18</f>
        <v>0</v>
      </c>
      <c r="L18" s="50">
        <f>'[9]Daily Roster'!$L18</f>
        <v>0</v>
      </c>
      <c r="M18" s="50">
        <f>'[9]Daily Roster'!$M18</f>
        <v>0</v>
      </c>
      <c r="N18" s="50">
        <f>'[9]Daily Roster'!$N18</f>
        <v>0</v>
      </c>
      <c r="O18" s="50">
        <f>'[9]Daily Roster'!$O18</f>
        <v>0</v>
      </c>
      <c r="P18" s="50">
        <f>'[9]Daily Roster'!$P18</f>
        <v>0</v>
      </c>
      <c r="Q18" s="50">
        <f>'[9]Daily Roster'!$Q18</f>
        <v>0</v>
      </c>
      <c r="R18" s="50">
        <f>'[9]Daily Roster'!$R18</f>
        <v>0</v>
      </c>
    </row>
    <row r="19" spans="1:18" x14ac:dyDescent="0.3">
      <c r="A19" s="56">
        <f>'[9]Daily Roster'!$A19</f>
        <v>43467</v>
      </c>
      <c r="B19" s="57" t="str">
        <f>'[9]Daily Roster'!$B19</f>
        <v>Wednesday</v>
      </c>
      <c r="C19" s="55" t="str">
        <f>'[9]Daily Roster'!$C19</f>
        <v>blank</v>
      </c>
      <c r="D19" s="55" t="str">
        <f>'[9]Daily Roster'!$D19</f>
        <v>John</v>
      </c>
      <c r="E19" s="55" t="str">
        <f>'[9]Daily Roster'!$E19</f>
        <v>Sheridan</v>
      </c>
      <c r="F19" s="55" t="str">
        <f>'[9]Daily Roster'!$F19</f>
        <v>K.Fildes</v>
      </c>
      <c r="G19" s="55" t="str">
        <f>'[9]Daily Roster'!$G19</f>
        <v>D.Dunning</v>
      </c>
      <c r="H19" s="55" t="str">
        <f>'[9]Daily Roster'!$H19</f>
        <v>Bianca</v>
      </c>
      <c r="I19" s="55" t="str">
        <f>'[9]Daily Roster'!$I19</f>
        <v>Clark</v>
      </c>
      <c r="J19" s="55" t="str">
        <f>'[9]Daily Roster'!$J19</f>
        <v>Sylvia</v>
      </c>
      <c r="K19" s="50">
        <f>'[9]Daily Roster'!$K19</f>
        <v>0</v>
      </c>
      <c r="L19" s="50">
        <f>'[9]Daily Roster'!$L19</f>
        <v>0</v>
      </c>
      <c r="M19" s="50">
        <f>'[9]Daily Roster'!$M19</f>
        <v>0</v>
      </c>
      <c r="N19" s="50">
        <f>'[9]Daily Roster'!$N19</f>
        <v>0</v>
      </c>
      <c r="O19" s="50">
        <f>'[9]Daily Roster'!$O19</f>
        <v>0</v>
      </c>
      <c r="P19" s="50">
        <f>'[9]Daily Roster'!$P19</f>
        <v>0</v>
      </c>
      <c r="Q19" s="50">
        <f>'[9]Daily Roster'!$Q19</f>
        <v>0</v>
      </c>
      <c r="R19" s="50">
        <f>'[9]Daily Roster'!$R19</f>
        <v>0</v>
      </c>
    </row>
    <row r="20" spans="1:18" x14ac:dyDescent="0.3">
      <c r="A20" s="56">
        <f>'[9]Daily Roster'!$A20</f>
        <v>43468</v>
      </c>
      <c r="B20" s="57" t="str">
        <f>'[9]Daily Roster'!$B20</f>
        <v>Thursday</v>
      </c>
      <c r="C20" s="55" t="str">
        <f>'[9]Daily Roster'!$C20</f>
        <v>V.Koo</v>
      </c>
      <c r="D20" s="55" t="str">
        <f>'[9]Daily Roster'!$D20</f>
        <v>John</v>
      </c>
      <c r="E20" s="55" t="str">
        <f>'[9]Daily Roster'!$E20</f>
        <v>Kris</v>
      </c>
      <c r="F20" s="55" t="str">
        <f>'[9]Daily Roster'!$F20</f>
        <v>K.Fildes</v>
      </c>
      <c r="G20" s="55" t="str">
        <f>'[9]Daily Roster'!$G20</f>
        <v>D.Dunning</v>
      </c>
      <c r="H20" s="55" t="str">
        <f>'[9]Daily Roster'!$H20</f>
        <v>Bianca</v>
      </c>
      <c r="I20" s="55" t="str">
        <f>'[9]Daily Roster'!$I20</f>
        <v>Clark</v>
      </c>
      <c r="J20" s="55" t="str">
        <f>'[9]Daily Roster'!$J20</f>
        <v>Sylvia</v>
      </c>
      <c r="K20" s="50">
        <f>'[9]Daily Roster'!$K20</f>
        <v>0</v>
      </c>
      <c r="L20" s="50">
        <f>'[9]Daily Roster'!$L20</f>
        <v>0</v>
      </c>
      <c r="M20" s="50">
        <f>'[9]Daily Roster'!$M20</f>
        <v>0</v>
      </c>
      <c r="N20" s="50">
        <f>'[9]Daily Roster'!$N20</f>
        <v>0</v>
      </c>
      <c r="O20" s="50">
        <f>'[9]Daily Roster'!$O20</f>
        <v>0</v>
      </c>
      <c r="P20" s="50">
        <f>'[9]Daily Roster'!$P20</f>
        <v>0</v>
      </c>
      <c r="Q20" s="50">
        <f>'[9]Daily Roster'!$Q20</f>
        <v>0</v>
      </c>
      <c r="R20" s="50">
        <f>'[9]Daily Roster'!$R20</f>
        <v>0</v>
      </c>
    </row>
    <row r="21" spans="1:18" x14ac:dyDescent="0.3">
      <c r="A21" s="56">
        <f>'[9]Daily Roster'!$A21</f>
        <v>43469</v>
      </c>
      <c r="B21" s="57" t="str">
        <f>'[9]Daily Roster'!$B21</f>
        <v>Friday</v>
      </c>
      <c r="C21" s="55" t="str">
        <f>'[9]Daily Roster'!$C21</f>
        <v>V.Koo</v>
      </c>
      <c r="D21" s="55" t="str">
        <f>'[9]Daily Roster'!$D21</f>
        <v>John</v>
      </c>
      <c r="E21" s="55" t="str">
        <f>'[9]Daily Roster'!$E21</f>
        <v>Kris</v>
      </c>
      <c r="F21" s="55" t="str">
        <f>'[9]Daily Roster'!$F21</f>
        <v>K.Fildes</v>
      </c>
      <c r="G21" s="55" t="str">
        <f>'[9]Daily Roster'!$G21</f>
        <v>D.Dunning</v>
      </c>
      <c r="H21" s="55">
        <f>'[9]Daily Roster'!$H21</f>
        <v>0</v>
      </c>
      <c r="I21" s="55" t="str">
        <f>'[9]Daily Roster'!$I21</f>
        <v>Clark</v>
      </c>
      <c r="J21" s="55" t="str">
        <f>'[9]Daily Roster'!$J21</f>
        <v>Sylvia</v>
      </c>
      <c r="K21" s="50">
        <f>'[9]Daily Roster'!$K21</f>
        <v>0</v>
      </c>
      <c r="L21" s="50">
        <f>'[9]Daily Roster'!$L21</f>
        <v>0</v>
      </c>
      <c r="M21" s="50">
        <f>'[9]Daily Roster'!$M21</f>
        <v>0</v>
      </c>
      <c r="N21" s="50">
        <f>'[9]Daily Roster'!$N21</f>
        <v>0</v>
      </c>
      <c r="O21" s="50">
        <f>'[9]Daily Roster'!$O21</f>
        <v>0</v>
      </c>
      <c r="P21" s="50">
        <f>'[9]Daily Roster'!$P21</f>
        <v>0</v>
      </c>
      <c r="Q21" s="50">
        <f>'[9]Daily Roster'!$Q21</f>
        <v>0</v>
      </c>
      <c r="R21" s="50">
        <f>'[9]Daily Roster'!$R21</f>
        <v>0</v>
      </c>
    </row>
    <row r="22" spans="1:18" x14ac:dyDescent="0.3">
      <c r="A22" s="56">
        <f>'[9]Daily Roster'!$A22</f>
        <v>43472</v>
      </c>
      <c r="B22" s="57" t="str">
        <f>'[9]Daily Roster'!$B22</f>
        <v>Monday</v>
      </c>
      <c r="C22" s="55">
        <f>'[9]Daily Roster'!$C22</f>
        <v>0</v>
      </c>
      <c r="D22" s="55">
        <f>'[9]Daily Roster'!$D22</f>
        <v>0</v>
      </c>
      <c r="E22" s="55">
        <f>'[9]Daily Roster'!$E22</f>
        <v>0</v>
      </c>
      <c r="F22" s="55">
        <f>'[9]Daily Roster'!$F22</f>
        <v>0</v>
      </c>
      <c r="G22" s="55">
        <f>'[9]Daily Roster'!$G22</f>
        <v>0</v>
      </c>
      <c r="H22" s="55">
        <f>'[9]Daily Roster'!$H22</f>
        <v>0</v>
      </c>
      <c r="I22" s="55">
        <f>'[9]Daily Roster'!$I22</f>
        <v>0</v>
      </c>
      <c r="J22" s="55">
        <f>'[9]Daily Roster'!$J22</f>
        <v>0</v>
      </c>
      <c r="K22" s="50">
        <f>'[9]Daily Roster'!$K22</f>
        <v>0</v>
      </c>
      <c r="L22" s="50">
        <f>'[9]Daily Roster'!$L22</f>
        <v>0</v>
      </c>
      <c r="M22" s="50">
        <f>'[9]Daily Roster'!$M22</f>
        <v>0</v>
      </c>
      <c r="N22" s="50">
        <f>'[9]Daily Roster'!$N22</f>
        <v>0</v>
      </c>
      <c r="O22" s="50">
        <f>'[9]Daily Roster'!$O22</f>
        <v>0</v>
      </c>
      <c r="P22" s="50">
        <f>'[9]Daily Roster'!$P22</f>
        <v>0</v>
      </c>
      <c r="Q22" s="50">
        <f>'[9]Daily Roster'!$Q22</f>
        <v>0</v>
      </c>
      <c r="R22" s="50">
        <f>'[9]Daily Roster'!$R22</f>
        <v>0</v>
      </c>
    </row>
    <row r="23" spans="1:18" x14ac:dyDescent="0.3">
      <c r="A23" s="56">
        <f>'[9]Daily Roster'!$A23</f>
        <v>43473</v>
      </c>
      <c r="B23" s="57" t="str">
        <f>'[9]Daily Roster'!$B23</f>
        <v>Tuesday</v>
      </c>
      <c r="C23" s="55">
        <f>'[9]Daily Roster'!$C23</f>
        <v>0</v>
      </c>
      <c r="D23" s="55">
        <f>'[9]Daily Roster'!$D23</f>
        <v>0</v>
      </c>
      <c r="E23" s="55">
        <f>'[9]Daily Roster'!$E23</f>
        <v>0</v>
      </c>
      <c r="F23" s="55">
        <f>'[9]Daily Roster'!$F23</f>
        <v>0</v>
      </c>
      <c r="G23" s="55">
        <f>'[9]Daily Roster'!$G23</f>
        <v>0</v>
      </c>
      <c r="H23" s="55">
        <f>'[9]Daily Roster'!$H23</f>
        <v>0</v>
      </c>
      <c r="I23" s="55">
        <f>'[9]Daily Roster'!$I23</f>
        <v>0</v>
      </c>
      <c r="J23" s="55">
        <f>'[9]Daily Roster'!$J23</f>
        <v>0</v>
      </c>
      <c r="K23" s="50">
        <f>'[9]Daily Roster'!$K23</f>
        <v>0</v>
      </c>
      <c r="L23" s="50">
        <f>'[9]Daily Roster'!$L23</f>
        <v>0</v>
      </c>
      <c r="M23" s="50">
        <f>'[9]Daily Roster'!$M23</f>
        <v>0</v>
      </c>
      <c r="N23" s="50">
        <f>'[9]Daily Roster'!$N23</f>
        <v>0</v>
      </c>
      <c r="O23" s="50">
        <f>'[9]Daily Roster'!$O23</f>
        <v>0</v>
      </c>
      <c r="P23" s="50">
        <f>'[9]Daily Roster'!$P23</f>
        <v>0</v>
      </c>
      <c r="Q23" s="50">
        <f>'[9]Daily Roster'!$Q23</f>
        <v>0</v>
      </c>
      <c r="R23" s="50">
        <f>'[9]Daily Roster'!$R23</f>
        <v>0</v>
      </c>
    </row>
    <row r="24" spans="1:18" x14ac:dyDescent="0.3">
      <c r="A24" s="56">
        <f>'[9]Daily Roster'!$A24</f>
        <v>43474</v>
      </c>
      <c r="B24" s="57" t="str">
        <f>'[9]Daily Roster'!$B24</f>
        <v>Wednesday</v>
      </c>
      <c r="C24" s="55">
        <f>'[9]Daily Roster'!$C24</f>
        <v>0</v>
      </c>
      <c r="D24" s="55">
        <f>'[9]Daily Roster'!$D24</f>
        <v>0</v>
      </c>
      <c r="E24" s="55">
        <f>'[9]Daily Roster'!$E24</f>
        <v>0</v>
      </c>
      <c r="F24" s="55">
        <f>'[9]Daily Roster'!$F24</f>
        <v>0</v>
      </c>
      <c r="G24" s="55">
        <f>'[9]Daily Roster'!$G24</f>
        <v>0</v>
      </c>
      <c r="H24" s="55">
        <f>'[9]Daily Roster'!$H24</f>
        <v>0</v>
      </c>
      <c r="I24" s="55">
        <f>'[9]Daily Roster'!$I24</f>
        <v>0</v>
      </c>
      <c r="J24" s="55">
        <f>'[9]Daily Roster'!$J24</f>
        <v>0</v>
      </c>
      <c r="K24" s="50">
        <f>'[9]Daily Roster'!$K24</f>
        <v>0</v>
      </c>
      <c r="L24" s="50">
        <f>'[9]Daily Roster'!$L24</f>
        <v>0</v>
      </c>
      <c r="M24" s="50">
        <f>'[9]Daily Roster'!$M24</f>
        <v>0</v>
      </c>
      <c r="N24" s="50">
        <f>'[9]Daily Roster'!$N24</f>
        <v>0</v>
      </c>
      <c r="O24" s="50">
        <f>'[9]Daily Roster'!$O24</f>
        <v>0</v>
      </c>
      <c r="P24" s="50">
        <f>'[9]Daily Roster'!$P24</f>
        <v>0</v>
      </c>
      <c r="Q24" s="50">
        <f>'[9]Daily Roster'!$Q24</f>
        <v>0</v>
      </c>
      <c r="R24" s="50">
        <f>'[9]Daily Roster'!$R24</f>
        <v>0</v>
      </c>
    </row>
    <row r="25" spans="1:18" x14ac:dyDescent="0.3">
      <c r="A25" s="56">
        <f>'[9]Daily Roster'!$A25</f>
        <v>43475</v>
      </c>
      <c r="B25" s="57" t="str">
        <f>'[9]Daily Roster'!$B25</f>
        <v>Thursday</v>
      </c>
      <c r="C25" s="55">
        <f>'[9]Daily Roster'!$C25</f>
        <v>0</v>
      </c>
      <c r="D25" s="55">
        <f>'[9]Daily Roster'!$D25</f>
        <v>0</v>
      </c>
      <c r="E25" s="55">
        <f>'[9]Daily Roster'!$E25</f>
        <v>0</v>
      </c>
      <c r="F25" s="55">
        <f>'[9]Daily Roster'!$F25</f>
        <v>0</v>
      </c>
      <c r="G25" s="55">
        <f>'[9]Daily Roster'!$G25</f>
        <v>0</v>
      </c>
      <c r="H25" s="55">
        <f>'[9]Daily Roster'!$H25</f>
        <v>0</v>
      </c>
      <c r="I25" s="55">
        <f>'[9]Daily Roster'!$I25</f>
        <v>0</v>
      </c>
      <c r="J25" s="55">
        <f>'[9]Daily Roster'!$J25</f>
        <v>0</v>
      </c>
      <c r="K25" s="50">
        <f>'[9]Daily Roster'!$K25</f>
        <v>0</v>
      </c>
      <c r="L25" s="50">
        <f>'[9]Daily Roster'!$L25</f>
        <v>0</v>
      </c>
      <c r="M25" s="50">
        <f>'[9]Daily Roster'!$M25</f>
        <v>0</v>
      </c>
      <c r="N25" s="50">
        <f>'[9]Daily Roster'!$N25</f>
        <v>0</v>
      </c>
      <c r="O25" s="50">
        <f>'[9]Daily Roster'!$O25</f>
        <v>0</v>
      </c>
      <c r="P25" s="50">
        <f>'[9]Daily Roster'!$P25</f>
        <v>0</v>
      </c>
      <c r="Q25" s="50">
        <f>'[9]Daily Roster'!$Q25</f>
        <v>0</v>
      </c>
      <c r="R25" s="50">
        <f>'[9]Daily Roster'!$R25</f>
        <v>0</v>
      </c>
    </row>
    <row r="26" spans="1:18" x14ac:dyDescent="0.3">
      <c r="A26" s="56">
        <f>'[9]Daily Roster'!$A26</f>
        <v>43476</v>
      </c>
      <c r="B26" s="57" t="str">
        <f>'[9]Daily Roster'!$B26</f>
        <v>Friday</v>
      </c>
      <c r="C26" s="55">
        <f>'[9]Daily Roster'!$C26</f>
        <v>0</v>
      </c>
      <c r="D26" s="55">
        <f>'[9]Daily Roster'!$D26</f>
        <v>0</v>
      </c>
      <c r="E26" s="55">
        <f>'[9]Daily Roster'!$E26</f>
        <v>0</v>
      </c>
      <c r="F26" s="55">
        <f>'[9]Daily Roster'!$F26</f>
        <v>0</v>
      </c>
      <c r="G26" s="55">
        <f>'[9]Daily Roster'!$G26</f>
        <v>0</v>
      </c>
      <c r="H26" s="55">
        <f>'[9]Daily Roster'!$H26</f>
        <v>0</v>
      </c>
      <c r="I26" s="55">
        <f>'[9]Daily Roster'!$I26</f>
        <v>0</v>
      </c>
      <c r="J26" s="55">
        <f>'[9]Daily Roster'!$J26</f>
        <v>0</v>
      </c>
      <c r="K26" s="50">
        <f>'[9]Daily Roster'!$K26</f>
        <v>0</v>
      </c>
      <c r="L26" s="50">
        <f>'[9]Daily Roster'!$L26</f>
        <v>0</v>
      </c>
      <c r="M26" s="50">
        <f>'[9]Daily Roster'!$M26</f>
        <v>0</v>
      </c>
      <c r="N26" s="50">
        <f>'[9]Daily Roster'!$N26</f>
        <v>0</v>
      </c>
      <c r="O26" s="50">
        <f>'[9]Daily Roster'!$O26</f>
        <v>0</v>
      </c>
      <c r="P26" s="50">
        <f>'[9]Daily Roster'!$P26</f>
        <v>0</v>
      </c>
      <c r="Q26" s="50">
        <f>'[9]Daily Roster'!$Q26</f>
        <v>0</v>
      </c>
      <c r="R26" s="50">
        <f>'[9]Daily Roster'!$R26</f>
        <v>0</v>
      </c>
    </row>
    <row r="27" spans="1:18" x14ac:dyDescent="0.3">
      <c r="A27" s="56">
        <f>'[9]Daily Roster'!$A27</f>
        <v>43479</v>
      </c>
      <c r="B27" s="57" t="str">
        <f>'[9]Daily Roster'!$B27</f>
        <v>Monday</v>
      </c>
      <c r="C27" s="55">
        <f>'[9]Daily Roster'!$C27</f>
        <v>0</v>
      </c>
      <c r="D27" s="55">
        <f>'[9]Daily Roster'!$D27</f>
        <v>0</v>
      </c>
      <c r="E27" s="55">
        <f>'[9]Daily Roster'!$E27</f>
        <v>0</v>
      </c>
      <c r="F27" s="55">
        <f>'[9]Daily Roster'!$F27</f>
        <v>0</v>
      </c>
      <c r="G27" s="55">
        <f>'[9]Daily Roster'!$G27</f>
        <v>0</v>
      </c>
      <c r="H27" s="55">
        <f>'[9]Daily Roster'!$H27</f>
        <v>0</v>
      </c>
      <c r="I27" s="55">
        <f>'[9]Daily Roster'!$I27</f>
        <v>0</v>
      </c>
      <c r="J27" s="55">
        <f>'[9]Daily Roster'!$J27</f>
        <v>0</v>
      </c>
      <c r="K27" s="50">
        <f>'[9]Daily Roster'!$K27</f>
        <v>0</v>
      </c>
      <c r="L27" s="50">
        <f>'[9]Daily Roster'!$L27</f>
        <v>0</v>
      </c>
      <c r="M27" s="50">
        <f>'[9]Daily Roster'!$M27</f>
        <v>0</v>
      </c>
      <c r="N27" s="50">
        <f>'[9]Daily Roster'!$N27</f>
        <v>0</v>
      </c>
      <c r="O27" s="50">
        <f>'[9]Daily Roster'!$O27</f>
        <v>0</v>
      </c>
      <c r="P27" s="50">
        <f>'[9]Daily Roster'!$P27</f>
        <v>0</v>
      </c>
      <c r="Q27" s="50">
        <f>'[9]Daily Roster'!$Q27</f>
        <v>0</v>
      </c>
      <c r="R27" s="50">
        <f>'[9]Daily Roster'!$R27</f>
        <v>0</v>
      </c>
    </row>
    <row r="28" spans="1:18" x14ac:dyDescent="0.3">
      <c r="A28" s="56">
        <f>'[9]Daily Roster'!$A28</f>
        <v>43480</v>
      </c>
      <c r="B28" s="57" t="str">
        <f>'[9]Daily Roster'!$B28</f>
        <v>Tuesday</v>
      </c>
      <c r="C28" s="55">
        <f>'[9]Daily Roster'!$C28</f>
        <v>0</v>
      </c>
      <c r="D28" s="55">
        <f>'[9]Daily Roster'!$D28</f>
        <v>0</v>
      </c>
      <c r="E28" s="55">
        <f>'[9]Daily Roster'!$E28</f>
        <v>0</v>
      </c>
      <c r="F28" s="55">
        <f>'[9]Daily Roster'!$F28</f>
        <v>0</v>
      </c>
      <c r="G28" s="55">
        <f>'[9]Daily Roster'!$G28</f>
        <v>0</v>
      </c>
      <c r="H28" s="55">
        <f>'[9]Daily Roster'!$H28</f>
        <v>0</v>
      </c>
      <c r="I28" s="55">
        <f>'[9]Daily Roster'!$I28</f>
        <v>0</v>
      </c>
      <c r="J28" s="55">
        <f>'[9]Daily Roster'!$J28</f>
        <v>0</v>
      </c>
      <c r="K28" s="50">
        <f>'[9]Daily Roster'!$K28</f>
        <v>0</v>
      </c>
      <c r="L28" s="50">
        <f>'[9]Daily Roster'!$L28</f>
        <v>0</v>
      </c>
      <c r="M28" s="50">
        <f>'[9]Daily Roster'!$M28</f>
        <v>0</v>
      </c>
      <c r="N28" s="50">
        <f>'[9]Daily Roster'!$N28</f>
        <v>0</v>
      </c>
      <c r="O28" s="50">
        <f>'[9]Daily Roster'!$O28</f>
        <v>0</v>
      </c>
      <c r="P28" s="50">
        <f>'[9]Daily Roster'!$P28</f>
        <v>0</v>
      </c>
      <c r="Q28" s="50">
        <f>'[9]Daily Roster'!$Q28</f>
        <v>0</v>
      </c>
      <c r="R28" s="50">
        <f>'[9]Daily Roster'!$R28</f>
        <v>0</v>
      </c>
    </row>
    <row r="29" spans="1:18" x14ac:dyDescent="0.3">
      <c r="A29" s="56">
        <f>'[9]Daily Roster'!$A29</f>
        <v>43481</v>
      </c>
      <c r="B29" s="57" t="str">
        <f>'[9]Daily Roster'!$B29</f>
        <v>Wednesday</v>
      </c>
      <c r="C29" s="55">
        <f>'[9]Daily Roster'!$C29</f>
        <v>0</v>
      </c>
      <c r="D29" s="55">
        <f>'[9]Daily Roster'!$D29</f>
        <v>0</v>
      </c>
      <c r="E29" s="55">
        <f>'[9]Daily Roster'!$E29</f>
        <v>0</v>
      </c>
      <c r="F29" s="55">
        <f>'[9]Daily Roster'!$F29</f>
        <v>0</v>
      </c>
      <c r="G29" s="55">
        <f>'[9]Daily Roster'!$G29</f>
        <v>0</v>
      </c>
      <c r="H29" s="55">
        <f>'[9]Daily Roster'!$H29</f>
        <v>0</v>
      </c>
      <c r="I29" s="55">
        <f>'[9]Daily Roster'!$I29</f>
        <v>0</v>
      </c>
      <c r="J29" s="55">
        <f>'[9]Daily Roster'!$J29</f>
        <v>0</v>
      </c>
      <c r="K29" s="50">
        <f>'[9]Daily Roster'!$K29</f>
        <v>0</v>
      </c>
      <c r="L29" s="50">
        <f>'[9]Daily Roster'!$L29</f>
        <v>0</v>
      </c>
      <c r="M29" s="50">
        <f>'[9]Daily Roster'!$M29</f>
        <v>0</v>
      </c>
      <c r="N29" s="50">
        <f>'[9]Daily Roster'!$N29</f>
        <v>0</v>
      </c>
      <c r="O29" s="50">
        <f>'[9]Daily Roster'!$O29</f>
        <v>0</v>
      </c>
      <c r="P29" s="50">
        <f>'[9]Daily Roster'!$P29</f>
        <v>0</v>
      </c>
      <c r="Q29" s="50">
        <f>'[9]Daily Roster'!$Q29</f>
        <v>0</v>
      </c>
      <c r="R29" s="50">
        <f>'[9]Daily Roster'!$R29</f>
        <v>0</v>
      </c>
    </row>
    <row r="30" spans="1:18" x14ac:dyDescent="0.3">
      <c r="A30" s="56">
        <f>'[9]Daily Roster'!$A30</f>
        <v>43482</v>
      </c>
      <c r="B30" s="57" t="str">
        <f>'[9]Daily Roster'!$B30</f>
        <v>Thursday</v>
      </c>
      <c r="C30" s="55">
        <f>'[9]Daily Roster'!$C30</f>
        <v>0</v>
      </c>
      <c r="D30" s="55">
        <f>'[9]Daily Roster'!$D30</f>
        <v>0</v>
      </c>
      <c r="E30" s="55">
        <f>'[9]Daily Roster'!$E30</f>
        <v>0</v>
      </c>
      <c r="F30" s="55">
        <f>'[9]Daily Roster'!$F30</f>
        <v>0</v>
      </c>
      <c r="G30" s="55">
        <f>'[9]Daily Roster'!$G30</f>
        <v>0</v>
      </c>
      <c r="H30" s="55">
        <f>'[9]Daily Roster'!$H30</f>
        <v>0</v>
      </c>
      <c r="I30" s="55">
        <f>'[9]Daily Roster'!$I30</f>
        <v>0</v>
      </c>
      <c r="J30" s="55">
        <f>'[9]Daily Roster'!$J30</f>
        <v>0</v>
      </c>
      <c r="K30" s="50">
        <f>'[9]Daily Roster'!$K30</f>
        <v>0</v>
      </c>
      <c r="L30" s="50">
        <f>'[9]Daily Roster'!$L30</f>
        <v>0</v>
      </c>
      <c r="M30" s="50">
        <f>'[9]Daily Roster'!$M30</f>
        <v>0</v>
      </c>
      <c r="N30" s="50">
        <f>'[9]Daily Roster'!$N30</f>
        <v>0</v>
      </c>
      <c r="O30" s="50">
        <f>'[9]Daily Roster'!$O30</f>
        <v>0</v>
      </c>
      <c r="P30" s="50">
        <f>'[9]Daily Roster'!$P30</f>
        <v>0</v>
      </c>
      <c r="Q30" s="50">
        <f>'[9]Daily Roster'!$Q30</f>
        <v>0</v>
      </c>
      <c r="R30" s="50">
        <f>'[9]Daily Roster'!$R30</f>
        <v>0</v>
      </c>
    </row>
    <row r="31" spans="1:18" x14ac:dyDescent="0.3">
      <c r="A31" s="56">
        <f>'[9]Daily Roster'!$A31</f>
        <v>43483</v>
      </c>
      <c r="B31" s="57" t="str">
        <f>'[9]Daily Roster'!$B31</f>
        <v>Friday</v>
      </c>
      <c r="C31" s="55">
        <f>'[9]Daily Roster'!$C31</f>
        <v>0</v>
      </c>
      <c r="D31" s="55">
        <f>'[9]Daily Roster'!$D31</f>
        <v>0</v>
      </c>
      <c r="E31" s="55">
        <f>'[9]Daily Roster'!$E31</f>
        <v>0</v>
      </c>
      <c r="F31" s="55">
        <f>'[9]Daily Roster'!$F31</f>
        <v>0</v>
      </c>
      <c r="G31" s="55">
        <f>'[9]Daily Roster'!$G31</f>
        <v>0</v>
      </c>
      <c r="H31" s="55">
        <f>'[9]Daily Roster'!$H31</f>
        <v>0</v>
      </c>
      <c r="I31" s="55">
        <f>'[9]Daily Roster'!$I31</f>
        <v>0</v>
      </c>
      <c r="J31" s="55">
        <f>'[9]Daily Roster'!$J31</f>
        <v>0</v>
      </c>
      <c r="K31" s="50">
        <f>'[9]Daily Roster'!$K31</f>
        <v>0</v>
      </c>
      <c r="L31" s="50">
        <f>'[9]Daily Roster'!$L31</f>
        <v>0</v>
      </c>
      <c r="M31" s="50">
        <f>'[9]Daily Roster'!$M31</f>
        <v>0</v>
      </c>
      <c r="N31" s="50">
        <f>'[9]Daily Roster'!$N31</f>
        <v>0</v>
      </c>
      <c r="O31" s="50">
        <f>'[9]Daily Roster'!$O31</f>
        <v>0</v>
      </c>
      <c r="P31" s="50">
        <f>'[9]Daily Roster'!$P31</f>
        <v>0</v>
      </c>
      <c r="Q31" s="50">
        <f>'[9]Daily Roster'!$Q31</f>
        <v>0</v>
      </c>
      <c r="R31" s="50">
        <f>'[9]Daily Roster'!$R31</f>
        <v>0</v>
      </c>
    </row>
    <row r="32" spans="1:18" x14ac:dyDescent="0.3">
      <c r="A32" s="56">
        <f>'[9]Daily Roster'!$A32</f>
        <v>43486</v>
      </c>
      <c r="B32" s="57" t="str">
        <f>'[9]Daily Roster'!$B32</f>
        <v>Monday</v>
      </c>
      <c r="C32" s="55">
        <f>'[9]Daily Roster'!$C32</f>
        <v>0</v>
      </c>
      <c r="D32" s="55">
        <f>'[9]Daily Roster'!$D32</f>
        <v>0</v>
      </c>
      <c r="E32" s="55">
        <f>'[9]Daily Roster'!$E32</f>
        <v>0</v>
      </c>
      <c r="F32" s="55">
        <f>'[9]Daily Roster'!$F32</f>
        <v>0</v>
      </c>
      <c r="G32" s="55">
        <f>'[9]Daily Roster'!$G32</f>
        <v>0</v>
      </c>
      <c r="H32" s="55">
        <f>'[9]Daily Roster'!$H32</f>
        <v>0</v>
      </c>
      <c r="I32" s="55">
        <f>'[9]Daily Roster'!$I32</f>
        <v>0</v>
      </c>
      <c r="J32" s="55">
        <f>'[9]Daily Roster'!$J32</f>
        <v>0</v>
      </c>
      <c r="K32" s="50">
        <f>'[9]Daily Roster'!$K32</f>
        <v>0</v>
      </c>
      <c r="L32" s="50">
        <f>'[9]Daily Roster'!$L32</f>
        <v>0</v>
      </c>
      <c r="M32" s="50">
        <f>'[9]Daily Roster'!$M32</f>
        <v>0</v>
      </c>
      <c r="N32" s="50">
        <f>'[9]Daily Roster'!$N32</f>
        <v>0</v>
      </c>
      <c r="O32" s="50">
        <f>'[9]Daily Roster'!$O32</f>
        <v>0</v>
      </c>
      <c r="P32" s="50">
        <f>'[9]Daily Roster'!$P32</f>
        <v>0</v>
      </c>
      <c r="Q32" s="50">
        <f>'[9]Daily Roster'!$Q32</f>
        <v>0</v>
      </c>
      <c r="R32" s="50">
        <f>'[9]Daily Roster'!$R32</f>
        <v>0</v>
      </c>
    </row>
    <row r="33" spans="1:18" x14ac:dyDescent="0.3">
      <c r="A33" s="56">
        <f>'[9]Daily Roster'!$A33</f>
        <v>43487</v>
      </c>
      <c r="B33" s="57" t="str">
        <f>'[9]Daily Roster'!$B33</f>
        <v>Tuesday</v>
      </c>
      <c r="C33" s="55">
        <f>'[9]Daily Roster'!$C33</f>
        <v>0</v>
      </c>
      <c r="D33" s="55">
        <f>'[9]Daily Roster'!$D33</f>
        <v>0</v>
      </c>
      <c r="E33" s="55">
        <f>'[9]Daily Roster'!$E33</f>
        <v>0</v>
      </c>
      <c r="F33" s="55">
        <f>'[9]Daily Roster'!$F33</f>
        <v>0</v>
      </c>
      <c r="G33" s="55">
        <f>'[9]Daily Roster'!$G33</f>
        <v>0</v>
      </c>
      <c r="H33" s="55">
        <f>'[9]Daily Roster'!$H33</f>
        <v>0</v>
      </c>
      <c r="I33" s="55">
        <f>'[9]Daily Roster'!$I33</f>
        <v>0</v>
      </c>
      <c r="J33" s="55">
        <f>'[9]Daily Roster'!$J33</f>
        <v>0</v>
      </c>
      <c r="K33" s="50">
        <f>'[9]Daily Roster'!$K33</f>
        <v>0</v>
      </c>
      <c r="L33" s="50">
        <f>'[9]Daily Roster'!$L33</f>
        <v>0</v>
      </c>
      <c r="M33" s="50">
        <f>'[9]Daily Roster'!$M33</f>
        <v>0</v>
      </c>
      <c r="N33" s="50">
        <f>'[9]Daily Roster'!$N33</f>
        <v>0</v>
      </c>
      <c r="O33" s="50">
        <f>'[9]Daily Roster'!$O33</f>
        <v>0</v>
      </c>
      <c r="P33" s="50">
        <f>'[9]Daily Roster'!$P33</f>
        <v>0</v>
      </c>
      <c r="Q33" s="50">
        <f>'[9]Daily Roster'!$Q33</f>
        <v>0</v>
      </c>
      <c r="R33" s="50">
        <f>'[9]Daily Roster'!$R33</f>
        <v>0</v>
      </c>
    </row>
    <row r="34" spans="1:18" x14ac:dyDescent="0.3">
      <c r="A34" s="56">
        <f>'[9]Daily Roster'!$A34</f>
        <v>43488</v>
      </c>
      <c r="B34" s="57" t="str">
        <f>'[9]Daily Roster'!$B34</f>
        <v>Wednesday</v>
      </c>
      <c r="C34" s="55">
        <f>'[9]Daily Roster'!$C34</f>
        <v>0</v>
      </c>
      <c r="D34" s="55">
        <f>'[9]Daily Roster'!$D34</f>
        <v>0</v>
      </c>
      <c r="E34" s="55">
        <f>'[9]Daily Roster'!$E34</f>
        <v>0</v>
      </c>
      <c r="F34" s="55">
        <f>'[9]Daily Roster'!$F34</f>
        <v>0</v>
      </c>
      <c r="G34" s="55">
        <f>'[9]Daily Roster'!$G34</f>
        <v>0</v>
      </c>
      <c r="H34" s="55">
        <f>'[9]Daily Roster'!$H34</f>
        <v>0</v>
      </c>
      <c r="I34" s="55">
        <f>'[9]Daily Roster'!$I34</f>
        <v>0</v>
      </c>
      <c r="J34" s="55">
        <f>'[9]Daily Roster'!$J34</f>
        <v>0</v>
      </c>
      <c r="K34" s="50">
        <f>'[9]Daily Roster'!$K34</f>
        <v>0</v>
      </c>
      <c r="L34" s="50">
        <f>'[9]Daily Roster'!$L34</f>
        <v>0</v>
      </c>
      <c r="M34" s="50">
        <f>'[9]Daily Roster'!$M34</f>
        <v>0</v>
      </c>
      <c r="N34" s="50">
        <f>'[9]Daily Roster'!$N34</f>
        <v>0</v>
      </c>
      <c r="O34" s="50">
        <f>'[9]Daily Roster'!$O34</f>
        <v>0</v>
      </c>
      <c r="P34" s="50">
        <f>'[9]Daily Roster'!$P34</f>
        <v>0</v>
      </c>
      <c r="Q34" s="50">
        <f>'[9]Daily Roster'!$Q34</f>
        <v>0</v>
      </c>
      <c r="R34" s="50">
        <f>'[9]Daily Roster'!$R34</f>
        <v>0</v>
      </c>
    </row>
    <row r="35" spans="1:18" x14ac:dyDescent="0.3">
      <c r="A35" s="56">
        <f>'[9]Daily Roster'!$A35</f>
        <v>43489</v>
      </c>
      <c r="B35" s="57" t="str">
        <f>'[9]Daily Roster'!$B35</f>
        <v>Thursday</v>
      </c>
      <c r="C35" s="55">
        <f>'[9]Daily Roster'!$C35</f>
        <v>0</v>
      </c>
      <c r="D35" s="55">
        <f>'[9]Daily Roster'!$D35</f>
        <v>0</v>
      </c>
      <c r="E35" s="55">
        <f>'[9]Daily Roster'!$E35</f>
        <v>0</v>
      </c>
      <c r="F35" s="55">
        <f>'[9]Daily Roster'!$F35</f>
        <v>0</v>
      </c>
      <c r="G35" s="55">
        <f>'[9]Daily Roster'!$G35</f>
        <v>0</v>
      </c>
      <c r="H35" s="55">
        <f>'[9]Daily Roster'!$H35</f>
        <v>0</v>
      </c>
      <c r="I35" s="55">
        <f>'[9]Daily Roster'!$I35</f>
        <v>0</v>
      </c>
      <c r="J35" s="55">
        <f>'[9]Daily Roster'!$J35</f>
        <v>0</v>
      </c>
      <c r="K35" s="50">
        <f>'[9]Daily Roster'!$K35</f>
        <v>0</v>
      </c>
      <c r="L35" s="50">
        <f>'[9]Daily Roster'!$L35</f>
        <v>0</v>
      </c>
      <c r="M35" s="50">
        <f>'[9]Daily Roster'!$M35</f>
        <v>0</v>
      </c>
      <c r="N35" s="50">
        <f>'[9]Daily Roster'!$N35</f>
        <v>0</v>
      </c>
      <c r="O35" s="50">
        <f>'[9]Daily Roster'!$O35</f>
        <v>0</v>
      </c>
      <c r="P35" s="50">
        <f>'[9]Daily Roster'!$P35</f>
        <v>0</v>
      </c>
      <c r="Q35" s="50">
        <f>'[9]Daily Roster'!$Q35</f>
        <v>0</v>
      </c>
      <c r="R35" s="50">
        <f>'[9]Daily Roster'!$R35</f>
        <v>0</v>
      </c>
    </row>
    <row r="36" spans="1:18" x14ac:dyDescent="0.3">
      <c r="A36" s="56">
        <f>'[9]Daily Roster'!$A36</f>
        <v>43490</v>
      </c>
      <c r="B36" s="57" t="str">
        <f>'[9]Daily Roster'!$B36</f>
        <v>Friday</v>
      </c>
      <c r="C36" s="55">
        <f>'[9]Daily Roster'!$C36</f>
        <v>0</v>
      </c>
      <c r="D36" s="55">
        <f>'[9]Daily Roster'!$D36</f>
        <v>0</v>
      </c>
      <c r="E36" s="55">
        <f>'[9]Daily Roster'!$E36</f>
        <v>0</v>
      </c>
      <c r="F36" s="55">
        <f>'[9]Daily Roster'!$F36</f>
        <v>0</v>
      </c>
      <c r="G36" s="55">
        <f>'[9]Daily Roster'!$G36</f>
        <v>0</v>
      </c>
      <c r="H36" s="55">
        <f>'[9]Daily Roster'!$H36</f>
        <v>0</v>
      </c>
      <c r="I36" s="55">
        <f>'[9]Daily Roster'!$I36</f>
        <v>0</v>
      </c>
      <c r="J36" s="55">
        <f>'[9]Daily Roster'!$J36</f>
        <v>0</v>
      </c>
      <c r="K36" s="50">
        <f>'[9]Daily Roster'!$K36</f>
        <v>0</v>
      </c>
      <c r="L36" s="50">
        <f>'[9]Daily Roster'!$L36</f>
        <v>0</v>
      </c>
      <c r="M36" s="50">
        <f>'[9]Daily Roster'!$M36</f>
        <v>0</v>
      </c>
      <c r="N36" s="50">
        <f>'[9]Daily Roster'!$N36</f>
        <v>0</v>
      </c>
      <c r="O36" s="50">
        <f>'[9]Daily Roster'!$O36</f>
        <v>0</v>
      </c>
      <c r="P36" s="50">
        <f>'[9]Daily Roster'!$P36</f>
        <v>0</v>
      </c>
      <c r="Q36" s="50">
        <f>'[9]Daily Roster'!$Q36</f>
        <v>0</v>
      </c>
      <c r="R36" s="50">
        <f>'[9]Daily Roster'!$R36</f>
        <v>0</v>
      </c>
    </row>
    <row r="37" spans="1:18" x14ac:dyDescent="0.3">
      <c r="A37" s="56">
        <f>'[9]Daily Roster'!$A37</f>
        <v>43493</v>
      </c>
      <c r="B37" s="57" t="str">
        <f>'[9]Daily Roster'!$B37</f>
        <v>Monday</v>
      </c>
      <c r="C37" s="55">
        <f>'[9]Daily Roster'!$C37</f>
        <v>0</v>
      </c>
      <c r="D37" s="55">
        <f>'[9]Daily Roster'!$D37</f>
        <v>0</v>
      </c>
      <c r="E37" s="55">
        <f>'[9]Daily Roster'!$E37</f>
        <v>0</v>
      </c>
      <c r="F37" s="55">
        <f>'[9]Daily Roster'!$F37</f>
        <v>0</v>
      </c>
      <c r="G37" s="55">
        <f>'[9]Daily Roster'!$G37</f>
        <v>0</v>
      </c>
      <c r="H37" s="55">
        <f>'[9]Daily Roster'!$H37</f>
        <v>0</v>
      </c>
      <c r="I37" s="55">
        <f>'[9]Daily Roster'!$I37</f>
        <v>0</v>
      </c>
      <c r="J37" s="55">
        <f>'[9]Daily Roster'!$J37</f>
        <v>0</v>
      </c>
      <c r="K37" s="50">
        <f>'[9]Daily Roster'!$K37</f>
        <v>0</v>
      </c>
      <c r="L37" s="50">
        <f>'[9]Daily Roster'!$L37</f>
        <v>0</v>
      </c>
      <c r="M37" s="50">
        <f>'[9]Daily Roster'!$M37</f>
        <v>0</v>
      </c>
      <c r="N37" s="50">
        <f>'[9]Daily Roster'!$N37</f>
        <v>0</v>
      </c>
      <c r="O37" s="50">
        <f>'[9]Daily Roster'!$O37</f>
        <v>0</v>
      </c>
      <c r="P37" s="50">
        <f>'[9]Daily Roster'!$P37</f>
        <v>0</v>
      </c>
      <c r="Q37" s="50">
        <f>'[9]Daily Roster'!$Q37</f>
        <v>0</v>
      </c>
      <c r="R37" s="50">
        <f>'[9]Daily Roster'!$R37</f>
        <v>0</v>
      </c>
    </row>
    <row r="38" spans="1:18" x14ac:dyDescent="0.3">
      <c r="A38" s="56">
        <f>'[9]Daily Roster'!$A38</f>
        <v>43494</v>
      </c>
      <c r="B38" s="57" t="str">
        <f>'[9]Daily Roster'!$B38</f>
        <v>Tuesday</v>
      </c>
      <c r="C38" s="55">
        <f>'[9]Daily Roster'!$C38</f>
        <v>0</v>
      </c>
      <c r="D38" s="55">
        <f>'[9]Daily Roster'!$D38</f>
        <v>0</v>
      </c>
      <c r="E38" s="55">
        <f>'[9]Daily Roster'!$E38</f>
        <v>0</v>
      </c>
      <c r="F38" s="55">
        <f>'[9]Daily Roster'!$F38</f>
        <v>0</v>
      </c>
      <c r="G38" s="55">
        <f>'[9]Daily Roster'!$G38</f>
        <v>0</v>
      </c>
      <c r="H38" s="55">
        <f>'[9]Daily Roster'!$H38</f>
        <v>0</v>
      </c>
      <c r="I38" s="55">
        <f>'[9]Daily Roster'!$I38</f>
        <v>0</v>
      </c>
      <c r="J38" s="55">
        <f>'[9]Daily Roster'!$J38</f>
        <v>0</v>
      </c>
      <c r="K38" s="50">
        <f>'[9]Daily Roster'!$K38</f>
        <v>0</v>
      </c>
      <c r="L38" s="50">
        <f>'[9]Daily Roster'!$L38</f>
        <v>0</v>
      </c>
      <c r="M38" s="50">
        <f>'[9]Daily Roster'!$M38</f>
        <v>0</v>
      </c>
      <c r="N38" s="50">
        <f>'[9]Daily Roster'!$N38</f>
        <v>0</v>
      </c>
      <c r="O38" s="50">
        <f>'[9]Daily Roster'!$O38</f>
        <v>0</v>
      </c>
      <c r="P38" s="50">
        <f>'[9]Daily Roster'!$P38</f>
        <v>0</v>
      </c>
      <c r="Q38" s="50">
        <f>'[9]Daily Roster'!$Q38</f>
        <v>0</v>
      </c>
      <c r="R38" s="50">
        <f>'[9]Daily Roster'!$R38</f>
        <v>0</v>
      </c>
    </row>
    <row r="39" spans="1:18" x14ac:dyDescent="0.3">
      <c r="A39" s="56">
        <f>'[9]Daily Roster'!$A39</f>
        <v>43495</v>
      </c>
      <c r="B39" s="57" t="str">
        <f>'[9]Daily Roster'!$B39</f>
        <v>Wednesday</v>
      </c>
      <c r="C39" s="55">
        <f>'[9]Daily Roster'!$C39</f>
        <v>0</v>
      </c>
      <c r="D39" s="55">
        <f>'[9]Daily Roster'!$D39</f>
        <v>0</v>
      </c>
      <c r="E39" s="55">
        <f>'[9]Daily Roster'!$E39</f>
        <v>0</v>
      </c>
      <c r="F39" s="55">
        <f>'[9]Daily Roster'!$F39</f>
        <v>0</v>
      </c>
      <c r="G39" s="55">
        <f>'[9]Daily Roster'!$G39</f>
        <v>0</v>
      </c>
      <c r="H39" s="55">
        <f>'[9]Daily Roster'!$H39</f>
        <v>0</v>
      </c>
      <c r="I39" s="55">
        <f>'[9]Daily Roster'!$I39</f>
        <v>0</v>
      </c>
      <c r="J39" s="55">
        <f>'[9]Daily Roster'!$J39</f>
        <v>0</v>
      </c>
      <c r="K39" s="50">
        <f>'[9]Daily Roster'!$K39</f>
        <v>0</v>
      </c>
      <c r="L39" s="50">
        <f>'[9]Daily Roster'!$L39</f>
        <v>0</v>
      </c>
      <c r="M39" s="50">
        <f>'[9]Daily Roster'!$M39</f>
        <v>0</v>
      </c>
      <c r="N39" s="50">
        <f>'[9]Daily Roster'!$N39</f>
        <v>0</v>
      </c>
      <c r="O39" s="50">
        <f>'[9]Daily Roster'!$O39</f>
        <v>0</v>
      </c>
      <c r="P39" s="50">
        <f>'[9]Daily Roster'!$P39</f>
        <v>0</v>
      </c>
      <c r="Q39" s="50">
        <f>'[9]Daily Roster'!$Q39</f>
        <v>0</v>
      </c>
      <c r="R39" s="50">
        <f>'[9]Daily Roster'!$R39</f>
        <v>0</v>
      </c>
    </row>
    <row r="40" spans="1:18" x14ac:dyDescent="0.3">
      <c r="A40" s="56">
        <f>'[9]Daily Roster'!$A40</f>
        <v>43496</v>
      </c>
      <c r="B40" s="57" t="str">
        <f>'[9]Daily Roster'!$B40</f>
        <v>Thursday</v>
      </c>
      <c r="C40" s="55">
        <f>'[9]Daily Roster'!$C40</f>
        <v>0</v>
      </c>
      <c r="D40" s="55">
        <f>'[9]Daily Roster'!$D40</f>
        <v>0</v>
      </c>
      <c r="E40" s="55">
        <f>'[9]Daily Roster'!$E40</f>
        <v>0</v>
      </c>
      <c r="F40" s="55">
        <f>'[9]Daily Roster'!$F40</f>
        <v>0</v>
      </c>
      <c r="G40" s="55">
        <f>'[9]Daily Roster'!$G40</f>
        <v>0</v>
      </c>
      <c r="H40" s="55">
        <f>'[9]Daily Roster'!$H40</f>
        <v>0</v>
      </c>
      <c r="I40" s="55">
        <f>'[9]Daily Roster'!$I40</f>
        <v>0</v>
      </c>
      <c r="J40" s="55">
        <f>'[9]Daily Roster'!$J40</f>
        <v>0</v>
      </c>
      <c r="K40" s="50">
        <f>'[9]Daily Roster'!$K40</f>
        <v>0</v>
      </c>
      <c r="L40" s="50">
        <f>'[9]Daily Roster'!$L40</f>
        <v>0</v>
      </c>
      <c r="M40" s="50">
        <f>'[9]Daily Roster'!$M40</f>
        <v>0</v>
      </c>
      <c r="N40" s="50">
        <f>'[9]Daily Roster'!$N40</f>
        <v>0</v>
      </c>
      <c r="O40" s="50">
        <f>'[9]Daily Roster'!$O40</f>
        <v>0</v>
      </c>
      <c r="P40" s="50">
        <f>'[9]Daily Roster'!$P40</f>
        <v>0</v>
      </c>
      <c r="Q40" s="50">
        <f>'[9]Daily Roster'!$Q40</f>
        <v>0</v>
      </c>
      <c r="R40" s="50">
        <f>'[9]Daily Roster'!$R40</f>
        <v>0</v>
      </c>
    </row>
    <row r="41" spans="1:18" x14ac:dyDescent="0.3">
      <c r="A41" s="56">
        <f>'[9]Daily Roster'!$A41</f>
        <v>43497</v>
      </c>
      <c r="B41" s="57" t="str">
        <f>'[9]Daily Roster'!$B41</f>
        <v>Friday</v>
      </c>
      <c r="C41" s="55">
        <f>'[9]Daily Roster'!$C41</f>
        <v>0</v>
      </c>
      <c r="D41" s="55">
        <f>'[9]Daily Roster'!$D41</f>
        <v>0</v>
      </c>
      <c r="E41" s="55">
        <f>'[9]Daily Roster'!$E41</f>
        <v>0</v>
      </c>
      <c r="F41" s="55">
        <f>'[9]Daily Roster'!$F41</f>
        <v>0</v>
      </c>
      <c r="G41" s="55">
        <f>'[9]Daily Roster'!$G41</f>
        <v>0</v>
      </c>
      <c r="H41" s="55">
        <f>'[9]Daily Roster'!$H41</f>
        <v>0</v>
      </c>
      <c r="I41" s="55">
        <f>'[9]Daily Roster'!$I41</f>
        <v>0</v>
      </c>
      <c r="J41" s="55">
        <f>'[9]Daily Roster'!$J41</f>
        <v>0</v>
      </c>
      <c r="K41" s="50">
        <f>'[9]Daily Roster'!$K41</f>
        <v>0</v>
      </c>
      <c r="L41" s="50">
        <f>'[9]Daily Roster'!$L41</f>
        <v>0</v>
      </c>
      <c r="M41" s="50">
        <f>'[9]Daily Roster'!$M41</f>
        <v>0</v>
      </c>
      <c r="N41" s="50">
        <f>'[9]Daily Roster'!$N41</f>
        <v>0</v>
      </c>
      <c r="O41" s="50">
        <f>'[9]Daily Roster'!$O41</f>
        <v>0</v>
      </c>
      <c r="P41" s="50">
        <f>'[9]Daily Roster'!$P41</f>
        <v>0</v>
      </c>
      <c r="Q41" s="50">
        <f>'[9]Daily Roster'!$Q41</f>
        <v>0</v>
      </c>
      <c r="R41" s="50">
        <f>'[9]Daily Roster'!$R41</f>
        <v>0</v>
      </c>
    </row>
    <row r="42" spans="1:18" x14ac:dyDescent="0.3">
      <c r="A42" s="56">
        <f>'[9]Daily Roster'!$A42</f>
        <v>43500</v>
      </c>
      <c r="B42" s="57" t="str">
        <f>'[9]Daily Roster'!$B42</f>
        <v>Monday</v>
      </c>
      <c r="C42" s="55">
        <f>'[9]Daily Roster'!$C42</f>
        <v>0</v>
      </c>
      <c r="D42" s="55">
        <f>'[9]Daily Roster'!$D42</f>
        <v>0</v>
      </c>
      <c r="E42" s="55">
        <f>'[9]Daily Roster'!$E42</f>
        <v>0</v>
      </c>
      <c r="F42" s="55">
        <f>'[9]Daily Roster'!$F42</f>
        <v>0</v>
      </c>
      <c r="G42" s="55">
        <f>'[9]Daily Roster'!$G42</f>
        <v>0</v>
      </c>
      <c r="H42" s="55">
        <f>'[9]Daily Roster'!$H42</f>
        <v>0</v>
      </c>
      <c r="I42" s="55">
        <f>'[9]Daily Roster'!$I42</f>
        <v>0</v>
      </c>
      <c r="J42" s="55">
        <f>'[9]Daily Roster'!$J42</f>
        <v>0</v>
      </c>
      <c r="K42" s="50">
        <f>'[9]Daily Roster'!$K42</f>
        <v>0</v>
      </c>
      <c r="L42" s="50">
        <f>'[9]Daily Roster'!$L42</f>
        <v>0</v>
      </c>
      <c r="M42" s="50">
        <f>'[9]Daily Roster'!$M42</f>
        <v>0</v>
      </c>
      <c r="N42" s="50">
        <f>'[9]Daily Roster'!$N42</f>
        <v>0</v>
      </c>
      <c r="O42" s="50">
        <f>'[9]Daily Roster'!$O42</f>
        <v>0</v>
      </c>
      <c r="P42" s="50">
        <f>'[9]Daily Roster'!$P42</f>
        <v>0</v>
      </c>
      <c r="Q42" s="50">
        <f>'[9]Daily Roster'!$Q42</f>
        <v>0</v>
      </c>
      <c r="R42" s="50">
        <f>'[9]Daily Roster'!$R42</f>
        <v>0</v>
      </c>
    </row>
    <row r="43" spans="1:18" x14ac:dyDescent="0.3">
      <c r="A43" s="56">
        <f>'[9]Daily Roster'!$A43</f>
        <v>43501</v>
      </c>
      <c r="B43" s="57" t="str">
        <f>'[9]Daily Roster'!$B43</f>
        <v>Tuesday</v>
      </c>
      <c r="C43" s="55">
        <f>'[9]Daily Roster'!$C43</f>
        <v>0</v>
      </c>
      <c r="D43" s="55">
        <f>'[9]Daily Roster'!$D43</f>
        <v>0</v>
      </c>
      <c r="E43" s="55">
        <f>'[9]Daily Roster'!$E43</f>
        <v>0</v>
      </c>
      <c r="F43" s="55">
        <f>'[9]Daily Roster'!$F43</f>
        <v>0</v>
      </c>
      <c r="G43" s="55">
        <f>'[9]Daily Roster'!$G43</f>
        <v>0</v>
      </c>
      <c r="H43" s="55">
        <f>'[9]Daily Roster'!$H43</f>
        <v>0</v>
      </c>
      <c r="I43" s="55">
        <f>'[9]Daily Roster'!$I43</f>
        <v>0</v>
      </c>
      <c r="J43" s="55">
        <f>'[9]Daily Roster'!$J43</f>
        <v>0</v>
      </c>
      <c r="K43" s="50">
        <f>'[9]Daily Roster'!$K43</f>
        <v>0</v>
      </c>
      <c r="L43" s="50">
        <f>'[9]Daily Roster'!$L43</f>
        <v>0</v>
      </c>
      <c r="M43" s="50">
        <f>'[9]Daily Roster'!$M43</f>
        <v>0</v>
      </c>
      <c r="N43" s="50">
        <f>'[9]Daily Roster'!$N43</f>
        <v>0</v>
      </c>
      <c r="O43" s="50">
        <f>'[9]Daily Roster'!$O43</f>
        <v>0</v>
      </c>
      <c r="P43" s="50">
        <f>'[9]Daily Roster'!$P43</f>
        <v>0</v>
      </c>
      <c r="Q43" s="50">
        <f>'[9]Daily Roster'!$Q43</f>
        <v>0</v>
      </c>
      <c r="R43" s="50">
        <f>'[9]Daily Roster'!$R43</f>
        <v>0</v>
      </c>
    </row>
    <row r="44" spans="1:18" x14ac:dyDescent="0.3">
      <c r="A44" s="56">
        <f>'[9]Daily Roster'!$A44</f>
        <v>43502</v>
      </c>
      <c r="B44" s="57" t="str">
        <f>'[9]Daily Roster'!$B44</f>
        <v>Wednesday</v>
      </c>
      <c r="C44" s="55">
        <f>'[9]Daily Roster'!$C44</f>
        <v>0</v>
      </c>
      <c r="D44" s="55">
        <f>'[9]Daily Roster'!$D44</f>
        <v>0</v>
      </c>
      <c r="E44" s="55">
        <f>'[9]Daily Roster'!$E44</f>
        <v>0</v>
      </c>
      <c r="F44" s="55">
        <f>'[9]Daily Roster'!$F44</f>
        <v>0</v>
      </c>
      <c r="G44" s="55">
        <f>'[9]Daily Roster'!$G44</f>
        <v>0</v>
      </c>
      <c r="H44" s="55">
        <f>'[9]Daily Roster'!$H44</f>
        <v>0</v>
      </c>
      <c r="I44" s="55">
        <f>'[9]Daily Roster'!$I44</f>
        <v>0</v>
      </c>
      <c r="J44" s="55">
        <f>'[9]Daily Roster'!$J44</f>
        <v>0</v>
      </c>
      <c r="K44" s="50">
        <f>'[9]Daily Roster'!$K44</f>
        <v>0</v>
      </c>
      <c r="L44" s="50">
        <f>'[9]Daily Roster'!$L44</f>
        <v>0</v>
      </c>
      <c r="M44" s="50">
        <f>'[9]Daily Roster'!$M44</f>
        <v>0</v>
      </c>
      <c r="N44" s="50">
        <f>'[9]Daily Roster'!$N44</f>
        <v>0</v>
      </c>
      <c r="O44" s="50">
        <f>'[9]Daily Roster'!$O44</f>
        <v>0</v>
      </c>
      <c r="P44" s="50">
        <f>'[9]Daily Roster'!$P44</f>
        <v>0</v>
      </c>
      <c r="Q44" s="50">
        <f>'[9]Daily Roster'!$Q44</f>
        <v>0</v>
      </c>
      <c r="R44" s="50">
        <f>'[9]Daily Roster'!$R44</f>
        <v>0</v>
      </c>
    </row>
    <row r="45" spans="1:18" x14ac:dyDescent="0.3">
      <c r="A45" s="56">
        <f>'[9]Daily Roster'!$A45</f>
        <v>43503</v>
      </c>
      <c r="B45" s="57" t="str">
        <f>'[9]Daily Roster'!$B45</f>
        <v>Thursday</v>
      </c>
      <c r="C45" s="55">
        <f>'[9]Daily Roster'!$C45</f>
        <v>0</v>
      </c>
      <c r="D45" s="55">
        <f>'[9]Daily Roster'!$D45</f>
        <v>0</v>
      </c>
      <c r="E45" s="55">
        <f>'[9]Daily Roster'!$E45</f>
        <v>0</v>
      </c>
      <c r="F45" s="55">
        <f>'[9]Daily Roster'!$F45</f>
        <v>0</v>
      </c>
      <c r="G45" s="55">
        <f>'[9]Daily Roster'!$G45</f>
        <v>0</v>
      </c>
      <c r="H45" s="55">
        <f>'[9]Daily Roster'!$H45</f>
        <v>0</v>
      </c>
      <c r="I45" s="55">
        <f>'[9]Daily Roster'!$I45</f>
        <v>0</v>
      </c>
      <c r="J45" s="55">
        <f>'[9]Daily Roster'!$J45</f>
        <v>0</v>
      </c>
      <c r="K45" s="50">
        <f>'[9]Daily Roster'!$K45</f>
        <v>0</v>
      </c>
      <c r="L45" s="50">
        <f>'[9]Daily Roster'!$L45</f>
        <v>0</v>
      </c>
      <c r="M45" s="50">
        <f>'[9]Daily Roster'!$M45</f>
        <v>0</v>
      </c>
      <c r="N45" s="50">
        <f>'[9]Daily Roster'!$N45</f>
        <v>0</v>
      </c>
      <c r="O45" s="50">
        <f>'[9]Daily Roster'!$O45</f>
        <v>0</v>
      </c>
      <c r="P45" s="50">
        <f>'[9]Daily Roster'!$P45</f>
        <v>0</v>
      </c>
      <c r="Q45" s="50">
        <f>'[9]Daily Roster'!$Q45</f>
        <v>0</v>
      </c>
      <c r="R45" s="50">
        <f>'[9]Daily Roster'!$R45</f>
        <v>0</v>
      </c>
    </row>
    <row r="46" spans="1:18" x14ac:dyDescent="0.3">
      <c r="A46" s="56">
        <f>'[9]Daily Roster'!$A46</f>
        <v>43504</v>
      </c>
      <c r="B46" s="57" t="str">
        <f>'[9]Daily Roster'!$B46</f>
        <v>Friday</v>
      </c>
      <c r="C46" s="55">
        <f>'[9]Daily Roster'!$C46</f>
        <v>0</v>
      </c>
      <c r="D46" s="55">
        <f>'[9]Daily Roster'!$D46</f>
        <v>0</v>
      </c>
      <c r="E46" s="55">
        <f>'[9]Daily Roster'!$E46</f>
        <v>0</v>
      </c>
      <c r="F46" s="55">
        <f>'[9]Daily Roster'!$F46</f>
        <v>0</v>
      </c>
      <c r="G46" s="55">
        <f>'[9]Daily Roster'!$G46</f>
        <v>0</v>
      </c>
      <c r="H46" s="55">
        <f>'[9]Daily Roster'!$H46</f>
        <v>0</v>
      </c>
      <c r="I46" s="55">
        <f>'[9]Daily Roster'!$I46</f>
        <v>0</v>
      </c>
      <c r="J46" s="55">
        <f>'[9]Daily Roster'!$J46</f>
        <v>0</v>
      </c>
      <c r="K46" s="50">
        <f>'[9]Daily Roster'!$K46</f>
        <v>0</v>
      </c>
      <c r="L46" s="50">
        <f>'[9]Daily Roster'!$L46</f>
        <v>0</v>
      </c>
      <c r="M46" s="50">
        <f>'[9]Daily Roster'!$M46</f>
        <v>0</v>
      </c>
      <c r="N46" s="50">
        <f>'[9]Daily Roster'!$N46</f>
        <v>0</v>
      </c>
      <c r="O46" s="50">
        <f>'[9]Daily Roster'!$O46</f>
        <v>0</v>
      </c>
      <c r="P46" s="50">
        <f>'[9]Daily Roster'!$P46</f>
        <v>0</v>
      </c>
      <c r="Q46" s="50">
        <f>'[9]Daily Roster'!$Q46</f>
        <v>0</v>
      </c>
      <c r="R46" s="50">
        <f>'[9]Daily Roster'!$R46</f>
        <v>0</v>
      </c>
    </row>
    <row r="47" spans="1:18" x14ac:dyDescent="0.3">
      <c r="A47" s="56">
        <f>'[9]Daily Roster'!$A47</f>
        <v>43507</v>
      </c>
      <c r="B47" s="57" t="str">
        <f>'[9]Daily Roster'!$B47</f>
        <v>Monday</v>
      </c>
      <c r="C47" s="55">
        <f>'[9]Daily Roster'!$C47</f>
        <v>0</v>
      </c>
      <c r="D47" s="55">
        <f>'[9]Daily Roster'!$D47</f>
        <v>0</v>
      </c>
      <c r="E47" s="55">
        <f>'[9]Daily Roster'!$E47</f>
        <v>0</v>
      </c>
      <c r="F47" s="55">
        <f>'[9]Daily Roster'!$F47</f>
        <v>0</v>
      </c>
      <c r="G47" s="55">
        <f>'[9]Daily Roster'!$G47</f>
        <v>0</v>
      </c>
      <c r="H47" s="55">
        <f>'[9]Daily Roster'!$H47</f>
        <v>0</v>
      </c>
      <c r="I47" s="55">
        <f>'[9]Daily Roster'!$I47</f>
        <v>0</v>
      </c>
      <c r="J47" s="55">
        <f>'[9]Daily Roster'!$J47</f>
        <v>0</v>
      </c>
      <c r="K47" s="50">
        <f>'[9]Daily Roster'!$K47</f>
        <v>0</v>
      </c>
      <c r="L47" s="50">
        <f>'[9]Daily Roster'!$L47</f>
        <v>0</v>
      </c>
      <c r="M47" s="50">
        <f>'[9]Daily Roster'!$M47</f>
        <v>0</v>
      </c>
      <c r="N47" s="50">
        <f>'[9]Daily Roster'!$N47</f>
        <v>0</v>
      </c>
      <c r="O47" s="50">
        <f>'[9]Daily Roster'!$O47</f>
        <v>0</v>
      </c>
      <c r="P47" s="50">
        <f>'[9]Daily Roster'!$P47</f>
        <v>0</v>
      </c>
      <c r="Q47" s="50">
        <f>'[9]Daily Roster'!$Q47</f>
        <v>0</v>
      </c>
      <c r="R47" s="50">
        <f>'[9]Daily Roster'!$R47</f>
        <v>0</v>
      </c>
    </row>
    <row r="48" spans="1:18" x14ac:dyDescent="0.3">
      <c r="A48" s="56">
        <f>'[9]Daily Roster'!$A48</f>
        <v>43508</v>
      </c>
      <c r="B48" s="57" t="str">
        <f>'[9]Daily Roster'!$B48</f>
        <v>Tuesday</v>
      </c>
      <c r="C48" s="55">
        <f>'[9]Daily Roster'!$C48</f>
        <v>0</v>
      </c>
      <c r="D48" s="55">
        <f>'[9]Daily Roster'!$D48</f>
        <v>0</v>
      </c>
      <c r="E48" s="55">
        <f>'[9]Daily Roster'!$E48</f>
        <v>0</v>
      </c>
      <c r="F48" s="55">
        <f>'[9]Daily Roster'!$F48</f>
        <v>0</v>
      </c>
      <c r="G48" s="55">
        <f>'[9]Daily Roster'!$G48</f>
        <v>0</v>
      </c>
      <c r="H48" s="55">
        <f>'[9]Daily Roster'!$H48</f>
        <v>0</v>
      </c>
      <c r="I48" s="55">
        <f>'[9]Daily Roster'!$I48</f>
        <v>0</v>
      </c>
      <c r="J48" s="55">
        <f>'[9]Daily Roster'!$J48</f>
        <v>0</v>
      </c>
      <c r="K48" s="50">
        <f>'[9]Daily Roster'!$K48</f>
        <v>0</v>
      </c>
      <c r="L48" s="50">
        <f>'[9]Daily Roster'!$L48</f>
        <v>0</v>
      </c>
      <c r="M48" s="50">
        <f>'[9]Daily Roster'!$M48</f>
        <v>0</v>
      </c>
      <c r="N48" s="50">
        <f>'[9]Daily Roster'!$N48</f>
        <v>0</v>
      </c>
      <c r="O48" s="50">
        <f>'[9]Daily Roster'!$O48</f>
        <v>0</v>
      </c>
      <c r="P48" s="50">
        <f>'[9]Daily Roster'!$P48</f>
        <v>0</v>
      </c>
      <c r="Q48" s="50">
        <f>'[9]Daily Roster'!$Q48</f>
        <v>0</v>
      </c>
      <c r="R48" s="50">
        <f>'[9]Daily Roster'!$R48</f>
        <v>0</v>
      </c>
    </row>
    <row r="49" spans="1:18" x14ac:dyDescent="0.3">
      <c r="A49" s="56">
        <f>'[9]Daily Roster'!$A49</f>
        <v>43509</v>
      </c>
      <c r="B49" s="57" t="str">
        <f>'[9]Daily Roster'!$B49</f>
        <v>Wednesday</v>
      </c>
      <c r="C49" s="55">
        <f>'[9]Daily Roster'!$C49</f>
        <v>0</v>
      </c>
      <c r="D49" s="55">
        <f>'[9]Daily Roster'!$D49</f>
        <v>0</v>
      </c>
      <c r="E49" s="55">
        <f>'[9]Daily Roster'!$E49</f>
        <v>0</v>
      </c>
      <c r="F49" s="55">
        <f>'[9]Daily Roster'!$F49</f>
        <v>0</v>
      </c>
      <c r="G49" s="55">
        <f>'[9]Daily Roster'!$G49</f>
        <v>0</v>
      </c>
      <c r="H49" s="55">
        <f>'[9]Daily Roster'!$H49</f>
        <v>0</v>
      </c>
      <c r="I49" s="55">
        <f>'[9]Daily Roster'!$I49</f>
        <v>0</v>
      </c>
      <c r="J49" s="55">
        <f>'[9]Daily Roster'!$J49</f>
        <v>0</v>
      </c>
      <c r="K49" s="50">
        <f>'[9]Daily Roster'!$K49</f>
        <v>0</v>
      </c>
      <c r="L49" s="50">
        <f>'[9]Daily Roster'!$L49</f>
        <v>0</v>
      </c>
      <c r="M49" s="50">
        <f>'[9]Daily Roster'!$M49</f>
        <v>0</v>
      </c>
      <c r="N49" s="50">
        <f>'[9]Daily Roster'!$N49</f>
        <v>0</v>
      </c>
      <c r="O49" s="50">
        <f>'[9]Daily Roster'!$O49</f>
        <v>0</v>
      </c>
      <c r="P49" s="50">
        <f>'[9]Daily Roster'!$P49</f>
        <v>0</v>
      </c>
      <c r="Q49" s="50">
        <f>'[9]Daily Roster'!$Q49</f>
        <v>0</v>
      </c>
      <c r="R49" s="50">
        <f>'[9]Daily Roster'!$R49</f>
        <v>0</v>
      </c>
    </row>
    <row r="50" spans="1:18" x14ac:dyDescent="0.3">
      <c r="A50" s="56">
        <f>'[9]Daily Roster'!$A50</f>
        <v>43510</v>
      </c>
      <c r="B50" s="57" t="str">
        <f>'[9]Daily Roster'!$B50</f>
        <v>Thursday</v>
      </c>
      <c r="C50" s="55">
        <f>'[9]Daily Roster'!$C50</f>
        <v>0</v>
      </c>
      <c r="D50" s="55">
        <f>'[9]Daily Roster'!$D50</f>
        <v>0</v>
      </c>
      <c r="E50" s="55">
        <f>'[9]Daily Roster'!$E50</f>
        <v>0</v>
      </c>
      <c r="F50" s="55">
        <f>'[9]Daily Roster'!$F50</f>
        <v>0</v>
      </c>
      <c r="G50" s="55">
        <f>'[9]Daily Roster'!$G50</f>
        <v>0</v>
      </c>
      <c r="H50" s="55">
        <f>'[9]Daily Roster'!$H50</f>
        <v>0</v>
      </c>
      <c r="I50" s="55">
        <f>'[9]Daily Roster'!$I50</f>
        <v>0</v>
      </c>
      <c r="J50" s="55">
        <f>'[9]Daily Roster'!$J50</f>
        <v>0</v>
      </c>
      <c r="K50" s="50">
        <f>'[9]Daily Roster'!$K50</f>
        <v>0</v>
      </c>
      <c r="L50" s="50">
        <f>'[9]Daily Roster'!$L50</f>
        <v>0</v>
      </c>
      <c r="M50" s="50">
        <f>'[9]Daily Roster'!$M50</f>
        <v>0</v>
      </c>
      <c r="N50" s="50">
        <f>'[9]Daily Roster'!$N50</f>
        <v>0</v>
      </c>
      <c r="O50" s="50">
        <f>'[9]Daily Roster'!$O50</f>
        <v>0</v>
      </c>
      <c r="P50" s="50">
        <f>'[9]Daily Roster'!$P50</f>
        <v>0</v>
      </c>
      <c r="Q50" s="50">
        <f>'[9]Daily Roster'!$Q50</f>
        <v>0</v>
      </c>
      <c r="R50" s="50">
        <f>'[9]Daily Roster'!$R50</f>
        <v>0</v>
      </c>
    </row>
    <row r="51" spans="1:18" x14ac:dyDescent="0.3">
      <c r="A51" s="56">
        <f>'[9]Daily Roster'!$A51</f>
        <v>43511</v>
      </c>
      <c r="B51" s="57" t="str">
        <f>'[9]Daily Roster'!$B51</f>
        <v>Friday</v>
      </c>
      <c r="C51" s="55">
        <f>'[9]Daily Roster'!$C51</f>
        <v>0</v>
      </c>
      <c r="D51" s="55">
        <f>'[9]Daily Roster'!$D51</f>
        <v>0</v>
      </c>
      <c r="E51" s="55">
        <f>'[9]Daily Roster'!$E51</f>
        <v>0</v>
      </c>
      <c r="F51" s="55">
        <f>'[9]Daily Roster'!$F51</f>
        <v>0</v>
      </c>
      <c r="G51" s="55">
        <f>'[9]Daily Roster'!$G51</f>
        <v>0</v>
      </c>
      <c r="H51" s="55">
        <f>'[9]Daily Roster'!$H51</f>
        <v>0</v>
      </c>
      <c r="I51" s="55">
        <f>'[9]Daily Roster'!$I51</f>
        <v>0</v>
      </c>
      <c r="J51" s="55">
        <f>'[9]Daily Roster'!$J51</f>
        <v>0</v>
      </c>
      <c r="K51" s="50">
        <f>'[9]Daily Roster'!$K51</f>
        <v>0</v>
      </c>
      <c r="L51" s="50">
        <f>'[9]Daily Roster'!$L51</f>
        <v>0</v>
      </c>
      <c r="M51" s="50">
        <f>'[9]Daily Roster'!$M51</f>
        <v>0</v>
      </c>
      <c r="N51" s="50">
        <f>'[9]Daily Roster'!$N51</f>
        <v>0</v>
      </c>
      <c r="O51" s="50">
        <f>'[9]Daily Roster'!$O51</f>
        <v>0</v>
      </c>
      <c r="P51" s="50">
        <f>'[9]Daily Roster'!$P51</f>
        <v>0</v>
      </c>
      <c r="Q51" s="50">
        <f>'[9]Daily Roster'!$Q51</f>
        <v>0</v>
      </c>
      <c r="R51" s="50">
        <f>'[9]Daily Roster'!$R51</f>
        <v>0</v>
      </c>
    </row>
    <row r="52" spans="1:18" x14ac:dyDescent="0.3">
      <c r="A52" s="56">
        <f>'[9]Daily Roster'!$A52</f>
        <v>43514</v>
      </c>
      <c r="B52" s="57" t="str">
        <f>'[9]Daily Roster'!$B52</f>
        <v>Monday</v>
      </c>
      <c r="C52" s="55">
        <f>'[9]Daily Roster'!$C52</f>
        <v>0</v>
      </c>
      <c r="D52" s="55">
        <f>'[9]Daily Roster'!$D52</f>
        <v>0</v>
      </c>
      <c r="E52" s="55">
        <f>'[9]Daily Roster'!$E52</f>
        <v>0</v>
      </c>
      <c r="F52" s="55">
        <f>'[9]Daily Roster'!$F52</f>
        <v>0</v>
      </c>
      <c r="G52" s="55">
        <f>'[9]Daily Roster'!$G52</f>
        <v>0</v>
      </c>
      <c r="H52" s="55">
        <f>'[9]Daily Roster'!$H52</f>
        <v>0</v>
      </c>
      <c r="I52" s="55">
        <f>'[9]Daily Roster'!$I52</f>
        <v>0</v>
      </c>
      <c r="J52" s="55">
        <f>'[9]Daily Roster'!$J52</f>
        <v>0</v>
      </c>
      <c r="K52" s="50">
        <f>'[9]Daily Roster'!$K52</f>
        <v>0</v>
      </c>
      <c r="L52" s="50">
        <f>'[9]Daily Roster'!$L52</f>
        <v>0</v>
      </c>
      <c r="M52" s="50">
        <f>'[9]Daily Roster'!$M52</f>
        <v>0</v>
      </c>
      <c r="N52" s="50">
        <f>'[9]Daily Roster'!$N52</f>
        <v>0</v>
      </c>
      <c r="O52" s="50">
        <f>'[9]Daily Roster'!$O52</f>
        <v>0</v>
      </c>
      <c r="P52" s="50">
        <f>'[9]Daily Roster'!$P52</f>
        <v>0</v>
      </c>
      <c r="Q52" s="50">
        <f>'[9]Daily Roster'!$Q52</f>
        <v>0</v>
      </c>
      <c r="R52" s="50">
        <f>'[9]Daily Roster'!$R52</f>
        <v>0</v>
      </c>
    </row>
    <row r="53" spans="1:18" x14ac:dyDescent="0.3">
      <c r="A53" s="56">
        <f>'[9]Daily Roster'!$A53</f>
        <v>43515</v>
      </c>
      <c r="B53" s="57" t="str">
        <f>'[9]Daily Roster'!$B53</f>
        <v>Tuesday</v>
      </c>
      <c r="C53" s="55">
        <f>'[9]Daily Roster'!$C53</f>
        <v>0</v>
      </c>
      <c r="D53" s="55">
        <f>'[9]Daily Roster'!$D53</f>
        <v>0</v>
      </c>
      <c r="E53" s="55">
        <f>'[9]Daily Roster'!$E53</f>
        <v>0</v>
      </c>
      <c r="F53" s="55">
        <f>'[9]Daily Roster'!$F53</f>
        <v>0</v>
      </c>
      <c r="G53" s="55">
        <f>'[9]Daily Roster'!$G53</f>
        <v>0</v>
      </c>
      <c r="H53" s="55">
        <f>'[9]Daily Roster'!$H53</f>
        <v>0</v>
      </c>
      <c r="I53" s="55">
        <f>'[9]Daily Roster'!$I53</f>
        <v>0</v>
      </c>
      <c r="J53" s="55">
        <f>'[9]Daily Roster'!$J53</f>
        <v>0</v>
      </c>
      <c r="K53" s="50">
        <f>'[9]Daily Roster'!$K53</f>
        <v>0</v>
      </c>
      <c r="L53" s="50">
        <f>'[9]Daily Roster'!$L53</f>
        <v>0</v>
      </c>
      <c r="M53" s="50">
        <f>'[9]Daily Roster'!$M53</f>
        <v>0</v>
      </c>
      <c r="N53" s="50">
        <f>'[9]Daily Roster'!$N53</f>
        <v>0</v>
      </c>
      <c r="O53" s="50">
        <f>'[9]Daily Roster'!$O53</f>
        <v>0</v>
      </c>
      <c r="P53" s="50">
        <f>'[9]Daily Roster'!$P53</f>
        <v>0</v>
      </c>
      <c r="Q53" s="50">
        <f>'[9]Daily Roster'!$Q53</f>
        <v>0</v>
      </c>
      <c r="R53" s="50">
        <f>'[9]Daily Roster'!$R53</f>
        <v>0</v>
      </c>
    </row>
    <row r="54" spans="1:18" x14ac:dyDescent="0.3">
      <c r="A54" s="56">
        <f>'[9]Daily Roster'!$A54</f>
        <v>43516</v>
      </c>
      <c r="B54" s="57" t="str">
        <f>'[9]Daily Roster'!$B54</f>
        <v>Wednesday</v>
      </c>
      <c r="C54" s="55">
        <f>'[9]Daily Roster'!$C54</f>
        <v>0</v>
      </c>
      <c r="D54" s="55">
        <f>'[9]Daily Roster'!$D54</f>
        <v>0</v>
      </c>
      <c r="E54" s="55">
        <f>'[9]Daily Roster'!$E54</f>
        <v>0</v>
      </c>
      <c r="F54" s="55">
        <f>'[9]Daily Roster'!$F54</f>
        <v>0</v>
      </c>
      <c r="G54" s="55">
        <f>'[9]Daily Roster'!$G54</f>
        <v>0</v>
      </c>
      <c r="H54" s="55">
        <f>'[9]Daily Roster'!$H54</f>
        <v>0</v>
      </c>
      <c r="I54" s="55">
        <f>'[9]Daily Roster'!$I54</f>
        <v>0</v>
      </c>
      <c r="J54" s="55">
        <f>'[9]Daily Roster'!$J54</f>
        <v>0</v>
      </c>
      <c r="K54" s="50">
        <f>'[9]Daily Roster'!$K54</f>
        <v>0</v>
      </c>
      <c r="L54" s="50">
        <f>'[9]Daily Roster'!$L54</f>
        <v>0</v>
      </c>
      <c r="M54" s="50">
        <f>'[9]Daily Roster'!$M54</f>
        <v>0</v>
      </c>
      <c r="N54" s="50">
        <f>'[9]Daily Roster'!$N54</f>
        <v>0</v>
      </c>
      <c r="O54" s="50">
        <f>'[9]Daily Roster'!$O54</f>
        <v>0</v>
      </c>
      <c r="P54" s="50">
        <f>'[9]Daily Roster'!$P54</f>
        <v>0</v>
      </c>
      <c r="Q54" s="50">
        <f>'[9]Daily Roster'!$Q54</f>
        <v>0</v>
      </c>
      <c r="R54" s="50">
        <f>'[9]Daily Roster'!$R54</f>
        <v>0</v>
      </c>
    </row>
    <row r="55" spans="1:18" x14ac:dyDescent="0.3">
      <c r="A55" s="56">
        <f>'[9]Daily Roster'!$A55</f>
        <v>43517</v>
      </c>
      <c r="B55" s="57" t="str">
        <f>'[9]Daily Roster'!$B55</f>
        <v>Thursday</v>
      </c>
      <c r="C55" s="55">
        <f>'[9]Daily Roster'!$C55</f>
        <v>0</v>
      </c>
      <c r="D55" s="55">
        <f>'[9]Daily Roster'!$D55</f>
        <v>0</v>
      </c>
      <c r="E55" s="55">
        <f>'[9]Daily Roster'!$E55</f>
        <v>0</v>
      </c>
      <c r="F55" s="55">
        <f>'[9]Daily Roster'!$F55</f>
        <v>0</v>
      </c>
      <c r="G55" s="55">
        <f>'[9]Daily Roster'!$G55</f>
        <v>0</v>
      </c>
      <c r="H55" s="55">
        <f>'[9]Daily Roster'!$H55</f>
        <v>0</v>
      </c>
      <c r="I55" s="55">
        <f>'[9]Daily Roster'!$I55</f>
        <v>0</v>
      </c>
      <c r="J55" s="55">
        <f>'[9]Daily Roster'!$J55</f>
        <v>0</v>
      </c>
      <c r="K55" s="50">
        <f>'[9]Daily Roster'!$K55</f>
        <v>0</v>
      </c>
      <c r="L55" s="50">
        <f>'[9]Daily Roster'!$L55</f>
        <v>0</v>
      </c>
      <c r="M55" s="50">
        <f>'[9]Daily Roster'!$M55</f>
        <v>0</v>
      </c>
      <c r="N55" s="50">
        <f>'[9]Daily Roster'!$N55</f>
        <v>0</v>
      </c>
      <c r="O55" s="50">
        <f>'[9]Daily Roster'!$O55</f>
        <v>0</v>
      </c>
      <c r="P55" s="50">
        <f>'[9]Daily Roster'!$P55</f>
        <v>0</v>
      </c>
      <c r="Q55" s="50">
        <f>'[9]Daily Roster'!$Q55</f>
        <v>0</v>
      </c>
      <c r="R55" s="50">
        <f>'[9]Daily Roster'!$R55</f>
        <v>0</v>
      </c>
    </row>
    <row r="56" spans="1:18" x14ac:dyDescent="0.3">
      <c r="A56" s="56">
        <f>'[9]Daily Roster'!$A56</f>
        <v>43518</v>
      </c>
      <c r="B56" s="57" t="str">
        <f>'[9]Daily Roster'!$B56</f>
        <v>Friday</v>
      </c>
      <c r="C56" s="55">
        <f>'[9]Daily Roster'!$C56</f>
        <v>0</v>
      </c>
      <c r="D56" s="55">
        <f>'[9]Daily Roster'!$D56</f>
        <v>0</v>
      </c>
      <c r="E56" s="55">
        <f>'[9]Daily Roster'!$E56</f>
        <v>0</v>
      </c>
      <c r="F56" s="55">
        <f>'[9]Daily Roster'!$F56</f>
        <v>0</v>
      </c>
      <c r="G56" s="55">
        <f>'[9]Daily Roster'!$G56</f>
        <v>0</v>
      </c>
      <c r="H56" s="55">
        <f>'[9]Daily Roster'!$H56</f>
        <v>0</v>
      </c>
      <c r="I56" s="55">
        <f>'[9]Daily Roster'!$I56</f>
        <v>0</v>
      </c>
      <c r="J56" s="55">
        <f>'[9]Daily Roster'!$J56</f>
        <v>0</v>
      </c>
      <c r="K56" s="50">
        <f>'[9]Daily Roster'!$K56</f>
        <v>0</v>
      </c>
      <c r="L56" s="50">
        <f>'[9]Daily Roster'!$L56</f>
        <v>0</v>
      </c>
      <c r="M56" s="50">
        <f>'[9]Daily Roster'!$M56</f>
        <v>0</v>
      </c>
      <c r="N56" s="50">
        <f>'[9]Daily Roster'!$N56</f>
        <v>0</v>
      </c>
      <c r="O56" s="50">
        <f>'[9]Daily Roster'!$O56</f>
        <v>0</v>
      </c>
      <c r="P56" s="50">
        <f>'[9]Daily Roster'!$P56</f>
        <v>0</v>
      </c>
      <c r="Q56" s="50">
        <f>'[9]Daily Roster'!$Q56</f>
        <v>0</v>
      </c>
      <c r="R56" s="50">
        <f>'[9]Daily Roster'!$R56</f>
        <v>0</v>
      </c>
    </row>
    <row r="57" spans="1:18" x14ac:dyDescent="0.3">
      <c r="A57" s="56">
        <f>'[9]Daily Roster'!$A57</f>
        <v>43521</v>
      </c>
      <c r="B57" s="57" t="str">
        <f>'[9]Daily Roster'!$B57</f>
        <v>Monday</v>
      </c>
      <c r="C57" s="55">
        <f>'[9]Daily Roster'!$C57</f>
        <v>0</v>
      </c>
      <c r="D57" s="55">
        <f>'[9]Daily Roster'!$D57</f>
        <v>0</v>
      </c>
      <c r="E57" s="55">
        <f>'[9]Daily Roster'!$E57</f>
        <v>0</v>
      </c>
      <c r="F57" s="55">
        <f>'[9]Daily Roster'!$F57</f>
        <v>0</v>
      </c>
      <c r="G57" s="55">
        <f>'[9]Daily Roster'!$G57</f>
        <v>0</v>
      </c>
      <c r="H57" s="55">
        <f>'[9]Daily Roster'!$H57</f>
        <v>0</v>
      </c>
      <c r="I57" s="55">
        <f>'[9]Daily Roster'!$I57</f>
        <v>0</v>
      </c>
      <c r="J57" s="55">
        <f>'[9]Daily Roster'!$J57</f>
        <v>0</v>
      </c>
      <c r="K57" s="50">
        <f>'[9]Daily Roster'!$K57</f>
        <v>0</v>
      </c>
      <c r="L57" s="50">
        <f>'[9]Daily Roster'!$L57</f>
        <v>0</v>
      </c>
      <c r="M57" s="50">
        <f>'[9]Daily Roster'!$M57</f>
        <v>0</v>
      </c>
      <c r="N57" s="50">
        <f>'[9]Daily Roster'!$N57</f>
        <v>0</v>
      </c>
      <c r="O57" s="50">
        <f>'[9]Daily Roster'!$O57</f>
        <v>0</v>
      </c>
      <c r="P57" s="50">
        <f>'[9]Daily Roster'!$P57</f>
        <v>0</v>
      </c>
      <c r="Q57" s="50">
        <f>'[9]Daily Roster'!$Q57</f>
        <v>0</v>
      </c>
      <c r="R57" s="50">
        <f>'[9]Daily Roster'!$R57</f>
        <v>0</v>
      </c>
    </row>
    <row r="58" spans="1:18" x14ac:dyDescent="0.3">
      <c r="A58" s="56">
        <f>'[9]Daily Roster'!$A58</f>
        <v>43522</v>
      </c>
      <c r="B58" s="57" t="str">
        <f>'[9]Daily Roster'!$B58</f>
        <v>Tuesday</v>
      </c>
      <c r="C58" s="55">
        <f>'[9]Daily Roster'!$C58</f>
        <v>0</v>
      </c>
      <c r="D58" s="55">
        <f>'[9]Daily Roster'!$D58</f>
        <v>0</v>
      </c>
      <c r="E58" s="55">
        <f>'[9]Daily Roster'!$E58</f>
        <v>0</v>
      </c>
      <c r="F58" s="55">
        <f>'[9]Daily Roster'!$F58</f>
        <v>0</v>
      </c>
      <c r="G58" s="55">
        <f>'[9]Daily Roster'!$G58</f>
        <v>0</v>
      </c>
      <c r="H58" s="55">
        <f>'[9]Daily Roster'!$H58</f>
        <v>0</v>
      </c>
      <c r="I58" s="55">
        <f>'[9]Daily Roster'!$I58</f>
        <v>0</v>
      </c>
      <c r="J58" s="55">
        <f>'[9]Daily Roster'!$J58</f>
        <v>0</v>
      </c>
      <c r="K58" s="50">
        <f>'[9]Daily Roster'!$K58</f>
        <v>0</v>
      </c>
      <c r="L58" s="50">
        <f>'[9]Daily Roster'!$L58</f>
        <v>0</v>
      </c>
      <c r="M58" s="50">
        <f>'[9]Daily Roster'!$M58</f>
        <v>0</v>
      </c>
      <c r="N58" s="50">
        <f>'[9]Daily Roster'!$N58</f>
        <v>0</v>
      </c>
      <c r="O58" s="50">
        <f>'[9]Daily Roster'!$O58</f>
        <v>0</v>
      </c>
      <c r="P58" s="50">
        <f>'[9]Daily Roster'!$P58</f>
        <v>0</v>
      </c>
      <c r="Q58" s="50">
        <f>'[9]Daily Roster'!$Q58</f>
        <v>0</v>
      </c>
      <c r="R58" s="50">
        <f>'[9]Daily Roster'!$R58</f>
        <v>0</v>
      </c>
    </row>
    <row r="59" spans="1:18" x14ac:dyDescent="0.3">
      <c r="A59" s="56">
        <f>'[9]Daily Roster'!$A59</f>
        <v>43523</v>
      </c>
      <c r="B59" s="57" t="str">
        <f>'[9]Daily Roster'!$B59</f>
        <v>Wednesday</v>
      </c>
      <c r="C59" s="55">
        <f>'[9]Daily Roster'!$C59</f>
        <v>0</v>
      </c>
      <c r="D59" s="55">
        <f>'[9]Daily Roster'!$D59</f>
        <v>0</v>
      </c>
      <c r="E59" s="55">
        <f>'[9]Daily Roster'!$E59</f>
        <v>0</v>
      </c>
      <c r="F59" s="55">
        <f>'[9]Daily Roster'!$F59</f>
        <v>0</v>
      </c>
      <c r="G59" s="55">
        <f>'[9]Daily Roster'!$G59</f>
        <v>0</v>
      </c>
      <c r="H59" s="55">
        <f>'[9]Daily Roster'!$H59</f>
        <v>0</v>
      </c>
      <c r="I59" s="55">
        <f>'[9]Daily Roster'!$I59</f>
        <v>0</v>
      </c>
      <c r="J59" s="55">
        <f>'[9]Daily Roster'!$J59</f>
        <v>0</v>
      </c>
      <c r="K59" s="50">
        <f>'[9]Daily Roster'!$K59</f>
        <v>0</v>
      </c>
      <c r="L59" s="50">
        <f>'[9]Daily Roster'!$L59</f>
        <v>0</v>
      </c>
      <c r="M59" s="50">
        <f>'[9]Daily Roster'!$M59</f>
        <v>0</v>
      </c>
      <c r="N59" s="50">
        <f>'[9]Daily Roster'!$N59</f>
        <v>0</v>
      </c>
      <c r="O59" s="50">
        <f>'[9]Daily Roster'!$O59</f>
        <v>0</v>
      </c>
      <c r="P59" s="50">
        <f>'[9]Daily Roster'!$P59</f>
        <v>0</v>
      </c>
      <c r="Q59" s="50">
        <f>'[9]Daily Roster'!$Q59</f>
        <v>0</v>
      </c>
      <c r="R59" s="50">
        <f>'[9]Daily Roster'!$R59</f>
        <v>0</v>
      </c>
    </row>
    <row r="60" spans="1:18" x14ac:dyDescent="0.3">
      <c r="A60" s="56">
        <f>'[9]Daily Roster'!$A60</f>
        <v>43524</v>
      </c>
      <c r="B60" s="57" t="str">
        <f>'[9]Daily Roster'!$B60</f>
        <v>Thursday</v>
      </c>
      <c r="C60" s="55">
        <f>'[9]Daily Roster'!$C60</f>
        <v>0</v>
      </c>
      <c r="D60" s="55">
        <f>'[9]Daily Roster'!$D60</f>
        <v>0</v>
      </c>
      <c r="E60" s="55">
        <f>'[9]Daily Roster'!$E60</f>
        <v>0</v>
      </c>
      <c r="F60" s="55">
        <f>'[9]Daily Roster'!$F60</f>
        <v>0</v>
      </c>
      <c r="G60" s="55">
        <f>'[9]Daily Roster'!$G60</f>
        <v>0</v>
      </c>
      <c r="H60" s="55">
        <f>'[9]Daily Roster'!$H60</f>
        <v>0</v>
      </c>
      <c r="I60" s="55">
        <f>'[9]Daily Roster'!$I60</f>
        <v>0</v>
      </c>
      <c r="J60" s="55">
        <f>'[9]Daily Roster'!$J60</f>
        <v>0</v>
      </c>
      <c r="K60" s="50">
        <f>'[9]Daily Roster'!$K60</f>
        <v>0</v>
      </c>
      <c r="L60" s="50">
        <f>'[9]Daily Roster'!$L60</f>
        <v>0</v>
      </c>
      <c r="M60" s="50">
        <f>'[9]Daily Roster'!$M60</f>
        <v>0</v>
      </c>
      <c r="N60" s="50">
        <f>'[9]Daily Roster'!$N60</f>
        <v>0</v>
      </c>
      <c r="O60" s="50">
        <f>'[9]Daily Roster'!$O60</f>
        <v>0</v>
      </c>
      <c r="P60" s="50">
        <f>'[9]Daily Roster'!$P60</f>
        <v>0</v>
      </c>
      <c r="Q60" s="50">
        <f>'[9]Daily Roster'!$Q60</f>
        <v>0</v>
      </c>
      <c r="R60" s="50">
        <f>'[9]Daily Roster'!$R60</f>
        <v>0</v>
      </c>
    </row>
    <row r="61" spans="1:18" x14ac:dyDescent="0.3">
      <c r="A61" s="56">
        <f>'[9]Daily Roster'!$A61</f>
        <v>43525</v>
      </c>
      <c r="B61" s="57" t="str">
        <f>'[9]Daily Roster'!$B61</f>
        <v>Friday</v>
      </c>
      <c r="C61" s="55">
        <f>'[9]Daily Roster'!$C61</f>
        <v>0</v>
      </c>
      <c r="D61" s="55">
        <f>'[9]Daily Roster'!$D61</f>
        <v>0</v>
      </c>
      <c r="E61" s="55">
        <f>'[9]Daily Roster'!$E61</f>
        <v>0</v>
      </c>
      <c r="F61" s="55">
        <f>'[9]Daily Roster'!$F61</f>
        <v>0</v>
      </c>
      <c r="G61" s="55">
        <f>'[9]Daily Roster'!$G61</f>
        <v>0</v>
      </c>
      <c r="H61" s="55">
        <f>'[9]Daily Roster'!$H61</f>
        <v>0</v>
      </c>
      <c r="I61" s="55">
        <f>'[9]Daily Roster'!$I61</f>
        <v>0</v>
      </c>
      <c r="J61" s="55">
        <f>'[9]Daily Roster'!$J61</f>
        <v>0</v>
      </c>
      <c r="K61" s="50">
        <f>'[9]Daily Roster'!$K61</f>
        <v>0</v>
      </c>
      <c r="L61" s="50">
        <f>'[9]Daily Roster'!$L61</f>
        <v>0</v>
      </c>
      <c r="M61" s="50">
        <f>'[9]Daily Roster'!$M61</f>
        <v>0</v>
      </c>
      <c r="N61" s="50">
        <f>'[9]Daily Roster'!$N61</f>
        <v>0</v>
      </c>
      <c r="O61" s="50">
        <f>'[9]Daily Roster'!$O61</f>
        <v>0</v>
      </c>
      <c r="P61" s="50">
        <f>'[9]Daily Roster'!$P61</f>
        <v>0</v>
      </c>
      <c r="Q61" s="50">
        <f>'[9]Daily Roster'!$Q61</f>
        <v>0</v>
      </c>
      <c r="R61" s="50">
        <f>'[9]Daily Roster'!$R61</f>
        <v>0</v>
      </c>
    </row>
    <row r="62" spans="1:18" x14ac:dyDescent="0.3">
      <c r="A62" s="56">
        <f>'[9]Daily Roster'!$A62</f>
        <v>43528</v>
      </c>
      <c r="B62" s="57" t="str">
        <f>'[9]Daily Roster'!$B62</f>
        <v>Monday</v>
      </c>
      <c r="C62" s="55">
        <f>'[9]Daily Roster'!$C62</f>
        <v>0</v>
      </c>
      <c r="D62" s="55">
        <f>'[9]Daily Roster'!$D62</f>
        <v>0</v>
      </c>
      <c r="E62" s="55">
        <f>'[9]Daily Roster'!$E62</f>
        <v>0</v>
      </c>
      <c r="F62" s="55">
        <f>'[9]Daily Roster'!$F62</f>
        <v>0</v>
      </c>
      <c r="G62" s="55">
        <f>'[9]Daily Roster'!$G62</f>
        <v>0</v>
      </c>
      <c r="H62" s="55">
        <f>'[9]Daily Roster'!$H62</f>
        <v>0</v>
      </c>
      <c r="I62" s="55">
        <f>'[9]Daily Roster'!$I62</f>
        <v>0</v>
      </c>
      <c r="J62" s="55">
        <f>'[9]Daily Roster'!$J62</f>
        <v>0</v>
      </c>
      <c r="K62" s="50">
        <f>'[9]Daily Roster'!$K62</f>
        <v>0</v>
      </c>
      <c r="L62" s="50">
        <f>'[9]Daily Roster'!$L62</f>
        <v>0</v>
      </c>
      <c r="M62" s="50">
        <f>'[9]Daily Roster'!$M62</f>
        <v>0</v>
      </c>
      <c r="N62" s="50">
        <f>'[9]Daily Roster'!$N62</f>
        <v>0</v>
      </c>
      <c r="O62" s="50">
        <f>'[9]Daily Roster'!$O62</f>
        <v>0</v>
      </c>
      <c r="P62" s="50">
        <f>'[9]Daily Roster'!$P62</f>
        <v>0</v>
      </c>
      <c r="Q62" s="50">
        <f>'[9]Daily Roster'!$Q62</f>
        <v>0</v>
      </c>
      <c r="R62" s="50">
        <f>'[9]Daily Roster'!$R62</f>
        <v>0</v>
      </c>
    </row>
    <row r="63" spans="1:18" x14ac:dyDescent="0.3">
      <c r="A63" s="56">
        <f>'[9]Daily Roster'!$A63</f>
        <v>43529</v>
      </c>
      <c r="B63" s="57" t="str">
        <f>'[9]Daily Roster'!$B63</f>
        <v>Tuesday</v>
      </c>
      <c r="C63" s="55">
        <f>'[9]Daily Roster'!$C63</f>
        <v>0</v>
      </c>
      <c r="D63" s="55">
        <f>'[9]Daily Roster'!$D63</f>
        <v>0</v>
      </c>
      <c r="E63" s="55">
        <f>'[9]Daily Roster'!$E63</f>
        <v>0</v>
      </c>
      <c r="F63" s="55">
        <f>'[9]Daily Roster'!$F63</f>
        <v>0</v>
      </c>
      <c r="G63" s="55">
        <f>'[9]Daily Roster'!$G63</f>
        <v>0</v>
      </c>
      <c r="H63" s="55">
        <f>'[9]Daily Roster'!$H63</f>
        <v>0</v>
      </c>
      <c r="I63" s="55">
        <f>'[9]Daily Roster'!$I63</f>
        <v>0</v>
      </c>
      <c r="J63" s="55">
        <f>'[9]Daily Roster'!$J63</f>
        <v>0</v>
      </c>
      <c r="K63" s="50">
        <f>'[9]Daily Roster'!$K63</f>
        <v>0</v>
      </c>
      <c r="L63" s="50">
        <f>'[9]Daily Roster'!$L63</f>
        <v>0</v>
      </c>
      <c r="M63" s="50">
        <f>'[9]Daily Roster'!$M63</f>
        <v>0</v>
      </c>
      <c r="N63" s="50">
        <f>'[9]Daily Roster'!$N63</f>
        <v>0</v>
      </c>
      <c r="O63" s="50">
        <f>'[9]Daily Roster'!$O63</f>
        <v>0</v>
      </c>
      <c r="P63" s="50">
        <f>'[9]Daily Roster'!$P63</f>
        <v>0</v>
      </c>
      <c r="Q63" s="50">
        <f>'[9]Daily Roster'!$Q63</f>
        <v>0</v>
      </c>
      <c r="R63" s="50">
        <f>'[9]Daily Roster'!$R63</f>
        <v>0</v>
      </c>
    </row>
    <row r="64" spans="1:18" x14ac:dyDescent="0.3">
      <c r="A64" s="56">
        <f>'[9]Daily Roster'!$A64</f>
        <v>43530</v>
      </c>
      <c r="B64" s="57" t="str">
        <f>'[9]Daily Roster'!$B64</f>
        <v>Wednesday</v>
      </c>
      <c r="C64" s="55">
        <f>'[9]Daily Roster'!$C64</f>
        <v>0</v>
      </c>
      <c r="D64" s="55">
        <f>'[9]Daily Roster'!$D64</f>
        <v>0</v>
      </c>
      <c r="E64" s="55">
        <f>'[9]Daily Roster'!$E64</f>
        <v>0</v>
      </c>
      <c r="F64" s="55">
        <f>'[9]Daily Roster'!$F64</f>
        <v>0</v>
      </c>
      <c r="G64" s="55">
        <f>'[9]Daily Roster'!$G64</f>
        <v>0</v>
      </c>
      <c r="H64" s="55">
        <f>'[9]Daily Roster'!$H64</f>
        <v>0</v>
      </c>
      <c r="I64" s="55">
        <f>'[9]Daily Roster'!$I64</f>
        <v>0</v>
      </c>
      <c r="J64" s="55">
        <f>'[9]Daily Roster'!$J64</f>
        <v>0</v>
      </c>
      <c r="K64" s="50">
        <f>'[9]Daily Roster'!$K64</f>
        <v>0</v>
      </c>
      <c r="L64" s="50">
        <f>'[9]Daily Roster'!$L64</f>
        <v>0</v>
      </c>
      <c r="M64" s="50">
        <f>'[9]Daily Roster'!$M64</f>
        <v>0</v>
      </c>
      <c r="N64" s="50">
        <f>'[9]Daily Roster'!$N64</f>
        <v>0</v>
      </c>
      <c r="O64" s="50">
        <f>'[9]Daily Roster'!$O64</f>
        <v>0</v>
      </c>
      <c r="P64" s="50">
        <f>'[9]Daily Roster'!$P64</f>
        <v>0</v>
      </c>
      <c r="Q64" s="50">
        <f>'[9]Daily Roster'!$Q64</f>
        <v>0</v>
      </c>
      <c r="R64" s="50">
        <f>'[9]Daily Roster'!$R64</f>
        <v>0</v>
      </c>
    </row>
    <row r="65" spans="1:18" x14ac:dyDescent="0.3">
      <c r="A65" s="56">
        <f>'[9]Daily Roster'!$A65</f>
        <v>43531</v>
      </c>
      <c r="B65" s="57" t="str">
        <f>'[9]Daily Roster'!$B65</f>
        <v>Thursday</v>
      </c>
      <c r="C65" s="55">
        <f>'[9]Daily Roster'!$C65</f>
        <v>0</v>
      </c>
      <c r="D65" s="55">
        <f>'[9]Daily Roster'!$D65</f>
        <v>0</v>
      </c>
      <c r="E65" s="55">
        <f>'[9]Daily Roster'!$E65</f>
        <v>0</v>
      </c>
      <c r="F65" s="55">
        <f>'[9]Daily Roster'!$F65</f>
        <v>0</v>
      </c>
      <c r="G65" s="55">
        <f>'[9]Daily Roster'!$G65</f>
        <v>0</v>
      </c>
      <c r="H65" s="55">
        <f>'[9]Daily Roster'!$H65</f>
        <v>0</v>
      </c>
      <c r="I65" s="55">
        <f>'[9]Daily Roster'!$I65</f>
        <v>0</v>
      </c>
      <c r="J65" s="55">
        <f>'[9]Daily Roster'!$J65</f>
        <v>0</v>
      </c>
      <c r="K65" s="50">
        <f>'[9]Daily Roster'!$K65</f>
        <v>0</v>
      </c>
      <c r="L65" s="50">
        <f>'[9]Daily Roster'!$L65</f>
        <v>0</v>
      </c>
      <c r="M65" s="50">
        <f>'[9]Daily Roster'!$M65</f>
        <v>0</v>
      </c>
      <c r="N65" s="50">
        <f>'[9]Daily Roster'!$N65</f>
        <v>0</v>
      </c>
      <c r="O65" s="50">
        <f>'[9]Daily Roster'!$O65</f>
        <v>0</v>
      </c>
      <c r="P65" s="50">
        <f>'[9]Daily Roster'!$P65</f>
        <v>0</v>
      </c>
      <c r="Q65" s="50">
        <f>'[9]Daily Roster'!$Q65</f>
        <v>0</v>
      </c>
      <c r="R65" s="50">
        <f>'[9]Daily Roster'!$R65</f>
        <v>0</v>
      </c>
    </row>
    <row r="66" spans="1:18" x14ac:dyDescent="0.3">
      <c r="A66" s="56">
        <f>'[9]Daily Roster'!$A66</f>
        <v>43532</v>
      </c>
      <c r="B66" s="57" t="str">
        <f>'[9]Daily Roster'!$B66</f>
        <v>Friday</v>
      </c>
      <c r="C66" s="55">
        <f>'[9]Daily Roster'!$C66</f>
        <v>0</v>
      </c>
      <c r="D66" s="55">
        <f>'[9]Daily Roster'!$D66</f>
        <v>0</v>
      </c>
      <c r="E66" s="55">
        <f>'[9]Daily Roster'!$E66</f>
        <v>0</v>
      </c>
      <c r="F66" s="55">
        <f>'[9]Daily Roster'!$F66</f>
        <v>0</v>
      </c>
      <c r="G66" s="55">
        <f>'[9]Daily Roster'!$G66</f>
        <v>0</v>
      </c>
      <c r="H66" s="55">
        <f>'[9]Daily Roster'!$H66</f>
        <v>0</v>
      </c>
      <c r="I66" s="55">
        <f>'[9]Daily Roster'!$I66</f>
        <v>0</v>
      </c>
      <c r="J66" s="55">
        <f>'[9]Daily Roster'!$J66</f>
        <v>0</v>
      </c>
      <c r="K66" s="50">
        <f>'[9]Daily Roster'!$K66</f>
        <v>0</v>
      </c>
      <c r="L66" s="50">
        <f>'[9]Daily Roster'!$L66</f>
        <v>0</v>
      </c>
      <c r="M66" s="50">
        <f>'[9]Daily Roster'!$M66</f>
        <v>0</v>
      </c>
      <c r="N66" s="50">
        <f>'[9]Daily Roster'!$N66</f>
        <v>0</v>
      </c>
      <c r="O66" s="50">
        <f>'[9]Daily Roster'!$O66</f>
        <v>0</v>
      </c>
      <c r="P66" s="50">
        <f>'[9]Daily Roster'!$P66</f>
        <v>0</v>
      </c>
      <c r="Q66" s="50">
        <f>'[9]Daily Roster'!$Q66</f>
        <v>0</v>
      </c>
      <c r="R66" s="50">
        <f>'[9]Daily Roster'!$R66</f>
        <v>0</v>
      </c>
    </row>
    <row r="67" spans="1:18" x14ac:dyDescent="0.3">
      <c r="A67" s="56">
        <f>'[9]Daily Roster'!$A67</f>
        <v>43535</v>
      </c>
      <c r="B67" s="57" t="str">
        <f>'[9]Daily Roster'!$B67</f>
        <v>Monday</v>
      </c>
      <c r="C67" s="55">
        <f>'[9]Daily Roster'!$C67</f>
        <v>0</v>
      </c>
      <c r="D67" s="55">
        <f>'[9]Daily Roster'!$D67</f>
        <v>0</v>
      </c>
      <c r="E67" s="55">
        <f>'[9]Daily Roster'!$E67</f>
        <v>0</v>
      </c>
      <c r="F67" s="55">
        <f>'[9]Daily Roster'!$F67</f>
        <v>0</v>
      </c>
      <c r="G67" s="55">
        <f>'[9]Daily Roster'!$G67</f>
        <v>0</v>
      </c>
      <c r="H67" s="55">
        <f>'[9]Daily Roster'!$H67</f>
        <v>0</v>
      </c>
      <c r="I67" s="55">
        <f>'[9]Daily Roster'!$I67</f>
        <v>0</v>
      </c>
      <c r="J67" s="55">
        <f>'[9]Daily Roster'!$J67</f>
        <v>0</v>
      </c>
      <c r="K67" s="50">
        <f>'[9]Daily Roster'!$K67</f>
        <v>0</v>
      </c>
      <c r="L67" s="50">
        <f>'[9]Daily Roster'!$L67</f>
        <v>0</v>
      </c>
      <c r="M67" s="50">
        <f>'[9]Daily Roster'!$M67</f>
        <v>0</v>
      </c>
      <c r="N67" s="50">
        <f>'[9]Daily Roster'!$N67</f>
        <v>0</v>
      </c>
      <c r="O67" s="50">
        <f>'[9]Daily Roster'!$O67</f>
        <v>0</v>
      </c>
      <c r="P67" s="50">
        <f>'[9]Daily Roster'!$P67</f>
        <v>0</v>
      </c>
      <c r="Q67" s="50">
        <f>'[9]Daily Roster'!$Q67</f>
        <v>0</v>
      </c>
      <c r="R67" s="50">
        <f>'[9]Daily Roster'!$R67</f>
        <v>0</v>
      </c>
    </row>
    <row r="68" spans="1:18" x14ac:dyDescent="0.3">
      <c r="A68" s="56">
        <f>'[9]Daily Roster'!$A68</f>
        <v>43536</v>
      </c>
      <c r="B68" s="57" t="str">
        <f>'[9]Daily Roster'!$B68</f>
        <v>Tuesday</v>
      </c>
      <c r="C68" s="55">
        <f>'[9]Daily Roster'!$C68</f>
        <v>0</v>
      </c>
      <c r="D68" s="55">
        <f>'[9]Daily Roster'!$D68</f>
        <v>0</v>
      </c>
      <c r="E68" s="55">
        <f>'[9]Daily Roster'!$E68</f>
        <v>0</v>
      </c>
      <c r="F68" s="55">
        <f>'[9]Daily Roster'!$F68</f>
        <v>0</v>
      </c>
      <c r="G68" s="55">
        <f>'[9]Daily Roster'!$G68</f>
        <v>0</v>
      </c>
      <c r="H68" s="55">
        <f>'[9]Daily Roster'!$H68</f>
        <v>0</v>
      </c>
      <c r="I68" s="55">
        <f>'[9]Daily Roster'!$I68</f>
        <v>0</v>
      </c>
      <c r="J68" s="55">
        <f>'[9]Daily Roster'!$J68</f>
        <v>0</v>
      </c>
      <c r="K68" s="50">
        <f>'[9]Daily Roster'!$K68</f>
        <v>0</v>
      </c>
      <c r="L68" s="50">
        <f>'[9]Daily Roster'!$L68</f>
        <v>0</v>
      </c>
      <c r="M68" s="50">
        <f>'[9]Daily Roster'!$M68</f>
        <v>0</v>
      </c>
      <c r="N68" s="50">
        <f>'[9]Daily Roster'!$N68</f>
        <v>0</v>
      </c>
      <c r="O68" s="50">
        <f>'[9]Daily Roster'!$O68</f>
        <v>0</v>
      </c>
      <c r="P68" s="50">
        <f>'[9]Daily Roster'!$P68</f>
        <v>0</v>
      </c>
      <c r="Q68" s="50">
        <f>'[9]Daily Roster'!$Q68</f>
        <v>0</v>
      </c>
      <c r="R68" s="50">
        <f>'[9]Daily Roster'!$R68</f>
        <v>0</v>
      </c>
    </row>
    <row r="69" spans="1:18" x14ac:dyDescent="0.3">
      <c r="A69" s="56">
        <f>'[9]Daily Roster'!$A69</f>
        <v>43537</v>
      </c>
      <c r="B69" s="57" t="str">
        <f>'[9]Daily Roster'!$B69</f>
        <v>Wednesday</v>
      </c>
      <c r="C69" s="55">
        <f>'[9]Daily Roster'!$C69</f>
        <v>0</v>
      </c>
      <c r="D69" s="55">
        <f>'[9]Daily Roster'!$D69</f>
        <v>0</v>
      </c>
      <c r="E69" s="55">
        <f>'[9]Daily Roster'!$E69</f>
        <v>0</v>
      </c>
      <c r="F69" s="55">
        <f>'[9]Daily Roster'!$F69</f>
        <v>0</v>
      </c>
      <c r="G69" s="55">
        <f>'[9]Daily Roster'!$G69</f>
        <v>0</v>
      </c>
      <c r="H69" s="55">
        <f>'[9]Daily Roster'!$H69</f>
        <v>0</v>
      </c>
      <c r="I69" s="55">
        <f>'[9]Daily Roster'!$I69</f>
        <v>0</v>
      </c>
      <c r="J69" s="55">
        <f>'[9]Daily Roster'!$J69</f>
        <v>0</v>
      </c>
      <c r="K69" s="50">
        <f>'[9]Daily Roster'!$K69</f>
        <v>0</v>
      </c>
      <c r="L69" s="50">
        <f>'[9]Daily Roster'!$L69</f>
        <v>0</v>
      </c>
      <c r="M69" s="50">
        <f>'[9]Daily Roster'!$M69</f>
        <v>0</v>
      </c>
      <c r="N69" s="50">
        <f>'[9]Daily Roster'!$N69</f>
        <v>0</v>
      </c>
      <c r="O69" s="50">
        <f>'[9]Daily Roster'!$O69</f>
        <v>0</v>
      </c>
      <c r="P69" s="50">
        <f>'[9]Daily Roster'!$P69</f>
        <v>0</v>
      </c>
      <c r="Q69" s="50">
        <f>'[9]Daily Roster'!$Q69</f>
        <v>0</v>
      </c>
      <c r="R69" s="50">
        <f>'[9]Daily Roster'!$R69</f>
        <v>0</v>
      </c>
    </row>
    <row r="70" spans="1:18" x14ac:dyDescent="0.3">
      <c r="A70" s="56">
        <f>'[9]Daily Roster'!$A70</f>
        <v>43538</v>
      </c>
      <c r="B70" s="57" t="str">
        <f>'[9]Daily Roster'!$B70</f>
        <v>Thursday</v>
      </c>
      <c r="C70" s="55">
        <f>'[9]Daily Roster'!$C70</f>
        <v>0</v>
      </c>
      <c r="D70" s="55">
        <f>'[9]Daily Roster'!$D70</f>
        <v>0</v>
      </c>
      <c r="E70" s="55">
        <f>'[9]Daily Roster'!$E70</f>
        <v>0</v>
      </c>
      <c r="F70" s="55">
        <f>'[9]Daily Roster'!$F70</f>
        <v>0</v>
      </c>
      <c r="G70" s="55">
        <f>'[9]Daily Roster'!$G70</f>
        <v>0</v>
      </c>
      <c r="H70" s="55">
        <f>'[9]Daily Roster'!$H70</f>
        <v>0</v>
      </c>
      <c r="I70" s="55">
        <f>'[9]Daily Roster'!$I70</f>
        <v>0</v>
      </c>
      <c r="J70" s="55">
        <f>'[9]Daily Roster'!$J70</f>
        <v>0</v>
      </c>
      <c r="K70" s="50">
        <f>'[9]Daily Roster'!$K70</f>
        <v>0</v>
      </c>
      <c r="L70" s="50">
        <f>'[9]Daily Roster'!$L70</f>
        <v>0</v>
      </c>
      <c r="M70" s="50">
        <f>'[9]Daily Roster'!$M70</f>
        <v>0</v>
      </c>
      <c r="N70" s="50">
        <f>'[9]Daily Roster'!$N70</f>
        <v>0</v>
      </c>
      <c r="O70" s="50">
        <f>'[9]Daily Roster'!$O70</f>
        <v>0</v>
      </c>
      <c r="P70" s="50">
        <f>'[9]Daily Roster'!$P70</f>
        <v>0</v>
      </c>
      <c r="Q70" s="50">
        <f>'[9]Daily Roster'!$Q70</f>
        <v>0</v>
      </c>
      <c r="R70" s="50">
        <f>'[9]Daily Roster'!$R70</f>
        <v>0</v>
      </c>
    </row>
    <row r="71" spans="1:18" x14ac:dyDescent="0.3">
      <c r="A71" s="56">
        <f>'[9]Daily Roster'!$A71</f>
        <v>43539</v>
      </c>
      <c r="B71" s="57" t="str">
        <f>'[9]Daily Roster'!$B71</f>
        <v>Friday</v>
      </c>
      <c r="C71" s="55">
        <f>'[9]Daily Roster'!$C71</f>
        <v>0</v>
      </c>
      <c r="D71" s="55">
        <f>'[9]Daily Roster'!$D71</f>
        <v>0</v>
      </c>
      <c r="E71" s="55">
        <f>'[9]Daily Roster'!$E71</f>
        <v>0</v>
      </c>
      <c r="F71" s="55">
        <f>'[9]Daily Roster'!$F71</f>
        <v>0</v>
      </c>
      <c r="G71" s="55">
        <f>'[9]Daily Roster'!$G71</f>
        <v>0</v>
      </c>
      <c r="H71" s="55">
        <f>'[9]Daily Roster'!$H71</f>
        <v>0</v>
      </c>
      <c r="I71" s="55">
        <f>'[9]Daily Roster'!$I71</f>
        <v>0</v>
      </c>
      <c r="J71" s="55">
        <f>'[9]Daily Roster'!$J71</f>
        <v>0</v>
      </c>
      <c r="K71" s="50">
        <f>'[9]Daily Roster'!$K71</f>
        <v>0</v>
      </c>
      <c r="L71" s="50">
        <f>'[9]Daily Roster'!$L71</f>
        <v>0</v>
      </c>
      <c r="M71" s="50">
        <f>'[9]Daily Roster'!$M71</f>
        <v>0</v>
      </c>
      <c r="N71" s="50">
        <f>'[9]Daily Roster'!$N71</f>
        <v>0</v>
      </c>
      <c r="O71" s="50">
        <f>'[9]Daily Roster'!$O71</f>
        <v>0</v>
      </c>
      <c r="P71" s="50">
        <f>'[9]Daily Roster'!$P71</f>
        <v>0</v>
      </c>
      <c r="Q71" s="50">
        <f>'[9]Daily Roster'!$Q71</f>
        <v>0</v>
      </c>
      <c r="R71" s="50">
        <f>'[9]Daily Roster'!$R71</f>
        <v>0</v>
      </c>
    </row>
    <row r="72" spans="1:18" x14ac:dyDescent="0.3">
      <c r="A72" s="56">
        <f>'[9]Daily Roster'!$A72</f>
        <v>43542</v>
      </c>
      <c r="B72" s="57" t="str">
        <f>'[9]Daily Roster'!$B72</f>
        <v>Monday</v>
      </c>
      <c r="C72" s="55">
        <f>'[9]Daily Roster'!$C72</f>
        <v>0</v>
      </c>
      <c r="D72" s="55">
        <f>'[9]Daily Roster'!$D72</f>
        <v>0</v>
      </c>
      <c r="E72" s="55">
        <f>'[9]Daily Roster'!$E72</f>
        <v>0</v>
      </c>
      <c r="F72" s="55">
        <f>'[9]Daily Roster'!$F72</f>
        <v>0</v>
      </c>
      <c r="G72" s="55">
        <f>'[9]Daily Roster'!$G72</f>
        <v>0</v>
      </c>
      <c r="H72" s="55">
        <f>'[9]Daily Roster'!$H72</f>
        <v>0</v>
      </c>
      <c r="I72" s="55">
        <f>'[9]Daily Roster'!$I72</f>
        <v>0</v>
      </c>
      <c r="J72" s="55">
        <f>'[9]Daily Roster'!$J72</f>
        <v>0</v>
      </c>
      <c r="K72" s="50">
        <f>'[9]Daily Roster'!$K72</f>
        <v>0</v>
      </c>
      <c r="L72" s="50">
        <f>'[9]Daily Roster'!$L72</f>
        <v>0</v>
      </c>
      <c r="M72" s="50">
        <f>'[9]Daily Roster'!$M72</f>
        <v>0</v>
      </c>
      <c r="N72" s="50">
        <f>'[9]Daily Roster'!$N72</f>
        <v>0</v>
      </c>
      <c r="O72" s="50">
        <f>'[9]Daily Roster'!$O72</f>
        <v>0</v>
      </c>
      <c r="P72" s="50">
        <f>'[9]Daily Roster'!$P72</f>
        <v>0</v>
      </c>
      <c r="Q72" s="50">
        <f>'[9]Daily Roster'!$Q72</f>
        <v>0</v>
      </c>
      <c r="R72" s="50">
        <f>'[9]Daily Roster'!$R72</f>
        <v>0</v>
      </c>
    </row>
    <row r="73" spans="1:18" x14ac:dyDescent="0.3">
      <c r="A73" s="56">
        <f>'[9]Daily Roster'!$A73</f>
        <v>43543</v>
      </c>
      <c r="B73" s="57" t="str">
        <f>'[9]Daily Roster'!$B73</f>
        <v>Tuesday</v>
      </c>
      <c r="C73" s="55">
        <f>'[9]Daily Roster'!$C73</f>
        <v>0</v>
      </c>
      <c r="D73" s="55">
        <f>'[9]Daily Roster'!$D73</f>
        <v>0</v>
      </c>
      <c r="E73" s="55">
        <f>'[9]Daily Roster'!$E73</f>
        <v>0</v>
      </c>
      <c r="F73" s="55">
        <f>'[9]Daily Roster'!$F73</f>
        <v>0</v>
      </c>
      <c r="G73" s="55">
        <f>'[9]Daily Roster'!$G73</f>
        <v>0</v>
      </c>
      <c r="H73" s="55">
        <f>'[9]Daily Roster'!$H73</f>
        <v>0</v>
      </c>
      <c r="I73" s="55">
        <f>'[9]Daily Roster'!$I73</f>
        <v>0</v>
      </c>
      <c r="J73" s="55">
        <f>'[9]Daily Roster'!$J73</f>
        <v>0</v>
      </c>
      <c r="K73" s="50">
        <f>'[9]Daily Roster'!$K73</f>
        <v>0</v>
      </c>
      <c r="L73" s="50">
        <f>'[9]Daily Roster'!$L73</f>
        <v>0</v>
      </c>
      <c r="M73" s="50">
        <f>'[9]Daily Roster'!$M73</f>
        <v>0</v>
      </c>
      <c r="N73" s="50">
        <f>'[9]Daily Roster'!$N73</f>
        <v>0</v>
      </c>
      <c r="O73" s="50">
        <f>'[9]Daily Roster'!$O73</f>
        <v>0</v>
      </c>
      <c r="P73" s="50">
        <f>'[9]Daily Roster'!$P73</f>
        <v>0</v>
      </c>
      <c r="Q73" s="50">
        <f>'[9]Daily Roster'!$Q73</f>
        <v>0</v>
      </c>
      <c r="R73" s="50">
        <f>'[9]Daily Roster'!$R73</f>
        <v>0</v>
      </c>
    </row>
    <row r="74" spans="1:18" x14ac:dyDescent="0.3">
      <c r="A74" s="56">
        <f>'[9]Daily Roster'!$A74</f>
        <v>43544</v>
      </c>
      <c r="B74" s="57" t="str">
        <f>'[9]Daily Roster'!$B74</f>
        <v>Wednesday</v>
      </c>
      <c r="C74" s="55">
        <f>'[9]Daily Roster'!$C74</f>
        <v>0</v>
      </c>
      <c r="D74" s="55">
        <f>'[9]Daily Roster'!$D74</f>
        <v>0</v>
      </c>
      <c r="E74" s="55">
        <f>'[9]Daily Roster'!$E74</f>
        <v>0</v>
      </c>
      <c r="F74" s="55">
        <f>'[9]Daily Roster'!$F74</f>
        <v>0</v>
      </c>
      <c r="G74" s="55">
        <f>'[9]Daily Roster'!$G74</f>
        <v>0</v>
      </c>
      <c r="H74" s="55">
        <f>'[9]Daily Roster'!$H74</f>
        <v>0</v>
      </c>
      <c r="I74" s="55">
        <f>'[9]Daily Roster'!$I74</f>
        <v>0</v>
      </c>
      <c r="J74" s="55">
        <f>'[9]Daily Roster'!$J74</f>
        <v>0</v>
      </c>
      <c r="K74" s="50">
        <f>'[9]Daily Roster'!$K74</f>
        <v>0</v>
      </c>
      <c r="L74" s="50">
        <f>'[9]Daily Roster'!$L74</f>
        <v>0</v>
      </c>
      <c r="M74" s="50">
        <f>'[9]Daily Roster'!$M74</f>
        <v>0</v>
      </c>
      <c r="N74" s="50">
        <f>'[9]Daily Roster'!$N74</f>
        <v>0</v>
      </c>
      <c r="O74" s="50">
        <f>'[9]Daily Roster'!$O74</f>
        <v>0</v>
      </c>
      <c r="P74" s="50">
        <f>'[9]Daily Roster'!$P74</f>
        <v>0</v>
      </c>
      <c r="Q74" s="50">
        <f>'[9]Daily Roster'!$Q74</f>
        <v>0</v>
      </c>
      <c r="R74" s="50">
        <f>'[9]Daily Roster'!$R74</f>
        <v>0</v>
      </c>
    </row>
    <row r="75" spans="1:18" x14ac:dyDescent="0.3">
      <c r="A75" s="56">
        <f>'[9]Daily Roster'!$A75</f>
        <v>43545</v>
      </c>
      <c r="B75" s="57" t="str">
        <f>'[9]Daily Roster'!$B75</f>
        <v>Thursday</v>
      </c>
      <c r="C75" s="55">
        <f>'[9]Daily Roster'!$C75</f>
        <v>0</v>
      </c>
      <c r="D75" s="55">
        <f>'[9]Daily Roster'!$D75</f>
        <v>0</v>
      </c>
      <c r="E75" s="55">
        <f>'[9]Daily Roster'!$E75</f>
        <v>0</v>
      </c>
      <c r="F75" s="55">
        <f>'[9]Daily Roster'!$F75</f>
        <v>0</v>
      </c>
      <c r="G75" s="55">
        <f>'[9]Daily Roster'!$G75</f>
        <v>0</v>
      </c>
      <c r="H75" s="55">
        <f>'[9]Daily Roster'!$H75</f>
        <v>0</v>
      </c>
      <c r="I75" s="55">
        <f>'[9]Daily Roster'!$I75</f>
        <v>0</v>
      </c>
      <c r="J75" s="55">
        <f>'[9]Daily Roster'!$J75</f>
        <v>0</v>
      </c>
      <c r="K75" s="50">
        <f>'[9]Daily Roster'!$K75</f>
        <v>0</v>
      </c>
      <c r="L75" s="50">
        <f>'[9]Daily Roster'!$L75</f>
        <v>0</v>
      </c>
      <c r="M75" s="50">
        <f>'[9]Daily Roster'!$M75</f>
        <v>0</v>
      </c>
      <c r="N75" s="50">
        <f>'[9]Daily Roster'!$N75</f>
        <v>0</v>
      </c>
      <c r="O75" s="50">
        <f>'[9]Daily Roster'!$O75</f>
        <v>0</v>
      </c>
      <c r="P75" s="50">
        <f>'[9]Daily Roster'!$P75</f>
        <v>0</v>
      </c>
      <c r="Q75" s="50">
        <f>'[9]Daily Roster'!$Q75</f>
        <v>0</v>
      </c>
      <c r="R75" s="50">
        <f>'[9]Daily Roster'!$R75</f>
        <v>0</v>
      </c>
    </row>
    <row r="76" spans="1:18" x14ac:dyDescent="0.3">
      <c r="A76" s="56">
        <f>'[9]Daily Roster'!$A76</f>
        <v>43546</v>
      </c>
      <c r="B76" s="57" t="str">
        <f>'[9]Daily Roster'!$B76</f>
        <v>Friday</v>
      </c>
      <c r="C76" s="55">
        <f>'[9]Daily Roster'!$C76</f>
        <v>0</v>
      </c>
      <c r="D76" s="55">
        <f>'[9]Daily Roster'!$D76</f>
        <v>0</v>
      </c>
      <c r="E76" s="55">
        <f>'[9]Daily Roster'!$E76</f>
        <v>0</v>
      </c>
      <c r="F76" s="55">
        <f>'[9]Daily Roster'!$F76</f>
        <v>0</v>
      </c>
      <c r="G76" s="55">
        <f>'[9]Daily Roster'!$G76</f>
        <v>0</v>
      </c>
      <c r="H76" s="55">
        <f>'[9]Daily Roster'!$H76</f>
        <v>0</v>
      </c>
      <c r="I76" s="55">
        <f>'[9]Daily Roster'!$I76</f>
        <v>0</v>
      </c>
      <c r="J76" s="55">
        <f>'[9]Daily Roster'!$J76</f>
        <v>0</v>
      </c>
      <c r="K76" s="50">
        <f>'[9]Daily Roster'!$K76</f>
        <v>0</v>
      </c>
      <c r="L76" s="50">
        <f>'[9]Daily Roster'!$L76</f>
        <v>0</v>
      </c>
      <c r="M76" s="50">
        <f>'[9]Daily Roster'!$M76</f>
        <v>0</v>
      </c>
      <c r="N76" s="50">
        <f>'[9]Daily Roster'!$N76</f>
        <v>0</v>
      </c>
      <c r="O76" s="50">
        <f>'[9]Daily Roster'!$O76</f>
        <v>0</v>
      </c>
      <c r="P76" s="50">
        <f>'[9]Daily Roster'!$P76</f>
        <v>0</v>
      </c>
      <c r="Q76" s="50">
        <f>'[9]Daily Roster'!$Q76</f>
        <v>0</v>
      </c>
      <c r="R76" s="50">
        <f>'[9]Daily Roster'!$R76</f>
        <v>0</v>
      </c>
    </row>
    <row r="77" spans="1:18" x14ac:dyDescent="0.3">
      <c r="A77" s="56">
        <f>'[9]Daily Roster'!$A77</f>
        <v>43549</v>
      </c>
      <c r="B77" s="57" t="str">
        <f>'[9]Daily Roster'!$B77</f>
        <v>Monday</v>
      </c>
      <c r="C77" s="55">
        <f>'[9]Daily Roster'!$C77</f>
        <v>0</v>
      </c>
      <c r="D77" s="55">
        <f>'[9]Daily Roster'!$D77</f>
        <v>0</v>
      </c>
      <c r="E77" s="55">
        <f>'[9]Daily Roster'!$E77</f>
        <v>0</v>
      </c>
      <c r="F77" s="55">
        <f>'[9]Daily Roster'!$F77</f>
        <v>0</v>
      </c>
      <c r="G77" s="55">
        <f>'[9]Daily Roster'!$G77</f>
        <v>0</v>
      </c>
      <c r="H77" s="55">
        <f>'[9]Daily Roster'!$H77</f>
        <v>0</v>
      </c>
      <c r="I77" s="55">
        <f>'[9]Daily Roster'!$I77</f>
        <v>0</v>
      </c>
      <c r="J77" s="55">
        <f>'[9]Daily Roster'!$J77</f>
        <v>0</v>
      </c>
      <c r="K77" s="50">
        <f>'[9]Daily Roster'!$K77</f>
        <v>0</v>
      </c>
      <c r="L77" s="50">
        <f>'[9]Daily Roster'!$L77</f>
        <v>0</v>
      </c>
      <c r="M77" s="50">
        <f>'[9]Daily Roster'!$M77</f>
        <v>0</v>
      </c>
      <c r="N77" s="50">
        <f>'[9]Daily Roster'!$N77</f>
        <v>0</v>
      </c>
      <c r="O77" s="50">
        <f>'[9]Daily Roster'!$O77</f>
        <v>0</v>
      </c>
      <c r="P77" s="50">
        <f>'[9]Daily Roster'!$P77</f>
        <v>0</v>
      </c>
      <c r="Q77" s="50">
        <f>'[9]Daily Roster'!$Q77</f>
        <v>0</v>
      </c>
      <c r="R77" s="50">
        <f>'[9]Daily Roster'!$R77</f>
        <v>0</v>
      </c>
    </row>
    <row r="78" spans="1:18" x14ac:dyDescent="0.3">
      <c r="A78" s="56">
        <f>'[9]Daily Roster'!$A78</f>
        <v>43550</v>
      </c>
      <c r="B78" s="57" t="str">
        <f>'[9]Daily Roster'!$B78</f>
        <v>Tuesday</v>
      </c>
      <c r="C78" s="55">
        <f>'[9]Daily Roster'!$C78</f>
        <v>0</v>
      </c>
      <c r="D78" s="55">
        <f>'[9]Daily Roster'!$D78</f>
        <v>0</v>
      </c>
      <c r="E78" s="55">
        <f>'[9]Daily Roster'!$E78</f>
        <v>0</v>
      </c>
      <c r="F78" s="55">
        <f>'[9]Daily Roster'!$F78</f>
        <v>0</v>
      </c>
      <c r="G78" s="55">
        <f>'[9]Daily Roster'!$G78</f>
        <v>0</v>
      </c>
      <c r="H78" s="55">
        <f>'[9]Daily Roster'!$H78</f>
        <v>0</v>
      </c>
      <c r="I78" s="55">
        <f>'[9]Daily Roster'!$I78</f>
        <v>0</v>
      </c>
      <c r="J78" s="55">
        <f>'[9]Daily Roster'!$J78</f>
        <v>0</v>
      </c>
      <c r="K78" s="50">
        <f>'[9]Daily Roster'!$K78</f>
        <v>0</v>
      </c>
      <c r="L78" s="50">
        <f>'[9]Daily Roster'!$L78</f>
        <v>0</v>
      </c>
      <c r="M78" s="50">
        <f>'[9]Daily Roster'!$M78</f>
        <v>0</v>
      </c>
      <c r="N78" s="50">
        <f>'[9]Daily Roster'!$N78</f>
        <v>0</v>
      </c>
      <c r="O78" s="50">
        <f>'[9]Daily Roster'!$O78</f>
        <v>0</v>
      </c>
      <c r="P78" s="50">
        <f>'[9]Daily Roster'!$P78</f>
        <v>0</v>
      </c>
      <c r="Q78" s="50">
        <f>'[9]Daily Roster'!$Q78</f>
        <v>0</v>
      </c>
      <c r="R78" s="50">
        <f>'[9]Daily Roster'!$R78</f>
        <v>0</v>
      </c>
    </row>
    <row r="79" spans="1:18" x14ac:dyDescent="0.3">
      <c r="A79" s="56">
        <f>'[9]Daily Roster'!$A79</f>
        <v>43551</v>
      </c>
      <c r="B79" s="57" t="str">
        <f>'[9]Daily Roster'!$B79</f>
        <v>Wednesday</v>
      </c>
      <c r="C79" s="55">
        <f>'[9]Daily Roster'!$C79</f>
        <v>0</v>
      </c>
      <c r="D79" s="55">
        <f>'[9]Daily Roster'!$D79</f>
        <v>0</v>
      </c>
      <c r="E79" s="55">
        <f>'[9]Daily Roster'!$E79</f>
        <v>0</v>
      </c>
      <c r="F79" s="55">
        <f>'[9]Daily Roster'!$F79</f>
        <v>0</v>
      </c>
      <c r="G79" s="55">
        <f>'[9]Daily Roster'!$G79</f>
        <v>0</v>
      </c>
      <c r="H79" s="55">
        <f>'[9]Daily Roster'!$H79</f>
        <v>0</v>
      </c>
      <c r="I79" s="55">
        <f>'[9]Daily Roster'!$I79</f>
        <v>0</v>
      </c>
      <c r="J79" s="55">
        <f>'[9]Daily Roster'!$J79</f>
        <v>0</v>
      </c>
      <c r="K79" s="50">
        <f>'[9]Daily Roster'!$K79</f>
        <v>0</v>
      </c>
      <c r="L79" s="50">
        <f>'[9]Daily Roster'!$L79</f>
        <v>0</v>
      </c>
      <c r="M79" s="50">
        <f>'[9]Daily Roster'!$M79</f>
        <v>0</v>
      </c>
      <c r="N79" s="50">
        <f>'[9]Daily Roster'!$N79</f>
        <v>0</v>
      </c>
      <c r="O79" s="50">
        <f>'[9]Daily Roster'!$O79</f>
        <v>0</v>
      </c>
      <c r="P79" s="50">
        <f>'[9]Daily Roster'!$P79</f>
        <v>0</v>
      </c>
      <c r="Q79" s="50">
        <f>'[9]Daily Roster'!$Q79</f>
        <v>0</v>
      </c>
      <c r="R79" s="50">
        <f>'[9]Daily Roster'!$R79</f>
        <v>0</v>
      </c>
    </row>
    <row r="80" spans="1:18" x14ac:dyDescent="0.3">
      <c r="A80" s="56">
        <f>'[9]Daily Roster'!$A80</f>
        <v>43552</v>
      </c>
      <c r="B80" s="57" t="str">
        <f>'[9]Daily Roster'!$B80</f>
        <v>Thursday</v>
      </c>
      <c r="C80" s="55">
        <f>'[9]Daily Roster'!$C80</f>
        <v>0</v>
      </c>
      <c r="D80" s="55">
        <f>'[9]Daily Roster'!$D80</f>
        <v>0</v>
      </c>
      <c r="E80" s="55">
        <f>'[9]Daily Roster'!$E80</f>
        <v>0</v>
      </c>
      <c r="F80" s="55">
        <f>'[9]Daily Roster'!$F80</f>
        <v>0</v>
      </c>
      <c r="G80" s="55">
        <f>'[9]Daily Roster'!$G80</f>
        <v>0</v>
      </c>
      <c r="H80" s="55">
        <f>'[9]Daily Roster'!$H80</f>
        <v>0</v>
      </c>
      <c r="I80" s="55">
        <f>'[9]Daily Roster'!$I80</f>
        <v>0</v>
      </c>
      <c r="J80" s="55">
        <f>'[9]Daily Roster'!$J80</f>
        <v>0</v>
      </c>
      <c r="K80" s="50">
        <f>'[9]Daily Roster'!$K80</f>
        <v>0</v>
      </c>
      <c r="L80" s="50">
        <f>'[9]Daily Roster'!$L80</f>
        <v>0</v>
      </c>
      <c r="M80" s="50">
        <f>'[9]Daily Roster'!$M80</f>
        <v>0</v>
      </c>
      <c r="N80" s="50">
        <f>'[9]Daily Roster'!$N80</f>
        <v>0</v>
      </c>
      <c r="O80" s="50">
        <f>'[9]Daily Roster'!$O80</f>
        <v>0</v>
      </c>
      <c r="P80" s="50">
        <f>'[9]Daily Roster'!$P80</f>
        <v>0</v>
      </c>
      <c r="Q80" s="50">
        <f>'[9]Daily Roster'!$Q80</f>
        <v>0</v>
      </c>
      <c r="R80" s="50">
        <f>'[9]Daily Roster'!$R80</f>
        <v>0</v>
      </c>
    </row>
    <row r="81" spans="1:18" x14ac:dyDescent="0.3">
      <c r="A81" s="56">
        <f>'[9]Daily Roster'!$A81</f>
        <v>43553</v>
      </c>
      <c r="B81" s="57" t="str">
        <f>'[9]Daily Roster'!$B81</f>
        <v>Friday</v>
      </c>
      <c r="C81" s="55">
        <f>'[9]Daily Roster'!$C81</f>
        <v>0</v>
      </c>
      <c r="D81" s="55">
        <f>'[9]Daily Roster'!$D81</f>
        <v>0</v>
      </c>
      <c r="E81" s="55">
        <f>'[9]Daily Roster'!$E81</f>
        <v>0</v>
      </c>
      <c r="F81" s="55">
        <f>'[9]Daily Roster'!$F81</f>
        <v>0</v>
      </c>
      <c r="G81" s="55">
        <f>'[9]Daily Roster'!$G81</f>
        <v>0</v>
      </c>
      <c r="H81" s="55">
        <f>'[9]Daily Roster'!$H81</f>
        <v>0</v>
      </c>
      <c r="I81" s="55">
        <f>'[9]Daily Roster'!$I81</f>
        <v>0</v>
      </c>
      <c r="J81" s="55">
        <f>'[9]Daily Roster'!$J81</f>
        <v>0</v>
      </c>
      <c r="K81" s="50">
        <f>'[9]Daily Roster'!$K81</f>
        <v>0</v>
      </c>
      <c r="L81" s="50">
        <f>'[9]Daily Roster'!$L81</f>
        <v>0</v>
      </c>
      <c r="M81" s="50">
        <f>'[9]Daily Roster'!$M81</f>
        <v>0</v>
      </c>
      <c r="N81" s="50">
        <f>'[9]Daily Roster'!$N81</f>
        <v>0</v>
      </c>
      <c r="O81" s="50">
        <f>'[9]Daily Roster'!$O81</f>
        <v>0</v>
      </c>
      <c r="P81" s="50">
        <f>'[9]Daily Roster'!$P81</f>
        <v>0</v>
      </c>
      <c r="Q81" s="50">
        <f>'[9]Daily Roster'!$Q81</f>
        <v>0</v>
      </c>
      <c r="R81" s="50">
        <f>'[9]Daily Roster'!$R81</f>
        <v>0</v>
      </c>
    </row>
    <row r="82" spans="1:18" x14ac:dyDescent="0.3">
      <c r="A82" s="56">
        <f>'[9]Daily Roster'!$A82</f>
        <v>43556</v>
      </c>
      <c r="B82" s="57" t="str">
        <f>'[9]Daily Roster'!$B82</f>
        <v>Monday</v>
      </c>
      <c r="C82" s="55">
        <f>'[9]Daily Roster'!$C82</f>
        <v>0</v>
      </c>
      <c r="D82" s="55">
        <f>'[9]Daily Roster'!$D82</f>
        <v>0</v>
      </c>
      <c r="E82" s="55">
        <f>'[9]Daily Roster'!$E82</f>
        <v>0</v>
      </c>
      <c r="F82" s="55">
        <f>'[9]Daily Roster'!$F82</f>
        <v>0</v>
      </c>
      <c r="G82" s="55">
        <f>'[9]Daily Roster'!$G82</f>
        <v>0</v>
      </c>
      <c r="H82" s="55">
        <f>'[9]Daily Roster'!$H82</f>
        <v>0</v>
      </c>
      <c r="I82" s="55">
        <f>'[9]Daily Roster'!$I82</f>
        <v>0</v>
      </c>
      <c r="J82" s="55">
        <f>'[9]Daily Roster'!$J82</f>
        <v>0</v>
      </c>
      <c r="K82" s="50">
        <f>'[9]Daily Roster'!$K82</f>
        <v>0</v>
      </c>
      <c r="L82" s="50">
        <f>'[9]Daily Roster'!$L82</f>
        <v>0</v>
      </c>
      <c r="M82" s="50">
        <f>'[9]Daily Roster'!$M82</f>
        <v>0</v>
      </c>
      <c r="N82" s="50">
        <f>'[9]Daily Roster'!$N82</f>
        <v>0</v>
      </c>
      <c r="O82" s="50">
        <f>'[9]Daily Roster'!$O82</f>
        <v>0</v>
      </c>
      <c r="P82" s="50">
        <f>'[9]Daily Roster'!$P82</f>
        <v>0</v>
      </c>
      <c r="Q82" s="50">
        <f>'[9]Daily Roster'!$Q82</f>
        <v>0</v>
      </c>
      <c r="R82" s="50">
        <f>'[9]Daily Roster'!$R82</f>
        <v>0</v>
      </c>
    </row>
    <row r="83" spans="1:18" x14ac:dyDescent="0.3">
      <c r="A83" s="56">
        <f>'[9]Daily Roster'!$A83</f>
        <v>0</v>
      </c>
      <c r="B83" s="57">
        <f>'[9]Daily Roster'!$B83</f>
        <v>0</v>
      </c>
      <c r="C83" s="55">
        <f>'[9]Daily Roster'!$C83</f>
        <v>0</v>
      </c>
      <c r="D83" s="55">
        <f>'[9]Daily Roster'!$D83</f>
        <v>0</v>
      </c>
      <c r="E83" s="55">
        <f>'[9]Daily Roster'!$E83</f>
        <v>0</v>
      </c>
      <c r="F83" s="55">
        <f>'[9]Daily Roster'!$F83</f>
        <v>0</v>
      </c>
      <c r="G83" s="55">
        <f>'[9]Daily Roster'!$G83</f>
        <v>0</v>
      </c>
      <c r="H83" s="55">
        <f>'[9]Daily Roster'!$H83</f>
        <v>0</v>
      </c>
      <c r="I83" s="55">
        <f>'[9]Daily Roster'!$I83</f>
        <v>0</v>
      </c>
      <c r="J83" s="55">
        <f>'[9]Daily Roster'!$J83</f>
        <v>0</v>
      </c>
      <c r="K83" s="50">
        <f>'[9]Daily Roster'!$K83</f>
        <v>0</v>
      </c>
      <c r="L83" s="50">
        <f>'[9]Daily Roster'!$L83</f>
        <v>0</v>
      </c>
      <c r="M83" s="50">
        <f>'[9]Daily Roster'!$M83</f>
        <v>0</v>
      </c>
      <c r="N83" s="50">
        <f>'[9]Daily Roster'!$N83</f>
        <v>0</v>
      </c>
      <c r="O83" s="50">
        <f>'[9]Daily Roster'!$O83</f>
        <v>0</v>
      </c>
      <c r="P83" s="50">
        <f>'[9]Daily Roster'!$P83</f>
        <v>0</v>
      </c>
      <c r="Q83" s="50">
        <f>'[9]Daily Roster'!$Q83</f>
        <v>0</v>
      </c>
      <c r="R83" s="50">
        <f>'[9]Daily Roster'!$R83</f>
        <v>0</v>
      </c>
    </row>
    <row r="84" spans="1:18" x14ac:dyDescent="0.3">
      <c r="A84" s="56">
        <f>'[9]Daily Roster'!$A84</f>
        <v>0</v>
      </c>
      <c r="B84" s="57" t="str">
        <f>'[9]Daily Roster'!$B84</f>
        <v>Rules:</v>
      </c>
      <c r="C84" s="55">
        <f>'[9]Daily Roster'!$C84</f>
        <v>0</v>
      </c>
      <c r="D84" s="55">
        <f>'[9]Daily Roster'!$D84</f>
        <v>0</v>
      </c>
      <c r="E84" s="55">
        <f>'[9]Daily Roster'!$E84</f>
        <v>0</v>
      </c>
      <c r="F84" s="55">
        <f>'[9]Daily Roster'!$F84</f>
        <v>0</v>
      </c>
      <c r="G84" s="55">
        <f>'[9]Daily Roster'!$G84</f>
        <v>0</v>
      </c>
      <c r="H84" s="55">
        <f>'[9]Daily Roster'!$H84</f>
        <v>0</v>
      </c>
      <c r="I84" s="55">
        <f>'[9]Daily Roster'!$I84</f>
        <v>0</v>
      </c>
      <c r="J84" s="55">
        <f>'[9]Daily Roster'!$J84</f>
        <v>0</v>
      </c>
      <c r="K84" s="50">
        <f>'[9]Daily Roster'!$K84</f>
        <v>0</v>
      </c>
      <c r="L84" s="50">
        <f>'[9]Daily Roster'!$L84</f>
        <v>0</v>
      </c>
      <c r="M84" s="50">
        <f>'[9]Daily Roster'!$M84</f>
        <v>0</v>
      </c>
      <c r="N84" s="50">
        <f>'[9]Daily Roster'!$N84</f>
        <v>0</v>
      </c>
      <c r="O84" s="50">
        <f>'[9]Daily Roster'!$O84</f>
        <v>0</v>
      </c>
      <c r="P84" s="50">
        <f>'[9]Daily Roster'!$P84</f>
        <v>0</v>
      </c>
      <c r="Q84" s="50">
        <f>'[9]Daily Roster'!$Q84</f>
        <v>0</v>
      </c>
      <c r="R84" s="50">
        <f>'[9]Daily Roster'!$R84</f>
        <v>0</v>
      </c>
    </row>
    <row r="85" spans="1:18" x14ac:dyDescent="0.3">
      <c r="A85" s="56">
        <f>'[9]Daily Roster'!$A85</f>
        <v>0</v>
      </c>
      <c r="B85" s="57" t="str">
        <f>'[9]Daily Roster'!$B85</f>
        <v>1. Type [qq] if: cell is intended to be left empty (e.g. no staff member required for a particular position on a particuar day)</v>
      </c>
      <c r="C85" s="55">
        <f>'[9]Daily Roster'!$C85</f>
        <v>0</v>
      </c>
      <c r="D85" s="55">
        <f>'[9]Daily Roster'!$D85</f>
        <v>0</v>
      </c>
      <c r="E85" s="55">
        <f>'[9]Daily Roster'!$E85</f>
        <v>0</v>
      </c>
      <c r="F85" s="55">
        <f>'[9]Daily Roster'!$F85</f>
        <v>0</v>
      </c>
      <c r="G85" s="55">
        <f>'[9]Daily Roster'!$G85</f>
        <v>0</v>
      </c>
      <c r="H85" s="55">
        <f>'[9]Daily Roster'!$H85</f>
        <v>0</v>
      </c>
      <c r="I85" s="55">
        <f>'[9]Daily Roster'!$I85</f>
        <v>0</v>
      </c>
      <c r="J85" s="55">
        <f>'[9]Daily Roster'!$J85</f>
        <v>0</v>
      </c>
      <c r="K85" s="50">
        <f>'[9]Daily Roster'!$K85</f>
        <v>0</v>
      </c>
      <c r="L85" s="50">
        <f>'[9]Daily Roster'!$L85</f>
        <v>0</v>
      </c>
      <c r="M85" s="50">
        <f>'[9]Daily Roster'!$M85</f>
        <v>0</v>
      </c>
      <c r="N85" s="50">
        <f>'[9]Daily Roster'!$N85</f>
        <v>0</v>
      </c>
      <c r="O85" s="50">
        <f>'[9]Daily Roster'!$O85</f>
        <v>0</v>
      </c>
      <c r="P85" s="50">
        <f>'[9]Daily Roster'!$P85</f>
        <v>0</v>
      </c>
      <c r="Q85" s="50">
        <f>'[9]Daily Roster'!$Q85</f>
        <v>0</v>
      </c>
      <c r="R85" s="50">
        <f>'[9]Daily Roster'!$R85</f>
        <v>0</v>
      </c>
    </row>
    <row r="86" spans="1:18" x14ac:dyDescent="0.3">
      <c r="A86" s="56">
        <f>'[9]Daily Roster'!$A86</f>
        <v>0</v>
      </c>
      <c r="B86" s="57" t="str">
        <f>'[9]Daily Roster'!$B86</f>
        <v>2. Type [blank] if: staff member is needed but no one is avaliable from the team (e.g. staff member needed to fill a particular position on a particular day)</v>
      </c>
      <c r="C86" s="55">
        <f>'[9]Daily Roster'!$C86</f>
        <v>0</v>
      </c>
      <c r="D86" s="55">
        <f>'[9]Daily Roster'!$D86</f>
        <v>0</v>
      </c>
      <c r="E86" s="55">
        <f>'[9]Daily Roster'!$E86</f>
        <v>0</v>
      </c>
      <c r="F86" s="55">
        <f>'[9]Daily Roster'!$F86</f>
        <v>0</v>
      </c>
      <c r="G86" s="55">
        <f>'[9]Daily Roster'!$G86</f>
        <v>0</v>
      </c>
      <c r="H86" s="55">
        <f>'[9]Daily Roster'!$H86</f>
        <v>0</v>
      </c>
      <c r="I86" s="55">
        <f>'[9]Daily Roster'!$I86</f>
        <v>0</v>
      </c>
      <c r="J86" s="55">
        <f>'[9]Daily Roster'!$J86</f>
        <v>0</v>
      </c>
      <c r="K86" s="50">
        <f>'[9]Daily Roster'!$K86</f>
        <v>0</v>
      </c>
      <c r="L86" s="50">
        <f>'[9]Daily Roster'!$L86</f>
        <v>0</v>
      </c>
      <c r="M86" s="50">
        <f>'[9]Daily Roster'!$M86</f>
        <v>0</v>
      </c>
      <c r="N86" s="50">
        <f>'[9]Daily Roster'!$N86</f>
        <v>0</v>
      </c>
      <c r="O86" s="50">
        <f>'[9]Daily Roster'!$O86</f>
        <v>0</v>
      </c>
      <c r="P86" s="50">
        <f>'[9]Daily Roster'!$P86</f>
        <v>0</v>
      </c>
      <c r="Q86" s="50">
        <f>'[9]Daily Roster'!$Q86</f>
        <v>0</v>
      </c>
      <c r="R86" s="50">
        <f>'[9]Daily Roster'!$R86</f>
        <v>0</v>
      </c>
    </row>
    <row r="87" spans="1:18" x14ac:dyDescent="0.3">
      <c r="A87" s="56">
        <f>'[9]Daily Roster'!$A87</f>
        <v>0</v>
      </c>
      <c r="B87" s="57" t="str">
        <f>'[9]Daily Roster'!$B87</f>
        <v>3. Type [public holiday]: in all cells on public holidays</v>
      </c>
      <c r="C87" s="55">
        <f>'[9]Daily Roster'!$C87</f>
        <v>0</v>
      </c>
      <c r="D87" s="55">
        <f>'[9]Daily Roster'!$D87</f>
        <v>0</v>
      </c>
      <c r="E87" s="55">
        <f>'[9]Daily Roster'!$E87</f>
        <v>0</v>
      </c>
      <c r="F87" s="55">
        <f>'[9]Daily Roster'!$F87</f>
        <v>0</v>
      </c>
      <c r="G87" s="55">
        <f>'[9]Daily Roster'!$G87</f>
        <v>0</v>
      </c>
      <c r="H87" s="55">
        <f>'[9]Daily Roster'!$H87</f>
        <v>0</v>
      </c>
      <c r="I87" s="55">
        <f>'[9]Daily Roster'!$I87</f>
        <v>0</v>
      </c>
      <c r="J87" s="55">
        <f>'[9]Daily Roster'!$J87</f>
        <v>0</v>
      </c>
      <c r="K87" s="50">
        <f>'[9]Daily Roster'!$K87</f>
        <v>0</v>
      </c>
      <c r="L87" s="50">
        <f>'[9]Daily Roster'!$L87</f>
        <v>0</v>
      </c>
      <c r="M87" s="50">
        <f>'[9]Daily Roster'!$M87</f>
        <v>0</v>
      </c>
      <c r="N87" s="50">
        <f>'[9]Daily Roster'!$N87</f>
        <v>0</v>
      </c>
      <c r="O87" s="50">
        <f>'[9]Daily Roster'!$O87</f>
        <v>0</v>
      </c>
      <c r="P87" s="50">
        <f>'[9]Daily Roster'!$P87</f>
        <v>0</v>
      </c>
      <c r="Q87" s="50">
        <f>'[9]Daily Roster'!$Q87</f>
        <v>0</v>
      </c>
      <c r="R87" s="50">
        <f>'[9]Daily Roster'!$R87</f>
        <v>0</v>
      </c>
    </row>
    <row r="88" spans="1:18" x14ac:dyDescent="0.3">
      <c r="A88" s="56">
        <f>'[9]Daily Roster'!$A88</f>
        <v>0</v>
      </c>
      <c r="B88" s="57" t="str">
        <f>'[9]Daily Roster'!$B88</f>
        <v>4. Type [*]: to tag team leader</v>
      </c>
      <c r="C88" s="55">
        <f>'[9]Daily Roster'!$C88</f>
        <v>0</v>
      </c>
      <c r="D88" s="55">
        <f>'[9]Daily Roster'!$D88</f>
        <v>0</v>
      </c>
      <c r="E88" s="55">
        <f>'[9]Daily Roster'!$E88</f>
        <v>0</v>
      </c>
      <c r="F88" s="55">
        <f>'[9]Daily Roster'!$F88</f>
        <v>0</v>
      </c>
      <c r="G88" s="55">
        <f>'[9]Daily Roster'!$G88</f>
        <v>0</v>
      </c>
      <c r="H88" s="55">
        <f>'[9]Daily Roster'!$H88</f>
        <v>0</v>
      </c>
      <c r="I88" s="55">
        <f>'[9]Daily Roster'!$I88</f>
        <v>0</v>
      </c>
      <c r="J88" s="55">
        <f>'[9]Daily Roster'!$J88</f>
        <v>0</v>
      </c>
      <c r="K88" s="50">
        <f>'[9]Daily Roster'!$K88</f>
        <v>0</v>
      </c>
      <c r="L88" s="50">
        <f>'[9]Daily Roster'!$L88</f>
        <v>0</v>
      </c>
      <c r="M88" s="50">
        <f>'[9]Daily Roster'!$M88</f>
        <v>0</v>
      </c>
      <c r="N88" s="50">
        <f>'[9]Daily Roster'!$N88</f>
        <v>0</v>
      </c>
      <c r="O88" s="50">
        <f>'[9]Daily Roster'!$O88</f>
        <v>0</v>
      </c>
      <c r="P88" s="50">
        <f>'[9]Daily Roster'!$P88</f>
        <v>0</v>
      </c>
      <c r="Q88" s="50">
        <f>'[9]Daily Roster'!$Q88</f>
        <v>0</v>
      </c>
      <c r="R88" s="50">
        <f>'[9]Daily Roster'!$R88</f>
        <v>0</v>
      </c>
    </row>
    <row r="89" spans="1:18" x14ac:dyDescent="0.3">
      <c r="A89" s="56">
        <f>'[9]Daily Roster'!$A89</f>
        <v>0</v>
      </c>
      <c r="B89" s="57" t="str">
        <f>'[9]Daily Roster'!$B89</f>
        <v>5. Type [c/o]: to tag clinical orientation in a particular role</v>
      </c>
      <c r="C89" s="55">
        <f>'[9]Daily Roster'!$C89</f>
        <v>0</v>
      </c>
      <c r="D89" s="55">
        <f>'[9]Daily Roster'!$D89</f>
        <v>0</v>
      </c>
      <c r="E89" s="55">
        <f>'[9]Daily Roster'!$E89</f>
        <v>0</v>
      </c>
      <c r="F89" s="55">
        <f>'[9]Daily Roster'!$F89</f>
        <v>0</v>
      </c>
      <c r="G89" s="55">
        <f>'[9]Daily Roster'!$G89</f>
        <v>0</v>
      </c>
      <c r="H89" s="55">
        <f>'[9]Daily Roster'!$H89</f>
        <v>0</v>
      </c>
      <c r="I89" s="55">
        <f>'[9]Daily Roster'!$I89</f>
        <v>0</v>
      </c>
      <c r="J89" s="55">
        <f>'[9]Daily Roster'!$J89</f>
        <v>0</v>
      </c>
      <c r="K89" s="50">
        <f>'[9]Daily Roster'!$K89</f>
        <v>0</v>
      </c>
      <c r="L89" s="50">
        <f>'[9]Daily Roster'!$L89</f>
        <v>0</v>
      </c>
      <c r="M89" s="50">
        <f>'[9]Daily Roster'!$M89</f>
        <v>0</v>
      </c>
      <c r="N89" s="50">
        <f>'[9]Daily Roster'!$N89</f>
        <v>0</v>
      </c>
      <c r="O89" s="50">
        <f>'[9]Daily Roster'!$O89</f>
        <v>0</v>
      </c>
      <c r="P89" s="50">
        <f>'[9]Daily Roster'!$P89</f>
        <v>0</v>
      </c>
      <c r="Q89" s="50">
        <f>'[9]Daily Roster'!$Q89</f>
        <v>0</v>
      </c>
      <c r="R89" s="50">
        <f>'[9]Daily Roster'!$R89</f>
        <v>0</v>
      </c>
    </row>
    <row r="90" spans="1:18" x14ac:dyDescent="0.3">
      <c r="A90" s="56">
        <f>'[9]Daily Roster'!$A90</f>
        <v>0</v>
      </c>
      <c r="B90" s="57" t="str">
        <f>'[9]Daily Roster'!$B90</f>
        <v>6. When the 'Cover' person OR the 'Pharmacy Rotation' person is rostered to a position outside of the team, change their status to 'qq' in the respective 'Cover' or 'Pharmacy Rotation' cell</v>
      </c>
      <c r="C90" s="55">
        <f>'[9]Daily Roster'!$C90</f>
        <v>0</v>
      </c>
      <c r="D90" s="55">
        <f>'[9]Daily Roster'!$D90</f>
        <v>0</v>
      </c>
      <c r="E90" s="55">
        <f>'[9]Daily Roster'!$E90</f>
        <v>0</v>
      </c>
      <c r="F90" s="55">
        <f>'[9]Daily Roster'!$F90</f>
        <v>0</v>
      </c>
      <c r="G90" s="55">
        <f>'[9]Daily Roster'!$G90</f>
        <v>0</v>
      </c>
      <c r="H90" s="55">
        <f>'[9]Daily Roster'!$H90</f>
        <v>0</v>
      </c>
      <c r="I90" s="55">
        <f>'[9]Daily Roster'!$I90</f>
        <v>0</v>
      </c>
      <c r="J90" s="55">
        <f>'[9]Daily Roster'!$J90</f>
        <v>0</v>
      </c>
      <c r="K90" s="50">
        <f>'[9]Daily Roster'!$K90</f>
        <v>0</v>
      </c>
      <c r="L90" s="50">
        <f>'[9]Daily Roster'!$L90</f>
        <v>0</v>
      </c>
      <c r="M90" s="50">
        <f>'[9]Daily Roster'!$M90</f>
        <v>0</v>
      </c>
      <c r="N90" s="50">
        <f>'[9]Daily Roster'!$N90</f>
        <v>0</v>
      </c>
      <c r="O90" s="50">
        <f>'[9]Daily Roster'!$O90</f>
        <v>0</v>
      </c>
      <c r="P90" s="50">
        <f>'[9]Daily Roster'!$P90</f>
        <v>0</v>
      </c>
      <c r="Q90" s="50">
        <f>'[9]Daily Roster'!$Q90</f>
        <v>0</v>
      </c>
      <c r="R90" s="50">
        <f>'[9]Daily Roster'!$R90</f>
        <v>0</v>
      </c>
    </row>
    <row r="91" spans="1:18" x14ac:dyDescent="0.3">
      <c r="A91" s="56">
        <f>'[9]Daily Roster'!$A91</f>
        <v>0</v>
      </c>
      <c r="B91" s="57" t="str">
        <f>'[9]Daily Roster'!$B91</f>
        <v>7. If a purple column is not needed: Do not delete the column, just leave the cells empty (these columns can be hidden if needed)</v>
      </c>
      <c r="C91" s="55">
        <f>'[9]Daily Roster'!$C91</f>
        <v>0</v>
      </c>
      <c r="D91" s="55">
        <f>'[9]Daily Roster'!$D91</f>
        <v>0</v>
      </c>
      <c r="E91" s="55">
        <f>'[9]Daily Roster'!$E91</f>
        <v>0</v>
      </c>
      <c r="F91" s="55">
        <f>'[9]Daily Roster'!$F91</f>
        <v>0</v>
      </c>
      <c r="G91" s="55">
        <f>'[9]Daily Roster'!$G91</f>
        <v>0</v>
      </c>
      <c r="H91" s="55">
        <f>'[9]Daily Roster'!$H91</f>
        <v>0</v>
      </c>
      <c r="I91" s="55">
        <f>'[9]Daily Roster'!$I91</f>
        <v>0</v>
      </c>
      <c r="J91" s="55">
        <f>'[9]Daily Roster'!$J91</f>
        <v>0</v>
      </c>
      <c r="K91" s="50">
        <f>'[9]Daily Roster'!$K91</f>
        <v>0</v>
      </c>
      <c r="L91" s="50">
        <f>'[9]Daily Roster'!$L91</f>
        <v>0</v>
      </c>
      <c r="M91" s="50">
        <f>'[9]Daily Roster'!$M91</f>
        <v>0</v>
      </c>
      <c r="N91" s="50">
        <f>'[9]Daily Roster'!$N91</f>
        <v>0</v>
      </c>
      <c r="O91" s="50">
        <f>'[9]Daily Roster'!$O91</f>
        <v>0</v>
      </c>
      <c r="P91" s="50">
        <f>'[9]Daily Roster'!$P91</f>
        <v>0</v>
      </c>
      <c r="Q91" s="50">
        <f>'[9]Daily Roster'!$Q91</f>
        <v>0</v>
      </c>
      <c r="R91" s="50">
        <f>'[9]Daily Roster'!$R91</f>
        <v>0</v>
      </c>
    </row>
    <row r="92" spans="1:18" x14ac:dyDescent="0.3">
      <c r="A92" s="56">
        <f>'[9]Daily Roster'!$A92</f>
        <v>0</v>
      </c>
      <c r="B92" s="57" t="str">
        <f>'[9]Daily Roster'!$B92</f>
        <v>8. The data from this spreadsheet automatically feeds into the 'Calendar' and the 'Leave Roster'</v>
      </c>
      <c r="C92" s="55">
        <f>'[9]Daily Roster'!$C92</f>
        <v>0</v>
      </c>
      <c r="D92" s="55">
        <f>'[9]Daily Roster'!$D92</f>
        <v>0</v>
      </c>
      <c r="E92" s="55">
        <f>'[9]Daily Roster'!$E92</f>
        <v>0</v>
      </c>
      <c r="F92" s="55">
        <f>'[9]Daily Roster'!$F92</f>
        <v>0</v>
      </c>
      <c r="G92" s="55">
        <f>'[9]Daily Roster'!$G92</f>
        <v>0</v>
      </c>
      <c r="H92" s="55">
        <f>'[9]Daily Roster'!$H92</f>
        <v>0</v>
      </c>
      <c r="I92" s="55">
        <f>'[9]Daily Roster'!$I92</f>
        <v>0</v>
      </c>
      <c r="J92" s="55">
        <f>'[9]Daily Roster'!$J92</f>
        <v>0</v>
      </c>
      <c r="K92" s="50">
        <f>'[9]Daily Roster'!$K92</f>
        <v>0</v>
      </c>
      <c r="L92" s="50">
        <f>'[9]Daily Roster'!$L92</f>
        <v>0</v>
      </c>
      <c r="M92" s="50">
        <f>'[9]Daily Roster'!$M92</f>
        <v>0</v>
      </c>
      <c r="N92" s="50">
        <f>'[9]Daily Roster'!$N92</f>
        <v>0</v>
      </c>
      <c r="O92" s="50">
        <f>'[9]Daily Roster'!$O92</f>
        <v>0</v>
      </c>
      <c r="P92" s="50">
        <f>'[9]Daily Roster'!$P92</f>
        <v>0</v>
      </c>
      <c r="Q92" s="50">
        <f>'[9]Daily Roster'!$Q92</f>
        <v>0</v>
      </c>
      <c r="R92" s="50">
        <f>'[9]Daily Roster'!$R92</f>
        <v>0</v>
      </c>
    </row>
    <row r="93" spans="1:18" x14ac:dyDescent="0.3">
      <c r="A93" s="56">
        <f>'[9]Daily Roster'!$A93</f>
        <v>0</v>
      </c>
      <c r="B93" s="57" t="str">
        <f>'[9]Daily Roster'!$B93</f>
        <v>9. The data from this spreadsheet also automatically feeds into the overall pharmacy roster (Sue Sturm roster)</v>
      </c>
      <c r="C93" s="55">
        <f>'[9]Daily Roster'!$C93</f>
        <v>0</v>
      </c>
      <c r="D93" s="55">
        <f>'[9]Daily Roster'!$D93</f>
        <v>0</v>
      </c>
      <c r="E93" s="55">
        <f>'[9]Daily Roster'!$E93</f>
        <v>0</v>
      </c>
      <c r="F93" s="55">
        <f>'[9]Daily Roster'!$F93</f>
        <v>0</v>
      </c>
      <c r="G93" s="55">
        <f>'[9]Daily Roster'!$G93</f>
        <v>0</v>
      </c>
      <c r="H93" s="55">
        <f>'[9]Daily Roster'!$H93</f>
        <v>0</v>
      </c>
      <c r="I93" s="55">
        <f>'[9]Daily Roster'!$I93</f>
        <v>0</v>
      </c>
      <c r="J93" s="55">
        <f>'[9]Daily Roster'!$J93</f>
        <v>0</v>
      </c>
      <c r="K93" s="50">
        <f>'[9]Daily Roster'!$K93</f>
        <v>0</v>
      </c>
      <c r="L93" s="50">
        <f>'[9]Daily Roster'!$L93</f>
        <v>0</v>
      </c>
      <c r="M93" s="50">
        <f>'[9]Daily Roster'!$M93</f>
        <v>0</v>
      </c>
      <c r="N93" s="50">
        <f>'[9]Daily Roster'!$N93</f>
        <v>0</v>
      </c>
      <c r="O93" s="50">
        <f>'[9]Daily Roster'!$O93</f>
        <v>0</v>
      </c>
      <c r="P93" s="50">
        <f>'[9]Daily Roster'!$P93</f>
        <v>0</v>
      </c>
      <c r="Q93" s="50">
        <f>'[9]Daily Roster'!$Q93</f>
        <v>0</v>
      </c>
      <c r="R93" s="50">
        <f>'[9]Daily Roster'!$R93</f>
        <v>0</v>
      </c>
    </row>
    <row r="94" spans="1:18" x14ac:dyDescent="0.3">
      <c r="A94" s="56">
        <f>'[9]Daily Roster'!$A94</f>
        <v>0</v>
      </c>
      <c r="B94" s="57" t="str">
        <f>'[9]Daily Roster'!$B94</f>
        <v>10. The data from this spreadsheet also automatically feeds into the overall cover/spares roster (Sue Sturm roster)</v>
      </c>
      <c r="C94" s="55">
        <f>'[9]Daily Roster'!$C94</f>
        <v>0</v>
      </c>
      <c r="D94" s="55">
        <f>'[9]Daily Roster'!$D94</f>
        <v>0</v>
      </c>
      <c r="E94" s="55">
        <f>'[9]Daily Roster'!$E94</f>
        <v>0</v>
      </c>
      <c r="F94" s="55">
        <f>'[9]Daily Roster'!$F94</f>
        <v>0</v>
      </c>
      <c r="G94" s="55">
        <f>'[9]Daily Roster'!$G94</f>
        <v>0</v>
      </c>
      <c r="H94" s="55">
        <f>'[9]Daily Roster'!$H94</f>
        <v>0</v>
      </c>
      <c r="I94" s="55">
        <f>'[9]Daily Roster'!$I94</f>
        <v>0</v>
      </c>
      <c r="J94" s="55">
        <f>'[9]Daily Roster'!$J94</f>
        <v>0</v>
      </c>
      <c r="K94" s="50">
        <f>'[9]Daily Roster'!$K94</f>
        <v>0</v>
      </c>
      <c r="L94" s="50">
        <f>'[9]Daily Roster'!$L94</f>
        <v>0</v>
      </c>
      <c r="M94" s="50">
        <f>'[9]Daily Roster'!$M94</f>
        <v>0</v>
      </c>
      <c r="N94" s="50">
        <f>'[9]Daily Roster'!$N94</f>
        <v>0</v>
      </c>
      <c r="O94" s="50">
        <f>'[9]Daily Roster'!$O94</f>
        <v>0</v>
      </c>
      <c r="P94" s="50">
        <f>'[9]Daily Roster'!$P94</f>
        <v>0</v>
      </c>
      <c r="Q94" s="50">
        <f>'[9]Daily Roster'!$Q94</f>
        <v>0</v>
      </c>
      <c r="R94" s="50">
        <f>'[9]Daily Roster'!$R94</f>
        <v>0</v>
      </c>
    </row>
    <row r="95" spans="1:18" x14ac:dyDescent="0.3">
      <c r="A95" s="56">
        <f>'[9]Daily Roster'!$A95</f>
        <v>0</v>
      </c>
      <c r="B95" s="57">
        <f>'[9]Daily Roster'!$B95</f>
        <v>0</v>
      </c>
      <c r="C95" s="55">
        <f>'[9]Daily Roster'!$C95</f>
        <v>0</v>
      </c>
      <c r="D95" s="55">
        <f>'[9]Daily Roster'!$D95</f>
        <v>0</v>
      </c>
      <c r="E95" s="55">
        <f>'[9]Daily Roster'!$E95</f>
        <v>0</v>
      </c>
      <c r="F95" s="55">
        <f>'[9]Daily Roster'!$F95</f>
        <v>0</v>
      </c>
      <c r="G95" s="55">
        <f>'[9]Daily Roster'!$G95</f>
        <v>0</v>
      </c>
      <c r="H95" s="55">
        <f>'[9]Daily Roster'!$H95</f>
        <v>0</v>
      </c>
      <c r="I95" s="55">
        <f>'[9]Daily Roster'!$I95</f>
        <v>0</v>
      </c>
      <c r="J95" s="55">
        <f>'[9]Daily Roster'!$J95</f>
        <v>0</v>
      </c>
      <c r="K95" s="50">
        <f>'[9]Daily Roster'!$K95</f>
        <v>0</v>
      </c>
      <c r="L95" s="50">
        <f>'[9]Daily Roster'!$L95</f>
        <v>0</v>
      </c>
      <c r="M95" s="50">
        <f>'[9]Daily Roster'!$M95</f>
        <v>0</v>
      </c>
      <c r="N95" s="50">
        <f>'[9]Daily Roster'!$N95</f>
        <v>0</v>
      </c>
      <c r="O95" s="50">
        <f>'[9]Daily Roster'!$O95</f>
        <v>0</v>
      </c>
      <c r="P95" s="50">
        <f>'[9]Daily Roster'!$P95</f>
        <v>0</v>
      </c>
      <c r="Q95" s="50">
        <f>'[9]Daily Roster'!$Q95</f>
        <v>0</v>
      </c>
      <c r="R95" s="50">
        <f>'[9]Daily Roster'!$R95</f>
        <v>0</v>
      </c>
    </row>
    <row r="96" spans="1:18" x14ac:dyDescent="0.3">
      <c r="A96" s="56">
        <f>'[9]Daily Roster'!$A96</f>
        <v>0</v>
      </c>
      <c r="B96" s="57">
        <f>'[9]Daily Roster'!$B96</f>
        <v>0</v>
      </c>
      <c r="C96" s="55">
        <f>'[9]Daily Roster'!$C96</f>
        <v>0</v>
      </c>
      <c r="D96" s="55">
        <f>'[9]Daily Roster'!$D96</f>
        <v>0</v>
      </c>
      <c r="E96" s="55">
        <f>'[9]Daily Roster'!$E96</f>
        <v>0</v>
      </c>
      <c r="F96" s="55">
        <f>'[9]Daily Roster'!$F96</f>
        <v>0</v>
      </c>
      <c r="G96" s="55">
        <f>'[9]Daily Roster'!$G96</f>
        <v>0</v>
      </c>
      <c r="H96" s="55">
        <f>'[9]Daily Roster'!$H96</f>
        <v>0</v>
      </c>
      <c r="I96" s="55">
        <f>'[9]Daily Roster'!$I96</f>
        <v>0</v>
      </c>
      <c r="J96" s="55">
        <f>'[9]Daily Roster'!$J96</f>
        <v>0</v>
      </c>
      <c r="K96" s="50">
        <f>'[9]Daily Roster'!$K96</f>
        <v>0</v>
      </c>
      <c r="L96" s="50">
        <f>'[9]Daily Roster'!$L96</f>
        <v>0</v>
      </c>
      <c r="M96" s="50">
        <f>'[9]Daily Roster'!$M96</f>
        <v>0</v>
      </c>
      <c r="N96" s="50">
        <f>'[9]Daily Roster'!$N96</f>
        <v>0</v>
      </c>
      <c r="O96" s="50">
        <f>'[9]Daily Roster'!$O96</f>
        <v>0</v>
      </c>
      <c r="P96" s="50">
        <f>'[9]Daily Roster'!$P96</f>
        <v>0</v>
      </c>
      <c r="Q96" s="50">
        <f>'[9]Daily Roster'!$Q96</f>
        <v>0</v>
      </c>
      <c r="R96" s="50">
        <f>'[9]Daily Roster'!$R96</f>
        <v>0</v>
      </c>
    </row>
    <row r="97" spans="1:18" x14ac:dyDescent="0.3">
      <c r="A97" s="56">
        <f>'[9]Daily Roster'!$A97</f>
        <v>0</v>
      </c>
      <c r="B97" s="57">
        <f>'[9]Daily Roster'!$B97</f>
        <v>0</v>
      </c>
      <c r="C97" s="55">
        <f>'[9]Daily Roster'!$C97</f>
        <v>0</v>
      </c>
      <c r="D97" s="55">
        <f>'[9]Daily Roster'!$D97</f>
        <v>0</v>
      </c>
      <c r="E97" s="55">
        <f>'[9]Daily Roster'!$E97</f>
        <v>0</v>
      </c>
      <c r="F97" s="55">
        <f>'[9]Daily Roster'!$F97</f>
        <v>0</v>
      </c>
      <c r="G97" s="55">
        <f>'[9]Daily Roster'!$G97</f>
        <v>0</v>
      </c>
      <c r="H97" s="55">
        <f>'[9]Daily Roster'!$H97</f>
        <v>0</v>
      </c>
      <c r="I97" s="55">
        <f>'[9]Daily Roster'!$I97</f>
        <v>0</v>
      </c>
      <c r="J97" s="55">
        <f>'[9]Daily Roster'!$J97</f>
        <v>0</v>
      </c>
      <c r="K97" s="50">
        <f>'[9]Daily Roster'!$K97</f>
        <v>0</v>
      </c>
      <c r="L97" s="50">
        <f>'[9]Daily Roster'!$L97</f>
        <v>0</v>
      </c>
      <c r="M97" s="50">
        <f>'[9]Daily Roster'!$M97</f>
        <v>0</v>
      </c>
      <c r="N97" s="50">
        <f>'[9]Daily Roster'!$N97</f>
        <v>0</v>
      </c>
      <c r="O97" s="50">
        <f>'[9]Daily Roster'!$O97</f>
        <v>0</v>
      </c>
      <c r="P97" s="50">
        <f>'[9]Daily Roster'!$P97</f>
        <v>0</v>
      </c>
      <c r="Q97" s="50">
        <f>'[9]Daily Roster'!$Q97</f>
        <v>0</v>
      </c>
      <c r="R97" s="50">
        <f>'[9]Daily Roster'!$R97</f>
        <v>0</v>
      </c>
    </row>
    <row r="98" spans="1:18" x14ac:dyDescent="0.3">
      <c r="A98" s="56">
        <f>'[9]Daily Roster'!$A98</f>
        <v>0</v>
      </c>
      <c r="B98" s="57">
        <f>'[9]Daily Roster'!$B98</f>
        <v>0</v>
      </c>
      <c r="C98" s="55">
        <f>'[9]Daily Roster'!$C98</f>
        <v>0</v>
      </c>
      <c r="D98" s="55">
        <f>'[9]Daily Roster'!$D98</f>
        <v>0</v>
      </c>
      <c r="E98" s="55">
        <f>'[9]Daily Roster'!$E98</f>
        <v>0</v>
      </c>
      <c r="F98" s="55">
        <f>'[9]Daily Roster'!$F98</f>
        <v>0</v>
      </c>
      <c r="G98" s="55">
        <f>'[9]Daily Roster'!$G98</f>
        <v>0</v>
      </c>
      <c r="H98" s="55">
        <f>'[9]Daily Roster'!$H98</f>
        <v>0</v>
      </c>
      <c r="I98" s="55">
        <f>'[9]Daily Roster'!$I98</f>
        <v>0</v>
      </c>
      <c r="J98" s="55">
        <f>'[9]Daily Roster'!$J98</f>
        <v>0</v>
      </c>
      <c r="K98" s="50">
        <f>'[9]Daily Roster'!$K98</f>
        <v>0</v>
      </c>
      <c r="L98" s="50">
        <f>'[9]Daily Roster'!$L98</f>
        <v>0</v>
      </c>
      <c r="M98" s="50">
        <f>'[9]Daily Roster'!$M98</f>
        <v>0</v>
      </c>
      <c r="N98" s="50">
        <f>'[9]Daily Roster'!$N98</f>
        <v>0</v>
      </c>
      <c r="O98" s="50">
        <f>'[9]Daily Roster'!$O98</f>
        <v>0</v>
      </c>
      <c r="P98" s="50">
        <f>'[9]Daily Roster'!$P98</f>
        <v>0</v>
      </c>
      <c r="Q98" s="50">
        <f>'[9]Daily Roster'!$Q98</f>
        <v>0</v>
      </c>
      <c r="R98" s="50">
        <f>'[9]Daily Roster'!$R98</f>
        <v>0</v>
      </c>
    </row>
    <row r="99" spans="1:18" x14ac:dyDescent="0.3">
      <c r="A99" s="56">
        <f>'[9]Daily Roster'!$A99</f>
        <v>0</v>
      </c>
      <c r="B99" s="57">
        <f>'[9]Daily Roster'!$B99</f>
        <v>0</v>
      </c>
      <c r="C99" s="55">
        <f>'[9]Daily Roster'!$C99</f>
        <v>0</v>
      </c>
      <c r="D99" s="55">
        <f>'[9]Daily Roster'!$D99</f>
        <v>0</v>
      </c>
      <c r="E99" s="55">
        <f>'[9]Daily Roster'!$E99</f>
        <v>0</v>
      </c>
      <c r="F99" s="55">
        <f>'[9]Daily Roster'!$F99</f>
        <v>0</v>
      </c>
      <c r="G99" s="55">
        <f>'[9]Daily Roster'!$G99</f>
        <v>0</v>
      </c>
      <c r="H99" s="55">
        <f>'[9]Daily Roster'!$H99</f>
        <v>0</v>
      </c>
      <c r="I99" s="55">
        <f>'[9]Daily Roster'!$I99</f>
        <v>0</v>
      </c>
      <c r="J99" s="55">
        <f>'[9]Daily Roster'!$J99</f>
        <v>0</v>
      </c>
      <c r="K99" s="50">
        <f>'[9]Daily Roster'!$K99</f>
        <v>0</v>
      </c>
      <c r="L99" s="50">
        <f>'[9]Daily Roster'!$L99</f>
        <v>0</v>
      </c>
      <c r="M99" s="50">
        <f>'[9]Daily Roster'!$M99</f>
        <v>0</v>
      </c>
      <c r="N99" s="50">
        <f>'[9]Daily Roster'!$N99</f>
        <v>0</v>
      </c>
      <c r="O99" s="50">
        <f>'[9]Daily Roster'!$O99</f>
        <v>0</v>
      </c>
      <c r="P99" s="50">
        <f>'[9]Daily Roster'!$P99</f>
        <v>0</v>
      </c>
      <c r="Q99" s="50">
        <f>'[9]Daily Roster'!$Q99</f>
        <v>0</v>
      </c>
      <c r="R99" s="50">
        <f>'[9]Daily Roster'!$R99</f>
        <v>0</v>
      </c>
    </row>
    <row r="100" spans="1:18" x14ac:dyDescent="0.3">
      <c r="A100" s="56">
        <f>'[9]Daily Roster'!$A100</f>
        <v>0</v>
      </c>
      <c r="B100" s="57">
        <f>'[9]Daily Roster'!$B100</f>
        <v>0</v>
      </c>
      <c r="C100" s="55">
        <f>'[9]Daily Roster'!$C100</f>
        <v>0</v>
      </c>
      <c r="D100" s="55">
        <f>'[9]Daily Roster'!$D100</f>
        <v>0</v>
      </c>
      <c r="E100" s="55">
        <f>'[9]Daily Roster'!$E100</f>
        <v>0</v>
      </c>
      <c r="F100" s="55">
        <f>'[9]Daily Roster'!$F100</f>
        <v>0</v>
      </c>
      <c r="G100" s="55">
        <f>'[9]Daily Roster'!$G100</f>
        <v>0</v>
      </c>
      <c r="H100" s="55">
        <f>'[9]Daily Roster'!$H100</f>
        <v>0</v>
      </c>
      <c r="I100" s="55">
        <f>'[9]Daily Roster'!$I100</f>
        <v>0</v>
      </c>
      <c r="J100" s="55">
        <f>'[9]Daily Roster'!$J100</f>
        <v>0</v>
      </c>
      <c r="K100" s="50">
        <f>'[9]Daily Roster'!$K100</f>
        <v>0</v>
      </c>
      <c r="L100" s="50">
        <f>'[9]Daily Roster'!$L100</f>
        <v>0</v>
      </c>
      <c r="M100" s="50">
        <f>'[9]Daily Roster'!$M100</f>
        <v>0</v>
      </c>
      <c r="N100" s="50">
        <f>'[9]Daily Roster'!$N100</f>
        <v>0</v>
      </c>
      <c r="O100" s="50">
        <f>'[9]Daily Roster'!$O100</f>
        <v>0</v>
      </c>
      <c r="P100" s="50">
        <f>'[9]Daily Roster'!$P100</f>
        <v>0</v>
      </c>
      <c r="Q100" s="50">
        <f>'[9]Daily Roster'!$Q100</f>
        <v>0</v>
      </c>
      <c r="R100" s="50">
        <f>'[9]Daily Roster'!$R100</f>
        <v>0</v>
      </c>
    </row>
    <row r="101" spans="1:18" x14ac:dyDescent="0.3">
      <c r="A101" s="56">
        <f>'[9]Daily Roster'!$A101</f>
        <v>0</v>
      </c>
      <c r="B101" s="57">
        <f>'[9]Daily Roster'!$B101</f>
        <v>0</v>
      </c>
      <c r="C101" s="55">
        <f>'[9]Daily Roster'!$C101</f>
        <v>0</v>
      </c>
      <c r="D101" s="55">
        <f>'[9]Daily Roster'!$D101</f>
        <v>0</v>
      </c>
      <c r="E101" s="55">
        <f>'[9]Daily Roster'!$E101</f>
        <v>0</v>
      </c>
      <c r="F101" s="55">
        <f>'[9]Daily Roster'!$F101</f>
        <v>0</v>
      </c>
      <c r="G101" s="55">
        <f>'[9]Daily Roster'!$G101</f>
        <v>0</v>
      </c>
      <c r="H101" s="55">
        <f>'[9]Daily Roster'!$H101</f>
        <v>0</v>
      </c>
      <c r="I101" s="55">
        <f>'[9]Daily Roster'!$I101</f>
        <v>0</v>
      </c>
      <c r="J101" s="55">
        <f>'[9]Daily Roster'!$J101</f>
        <v>0</v>
      </c>
      <c r="K101" s="50">
        <f>'[9]Daily Roster'!$K101</f>
        <v>0</v>
      </c>
      <c r="L101" s="50">
        <f>'[9]Daily Roster'!$L101</f>
        <v>0</v>
      </c>
      <c r="M101" s="50">
        <f>'[9]Daily Roster'!$M101</f>
        <v>0</v>
      </c>
      <c r="N101" s="50">
        <f>'[9]Daily Roster'!$N101</f>
        <v>0</v>
      </c>
      <c r="O101" s="50">
        <f>'[9]Daily Roster'!$O101</f>
        <v>0</v>
      </c>
      <c r="P101" s="50">
        <f>'[9]Daily Roster'!$P101</f>
        <v>0</v>
      </c>
      <c r="Q101" s="50">
        <f>'[9]Daily Roster'!$Q101</f>
        <v>0</v>
      </c>
      <c r="R101" s="50">
        <f>'[9]Daily Roster'!$R101</f>
        <v>0</v>
      </c>
    </row>
    <row r="102" spans="1:18" x14ac:dyDescent="0.3">
      <c r="A102" s="56">
        <f>'[9]Daily Roster'!$A102</f>
        <v>0</v>
      </c>
      <c r="B102" s="57">
        <f>'[9]Daily Roster'!$B102</f>
        <v>0</v>
      </c>
      <c r="C102" s="55">
        <f>'[9]Daily Roster'!$C102</f>
        <v>0</v>
      </c>
      <c r="D102" s="55">
        <f>'[9]Daily Roster'!$D102</f>
        <v>0</v>
      </c>
      <c r="E102" s="55">
        <f>'[9]Daily Roster'!$E102</f>
        <v>0</v>
      </c>
      <c r="F102" s="55">
        <f>'[9]Daily Roster'!$F102</f>
        <v>0</v>
      </c>
      <c r="G102" s="55">
        <f>'[9]Daily Roster'!$G102</f>
        <v>0</v>
      </c>
      <c r="H102" s="55">
        <f>'[9]Daily Roster'!$H102</f>
        <v>0</v>
      </c>
      <c r="I102" s="55">
        <f>'[9]Daily Roster'!$I102</f>
        <v>0</v>
      </c>
      <c r="J102" s="55">
        <f>'[9]Daily Roster'!$J102</f>
        <v>0</v>
      </c>
      <c r="K102" s="50">
        <f>'[9]Daily Roster'!$K102</f>
        <v>0</v>
      </c>
      <c r="L102" s="50">
        <f>'[9]Daily Roster'!$L102</f>
        <v>0</v>
      </c>
      <c r="M102" s="50">
        <f>'[9]Daily Roster'!$M102</f>
        <v>0</v>
      </c>
      <c r="N102" s="50">
        <f>'[9]Daily Roster'!$N102</f>
        <v>0</v>
      </c>
      <c r="O102" s="50">
        <f>'[9]Daily Roster'!$O102</f>
        <v>0</v>
      </c>
      <c r="P102" s="50">
        <f>'[9]Daily Roster'!$P102</f>
        <v>0</v>
      </c>
      <c r="Q102" s="50">
        <f>'[9]Daily Roster'!$Q102</f>
        <v>0</v>
      </c>
      <c r="R102" s="50">
        <f>'[9]Daily Roster'!$R102</f>
        <v>0</v>
      </c>
    </row>
    <row r="103" spans="1:18" x14ac:dyDescent="0.3">
      <c r="A103" s="56">
        <f>'[9]Daily Roster'!$A103</f>
        <v>0</v>
      </c>
      <c r="B103" s="57">
        <f>'[9]Daily Roster'!$B103</f>
        <v>0</v>
      </c>
      <c r="C103" s="55">
        <f>'[9]Daily Roster'!$C103</f>
        <v>0</v>
      </c>
      <c r="D103" s="55">
        <f>'[9]Daily Roster'!$D103</f>
        <v>0</v>
      </c>
      <c r="E103" s="55">
        <f>'[9]Daily Roster'!$E103</f>
        <v>0</v>
      </c>
      <c r="F103" s="55">
        <f>'[9]Daily Roster'!$F103</f>
        <v>0</v>
      </c>
      <c r="G103" s="55">
        <f>'[9]Daily Roster'!$G103</f>
        <v>0</v>
      </c>
      <c r="H103" s="55">
        <f>'[9]Daily Roster'!$H103</f>
        <v>0</v>
      </c>
      <c r="I103" s="55">
        <f>'[9]Daily Roster'!$I103</f>
        <v>0</v>
      </c>
      <c r="J103" s="55">
        <f>'[9]Daily Roster'!$J103</f>
        <v>0</v>
      </c>
      <c r="K103" s="50">
        <f>'[9]Daily Roster'!$K103</f>
        <v>0</v>
      </c>
      <c r="L103" s="50">
        <f>'[9]Daily Roster'!$L103</f>
        <v>0</v>
      </c>
      <c r="M103" s="50">
        <f>'[9]Daily Roster'!$M103</f>
        <v>0</v>
      </c>
      <c r="N103" s="50">
        <f>'[9]Daily Roster'!$N103</f>
        <v>0</v>
      </c>
      <c r="O103" s="50">
        <f>'[9]Daily Roster'!$O103</f>
        <v>0</v>
      </c>
      <c r="P103" s="50">
        <f>'[9]Daily Roster'!$P103</f>
        <v>0</v>
      </c>
      <c r="Q103" s="50">
        <f>'[9]Daily Roster'!$Q103</f>
        <v>0</v>
      </c>
      <c r="R103" s="50">
        <f>'[9]Daily Roster'!$R103</f>
        <v>0</v>
      </c>
    </row>
    <row r="104" spans="1:18" x14ac:dyDescent="0.3">
      <c r="A104" s="56">
        <f>'[9]Daily Roster'!$A104</f>
        <v>0</v>
      </c>
      <c r="B104" s="57">
        <f>'[9]Daily Roster'!$B104</f>
        <v>0</v>
      </c>
      <c r="C104" s="55">
        <f>'[9]Daily Roster'!$C104</f>
        <v>0</v>
      </c>
      <c r="D104" s="55">
        <f>'[9]Daily Roster'!$D104</f>
        <v>0</v>
      </c>
      <c r="E104" s="55">
        <f>'[9]Daily Roster'!$E104</f>
        <v>0</v>
      </c>
      <c r="F104" s="55">
        <f>'[9]Daily Roster'!$F104</f>
        <v>0</v>
      </c>
      <c r="G104" s="55">
        <f>'[9]Daily Roster'!$G104</f>
        <v>0</v>
      </c>
      <c r="H104" s="55">
        <f>'[9]Daily Roster'!$H104</f>
        <v>0</v>
      </c>
      <c r="I104" s="55">
        <f>'[9]Daily Roster'!$I104</f>
        <v>0</v>
      </c>
      <c r="J104" s="55">
        <f>'[9]Daily Roster'!$J104</f>
        <v>0</v>
      </c>
      <c r="K104" s="50">
        <f>'[9]Daily Roster'!$K104</f>
        <v>0</v>
      </c>
      <c r="L104" s="50">
        <f>'[9]Daily Roster'!$L104</f>
        <v>0</v>
      </c>
      <c r="M104" s="50">
        <f>'[9]Daily Roster'!$M104</f>
        <v>0</v>
      </c>
      <c r="N104" s="50">
        <f>'[9]Daily Roster'!$N104</f>
        <v>0</v>
      </c>
      <c r="O104" s="50">
        <f>'[9]Daily Roster'!$O104</f>
        <v>0</v>
      </c>
      <c r="P104" s="50">
        <f>'[9]Daily Roster'!$P104</f>
        <v>0</v>
      </c>
      <c r="Q104" s="50">
        <f>'[9]Daily Roster'!$Q104</f>
        <v>0</v>
      </c>
      <c r="R104" s="50">
        <f>'[9]Daily Roster'!$R104</f>
        <v>0</v>
      </c>
    </row>
    <row r="105" spans="1:18" x14ac:dyDescent="0.3">
      <c r="A105" s="56">
        <f>'[9]Daily Roster'!$A105</f>
        <v>0</v>
      </c>
      <c r="B105" s="57">
        <f>'[9]Daily Roster'!$B105</f>
        <v>0</v>
      </c>
      <c r="C105" s="55">
        <f>'[9]Daily Roster'!$C105</f>
        <v>0</v>
      </c>
      <c r="D105" s="55">
        <f>'[9]Daily Roster'!$D105</f>
        <v>0</v>
      </c>
      <c r="E105" s="55">
        <f>'[9]Daily Roster'!$E105</f>
        <v>0</v>
      </c>
      <c r="F105" s="55">
        <f>'[9]Daily Roster'!$F105</f>
        <v>0</v>
      </c>
      <c r="G105" s="55">
        <f>'[9]Daily Roster'!$G105</f>
        <v>0</v>
      </c>
      <c r="H105" s="55">
        <f>'[9]Daily Roster'!$H105</f>
        <v>0</v>
      </c>
      <c r="I105" s="55">
        <f>'[9]Daily Roster'!$I105</f>
        <v>0</v>
      </c>
      <c r="J105" s="55">
        <f>'[9]Daily Roster'!$J105</f>
        <v>0</v>
      </c>
      <c r="K105" s="50">
        <f>'[9]Daily Roster'!$K105</f>
        <v>0</v>
      </c>
      <c r="L105" s="50">
        <f>'[9]Daily Roster'!$L105</f>
        <v>0</v>
      </c>
      <c r="M105" s="50">
        <f>'[9]Daily Roster'!$M105</f>
        <v>0</v>
      </c>
      <c r="N105" s="50">
        <f>'[9]Daily Roster'!$N105</f>
        <v>0</v>
      </c>
      <c r="O105" s="50">
        <f>'[9]Daily Roster'!$O105</f>
        <v>0</v>
      </c>
      <c r="P105" s="50">
        <f>'[9]Daily Roster'!$P105</f>
        <v>0</v>
      </c>
      <c r="Q105" s="50">
        <f>'[9]Daily Roster'!$Q105</f>
        <v>0</v>
      </c>
      <c r="R105" s="50">
        <f>'[9]Daily Roster'!$R105</f>
        <v>0</v>
      </c>
    </row>
    <row r="106" spans="1:18" x14ac:dyDescent="0.3">
      <c r="A106" s="56">
        <f>'[9]Daily Roster'!$A106</f>
        <v>0</v>
      </c>
      <c r="B106" s="57">
        <f>'[9]Daily Roster'!$B106</f>
        <v>0</v>
      </c>
      <c r="C106" s="55">
        <f>'[9]Daily Roster'!$C106</f>
        <v>0</v>
      </c>
      <c r="D106" s="55">
        <f>'[9]Daily Roster'!$D106</f>
        <v>0</v>
      </c>
      <c r="E106" s="55">
        <f>'[9]Daily Roster'!$E106</f>
        <v>0</v>
      </c>
      <c r="F106" s="55">
        <f>'[9]Daily Roster'!$F106</f>
        <v>0</v>
      </c>
      <c r="G106" s="55">
        <f>'[9]Daily Roster'!$G106</f>
        <v>0</v>
      </c>
      <c r="H106" s="55">
        <f>'[9]Daily Roster'!$H106</f>
        <v>0</v>
      </c>
      <c r="I106" s="55">
        <f>'[9]Daily Roster'!$I106</f>
        <v>0</v>
      </c>
      <c r="J106" s="55">
        <f>'[9]Daily Roster'!$J106</f>
        <v>0</v>
      </c>
      <c r="K106" s="50">
        <f>'[9]Daily Roster'!$K106</f>
        <v>0</v>
      </c>
      <c r="L106" s="50">
        <f>'[9]Daily Roster'!$L106</f>
        <v>0</v>
      </c>
      <c r="M106" s="50">
        <f>'[9]Daily Roster'!$M106</f>
        <v>0</v>
      </c>
      <c r="N106" s="50">
        <f>'[9]Daily Roster'!$N106</f>
        <v>0</v>
      </c>
      <c r="O106" s="50">
        <f>'[9]Daily Roster'!$O106</f>
        <v>0</v>
      </c>
      <c r="P106" s="50">
        <f>'[9]Daily Roster'!$P106</f>
        <v>0</v>
      </c>
      <c r="Q106" s="50">
        <f>'[9]Daily Roster'!$Q106</f>
        <v>0</v>
      </c>
      <c r="R106" s="50">
        <f>'[9]Daily Roster'!$R106</f>
        <v>0</v>
      </c>
    </row>
    <row r="107" spans="1:18" x14ac:dyDescent="0.3">
      <c r="A107" s="56">
        <f>'[9]Daily Roster'!$A107</f>
        <v>0</v>
      </c>
      <c r="B107" s="57">
        <f>'[9]Daily Roster'!$B107</f>
        <v>0</v>
      </c>
      <c r="C107" s="55">
        <f>'[9]Daily Roster'!$C107</f>
        <v>0</v>
      </c>
      <c r="D107" s="55">
        <f>'[9]Daily Roster'!$D107</f>
        <v>0</v>
      </c>
      <c r="E107" s="55">
        <f>'[9]Daily Roster'!$E107</f>
        <v>0</v>
      </c>
      <c r="F107" s="55">
        <f>'[9]Daily Roster'!$F107</f>
        <v>0</v>
      </c>
      <c r="G107" s="55">
        <f>'[9]Daily Roster'!$G107</f>
        <v>0</v>
      </c>
      <c r="H107" s="55">
        <f>'[9]Daily Roster'!$H107</f>
        <v>0</v>
      </c>
      <c r="I107" s="55">
        <f>'[9]Daily Roster'!$I107</f>
        <v>0</v>
      </c>
      <c r="J107" s="55">
        <f>'[9]Daily Roster'!$J107</f>
        <v>0</v>
      </c>
      <c r="K107" s="50">
        <f>'[9]Daily Roster'!$K107</f>
        <v>0</v>
      </c>
      <c r="L107" s="50">
        <f>'[9]Daily Roster'!$L107</f>
        <v>0</v>
      </c>
      <c r="M107" s="50">
        <f>'[9]Daily Roster'!$M107</f>
        <v>0</v>
      </c>
      <c r="N107" s="50">
        <f>'[9]Daily Roster'!$N107</f>
        <v>0</v>
      </c>
      <c r="O107" s="50">
        <f>'[9]Daily Roster'!$O107</f>
        <v>0</v>
      </c>
      <c r="P107" s="50">
        <f>'[9]Daily Roster'!$P107</f>
        <v>0</v>
      </c>
      <c r="Q107" s="50">
        <f>'[9]Daily Roster'!$Q107</f>
        <v>0</v>
      </c>
      <c r="R107" s="50">
        <f>'[9]Daily Roster'!$R107</f>
        <v>0</v>
      </c>
    </row>
    <row r="108" spans="1:18" x14ac:dyDescent="0.3">
      <c r="A108" s="56">
        <f>'[9]Daily Roster'!$A108</f>
        <v>0</v>
      </c>
      <c r="B108" s="57">
        <f>'[9]Daily Roster'!$B108</f>
        <v>0</v>
      </c>
      <c r="C108" s="55">
        <f>'[9]Daily Roster'!$C108</f>
        <v>0</v>
      </c>
      <c r="D108" s="55">
        <f>'[9]Daily Roster'!$D108</f>
        <v>0</v>
      </c>
      <c r="E108" s="55">
        <f>'[9]Daily Roster'!$E108</f>
        <v>0</v>
      </c>
      <c r="F108" s="55">
        <f>'[9]Daily Roster'!$F108</f>
        <v>0</v>
      </c>
      <c r="G108" s="55">
        <f>'[9]Daily Roster'!$G108</f>
        <v>0</v>
      </c>
      <c r="H108" s="55">
        <f>'[9]Daily Roster'!$H108</f>
        <v>0</v>
      </c>
      <c r="I108" s="55">
        <f>'[9]Daily Roster'!$I108</f>
        <v>0</v>
      </c>
      <c r="J108" s="55">
        <f>'[9]Daily Roster'!$J108</f>
        <v>0</v>
      </c>
      <c r="K108" s="50">
        <f>'[9]Daily Roster'!$K108</f>
        <v>0</v>
      </c>
      <c r="L108" s="50">
        <f>'[9]Daily Roster'!$L108</f>
        <v>0</v>
      </c>
      <c r="M108" s="50">
        <f>'[9]Daily Roster'!$M108</f>
        <v>0</v>
      </c>
      <c r="N108" s="50">
        <f>'[9]Daily Roster'!$N108</f>
        <v>0</v>
      </c>
      <c r="O108" s="50">
        <f>'[9]Daily Roster'!$O108</f>
        <v>0</v>
      </c>
      <c r="P108" s="50">
        <f>'[9]Daily Roster'!$P108</f>
        <v>0</v>
      </c>
      <c r="Q108" s="50">
        <f>'[9]Daily Roster'!$Q108</f>
        <v>0</v>
      </c>
      <c r="R108" s="50">
        <f>'[9]Daily Roster'!$R108</f>
        <v>0</v>
      </c>
    </row>
    <row r="109" spans="1:18" x14ac:dyDescent="0.3">
      <c r="A109" s="56">
        <f>'[9]Daily Roster'!$A109</f>
        <v>0</v>
      </c>
      <c r="B109" s="57">
        <f>'[9]Daily Roster'!$B109</f>
        <v>0</v>
      </c>
      <c r="C109" s="55">
        <f>'[9]Daily Roster'!$C109</f>
        <v>0</v>
      </c>
      <c r="D109" s="55">
        <f>'[9]Daily Roster'!$D109</f>
        <v>0</v>
      </c>
      <c r="E109" s="55">
        <f>'[9]Daily Roster'!$E109</f>
        <v>0</v>
      </c>
      <c r="F109" s="55">
        <f>'[9]Daily Roster'!$F109</f>
        <v>0</v>
      </c>
      <c r="G109" s="55">
        <f>'[9]Daily Roster'!$G109</f>
        <v>0</v>
      </c>
      <c r="H109" s="55">
        <f>'[9]Daily Roster'!$H109</f>
        <v>0</v>
      </c>
      <c r="I109" s="55">
        <f>'[9]Daily Roster'!$I109</f>
        <v>0</v>
      </c>
      <c r="J109" s="55">
        <f>'[9]Daily Roster'!$J109</f>
        <v>0</v>
      </c>
      <c r="K109" s="50">
        <f>'[9]Daily Roster'!$K109</f>
        <v>0</v>
      </c>
      <c r="L109" s="50">
        <f>'[9]Daily Roster'!$L109</f>
        <v>0</v>
      </c>
      <c r="M109" s="50">
        <f>'[9]Daily Roster'!$M109</f>
        <v>0</v>
      </c>
      <c r="N109" s="50">
        <f>'[9]Daily Roster'!$N109</f>
        <v>0</v>
      </c>
      <c r="O109" s="50">
        <f>'[9]Daily Roster'!$O109</f>
        <v>0</v>
      </c>
      <c r="P109" s="50">
        <f>'[9]Daily Roster'!$P109</f>
        <v>0</v>
      </c>
      <c r="Q109" s="50">
        <f>'[9]Daily Roster'!$Q109</f>
        <v>0</v>
      </c>
      <c r="R109" s="50">
        <f>'[9]Daily Roster'!$R109</f>
        <v>0</v>
      </c>
    </row>
    <row r="110" spans="1:18" x14ac:dyDescent="0.3">
      <c r="A110" s="56">
        <f>'[9]Daily Roster'!$A110</f>
        <v>0</v>
      </c>
      <c r="B110" s="57">
        <f>'[9]Daily Roster'!$B110</f>
        <v>0</v>
      </c>
      <c r="C110" s="55">
        <f>'[9]Daily Roster'!$C110</f>
        <v>0</v>
      </c>
      <c r="D110" s="55">
        <f>'[9]Daily Roster'!$D110</f>
        <v>0</v>
      </c>
      <c r="E110" s="55">
        <f>'[9]Daily Roster'!$E110</f>
        <v>0</v>
      </c>
      <c r="F110" s="55">
        <f>'[9]Daily Roster'!$F110</f>
        <v>0</v>
      </c>
      <c r="G110" s="55">
        <f>'[9]Daily Roster'!$G110</f>
        <v>0</v>
      </c>
      <c r="H110" s="55">
        <f>'[9]Daily Roster'!$H110</f>
        <v>0</v>
      </c>
      <c r="I110" s="55">
        <f>'[9]Daily Roster'!$I110</f>
        <v>0</v>
      </c>
      <c r="J110" s="55">
        <f>'[9]Daily Roster'!$J110</f>
        <v>0</v>
      </c>
      <c r="K110" s="50">
        <f>'[9]Daily Roster'!$K110</f>
        <v>0</v>
      </c>
      <c r="L110" s="50">
        <f>'[9]Daily Roster'!$L110</f>
        <v>0</v>
      </c>
      <c r="M110" s="50">
        <f>'[9]Daily Roster'!$M110</f>
        <v>0</v>
      </c>
      <c r="N110" s="50">
        <f>'[9]Daily Roster'!$N110</f>
        <v>0</v>
      </c>
      <c r="O110" s="50">
        <f>'[9]Daily Roster'!$O110</f>
        <v>0</v>
      </c>
      <c r="P110" s="50">
        <f>'[9]Daily Roster'!$P110</f>
        <v>0</v>
      </c>
      <c r="Q110" s="50">
        <f>'[9]Daily Roster'!$Q110</f>
        <v>0</v>
      </c>
      <c r="R110" s="50">
        <f>'[9]Daily Roster'!$R110</f>
        <v>0</v>
      </c>
    </row>
    <row r="111" spans="1:18" x14ac:dyDescent="0.3">
      <c r="A111" s="56">
        <f>'[9]Daily Roster'!$A111</f>
        <v>0</v>
      </c>
      <c r="B111" s="57">
        <f>'[9]Daily Roster'!$B111</f>
        <v>0</v>
      </c>
      <c r="C111" s="55">
        <f>'[9]Daily Roster'!$C111</f>
        <v>0</v>
      </c>
      <c r="D111" s="55">
        <f>'[9]Daily Roster'!$D111</f>
        <v>0</v>
      </c>
      <c r="E111" s="55">
        <f>'[9]Daily Roster'!$E111</f>
        <v>0</v>
      </c>
      <c r="F111" s="55">
        <f>'[9]Daily Roster'!$F111</f>
        <v>0</v>
      </c>
      <c r="G111" s="55">
        <f>'[9]Daily Roster'!$G111</f>
        <v>0</v>
      </c>
      <c r="H111" s="55">
        <f>'[9]Daily Roster'!$H111</f>
        <v>0</v>
      </c>
      <c r="I111" s="55">
        <f>'[9]Daily Roster'!$I111</f>
        <v>0</v>
      </c>
      <c r="J111" s="55">
        <f>'[9]Daily Roster'!$J111</f>
        <v>0</v>
      </c>
      <c r="K111" s="50">
        <f>'[9]Daily Roster'!$K111</f>
        <v>0</v>
      </c>
      <c r="L111" s="50">
        <f>'[9]Daily Roster'!$L111</f>
        <v>0</v>
      </c>
      <c r="M111" s="50">
        <f>'[9]Daily Roster'!$M111</f>
        <v>0</v>
      </c>
      <c r="N111" s="50">
        <f>'[9]Daily Roster'!$N111</f>
        <v>0</v>
      </c>
      <c r="O111" s="50">
        <f>'[9]Daily Roster'!$O111</f>
        <v>0</v>
      </c>
      <c r="P111" s="50">
        <f>'[9]Daily Roster'!$P111</f>
        <v>0</v>
      </c>
      <c r="Q111" s="50">
        <f>'[9]Daily Roster'!$Q111</f>
        <v>0</v>
      </c>
      <c r="R111" s="50">
        <f>'[9]Daily Roster'!$R111</f>
        <v>0</v>
      </c>
    </row>
    <row r="112" spans="1:18" x14ac:dyDescent="0.3">
      <c r="A112" s="56">
        <f>'[9]Daily Roster'!$A112</f>
        <v>0</v>
      </c>
      <c r="B112" s="57">
        <f>'[9]Daily Roster'!$B112</f>
        <v>0</v>
      </c>
      <c r="C112" s="55">
        <f>'[9]Daily Roster'!$C112</f>
        <v>0</v>
      </c>
      <c r="D112" s="55">
        <f>'[9]Daily Roster'!$D112</f>
        <v>0</v>
      </c>
      <c r="E112" s="55">
        <f>'[9]Daily Roster'!$E112</f>
        <v>0</v>
      </c>
      <c r="F112" s="55">
        <f>'[9]Daily Roster'!$F112</f>
        <v>0</v>
      </c>
      <c r="G112" s="55">
        <f>'[9]Daily Roster'!$G112</f>
        <v>0</v>
      </c>
      <c r="H112" s="55">
        <f>'[9]Daily Roster'!$H112</f>
        <v>0</v>
      </c>
      <c r="I112" s="55">
        <f>'[9]Daily Roster'!$I112</f>
        <v>0</v>
      </c>
      <c r="J112" s="55">
        <f>'[9]Daily Roster'!$J112</f>
        <v>0</v>
      </c>
      <c r="K112" s="50">
        <f>'[9]Daily Roster'!$K112</f>
        <v>0</v>
      </c>
      <c r="L112" s="50">
        <f>'[9]Daily Roster'!$L112</f>
        <v>0</v>
      </c>
      <c r="M112" s="50">
        <f>'[9]Daily Roster'!$M112</f>
        <v>0</v>
      </c>
      <c r="N112" s="50">
        <f>'[9]Daily Roster'!$N112</f>
        <v>0</v>
      </c>
      <c r="O112" s="50">
        <f>'[9]Daily Roster'!$O112</f>
        <v>0</v>
      </c>
      <c r="P112" s="50">
        <f>'[9]Daily Roster'!$P112</f>
        <v>0</v>
      </c>
      <c r="Q112" s="50">
        <f>'[9]Daily Roster'!$Q112</f>
        <v>0</v>
      </c>
      <c r="R112" s="50">
        <f>'[9]Daily Roster'!$R112</f>
        <v>0</v>
      </c>
    </row>
    <row r="113" spans="1:18" x14ac:dyDescent="0.3">
      <c r="A113" s="56">
        <f>'[9]Daily Roster'!$A113</f>
        <v>0</v>
      </c>
      <c r="B113" s="57">
        <f>'[9]Daily Roster'!$B113</f>
        <v>0</v>
      </c>
      <c r="C113" s="55">
        <f>'[9]Daily Roster'!$C113</f>
        <v>0</v>
      </c>
      <c r="D113" s="55">
        <f>'[9]Daily Roster'!$D113</f>
        <v>0</v>
      </c>
      <c r="E113" s="55">
        <f>'[9]Daily Roster'!$E113</f>
        <v>0</v>
      </c>
      <c r="F113" s="55">
        <f>'[9]Daily Roster'!$F113</f>
        <v>0</v>
      </c>
      <c r="G113" s="55">
        <f>'[9]Daily Roster'!$G113</f>
        <v>0</v>
      </c>
      <c r="H113" s="55">
        <f>'[9]Daily Roster'!$H113</f>
        <v>0</v>
      </c>
      <c r="I113" s="55">
        <f>'[9]Daily Roster'!$I113</f>
        <v>0</v>
      </c>
      <c r="J113" s="55">
        <f>'[9]Daily Roster'!$J113</f>
        <v>0</v>
      </c>
      <c r="K113" s="50">
        <f>'[9]Daily Roster'!$K113</f>
        <v>0</v>
      </c>
      <c r="L113" s="50">
        <f>'[9]Daily Roster'!$L113</f>
        <v>0</v>
      </c>
      <c r="M113" s="50">
        <f>'[9]Daily Roster'!$M113</f>
        <v>0</v>
      </c>
      <c r="N113" s="50">
        <f>'[9]Daily Roster'!$N113</f>
        <v>0</v>
      </c>
      <c r="O113" s="50">
        <f>'[9]Daily Roster'!$O113</f>
        <v>0</v>
      </c>
      <c r="P113" s="50">
        <f>'[9]Daily Roster'!$P113</f>
        <v>0</v>
      </c>
      <c r="Q113" s="50">
        <f>'[9]Daily Roster'!$Q113</f>
        <v>0</v>
      </c>
      <c r="R113" s="50">
        <f>'[9]Daily Roster'!$R113</f>
        <v>0</v>
      </c>
    </row>
    <row r="114" spans="1:18" x14ac:dyDescent="0.3">
      <c r="A114" s="56">
        <f>'[9]Daily Roster'!$A114</f>
        <v>0</v>
      </c>
      <c r="B114" s="57">
        <f>'[9]Daily Roster'!$B114</f>
        <v>0</v>
      </c>
      <c r="C114" s="55">
        <f>'[9]Daily Roster'!$C114</f>
        <v>0</v>
      </c>
      <c r="D114" s="55">
        <f>'[9]Daily Roster'!$D114</f>
        <v>0</v>
      </c>
      <c r="E114" s="55">
        <f>'[9]Daily Roster'!$E114</f>
        <v>0</v>
      </c>
      <c r="F114" s="55">
        <f>'[9]Daily Roster'!$F114</f>
        <v>0</v>
      </c>
      <c r="G114" s="55">
        <f>'[9]Daily Roster'!$G114</f>
        <v>0</v>
      </c>
      <c r="H114" s="55">
        <f>'[9]Daily Roster'!$H114</f>
        <v>0</v>
      </c>
      <c r="I114" s="55">
        <f>'[9]Daily Roster'!$I114</f>
        <v>0</v>
      </c>
      <c r="J114" s="55">
        <f>'[9]Daily Roster'!$J114</f>
        <v>0</v>
      </c>
      <c r="K114" s="50">
        <f>'[9]Daily Roster'!$K114</f>
        <v>0</v>
      </c>
      <c r="L114" s="50">
        <f>'[9]Daily Roster'!$L114</f>
        <v>0</v>
      </c>
      <c r="M114" s="50">
        <f>'[9]Daily Roster'!$M114</f>
        <v>0</v>
      </c>
      <c r="N114" s="50">
        <f>'[9]Daily Roster'!$N114</f>
        <v>0</v>
      </c>
      <c r="O114" s="50">
        <f>'[9]Daily Roster'!$O114</f>
        <v>0</v>
      </c>
      <c r="P114" s="50">
        <f>'[9]Daily Roster'!$P114</f>
        <v>0</v>
      </c>
      <c r="Q114" s="50">
        <f>'[9]Daily Roster'!$Q114</f>
        <v>0</v>
      </c>
      <c r="R114" s="50">
        <f>'[9]Daily Roster'!$R114</f>
        <v>0</v>
      </c>
    </row>
    <row r="115" spans="1:18" x14ac:dyDescent="0.3">
      <c r="A115" s="56">
        <f>'[9]Daily Roster'!$A115</f>
        <v>0</v>
      </c>
      <c r="B115" s="57">
        <f>'[9]Daily Roster'!$B115</f>
        <v>0</v>
      </c>
      <c r="C115" s="55">
        <f>'[9]Daily Roster'!$C115</f>
        <v>0</v>
      </c>
      <c r="D115" s="55">
        <f>'[9]Daily Roster'!$D115</f>
        <v>0</v>
      </c>
      <c r="E115" s="55">
        <f>'[9]Daily Roster'!$E115</f>
        <v>0</v>
      </c>
      <c r="F115" s="55">
        <f>'[9]Daily Roster'!$F115</f>
        <v>0</v>
      </c>
      <c r="G115" s="55">
        <f>'[9]Daily Roster'!$G115</f>
        <v>0</v>
      </c>
      <c r="H115" s="55">
        <f>'[9]Daily Roster'!$H115</f>
        <v>0</v>
      </c>
      <c r="I115" s="55">
        <f>'[9]Daily Roster'!$I115</f>
        <v>0</v>
      </c>
      <c r="J115" s="55">
        <f>'[9]Daily Roster'!$J115</f>
        <v>0</v>
      </c>
      <c r="K115" s="50">
        <f>'[9]Daily Roster'!$K115</f>
        <v>0</v>
      </c>
      <c r="L115" s="50">
        <f>'[9]Daily Roster'!$L115</f>
        <v>0</v>
      </c>
      <c r="M115" s="50">
        <f>'[9]Daily Roster'!$M115</f>
        <v>0</v>
      </c>
      <c r="N115" s="50">
        <f>'[9]Daily Roster'!$N115</f>
        <v>0</v>
      </c>
      <c r="O115" s="50">
        <f>'[9]Daily Roster'!$O115</f>
        <v>0</v>
      </c>
      <c r="P115" s="50">
        <f>'[9]Daily Roster'!$P115</f>
        <v>0</v>
      </c>
      <c r="Q115" s="50">
        <f>'[9]Daily Roster'!$Q115</f>
        <v>0</v>
      </c>
      <c r="R115" s="50">
        <f>'[9]Daily Roster'!$R115</f>
        <v>0</v>
      </c>
    </row>
    <row r="116" spans="1:18" x14ac:dyDescent="0.3">
      <c r="A116" s="56">
        <f>'[9]Daily Roster'!$A116</f>
        <v>0</v>
      </c>
      <c r="B116" s="57">
        <f>'[9]Daily Roster'!$B116</f>
        <v>0</v>
      </c>
      <c r="C116" s="55">
        <f>'[9]Daily Roster'!$C116</f>
        <v>0</v>
      </c>
      <c r="D116" s="55">
        <f>'[9]Daily Roster'!$D116</f>
        <v>0</v>
      </c>
      <c r="E116" s="55">
        <f>'[9]Daily Roster'!$E116</f>
        <v>0</v>
      </c>
      <c r="F116" s="55">
        <f>'[9]Daily Roster'!$F116</f>
        <v>0</v>
      </c>
      <c r="G116" s="55">
        <f>'[9]Daily Roster'!$G116</f>
        <v>0</v>
      </c>
      <c r="H116" s="55">
        <f>'[9]Daily Roster'!$H116</f>
        <v>0</v>
      </c>
      <c r="I116" s="55">
        <f>'[9]Daily Roster'!$I116</f>
        <v>0</v>
      </c>
      <c r="J116" s="55">
        <f>'[9]Daily Roster'!$J116</f>
        <v>0</v>
      </c>
      <c r="K116" s="50">
        <f>'[9]Daily Roster'!$K116</f>
        <v>0</v>
      </c>
      <c r="L116" s="50">
        <f>'[9]Daily Roster'!$L116</f>
        <v>0</v>
      </c>
      <c r="M116" s="50">
        <f>'[9]Daily Roster'!$M116</f>
        <v>0</v>
      </c>
      <c r="N116" s="50">
        <f>'[9]Daily Roster'!$N116</f>
        <v>0</v>
      </c>
      <c r="O116" s="50">
        <f>'[9]Daily Roster'!$O116</f>
        <v>0</v>
      </c>
      <c r="P116" s="50">
        <f>'[9]Daily Roster'!$P116</f>
        <v>0</v>
      </c>
      <c r="Q116" s="50">
        <f>'[9]Daily Roster'!$Q116</f>
        <v>0</v>
      </c>
      <c r="R116" s="50">
        <f>'[9]Daily Roster'!$R116</f>
        <v>0</v>
      </c>
    </row>
    <row r="117" spans="1:18" x14ac:dyDescent="0.3">
      <c r="A117" s="56">
        <f>'[9]Daily Roster'!$A117</f>
        <v>0</v>
      </c>
      <c r="B117" s="57">
        <f>'[9]Daily Roster'!$B117</f>
        <v>0</v>
      </c>
      <c r="C117" s="55">
        <f>'[9]Daily Roster'!$C117</f>
        <v>0</v>
      </c>
      <c r="D117" s="55">
        <f>'[9]Daily Roster'!$D117</f>
        <v>0</v>
      </c>
      <c r="E117" s="55">
        <f>'[9]Daily Roster'!$E117</f>
        <v>0</v>
      </c>
      <c r="F117" s="55">
        <f>'[9]Daily Roster'!$F117</f>
        <v>0</v>
      </c>
      <c r="G117" s="55">
        <f>'[9]Daily Roster'!$G117</f>
        <v>0</v>
      </c>
      <c r="H117" s="55">
        <f>'[9]Daily Roster'!$H117</f>
        <v>0</v>
      </c>
      <c r="I117" s="55">
        <f>'[9]Daily Roster'!$I117</f>
        <v>0</v>
      </c>
      <c r="J117" s="55">
        <f>'[9]Daily Roster'!$J117</f>
        <v>0</v>
      </c>
      <c r="K117" s="50">
        <f>'[9]Daily Roster'!$K117</f>
        <v>0</v>
      </c>
      <c r="L117" s="50">
        <f>'[9]Daily Roster'!$L117</f>
        <v>0</v>
      </c>
      <c r="M117" s="50">
        <f>'[9]Daily Roster'!$M117</f>
        <v>0</v>
      </c>
      <c r="N117" s="50">
        <f>'[9]Daily Roster'!$N117</f>
        <v>0</v>
      </c>
      <c r="O117" s="50">
        <f>'[9]Daily Roster'!$O117</f>
        <v>0</v>
      </c>
      <c r="P117" s="50">
        <f>'[9]Daily Roster'!$P117</f>
        <v>0</v>
      </c>
      <c r="Q117" s="50">
        <f>'[9]Daily Roster'!$Q117</f>
        <v>0</v>
      </c>
      <c r="R117" s="50">
        <f>'[9]Daily Roster'!$R117</f>
        <v>0</v>
      </c>
    </row>
    <row r="118" spans="1:18" x14ac:dyDescent="0.3">
      <c r="A118" s="56">
        <f>'[9]Daily Roster'!$A118</f>
        <v>0</v>
      </c>
      <c r="B118" s="57">
        <f>'[9]Daily Roster'!$B118</f>
        <v>0</v>
      </c>
      <c r="C118" s="55">
        <f>'[9]Daily Roster'!$C118</f>
        <v>0</v>
      </c>
      <c r="D118" s="55">
        <f>'[9]Daily Roster'!$D118</f>
        <v>0</v>
      </c>
      <c r="E118" s="55">
        <f>'[9]Daily Roster'!$E118</f>
        <v>0</v>
      </c>
      <c r="F118" s="55">
        <f>'[9]Daily Roster'!$F118</f>
        <v>0</v>
      </c>
      <c r="G118" s="55">
        <f>'[9]Daily Roster'!$G118</f>
        <v>0</v>
      </c>
      <c r="H118" s="55">
        <f>'[9]Daily Roster'!$H118</f>
        <v>0</v>
      </c>
      <c r="I118" s="55">
        <f>'[9]Daily Roster'!$I118</f>
        <v>0</v>
      </c>
      <c r="J118" s="55">
        <f>'[9]Daily Roster'!$J118</f>
        <v>0</v>
      </c>
      <c r="K118" s="50">
        <f>'[9]Daily Roster'!$K118</f>
        <v>0</v>
      </c>
      <c r="L118" s="50">
        <f>'[9]Daily Roster'!$L118</f>
        <v>0</v>
      </c>
      <c r="M118" s="50">
        <f>'[9]Daily Roster'!$M118</f>
        <v>0</v>
      </c>
      <c r="N118" s="50">
        <f>'[9]Daily Roster'!$N118</f>
        <v>0</v>
      </c>
      <c r="O118" s="50">
        <f>'[9]Daily Roster'!$O118</f>
        <v>0</v>
      </c>
      <c r="P118" s="50">
        <f>'[9]Daily Roster'!$P118</f>
        <v>0</v>
      </c>
      <c r="Q118" s="50">
        <f>'[9]Daily Roster'!$Q118</f>
        <v>0</v>
      </c>
      <c r="R118" s="50">
        <f>'[9]Daily Roster'!$R118</f>
        <v>0</v>
      </c>
    </row>
    <row r="119" spans="1:18" x14ac:dyDescent="0.3">
      <c r="A119" s="56">
        <f>'[9]Daily Roster'!$A119</f>
        <v>0</v>
      </c>
      <c r="B119" s="57">
        <f>'[9]Daily Roster'!$B119</f>
        <v>0</v>
      </c>
      <c r="C119" s="55">
        <f>'[9]Daily Roster'!$C119</f>
        <v>0</v>
      </c>
      <c r="D119" s="55">
        <f>'[9]Daily Roster'!$D119</f>
        <v>0</v>
      </c>
      <c r="E119" s="55">
        <f>'[9]Daily Roster'!$E119</f>
        <v>0</v>
      </c>
      <c r="F119" s="55">
        <f>'[9]Daily Roster'!$F119</f>
        <v>0</v>
      </c>
      <c r="G119" s="55">
        <f>'[9]Daily Roster'!$G119</f>
        <v>0</v>
      </c>
      <c r="H119" s="55">
        <f>'[9]Daily Roster'!$H119</f>
        <v>0</v>
      </c>
      <c r="I119" s="55">
        <f>'[9]Daily Roster'!$I119</f>
        <v>0</v>
      </c>
      <c r="J119" s="55">
        <f>'[9]Daily Roster'!$J119</f>
        <v>0</v>
      </c>
      <c r="K119" s="50">
        <f>'[9]Daily Roster'!$K119</f>
        <v>0</v>
      </c>
      <c r="L119" s="50">
        <f>'[9]Daily Roster'!$L119</f>
        <v>0</v>
      </c>
      <c r="M119" s="50">
        <f>'[9]Daily Roster'!$M119</f>
        <v>0</v>
      </c>
      <c r="N119" s="50">
        <f>'[9]Daily Roster'!$N119</f>
        <v>0</v>
      </c>
      <c r="O119" s="50">
        <f>'[9]Daily Roster'!$O119</f>
        <v>0</v>
      </c>
      <c r="P119" s="50">
        <f>'[9]Daily Roster'!$P119</f>
        <v>0</v>
      </c>
      <c r="Q119" s="50">
        <f>'[9]Daily Roster'!$Q119</f>
        <v>0</v>
      </c>
      <c r="R119" s="50">
        <f>'[9]Daily Roster'!$R119</f>
        <v>0</v>
      </c>
    </row>
    <row r="120" spans="1:18" x14ac:dyDescent="0.3">
      <c r="A120" s="56">
        <f>'[9]Daily Roster'!$A120</f>
        <v>0</v>
      </c>
      <c r="B120" s="57">
        <f>'[9]Daily Roster'!$B120</f>
        <v>0</v>
      </c>
      <c r="C120" s="55">
        <f>'[9]Daily Roster'!$C120</f>
        <v>0</v>
      </c>
      <c r="D120" s="55">
        <f>'[9]Daily Roster'!$D120</f>
        <v>0</v>
      </c>
      <c r="E120" s="55">
        <f>'[9]Daily Roster'!$E120</f>
        <v>0</v>
      </c>
      <c r="F120" s="55">
        <f>'[9]Daily Roster'!$F120</f>
        <v>0</v>
      </c>
      <c r="G120" s="55">
        <f>'[9]Daily Roster'!$G120</f>
        <v>0</v>
      </c>
      <c r="H120" s="55">
        <f>'[9]Daily Roster'!$H120</f>
        <v>0</v>
      </c>
      <c r="I120" s="55">
        <f>'[9]Daily Roster'!$I120</f>
        <v>0</v>
      </c>
      <c r="J120" s="55">
        <f>'[9]Daily Roster'!$J120</f>
        <v>0</v>
      </c>
      <c r="K120" s="50">
        <f>'[9]Daily Roster'!$K120</f>
        <v>0</v>
      </c>
      <c r="L120" s="50">
        <f>'[9]Daily Roster'!$L120</f>
        <v>0</v>
      </c>
      <c r="M120" s="50">
        <f>'[9]Daily Roster'!$M120</f>
        <v>0</v>
      </c>
      <c r="N120" s="50">
        <f>'[9]Daily Roster'!$N120</f>
        <v>0</v>
      </c>
      <c r="O120" s="50">
        <f>'[9]Daily Roster'!$O120</f>
        <v>0</v>
      </c>
      <c r="P120" s="50">
        <f>'[9]Daily Roster'!$P120</f>
        <v>0</v>
      </c>
      <c r="Q120" s="50">
        <f>'[9]Daily Roster'!$Q120</f>
        <v>0</v>
      </c>
      <c r="R120" s="50">
        <f>'[9]Daily Roster'!$R120</f>
        <v>0</v>
      </c>
    </row>
    <row r="121" spans="1:18" x14ac:dyDescent="0.3">
      <c r="A121" s="56">
        <f>'[9]Daily Roster'!$A121</f>
        <v>0</v>
      </c>
      <c r="B121" s="57">
        <f>'[9]Daily Roster'!$B121</f>
        <v>0</v>
      </c>
      <c r="C121" s="55">
        <f>'[9]Daily Roster'!$C121</f>
        <v>0</v>
      </c>
      <c r="D121" s="55">
        <f>'[9]Daily Roster'!$D121</f>
        <v>0</v>
      </c>
      <c r="E121" s="55">
        <f>'[9]Daily Roster'!$E121</f>
        <v>0</v>
      </c>
      <c r="F121" s="55">
        <f>'[9]Daily Roster'!$F121</f>
        <v>0</v>
      </c>
      <c r="G121" s="55">
        <f>'[9]Daily Roster'!$G121</f>
        <v>0</v>
      </c>
      <c r="H121" s="55">
        <f>'[9]Daily Roster'!$H121</f>
        <v>0</v>
      </c>
      <c r="I121" s="55">
        <f>'[9]Daily Roster'!$I121</f>
        <v>0</v>
      </c>
      <c r="J121" s="55">
        <f>'[9]Daily Roster'!$J121</f>
        <v>0</v>
      </c>
      <c r="K121" s="50">
        <f>'[9]Daily Roster'!$K121</f>
        <v>0</v>
      </c>
      <c r="L121" s="50">
        <f>'[9]Daily Roster'!$L121</f>
        <v>0</v>
      </c>
      <c r="M121" s="50">
        <f>'[9]Daily Roster'!$M121</f>
        <v>0</v>
      </c>
      <c r="N121" s="50">
        <f>'[9]Daily Roster'!$N121</f>
        <v>0</v>
      </c>
      <c r="O121" s="50">
        <f>'[9]Daily Roster'!$O121</f>
        <v>0</v>
      </c>
      <c r="P121" s="50">
        <f>'[9]Daily Roster'!$P121</f>
        <v>0</v>
      </c>
      <c r="Q121" s="50">
        <f>'[9]Daily Roster'!$Q121</f>
        <v>0</v>
      </c>
      <c r="R121" s="50">
        <f>'[9]Daily Roster'!$R121</f>
        <v>0</v>
      </c>
    </row>
    <row r="122" spans="1:18" x14ac:dyDescent="0.3">
      <c r="A122" s="56">
        <f>'[9]Daily Roster'!$A122</f>
        <v>0</v>
      </c>
      <c r="B122" s="57">
        <f>'[9]Daily Roster'!$B122</f>
        <v>0</v>
      </c>
      <c r="C122" s="55">
        <f>'[9]Daily Roster'!$C122</f>
        <v>0</v>
      </c>
      <c r="D122" s="55">
        <f>'[9]Daily Roster'!$D122</f>
        <v>0</v>
      </c>
      <c r="E122" s="55">
        <f>'[9]Daily Roster'!$E122</f>
        <v>0</v>
      </c>
      <c r="F122" s="55">
        <f>'[9]Daily Roster'!$F122</f>
        <v>0</v>
      </c>
      <c r="G122" s="55">
        <f>'[9]Daily Roster'!$G122</f>
        <v>0</v>
      </c>
      <c r="H122" s="55">
        <f>'[9]Daily Roster'!$H122</f>
        <v>0</v>
      </c>
      <c r="I122" s="55">
        <f>'[9]Daily Roster'!$I122</f>
        <v>0</v>
      </c>
      <c r="J122" s="55">
        <f>'[9]Daily Roster'!$J122</f>
        <v>0</v>
      </c>
      <c r="K122" s="50">
        <f>'[9]Daily Roster'!$K122</f>
        <v>0</v>
      </c>
      <c r="L122" s="50">
        <f>'[9]Daily Roster'!$L122</f>
        <v>0</v>
      </c>
      <c r="M122" s="50">
        <f>'[9]Daily Roster'!$M122</f>
        <v>0</v>
      </c>
      <c r="N122" s="50">
        <f>'[9]Daily Roster'!$N122</f>
        <v>0</v>
      </c>
      <c r="O122" s="50">
        <f>'[9]Daily Roster'!$O122</f>
        <v>0</v>
      </c>
      <c r="P122" s="50">
        <f>'[9]Daily Roster'!$P122</f>
        <v>0</v>
      </c>
      <c r="Q122" s="50">
        <f>'[9]Daily Roster'!$Q122</f>
        <v>0</v>
      </c>
      <c r="R122" s="50">
        <f>'[9]Daily Roster'!$R122</f>
        <v>0</v>
      </c>
    </row>
    <row r="123" spans="1:18" x14ac:dyDescent="0.3">
      <c r="A123" s="56">
        <f>'[9]Daily Roster'!$A123</f>
        <v>0</v>
      </c>
      <c r="B123" s="57">
        <f>'[9]Daily Roster'!$B123</f>
        <v>0</v>
      </c>
      <c r="C123" s="55">
        <f>'[9]Daily Roster'!$C123</f>
        <v>0</v>
      </c>
      <c r="D123" s="55">
        <f>'[9]Daily Roster'!$D123</f>
        <v>0</v>
      </c>
      <c r="E123" s="55">
        <f>'[9]Daily Roster'!$E123</f>
        <v>0</v>
      </c>
      <c r="F123" s="55">
        <f>'[9]Daily Roster'!$F123</f>
        <v>0</v>
      </c>
      <c r="G123" s="55">
        <f>'[9]Daily Roster'!$G123</f>
        <v>0</v>
      </c>
      <c r="H123" s="55">
        <f>'[9]Daily Roster'!$H123</f>
        <v>0</v>
      </c>
      <c r="I123" s="55">
        <f>'[9]Daily Roster'!$I123</f>
        <v>0</v>
      </c>
      <c r="J123" s="55">
        <f>'[9]Daily Roster'!$J123</f>
        <v>0</v>
      </c>
      <c r="K123" s="50">
        <f>'[9]Daily Roster'!$K123</f>
        <v>0</v>
      </c>
      <c r="L123" s="50">
        <f>'[9]Daily Roster'!$L123</f>
        <v>0</v>
      </c>
      <c r="M123" s="50">
        <f>'[9]Daily Roster'!$M123</f>
        <v>0</v>
      </c>
      <c r="N123" s="50">
        <f>'[9]Daily Roster'!$N123</f>
        <v>0</v>
      </c>
      <c r="O123" s="50">
        <f>'[9]Daily Roster'!$O123</f>
        <v>0</v>
      </c>
      <c r="P123" s="50">
        <f>'[9]Daily Roster'!$P123</f>
        <v>0</v>
      </c>
      <c r="Q123" s="50">
        <f>'[9]Daily Roster'!$Q123</f>
        <v>0</v>
      </c>
      <c r="R123" s="50">
        <f>'[9]Daily Roster'!$R123</f>
        <v>0</v>
      </c>
    </row>
    <row r="124" spans="1:18" x14ac:dyDescent="0.3">
      <c r="A124" s="56">
        <f>'[9]Daily Roster'!$A124</f>
        <v>0</v>
      </c>
      <c r="B124" s="57">
        <f>'[9]Daily Roster'!$B124</f>
        <v>0</v>
      </c>
      <c r="C124" s="55">
        <f>'[9]Daily Roster'!$C124</f>
        <v>0</v>
      </c>
      <c r="D124" s="55">
        <f>'[9]Daily Roster'!$D124</f>
        <v>0</v>
      </c>
      <c r="E124" s="55">
        <f>'[9]Daily Roster'!$E124</f>
        <v>0</v>
      </c>
      <c r="F124" s="55">
        <f>'[9]Daily Roster'!$F124</f>
        <v>0</v>
      </c>
      <c r="G124" s="55">
        <f>'[9]Daily Roster'!$G124</f>
        <v>0</v>
      </c>
      <c r="H124" s="55">
        <f>'[9]Daily Roster'!$H124</f>
        <v>0</v>
      </c>
      <c r="I124" s="55">
        <f>'[9]Daily Roster'!$I124</f>
        <v>0</v>
      </c>
      <c r="J124" s="55">
        <f>'[9]Daily Roster'!$J124</f>
        <v>0</v>
      </c>
      <c r="K124" s="50">
        <f>'[9]Daily Roster'!$K124</f>
        <v>0</v>
      </c>
      <c r="L124" s="50">
        <f>'[9]Daily Roster'!$L124</f>
        <v>0</v>
      </c>
      <c r="M124" s="50">
        <f>'[9]Daily Roster'!$M124</f>
        <v>0</v>
      </c>
      <c r="N124" s="50">
        <f>'[9]Daily Roster'!$N124</f>
        <v>0</v>
      </c>
      <c r="O124" s="50">
        <f>'[9]Daily Roster'!$O124</f>
        <v>0</v>
      </c>
      <c r="P124" s="50">
        <f>'[9]Daily Roster'!$P124</f>
        <v>0</v>
      </c>
      <c r="Q124" s="50">
        <f>'[9]Daily Roster'!$Q124</f>
        <v>0</v>
      </c>
      <c r="R124" s="50">
        <f>'[9]Daily Roster'!$R124</f>
        <v>0</v>
      </c>
    </row>
    <row r="125" spans="1:18" x14ac:dyDescent="0.3">
      <c r="A125" s="56">
        <f>'[9]Daily Roster'!$A125</f>
        <v>0</v>
      </c>
      <c r="B125" s="57">
        <f>'[9]Daily Roster'!$B125</f>
        <v>0</v>
      </c>
      <c r="C125" s="55">
        <f>'[9]Daily Roster'!$C125</f>
        <v>0</v>
      </c>
      <c r="D125" s="55">
        <f>'[9]Daily Roster'!$D125</f>
        <v>0</v>
      </c>
      <c r="E125" s="55">
        <f>'[9]Daily Roster'!$E125</f>
        <v>0</v>
      </c>
      <c r="F125" s="55">
        <f>'[9]Daily Roster'!$F125</f>
        <v>0</v>
      </c>
      <c r="G125" s="55">
        <f>'[9]Daily Roster'!$G125</f>
        <v>0</v>
      </c>
      <c r="H125" s="55">
        <f>'[9]Daily Roster'!$H125</f>
        <v>0</v>
      </c>
      <c r="I125" s="55">
        <f>'[9]Daily Roster'!$I125</f>
        <v>0</v>
      </c>
      <c r="J125" s="55">
        <f>'[9]Daily Roster'!$J125</f>
        <v>0</v>
      </c>
      <c r="K125" s="50">
        <f>'[9]Daily Roster'!$K125</f>
        <v>0</v>
      </c>
      <c r="L125" s="50">
        <f>'[9]Daily Roster'!$L125</f>
        <v>0</v>
      </c>
      <c r="M125" s="50">
        <f>'[9]Daily Roster'!$M125</f>
        <v>0</v>
      </c>
      <c r="N125" s="50">
        <f>'[9]Daily Roster'!$N125</f>
        <v>0</v>
      </c>
      <c r="O125" s="50">
        <f>'[9]Daily Roster'!$O125</f>
        <v>0</v>
      </c>
      <c r="P125" s="50">
        <f>'[9]Daily Roster'!$P125</f>
        <v>0</v>
      </c>
      <c r="Q125" s="50">
        <f>'[9]Daily Roster'!$Q125</f>
        <v>0</v>
      </c>
      <c r="R125" s="50">
        <f>'[9]Daily Roster'!$R125</f>
        <v>0</v>
      </c>
    </row>
    <row r="126" spans="1:18" x14ac:dyDescent="0.3">
      <c r="A126" s="56">
        <f>'[9]Daily Roster'!$A126</f>
        <v>0</v>
      </c>
      <c r="B126" s="57">
        <f>'[9]Daily Roster'!$B126</f>
        <v>0</v>
      </c>
      <c r="C126" s="55">
        <f>'[9]Daily Roster'!$C126</f>
        <v>0</v>
      </c>
      <c r="D126" s="55">
        <f>'[9]Daily Roster'!$D126</f>
        <v>0</v>
      </c>
      <c r="E126" s="55">
        <f>'[9]Daily Roster'!$E126</f>
        <v>0</v>
      </c>
      <c r="F126" s="55">
        <f>'[9]Daily Roster'!$F126</f>
        <v>0</v>
      </c>
      <c r="G126" s="55">
        <f>'[9]Daily Roster'!$G126</f>
        <v>0</v>
      </c>
      <c r="H126" s="55">
        <f>'[9]Daily Roster'!$H126</f>
        <v>0</v>
      </c>
      <c r="I126" s="55">
        <f>'[9]Daily Roster'!$I126</f>
        <v>0</v>
      </c>
      <c r="J126" s="55">
        <f>'[9]Daily Roster'!$J126</f>
        <v>0</v>
      </c>
      <c r="K126" s="50">
        <f>'[9]Daily Roster'!$K126</f>
        <v>0</v>
      </c>
      <c r="L126" s="50">
        <f>'[9]Daily Roster'!$L126</f>
        <v>0</v>
      </c>
      <c r="M126" s="50">
        <f>'[9]Daily Roster'!$M126</f>
        <v>0</v>
      </c>
      <c r="N126" s="50">
        <f>'[9]Daily Roster'!$N126</f>
        <v>0</v>
      </c>
      <c r="O126" s="50">
        <f>'[9]Daily Roster'!$O126</f>
        <v>0</v>
      </c>
      <c r="P126" s="50">
        <f>'[9]Daily Roster'!$P126</f>
        <v>0</v>
      </c>
      <c r="Q126" s="50">
        <f>'[9]Daily Roster'!$Q126</f>
        <v>0</v>
      </c>
      <c r="R126" s="50">
        <f>'[9]Daily Roster'!$R126</f>
        <v>0</v>
      </c>
    </row>
    <row r="127" spans="1:18" x14ac:dyDescent="0.3">
      <c r="A127" s="56">
        <f>'[9]Daily Roster'!$A127</f>
        <v>0</v>
      </c>
      <c r="B127" s="57">
        <f>'[9]Daily Roster'!$B127</f>
        <v>0</v>
      </c>
      <c r="C127" s="55">
        <f>'[9]Daily Roster'!$C127</f>
        <v>0</v>
      </c>
      <c r="D127" s="55">
        <f>'[9]Daily Roster'!$D127</f>
        <v>0</v>
      </c>
      <c r="E127" s="55">
        <f>'[9]Daily Roster'!$E127</f>
        <v>0</v>
      </c>
      <c r="F127" s="55">
        <f>'[9]Daily Roster'!$F127</f>
        <v>0</v>
      </c>
      <c r="G127" s="55">
        <f>'[9]Daily Roster'!$G127</f>
        <v>0</v>
      </c>
      <c r="H127" s="55">
        <f>'[9]Daily Roster'!$H127</f>
        <v>0</v>
      </c>
      <c r="I127" s="55">
        <f>'[9]Daily Roster'!$I127</f>
        <v>0</v>
      </c>
      <c r="J127" s="55">
        <f>'[9]Daily Roster'!$J127</f>
        <v>0</v>
      </c>
      <c r="K127" s="50">
        <f>'[9]Daily Roster'!$K127</f>
        <v>0</v>
      </c>
      <c r="L127" s="50">
        <f>'[9]Daily Roster'!$L127</f>
        <v>0</v>
      </c>
      <c r="M127" s="50">
        <f>'[9]Daily Roster'!$M127</f>
        <v>0</v>
      </c>
      <c r="N127" s="50">
        <f>'[9]Daily Roster'!$N127</f>
        <v>0</v>
      </c>
      <c r="O127" s="50">
        <f>'[9]Daily Roster'!$O127</f>
        <v>0</v>
      </c>
      <c r="P127" s="50">
        <f>'[9]Daily Roster'!$P127</f>
        <v>0</v>
      </c>
      <c r="Q127" s="50">
        <f>'[9]Daily Roster'!$Q127</f>
        <v>0</v>
      </c>
      <c r="R127" s="50">
        <f>'[9]Daily Roster'!$R127</f>
        <v>0</v>
      </c>
    </row>
    <row r="128" spans="1:18" x14ac:dyDescent="0.3">
      <c r="A128" s="56">
        <f>'[9]Daily Roster'!$A128</f>
        <v>0</v>
      </c>
      <c r="B128" s="57">
        <f>'[9]Daily Roster'!$B128</f>
        <v>0</v>
      </c>
      <c r="C128" s="55">
        <f>'[9]Daily Roster'!$C128</f>
        <v>0</v>
      </c>
      <c r="D128" s="55">
        <f>'[9]Daily Roster'!$D128</f>
        <v>0</v>
      </c>
      <c r="E128" s="55">
        <f>'[9]Daily Roster'!$E128</f>
        <v>0</v>
      </c>
      <c r="F128" s="55">
        <f>'[9]Daily Roster'!$F128</f>
        <v>0</v>
      </c>
      <c r="G128" s="55">
        <f>'[9]Daily Roster'!$G128</f>
        <v>0</v>
      </c>
      <c r="H128" s="55">
        <f>'[9]Daily Roster'!$H128</f>
        <v>0</v>
      </c>
      <c r="I128" s="55">
        <f>'[9]Daily Roster'!$I128</f>
        <v>0</v>
      </c>
      <c r="J128" s="55">
        <f>'[9]Daily Roster'!$J128</f>
        <v>0</v>
      </c>
      <c r="K128" s="50">
        <f>'[9]Daily Roster'!$K128</f>
        <v>0</v>
      </c>
      <c r="L128" s="50">
        <f>'[9]Daily Roster'!$L128</f>
        <v>0</v>
      </c>
      <c r="M128" s="50">
        <f>'[9]Daily Roster'!$M128</f>
        <v>0</v>
      </c>
      <c r="N128" s="50">
        <f>'[9]Daily Roster'!$N128</f>
        <v>0</v>
      </c>
      <c r="O128" s="50">
        <f>'[9]Daily Roster'!$O128</f>
        <v>0</v>
      </c>
      <c r="P128" s="50">
        <f>'[9]Daily Roster'!$P128</f>
        <v>0</v>
      </c>
      <c r="Q128" s="50">
        <f>'[9]Daily Roster'!$Q128</f>
        <v>0</v>
      </c>
      <c r="R128" s="50">
        <f>'[9]Daily Roster'!$R128</f>
        <v>0</v>
      </c>
    </row>
    <row r="129" spans="1:18" x14ac:dyDescent="0.3">
      <c r="A129" s="56">
        <f>'[9]Daily Roster'!$A129</f>
        <v>0</v>
      </c>
      <c r="B129" s="57">
        <f>'[9]Daily Roster'!$B129</f>
        <v>0</v>
      </c>
      <c r="C129" s="55">
        <f>'[9]Daily Roster'!$C129</f>
        <v>0</v>
      </c>
      <c r="D129" s="55">
        <f>'[9]Daily Roster'!$D129</f>
        <v>0</v>
      </c>
      <c r="E129" s="55">
        <f>'[9]Daily Roster'!$E129</f>
        <v>0</v>
      </c>
      <c r="F129" s="55">
        <f>'[9]Daily Roster'!$F129</f>
        <v>0</v>
      </c>
      <c r="G129" s="55">
        <f>'[9]Daily Roster'!$G129</f>
        <v>0</v>
      </c>
      <c r="H129" s="55">
        <f>'[9]Daily Roster'!$H129</f>
        <v>0</v>
      </c>
      <c r="I129" s="55">
        <f>'[9]Daily Roster'!$I129</f>
        <v>0</v>
      </c>
      <c r="J129" s="55">
        <f>'[9]Daily Roster'!$J129</f>
        <v>0</v>
      </c>
      <c r="K129" s="50">
        <f>'[9]Daily Roster'!$K129</f>
        <v>0</v>
      </c>
      <c r="L129" s="50">
        <f>'[9]Daily Roster'!$L129</f>
        <v>0</v>
      </c>
      <c r="M129" s="50">
        <f>'[9]Daily Roster'!$M129</f>
        <v>0</v>
      </c>
      <c r="N129" s="50">
        <f>'[9]Daily Roster'!$N129</f>
        <v>0</v>
      </c>
      <c r="O129" s="50">
        <f>'[9]Daily Roster'!$O129</f>
        <v>0</v>
      </c>
      <c r="P129" s="50">
        <f>'[9]Daily Roster'!$P129</f>
        <v>0</v>
      </c>
      <c r="Q129" s="50">
        <f>'[9]Daily Roster'!$Q129</f>
        <v>0</v>
      </c>
      <c r="R129" s="50">
        <f>'[9]Daily Roster'!$R129</f>
        <v>0</v>
      </c>
    </row>
    <row r="130" spans="1:18" x14ac:dyDescent="0.3">
      <c r="A130" s="56">
        <f>'[9]Daily Roster'!$A130</f>
        <v>0</v>
      </c>
      <c r="B130" s="57">
        <f>'[9]Daily Roster'!$B130</f>
        <v>0</v>
      </c>
      <c r="C130" s="55">
        <f>'[9]Daily Roster'!$C130</f>
        <v>0</v>
      </c>
      <c r="D130" s="55">
        <f>'[9]Daily Roster'!$D130</f>
        <v>0</v>
      </c>
      <c r="E130" s="55">
        <f>'[9]Daily Roster'!$E130</f>
        <v>0</v>
      </c>
      <c r="F130" s="55">
        <f>'[9]Daily Roster'!$F130</f>
        <v>0</v>
      </c>
      <c r="G130" s="55">
        <f>'[9]Daily Roster'!$G130</f>
        <v>0</v>
      </c>
      <c r="H130" s="55">
        <f>'[9]Daily Roster'!$H130</f>
        <v>0</v>
      </c>
      <c r="I130" s="55">
        <f>'[9]Daily Roster'!$I130</f>
        <v>0</v>
      </c>
      <c r="J130" s="55">
        <f>'[9]Daily Roster'!$J130</f>
        <v>0</v>
      </c>
      <c r="K130" s="50">
        <f>'[9]Daily Roster'!$K130</f>
        <v>0</v>
      </c>
      <c r="L130" s="50">
        <f>'[9]Daily Roster'!$L130</f>
        <v>0</v>
      </c>
      <c r="M130" s="50">
        <f>'[9]Daily Roster'!$M130</f>
        <v>0</v>
      </c>
      <c r="N130" s="50">
        <f>'[9]Daily Roster'!$N130</f>
        <v>0</v>
      </c>
      <c r="O130" s="50">
        <f>'[9]Daily Roster'!$O130</f>
        <v>0</v>
      </c>
      <c r="P130" s="50">
        <f>'[9]Daily Roster'!$P130</f>
        <v>0</v>
      </c>
      <c r="Q130" s="50">
        <f>'[9]Daily Roster'!$Q130</f>
        <v>0</v>
      </c>
      <c r="R130" s="50">
        <f>'[9]Daily Roster'!$R130</f>
        <v>0</v>
      </c>
    </row>
    <row r="131" spans="1:18" x14ac:dyDescent="0.3">
      <c r="A131" s="56">
        <f>'[9]Daily Roster'!$A131</f>
        <v>0</v>
      </c>
      <c r="B131" s="57">
        <f>'[9]Daily Roster'!$B131</f>
        <v>0</v>
      </c>
      <c r="C131" s="55">
        <f>'[9]Daily Roster'!$C131</f>
        <v>0</v>
      </c>
      <c r="D131" s="55">
        <f>'[9]Daily Roster'!$D131</f>
        <v>0</v>
      </c>
      <c r="E131" s="55">
        <f>'[9]Daily Roster'!$E131</f>
        <v>0</v>
      </c>
      <c r="F131" s="55">
        <f>'[9]Daily Roster'!$F131</f>
        <v>0</v>
      </c>
      <c r="G131" s="55">
        <f>'[9]Daily Roster'!$G131</f>
        <v>0</v>
      </c>
      <c r="H131" s="55">
        <f>'[9]Daily Roster'!$H131</f>
        <v>0</v>
      </c>
      <c r="I131" s="55">
        <f>'[9]Daily Roster'!$I131</f>
        <v>0</v>
      </c>
      <c r="J131" s="55">
        <f>'[9]Daily Roster'!$J131</f>
        <v>0</v>
      </c>
      <c r="K131" s="50">
        <f>'[9]Daily Roster'!$K131</f>
        <v>0</v>
      </c>
      <c r="L131" s="50">
        <f>'[9]Daily Roster'!$L131</f>
        <v>0</v>
      </c>
      <c r="M131" s="50">
        <f>'[9]Daily Roster'!$M131</f>
        <v>0</v>
      </c>
      <c r="N131" s="50">
        <f>'[9]Daily Roster'!$N131</f>
        <v>0</v>
      </c>
      <c r="O131" s="50">
        <f>'[9]Daily Roster'!$O131</f>
        <v>0</v>
      </c>
      <c r="P131" s="50">
        <f>'[9]Daily Roster'!$P131</f>
        <v>0</v>
      </c>
      <c r="Q131" s="50">
        <f>'[9]Daily Roster'!$Q131</f>
        <v>0</v>
      </c>
      <c r="R131" s="50">
        <f>'[9]Daily Roster'!$R131</f>
        <v>0</v>
      </c>
    </row>
    <row r="132" spans="1:18" x14ac:dyDescent="0.3">
      <c r="A132" s="56">
        <f>'[9]Daily Roster'!$A132</f>
        <v>0</v>
      </c>
      <c r="B132" s="57">
        <f>'[9]Daily Roster'!$B132</f>
        <v>0</v>
      </c>
      <c r="C132" s="55">
        <f>'[9]Daily Roster'!$C132</f>
        <v>0</v>
      </c>
      <c r="D132" s="55">
        <f>'[9]Daily Roster'!$D132</f>
        <v>0</v>
      </c>
      <c r="E132" s="55">
        <f>'[9]Daily Roster'!$E132</f>
        <v>0</v>
      </c>
      <c r="F132" s="55">
        <f>'[9]Daily Roster'!$F132</f>
        <v>0</v>
      </c>
      <c r="G132" s="55">
        <f>'[9]Daily Roster'!$G132</f>
        <v>0</v>
      </c>
      <c r="H132" s="55">
        <f>'[9]Daily Roster'!$H132</f>
        <v>0</v>
      </c>
      <c r="I132" s="55">
        <f>'[9]Daily Roster'!$I132</f>
        <v>0</v>
      </c>
      <c r="J132" s="55">
        <f>'[9]Daily Roster'!$J132</f>
        <v>0</v>
      </c>
      <c r="K132" s="50">
        <f>'[9]Daily Roster'!$K132</f>
        <v>0</v>
      </c>
      <c r="L132" s="50">
        <f>'[9]Daily Roster'!$L132</f>
        <v>0</v>
      </c>
      <c r="M132" s="50">
        <f>'[9]Daily Roster'!$M132</f>
        <v>0</v>
      </c>
      <c r="N132" s="50">
        <f>'[9]Daily Roster'!$N132</f>
        <v>0</v>
      </c>
      <c r="O132" s="50">
        <f>'[9]Daily Roster'!$O132</f>
        <v>0</v>
      </c>
      <c r="P132" s="50">
        <f>'[9]Daily Roster'!$P132</f>
        <v>0</v>
      </c>
      <c r="Q132" s="50">
        <f>'[9]Daily Roster'!$Q132</f>
        <v>0</v>
      </c>
      <c r="R132" s="50">
        <f>'[9]Daily Roster'!$R132</f>
        <v>0</v>
      </c>
    </row>
    <row r="133" spans="1:18" x14ac:dyDescent="0.3">
      <c r="A133" s="56">
        <f>'[9]Daily Roster'!$A133</f>
        <v>0</v>
      </c>
      <c r="B133" s="57">
        <f>'[9]Daily Roster'!$B133</f>
        <v>0</v>
      </c>
      <c r="C133" s="55">
        <f>'[9]Daily Roster'!$C133</f>
        <v>0</v>
      </c>
      <c r="D133" s="55">
        <f>'[9]Daily Roster'!$D133</f>
        <v>0</v>
      </c>
      <c r="E133" s="55">
        <f>'[9]Daily Roster'!$E133</f>
        <v>0</v>
      </c>
      <c r="F133" s="55">
        <f>'[9]Daily Roster'!$F133</f>
        <v>0</v>
      </c>
      <c r="G133" s="55">
        <f>'[9]Daily Roster'!$G133</f>
        <v>0</v>
      </c>
      <c r="H133" s="55">
        <f>'[9]Daily Roster'!$H133</f>
        <v>0</v>
      </c>
      <c r="I133" s="55">
        <f>'[9]Daily Roster'!$I133</f>
        <v>0</v>
      </c>
      <c r="J133" s="55">
        <f>'[9]Daily Roster'!$J133</f>
        <v>0</v>
      </c>
      <c r="K133" s="50">
        <f>'[9]Daily Roster'!$K133</f>
        <v>0</v>
      </c>
      <c r="L133" s="50">
        <f>'[9]Daily Roster'!$L133</f>
        <v>0</v>
      </c>
      <c r="M133" s="50">
        <f>'[9]Daily Roster'!$M133</f>
        <v>0</v>
      </c>
      <c r="N133" s="50">
        <f>'[9]Daily Roster'!$N133</f>
        <v>0</v>
      </c>
      <c r="O133" s="50">
        <f>'[9]Daily Roster'!$O133</f>
        <v>0</v>
      </c>
      <c r="P133" s="50">
        <f>'[9]Daily Roster'!$P133</f>
        <v>0</v>
      </c>
      <c r="Q133" s="50">
        <f>'[9]Daily Roster'!$Q133</f>
        <v>0</v>
      </c>
      <c r="R133" s="50">
        <f>'[9]Daily Roster'!$R133</f>
        <v>0</v>
      </c>
    </row>
    <row r="134" spans="1:18" x14ac:dyDescent="0.3">
      <c r="A134" s="56">
        <f>'[9]Daily Roster'!$A134</f>
        <v>0</v>
      </c>
      <c r="B134" s="57">
        <f>'[9]Daily Roster'!$B134</f>
        <v>0</v>
      </c>
      <c r="C134" s="55">
        <f>'[9]Daily Roster'!$C134</f>
        <v>0</v>
      </c>
      <c r="D134" s="55">
        <f>'[9]Daily Roster'!$D134</f>
        <v>0</v>
      </c>
      <c r="E134" s="55">
        <f>'[9]Daily Roster'!$E134</f>
        <v>0</v>
      </c>
      <c r="F134" s="55">
        <f>'[9]Daily Roster'!$F134</f>
        <v>0</v>
      </c>
      <c r="G134" s="55">
        <f>'[9]Daily Roster'!$G134</f>
        <v>0</v>
      </c>
      <c r="H134" s="55">
        <f>'[9]Daily Roster'!$H134</f>
        <v>0</v>
      </c>
      <c r="I134" s="55">
        <f>'[9]Daily Roster'!$I134</f>
        <v>0</v>
      </c>
      <c r="J134" s="55">
        <f>'[9]Daily Roster'!$J134</f>
        <v>0</v>
      </c>
      <c r="K134" s="50">
        <f>'[9]Daily Roster'!$K134</f>
        <v>0</v>
      </c>
      <c r="L134" s="50">
        <f>'[9]Daily Roster'!$L134</f>
        <v>0</v>
      </c>
      <c r="M134" s="50">
        <f>'[9]Daily Roster'!$M134</f>
        <v>0</v>
      </c>
      <c r="N134" s="50">
        <f>'[9]Daily Roster'!$N134</f>
        <v>0</v>
      </c>
      <c r="O134" s="50">
        <f>'[9]Daily Roster'!$O134</f>
        <v>0</v>
      </c>
      <c r="P134" s="50">
        <f>'[9]Daily Roster'!$P134</f>
        <v>0</v>
      </c>
      <c r="Q134" s="50">
        <f>'[9]Daily Roster'!$Q134</f>
        <v>0</v>
      </c>
      <c r="R134" s="50">
        <f>'[9]Daily Roster'!$R134</f>
        <v>0</v>
      </c>
    </row>
    <row r="135" spans="1:18" x14ac:dyDescent="0.3">
      <c r="A135" s="56">
        <f>'[9]Daily Roster'!$A135</f>
        <v>0</v>
      </c>
      <c r="B135" s="57">
        <f>'[9]Daily Roster'!$B135</f>
        <v>0</v>
      </c>
      <c r="C135" s="55">
        <f>'[9]Daily Roster'!$C135</f>
        <v>0</v>
      </c>
      <c r="D135" s="55">
        <f>'[9]Daily Roster'!$D135</f>
        <v>0</v>
      </c>
      <c r="E135" s="55">
        <f>'[9]Daily Roster'!$E135</f>
        <v>0</v>
      </c>
      <c r="F135" s="55">
        <f>'[9]Daily Roster'!$F135</f>
        <v>0</v>
      </c>
      <c r="G135" s="55">
        <f>'[9]Daily Roster'!$G135</f>
        <v>0</v>
      </c>
      <c r="H135" s="55">
        <f>'[9]Daily Roster'!$H135</f>
        <v>0</v>
      </c>
      <c r="I135" s="55">
        <f>'[9]Daily Roster'!$I135</f>
        <v>0</v>
      </c>
      <c r="J135" s="55">
        <f>'[9]Daily Roster'!$J135</f>
        <v>0</v>
      </c>
      <c r="K135" s="50">
        <f>'[9]Daily Roster'!$K135</f>
        <v>0</v>
      </c>
      <c r="L135" s="50">
        <f>'[9]Daily Roster'!$L135</f>
        <v>0</v>
      </c>
      <c r="M135" s="50">
        <f>'[9]Daily Roster'!$M135</f>
        <v>0</v>
      </c>
      <c r="N135" s="50">
        <f>'[9]Daily Roster'!$N135</f>
        <v>0</v>
      </c>
      <c r="O135" s="50">
        <f>'[9]Daily Roster'!$O135</f>
        <v>0</v>
      </c>
      <c r="P135" s="50">
        <f>'[9]Daily Roster'!$P135</f>
        <v>0</v>
      </c>
      <c r="Q135" s="50">
        <f>'[9]Daily Roster'!$Q135</f>
        <v>0</v>
      </c>
      <c r="R135" s="50">
        <f>'[9]Daily Roster'!$R135</f>
        <v>0</v>
      </c>
    </row>
    <row r="136" spans="1:18" x14ac:dyDescent="0.3">
      <c r="A136" s="56">
        <f>'[9]Daily Roster'!$A136</f>
        <v>0</v>
      </c>
      <c r="B136" s="57">
        <f>'[9]Daily Roster'!$B136</f>
        <v>0</v>
      </c>
      <c r="C136" s="55">
        <f>'[9]Daily Roster'!$C136</f>
        <v>0</v>
      </c>
      <c r="D136" s="55">
        <f>'[9]Daily Roster'!$D136</f>
        <v>0</v>
      </c>
      <c r="E136" s="55">
        <f>'[9]Daily Roster'!$E136</f>
        <v>0</v>
      </c>
      <c r="F136" s="55">
        <f>'[9]Daily Roster'!$F136</f>
        <v>0</v>
      </c>
      <c r="G136" s="55">
        <f>'[9]Daily Roster'!$G136</f>
        <v>0</v>
      </c>
      <c r="H136" s="55">
        <f>'[9]Daily Roster'!$H136</f>
        <v>0</v>
      </c>
      <c r="I136" s="55">
        <f>'[9]Daily Roster'!$I136</f>
        <v>0</v>
      </c>
      <c r="J136" s="55">
        <f>'[9]Daily Roster'!$J136</f>
        <v>0</v>
      </c>
      <c r="K136" s="50">
        <f>'[9]Daily Roster'!$K136</f>
        <v>0</v>
      </c>
      <c r="L136" s="50">
        <f>'[9]Daily Roster'!$L136</f>
        <v>0</v>
      </c>
      <c r="M136" s="50">
        <f>'[9]Daily Roster'!$M136</f>
        <v>0</v>
      </c>
      <c r="N136" s="50">
        <f>'[9]Daily Roster'!$N136</f>
        <v>0</v>
      </c>
      <c r="O136" s="50">
        <f>'[9]Daily Roster'!$O136</f>
        <v>0</v>
      </c>
      <c r="P136" s="50">
        <f>'[9]Daily Roster'!$P136</f>
        <v>0</v>
      </c>
      <c r="Q136" s="50">
        <f>'[9]Daily Roster'!$Q136</f>
        <v>0</v>
      </c>
      <c r="R136" s="50">
        <f>'[9]Daily Roster'!$R136</f>
        <v>0</v>
      </c>
    </row>
    <row r="137" spans="1:18" x14ac:dyDescent="0.3">
      <c r="A137" s="56">
        <f>'[9]Daily Roster'!$A137</f>
        <v>0</v>
      </c>
      <c r="B137" s="57">
        <f>'[9]Daily Roster'!$B137</f>
        <v>0</v>
      </c>
      <c r="C137" s="55">
        <f>'[9]Daily Roster'!$C137</f>
        <v>0</v>
      </c>
      <c r="D137" s="55">
        <f>'[9]Daily Roster'!$D137</f>
        <v>0</v>
      </c>
      <c r="E137" s="55">
        <f>'[9]Daily Roster'!$E137</f>
        <v>0</v>
      </c>
      <c r="F137" s="55">
        <f>'[9]Daily Roster'!$F137</f>
        <v>0</v>
      </c>
      <c r="G137" s="55">
        <f>'[9]Daily Roster'!$G137</f>
        <v>0</v>
      </c>
      <c r="H137" s="55">
        <f>'[9]Daily Roster'!$H137</f>
        <v>0</v>
      </c>
      <c r="I137" s="55">
        <f>'[9]Daily Roster'!$I137</f>
        <v>0</v>
      </c>
      <c r="J137" s="55">
        <f>'[9]Daily Roster'!$J137</f>
        <v>0</v>
      </c>
      <c r="K137" s="50">
        <f>'[9]Daily Roster'!$K137</f>
        <v>0</v>
      </c>
      <c r="L137" s="50">
        <f>'[9]Daily Roster'!$L137</f>
        <v>0</v>
      </c>
      <c r="M137" s="50">
        <f>'[9]Daily Roster'!$M137</f>
        <v>0</v>
      </c>
      <c r="N137" s="50">
        <f>'[9]Daily Roster'!$N137</f>
        <v>0</v>
      </c>
      <c r="O137" s="50">
        <f>'[9]Daily Roster'!$O137</f>
        <v>0</v>
      </c>
      <c r="P137" s="50">
        <f>'[9]Daily Roster'!$P137</f>
        <v>0</v>
      </c>
      <c r="Q137" s="50">
        <f>'[9]Daily Roster'!$Q137</f>
        <v>0</v>
      </c>
      <c r="R137" s="50">
        <f>'[9]Daily Roster'!$R137</f>
        <v>0</v>
      </c>
    </row>
    <row r="138" spans="1:18" x14ac:dyDescent="0.3">
      <c r="A138" s="56">
        <f>'[9]Daily Roster'!$A138</f>
        <v>0</v>
      </c>
      <c r="B138" s="57">
        <f>'[9]Daily Roster'!$B138</f>
        <v>0</v>
      </c>
      <c r="C138" s="55">
        <f>'[9]Daily Roster'!$C138</f>
        <v>0</v>
      </c>
      <c r="D138" s="55">
        <f>'[9]Daily Roster'!$D138</f>
        <v>0</v>
      </c>
      <c r="E138" s="55">
        <f>'[9]Daily Roster'!$E138</f>
        <v>0</v>
      </c>
      <c r="F138" s="55">
        <f>'[9]Daily Roster'!$F138</f>
        <v>0</v>
      </c>
      <c r="G138" s="55">
        <f>'[9]Daily Roster'!$G138</f>
        <v>0</v>
      </c>
      <c r="H138" s="55">
        <f>'[9]Daily Roster'!$H138</f>
        <v>0</v>
      </c>
      <c r="I138" s="55">
        <f>'[9]Daily Roster'!$I138</f>
        <v>0</v>
      </c>
      <c r="J138" s="55">
        <f>'[9]Daily Roster'!$J138</f>
        <v>0</v>
      </c>
      <c r="K138" s="50">
        <f>'[9]Daily Roster'!$K138</f>
        <v>0</v>
      </c>
      <c r="L138" s="50">
        <f>'[9]Daily Roster'!$L138</f>
        <v>0</v>
      </c>
      <c r="M138" s="50">
        <f>'[9]Daily Roster'!$M138</f>
        <v>0</v>
      </c>
      <c r="N138" s="50">
        <f>'[9]Daily Roster'!$N138</f>
        <v>0</v>
      </c>
      <c r="O138" s="50">
        <f>'[9]Daily Roster'!$O138</f>
        <v>0</v>
      </c>
      <c r="P138" s="50">
        <f>'[9]Daily Roster'!$P138</f>
        <v>0</v>
      </c>
      <c r="Q138" s="50">
        <f>'[9]Daily Roster'!$Q138</f>
        <v>0</v>
      </c>
      <c r="R138" s="50">
        <f>'[9]Daily Roster'!$R138</f>
        <v>0</v>
      </c>
    </row>
    <row r="139" spans="1:18" x14ac:dyDescent="0.3">
      <c r="A139" s="56">
        <f>'[9]Daily Roster'!$A139</f>
        <v>0</v>
      </c>
      <c r="B139" s="57">
        <f>'[9]Daily Roster'!$B139</f>
        <v>0</v>
      </c>
      <c r="C139" s="55">
        <f>'[9]Daily Roster'!$C139</f>
        <v>0</v>
      </c>
      <c r="D139" s="55">
        <f>'[9]Daily Roster'!$D139</f>
        <v>0</v>
      </c>
      <c r="E139" s="55">
        <f>'[9]Daily Roster'!$E139</f>
        <v>0</v>
      </c>
      <c r="F139" s="55">
        <f>'[9]Daily Roster'!$F139</f>
        <v>0</v>
      </c>
      <c r="G139" s="55">
        <f>'[9]Daily Roster'!$G139</f>
        <v>0</v>
      </c>
      <c r="H139" s="55">
        <f>'[9]Daily Roster'!$H139</f>
        <v>0</v>
      </c>
      <c r="I139" s="55">
        <f>'[9]Daily Roster'!$I139</f>
        <v>0</v>
      </c>
      <c r="J139" s="55">
        <f>'[9]Daily Roster'!$J139</f>
        <v>0</v>
      </c>
      <c r="K139" s="50">
        <f>'[9]Daily Roster'!$K139</f>
        <v>0</v>
      </c>
      <c r="L139" s="50">
        <f>'[9]Daily Roster'!$L139</f>
        <v>0</v>
      </c>
      <c r="M139" s="50">
        <f>'[9]Daily Roster'!$M139</f>
        <v>0</v>
      </c>
      <c r="N139" s="50">
        <f>'[9]Daily Roster'!$N139</f>
        <v>0</v>
      </c>
      <c r="O139" s="50">
        <f>'[9]Daily Roster'!$O139</f>
        <v>0</v>
      </c>
      <c r="P139" s="50">
        <f>'[9]Daily Roster'!$P139</f>
        <v>0</v>
      </c>
      <c r="Q139" s="50">
        <f>'[9]Daily Roster'!$Q139</f>
        <v>0</v>
      </c>
      <c r="R139" s="50">
        <f>'[9]Daily Roster'!$R139</f>
        <v>0</v>
      </c>
    </row>
    <row r="140" spans="1:18" x14ac:dyDescent="0.3">
      <c r="A140" s="56">
        <f>'[9]Daily Roster'!$A140</f>
        <v>0</v>
      </c>
      <c r="B140" s="57">
        <f>'[9]Daily Roster'!$B140</f>
        <v>0</v>
      </c>
      <c r="C140" s="55">
        <f>'[9]Daily Roster'!$C140</f>
        <v>0</v>
      </c>
      <c r="D140" s="55">
        <f>'[9]Daily Roster'!$D140</f>
        <v>0</v>
      </c>
      <c r="E140" s="55">
        <f>'[9]Daily Roster'!$E140</f>
        <v>0</v>
      </c>
      <c r="F140" s="55">
        <f>'[9]Daily Roster'!$F140</f>
        <v>0</v>
      </c>
      <c r="G140" s="55">
        <f>'[9]Daily Roster'!$G140</f>
        <v>0</v>
      </c>
      <c r="H140" s="55">
        <f>'[9]Daily Roster'!$H140</f>
        <v>0</v>
      </c>
      <c r="I140" s="55">
        <f>'[9]Daily Roster'!$I140</f>
        <v>0</v>
      </c>
      <c r="J140" s="55">
        <f>'[9]Daily Roster'!$J140</f>
        <v>0</v>
      </c>
      <c r="K140" s="50">
        <f>'[9]Daily Roster'!$K140</f>
        <v>0</v>
      </c>
      <c r="L140" s="50">
        <f>'[9]Daily Roster'!$L140</f>
        <v>0</v>
      </c>
      <c r="M140" s="50">
        <f>'[9]Daily Roster'!$M140</f>
        <v>0</v>
      </c>
      <c r="N140" s="50">
        <f>'[9]Daily Roster'!$N140</f>
        <v>0</v>
      </c>
      <c r="O140" s="50">
        <f>'[9]Daily Roster'!$O140</f>
        <v>0</v>
      </c>
      <c r="P140" s="50">
        <f>'[9]Daily Roster'!$P140</f>
        <v>0</v>
      </c>
      <c r="Q140" s="50">
        <f>'[9]Daily Roster'!$Q140</f>
        <v>0</v>
      </c>
      <c r="R140" s="50">
        <f>'[9]Daily Roster'!$R140</f>
        <v>0</v>
      </c>
    </row>
    <row r="141" spans="1:18" x14ac:dyDescent="0.3">
      <c r="A141" s="56">
        <f>'[9]Daily Roster'!$A141</f>
        <v>0</v>
      </c>
      <c r="B141" s="57">
        <f>'[9]Daily Roster'!$B141</f>
        <v>0</v>
      </c>
      <c r="C141" s="55">
        <f>'[9]Daily Roster'!$C141</f>
        <v>0</v>
      </c>
      <c r="D141" s="55">
        <f>'[9]Daily Roster'!$D141</f>
        <v>0</v>
      </c>
      <c r="E141" s="55">
        <f>'[9]Daily Roster'!$E141</f>
        <v>0</v>
      </c>
      <c r="F141" s="55">
        <f>'[9]Daily Roster'!$F141</f>
        <v>0</v>
      </c>
      <c r="G141" s="55">
        <f>'[9]Daily Roster'!$G141</f>
        <v>0</v>
      </c>
      <c r="H141" s="55">
        <f>'[9]Daily Roster'!$H141</f>
        <v>0</v>
      </c>
      <c r="I141" s="55">
        <f>'[9]Daily Roster'!$I141</f>
        <v>0</v>
      </c>
      <c r="J141" s="55">
        <f>'[9]Daily Roster'!$J141</f>
        <v>0</v>
      </c>
      <c r="K141" s="50">
        <f>'[9]Daily Roster'!$K141</f>
        <v>0</v>
      </c>
      <c r="L141" s="50">
        <f>'[9]Daily Roster'!$L141</f>
        <v>0</v>
      </c>
      <c r="M141" s="50">
        <f>'[9]Daily Roster'!$M141</f>
        <v>0</v>
      </c>
      <c r="N141" s="50">
        <f>'[9]Daily Roster'!$N141</f>
        <v>0</v>
      </c>
      <c r="O141" s="50">
        <f>'[9]Daily Roster'!$O141</f>
        <v>0</v>
      </c>
      <c r="P141" s="50">
        <f>'[9]Daily Roster'!$P141</f>
        <v>0</v>
      </c>
      <c r="Q141" s="50">
        <f>'[9]Daily Roster'!$Q141</f>
        <v>0</v>
      </c>
      <c r="R141" s="50">
        <f>'[9]Daily Roster'!$R141</f>
        <v>0</v>
      </c>
    </row>
    <row r="142" spans="1:18" x14ac:dyDescent="0.3">
      <c r="A142" s="56">
        <f>'[9]Daily Roster'!$A142</f>
        <v>0</v>
      </c>
      <c r="B142" s="57">
        <f>'[9]Daily Roster'!$B142</f>
        <v>0</v>
      </c>
      <c r="C142" s="55">
        <f>'[9]Daily Roster'!$C142</f>
        <v>0</v>
      </c>
      <c r="D142" s="55">
        <f>'[9]Daily Roster'!$D142</f>
        <v>0</v>
      </c>
      <c r="E142" s="55">
        <f>'[9]Daily Roster'!$E142</f>
        <v>0</v>
      </c>
      <c r="F142" s="55">
        <f>'[9]Daily Roster'!$F142</f>
        <v>0</v>
      </c>
      <c r="G142" s="55">
        <f>'[9]Daily Roster'!$G142</f>
        <v>0</v>
      </c>
      <c r="H142" s="55">
        <f>'[9]Daily Roster'!$H142</f>
        <v>0</v>
      </c>
      <c r="I142" s="55">
        <f>'[9]Daily Roster'!$I142</f>
        <v>0</v>
      </c>
      <c r="J142" s="55">
        <f>'[9]Daily Roster'!$J142</f>
        <v>0</v>
      </c>
      <c r="K142" s="50">
        <f>'[9]Daily Roster'!$K142</f>
        <v>0</v>
      </c>
      <c r="L142" s="50">
        <f>'[9]Daily Roster'!$L142</f>
        <v>0</v>
      </c>
      <c r="M142" s="50">
        <f>'[9]Daily Roster'!$M142</f>
        <v>0</v>
      </c>
      <c r="N142" s="50">
        <f>'[9]Daily Roster'!$N142</f>
        <v>0</v>
      </c>
      <c r="O142" s="50">
        <f>'[9]Daily Roster'!$O142</f>
        <v>0</v>
      </c>
      <c r="P142" s="50">
        <f>'[9]Daily Roster'!$P142</f>
        <v>0</v>
      </c>
      <c r="Q142" s="50">
        <f>'[9]Daily Roster'!$Q142</f>
        <v>0</v>
      </c>
      <c r="R142" s="50">
        <f>'[9]Daily Roster'!$R142</f>
        <v>0</v>
      </c>
    </row>
    <row r="143" spans="1:18" x14ac:dyDescent="0.3">
      <c r="A143" s="56">
        <f>'[9]Daily Roster'!$A143</f>
        <v>0</v>
      </c>
      <c r="B143" s="57">
        <f>'[9]Daily Roster'!$B143</f>
        <v>0</v>
      </c>
      <c r="C143" s="55">
        <f>'[9]Daily Roster'!$C143</f>
        <v>0</v>
      </c>
      <c r="D143" s="55">
        <f>'[9]Daily Roster'!$D143</f>
        <v>0</v>
      </c>
      <c r="E143" s="55">
        <f>'[9]Daily Roster'!$E143</f>
        <v>0</v>
      </c>
      <c r="F143" s="55">
        <f>'[9]Daily Roster'!$F143</f>
        <v>0</v>
      </c>
      <c r="G143" s="55">
        <f>'[9]Daily Roster'!$G143</f>
        <v>0</v>
      </c>
      <c r="H143" s="55">
        <f>'[9]Daily Roster'!$H143</f>
        <v>0</v>
      </c>
      <c r="I143" s="55">
        <f>'[9]Daily Roster'!$I143</f>
        <v>0</v>
      </c>
      <c r="J143" s="55">
        <f>'[9]Daily Roster'!$J143</f>
        <v>0</v>
      </c>
      <c r="K143" s="50">
        <f>'[9]Daily Roster'!$K143</f>
        <v>0</v>
      </c>
      <c r="L143" s="50">
        <f>'[9]Daily Roster'!$L143</f>
        <v>0</v>
      </c>
      <c r="M143" s="50">
        <f>'[9]Daily Roster'!$M143</f>
        <v>0</v>
      </c>
      <c r="N143" s="50">
        <f>'[9]Daily Roster'!$N143</f>
        <v>0</v>
      </c>
      <c r="O143" s="50">
        <f>'[9]Daily Roster'!$O143</f>
        <v>0</v>
      </c>
      <c r="P143" s="50">
        <f>'[9]Daily Roster'!$P143</f>
        <v>0</v>
      </c>
      <c r="Q143" s="50">
        <f>'[9]Daily Roster'!$Q143</f>
        <v>0</v>
      </c>
      <c r="R143" s="50">
        <f>'[9]Daily Roster'!$R143</f>
        <v>0</v>
      </c>
    </row>
    <row r="144" spans="1:18" x14ac:dyDescent="0.3">
      <c r="A144" s="56">
        <f>'[9]Daily Roster'!$A144</f>
        <v>0</v>
      </c>
      <c r="B144" s="57">
        <f>'[9]Daily Roster'!$B144</f>
        <v>0</v>
      </c>
      <c r="C144" s="55">
        <f>'[9]Daily Roster'!$C144</f>
        <v>0</v>
      </c>
      <c r="D144" s="55">
        <f>'[9]Daily Roster'!$D144</f>
        <v>0</v>
      </c>
      <c r="E144" s="55">
        <f>'[9]Daily Roster'!$E144</f>
        <v>0</v>
      </c>
      <c r="F144" s="55">
        <f>'[9]Daily Roster'!$F144</f>
        <v>0</v>
      </c>
      <c r="G144" s="55">
        <f>'[9]Daily Roster'!$G144</f>
        <v>0</v>
      </c>
      <c r="H144" s="55">
        <f>'[9]Daily Roster'!$H144</f>
        <v>0</v>
      </c>
      <c r="I144" s="55">
        <f>'[9]Daily Roster'!$I144</f>
        <v>0</v>
      </c>
      <c r="J144" s="55">
        <f>'[9]Daily Roster'!$J144</f>
        <v>0</v>
      </c>
      <c r="K144" s="50">
        <f>'[9]Daily Roster'!$K144</f>
        <v>0</v>
      </c>
      <c r="L144" s="50">
        <f>'[9]Daily Roster'!$L144</f>
        <v>0</v>
      </c>
      <c r="M144" s="50">
        <f>'[9]Daily Roster'!$M144</f>
        <v>0</v>
      </c>
      <c r="N144" s="50">
        <f>'[9]Daily Roster'!$N144</f>
        <v>0</v>
      </c>
      <c r="O144" s="50">
        <f>'[9]Daily Roster'!$O144</f>
        <v>0</v>
      </c>
      <c r="P144" s="50">
        <f>'[9]Daily Roster'!$P144</f>
        <v>0</v>
      </c>
      <c r="Q144" s="50">
        <f>'[9]Daily Roster'!$Q144</f>
        <v>0</v>
      </c>
      <c r="R144" s="50">
        <f>'[9]Daily Roster'!$R144</f>
        <v>0</v>
      </c>
    </row>
    <row r="145" spans="1:18" x14ac:dyDescent="0.3">
      <c r="A145" s="56">
        <f>'[9]Daily Roster'!$A145</f>
        <v>0</v>
      </c>
      <c r="B145" s="57">
        <f>'[9]Daily Roster'!$B145</f>
        <v>0</v>
      </c>
      <c r="C145" s="55">
        <f>'[9]Daily Roster'!$C145</f>
        <v>0</v>
      </c>
      <c r="D145" s="55">
        <f>'[9]Daily Roster'!$D145</f>
        <v>0</v>
      </c>
      <c r="E145" s="55">
        <f>'[9]Daily Roster'!$E145</f>
        <v>0</v>
      </c>
      <c r="F145" s="55">
        <f>'[9]Daily Roster'!$F145</f>
        <v>0</v>
      </c>
      <c r="G145" s="55">
        <f>'[9]Daily Roster'!$G145</f>
        <v>0</v>
      </c>
      <c r="H145" s="55">
        <f>'[9]Daily Roster'!$H145</f>
        <v>0</v>
      </c>
      <c r="I145" s="55">
        <f>'[9]Daily Roster'!$I145</f>
        <v>0</v>
      </c>
      <c r="J145" s="55">
        <f>'[9]Daily Roster'!$J145</f>
        <v>0</v>
      </c>
      <c r="K145" s="50">
        <f>'[9]Daily Roster'!$K145</f>
        <v>0</v>
      </c>
      <c r="L145" s="50">
        <f>'[9]Daily Roster'!$L145</f>
        <v>0</v>
      </c>
      <c r="M145" s="50">
        <f>'[9]Daily Roster'!$M145</f>
        <v>0</v>
      </c>
      <c r="N145" s="50">
        <f>'[9]Daily Roster'!$N145</f>
        <v>0</v>
      </c>
      <c r="O145" s="50">
        <f>'[9]Daily Roster'!$O145</f>
        <v>0</v>
      </c>
      <c r="P145" s="50">
        <f>'[9]Daily Roster'!$P145</f>
        <v>0</v>
      </c>
      <c r="Q145" s="50">
        <f>'[9]Daily Roster'!$Q145</f>
        <v>0</v>
      </c>
      <c r="R145" s="50">
        <f>'[9]Daily Roster'!$R145</f>
        <v>0</v>
      </c>
    </row>
    <row r="146" spans="1:18" x14ac:dyDescent="0.3">
      <c r="A146" s="56">
        <f>'[9]Daily Roster'!$A146</f>
        <v>0</v>
      </c>
      <c r="B146" s="57">
        <f>'[9]Daily Roster'!$B146</f>
        <v>0</v>
      </c>
      <c r="C146" s="55">
        <f>'[9]Daily Roster'!$C146</f>
        <v>0</v>
      </c>
      <c r="D146" s="55">
        <f>'[9]Daily Roster'!$D146</f>
        <v>0</v>
      </c>
      <c r="E146" s="55">
        <f>'[9]Daily Roster'!$E146</f>
        <v>0</v>
      </c>
      <c r="F146" s="55">
        <f>'[9]Daily Roster'!$F146</f>
        <v>0</v>
      </c>
      <c r="G146" s="55">
        <f>'[9]Daily Roster'!$G146</f>
        <v>0</v>
      </c>
      <c r="H146" s="55">
        <f>'[9]Daily Roster'!$H146</f>
        <v>0</v>
      </c>
      <c r="I146" s="55">
        <f>'[9]Daily Roster'!$I146</f>
        <v>0</v>
      </c>
      <c r="J146" s="55">
        <f>'[9]Daily Roster'!$J146</f>
        <v>0</v>
      </c>
      <c r="K146" s="50">
        <f>'[9]Daily Roster'!$K146</f>
        <v>0</v>
      </c>
      <c r="L146" s="50">
        <f>'[9]Daily Roster'!$L146</f>
        <v>0</v>
      </c>
      <c r="M146" s="50">
        <f>'[9]Daily Roster'!$M146</f>
        <v>0</v>
      </c>
      <c r="N146" s="50">
        <f>'[9]Daily Roster'!$N146</f>
        <v>0</v>
      </c>
      <c r="O146" s="50">
        <f>'[9]Daily Roster'!$O146</f>
        <v>0</v>
      </c>
      <c r="P146" s="50">
        <f>'[9]Daily Roster'!$P146</f>
        <v>0</v>
      </c>
      <c r="Q146" s="50">
        <f>'[9]Daily Roster'!$Q146</f>
        <v>0</v>
      </c>
      <c r="R146" s="50">
        <f>'[9]Daily Roster'!$R146</f>
        <v>0</v>
      </c>
    </row>
    <row r="147" spans="1:18" x14ac:dyDescent="0.3">
      <c r="A147" s="56">
        <f>'[9]Daily Roster'!$A147</f>
        <v>0</v>
      </c>
      <c r="B147" s="57">
        <f>'[9]Daily Roster'!$B147</f>
        <v>0</v>
      </c>
      <c r="C147" s="55">
        <f>'[9]Daily Roster'!$C147</f>
        <v>0</v>
      </c>
      <c r="D147" s="55">
        <f>'[9]Daily Roster'!$D147</f>
        <v>0</v>
      </c>
      <c r="E147" s="55">
        <f>'[9]Daily Roster'!$E147</f>
        <v>0</v>
      </c>
      <c r="F147" s="55">
        <f>'[9]Daily Roster'!$F147</f>
        <v>0</v>
      </c>
      <c r="G147" s="55">
        <f>'[9]Daily Roster'!$G147</f>
        <v>0</v>
      </c>
      <c r="H147" s="55">
        <f>'[9]Daily Roster'!$H147</f>
        <v>0</v>
      </c>
      <c r="I147" s="55">
        <f>'[9]Daily Roster'!$I147</f>
        <v>0</v>
      </c>
      <c r="J147" s="55">
        <f>'[9]Daily Roster'!$J147</f>
        <v>0</v>
      </c>
      <c r="K147" s="50">
        <f>'[9]Daily Roster'!$K147</f>
        <v>0</v>
      </c>
      <c r="L147" s="50">
        <f>'[9]Daily Roster'!$L147</f>
        <v>0</v>
      </c>
      <c r="M147" s="50">
        <f>'[9]Daily Roster'!$M147</f>
        <v>0</v>
      </c>
      <c r="N147" s="50">
        <f>'[9]Daily Roster'!$N147</f>
        <v>0</v>
      </c>
      <c r="O147" s="50">
        <f>'[9]Daily Roster'!$O147</f>
        <v>0</v>
      </c>
      <c r="P147" s="50">
        <f>'[9]Daily Roster'!$P147</f>
        <v>0</v>
      </c>
      <c r="Q147" s="50">
        <f>'[9]Daily Roster'!$Q147</f>
        <v>0</v>
      </c>
      <c r="R147" s="50">
        <f>'[9]Daily Roster'!$R147</f>
        <v>0</v>
      </c>
    </row>
    <row r="148" spans="1:18" x14ac:dyDescent="0.3">
      <c r="A148" s="56">
        <f>'[9]Daily Roster'!$A148</f>
        <v>0</v>
      </c>
      <c r="B148" s="57">
        <f>'[9]Daily Roster'!$B148</f>
        <v>0</v>
      </c>
      <c r="C148" s="55">
        <f>'[9]Daily Roster'!$C148</f>
        <v>0</v>
      </c>
      <c r="D148" s="55">
        <f>'[9]Daily Roster'!$D148</f>
        <v>0</v>
      </c>
      <c r="E148" s="55">
        <f>'[9]Daily Roster'!$E148</f>
        <v>0</v>
      </c>
      <c r="F148" s="55">
        <f>'[9]Daily Roster'!$F148</f>
        <v>0</v>
      </c>
      <c r="G148" s="55">
        <f>'[9]Daily Roster'!$G148</f>
        <v>0</v>
      </c>
      <c r="H148" s="55">
        <f>'[9]Daily Roster'!$H148</f>
        <v>0</v>
      </c>
      <c r="I148" s="55">
        <f>'[9]Daily Roster'!$I148</f>
        <v>0</v>
      </c>
      <c r="J148" s="55">
        <f>'[9]Daily Roster'!$J148</f>
        <v>0</v>
      </c>
      <c r="K148" s="50">
        <f>'[9]Daily Roster'!$K148</f>
        <v>0</v>
      </c>
      <c r="L148" s="50">
        <f>'[9]Daily Roster'!$L148</f>
        <v>0</v>
      </c>
      <c r="M148" s="50">
        <f>'[9]Daily Roster'!$M148</f>
        <v>0</v>
      </c>
      <c r="N148" s="50">
        <f>'[9]Daily Roster'!$N148</f>
        <v>0</v>
      </c>
      <c r="O148" s="50">
        <f>'[9]Daily Roster'!$O148</f>
        <v>0</v>
      </c>
      <c r="P148" s="50">
        <f>'[9]Daily Roster'!$P148</f>
        <v>0</v>
      </c>
      <c r="Q148" s="50">
        <f>'[9]Daily Roster'!$Q148</f>
        <v>0</v>
      </c>
      <c r="R148" s="50">
        <f>'[9]Daily Roster'!$R148</f>
        <v>0</v>
      </c>
    </row>
    <row r="149" spans="1:18" x14ac:dyDescent="0.3">
      <c r="A149" s="56">
        <f>'[9]Daily Roster'!$A149</f>
        <v>0</v>
      </c>
      <c r="B149" s="57">
        <f>'[9]Daily Roster'!$B149</f>
        <v>0</v>
      </c>
      <c r="C149" s="55">
        <f>'[9]Daily Roster'!$C149</f>
        <v>0</v>
      </c>
      <c r="D149" s="55">
        <f>'[9]Daily Roster'!$D149</f>
        <v>0</v>
      </c>
      <c r="E149" s="55">
        <f>'[9]Daily Roster'!$E149</f>
        <v>0</v>
      </c>
      <c r="F149" s="55">
        <f>'[9]Daily Roster'!$F149</f>
        <v>0</v>
      </c>
      <c r="G149" s="55">
        <f>'[9]Daily Roster'!$G149</f>
        <v>0</v>
      </c>
      <c r="H149" s="55">
        <f>'[9]Daily Roster'!$H149</f>
        <v>0</v>
      </c>
      <c r="I149" s="55">
        <f>'[9]Daily Roster'!$I149</f>
        <v>0</v>
      </c>
      <c r="J149" s="55">
        <f>'[9]Daily Roster'!$J149</f>
        <v>0</v>
      </c>
      <c r="K149" s="50">
        <f>'[9]Daily Roster'!$K149</f>
        <v>0</v>
      </c>
      <c r="L149" s="50">
        <f>'[9]Daily Roster'!$L149</f>
        <v>0</v>
      </c>
      <c r="M149" s="50">
        <f>'[9]Daily Roster'!$M149</f>
        <v>0</v>
      </c>
      <c r="N149" s="50">
        <f>'[9]Daily Roster'!$N149</f>
        <v>0</v>
      </c>
      <c r="O149" s="50">
        <f>'[9]Daily Roster'!$O149</f>
        <v>0</v>
      </c>
      <c r="P149" s="50">
        <f>'[9]Daily Roster'!$P149</f>
        <v>0</v>
      </c>
      <c r="Q149" s="50">
        <f>'[9]Daily Roster'!$Q149</f>
        <v>0</v>
      </c>
      <c r="R149" s="50">
        <f>'[9]Daily Roster'!$R149</f>
        <v>0</v>
      </c>
    </row>
    <row r="150" spans="1:18" x14ac:dyDescent="0.3">
      <c r="A150" s="56">
        <f>'[9]Daily Roster'!$A150</f>
        <v>0</v>
      </c>
      <c r="B150" s="57">
        <f>'[9]Daily Roster'!$B150</f>
        <v>0</v>
      </c>
      <c r="C150" s="55">
        <f>'[9]Daily Roster'!$C150</f>
        <v>0</v>
      </c>
      <c r="D150" s="55">
        <f>'[9]Daily Roster'!$D150</f>
        <v>0</v>
      </c>
      <c r="E150" s="55">
        <f>'[9]Daily Roster'!$E150</f>
        <v>0</v>
      </c>
      <c r="F150" s="55">
        <f>'[9]Daily Roster'!$F150</f>
        <v>0</v>
      </c>
      <c r="G150" s="55">
        <f>'[9]Daily Roster'!$G150</f>
        <v>0</v>
      </c>
      <c r="H150" s="55">
        <f>'[9]Daily Roster'!$H150</f>
        <v>0</v>
      </c>
      <c r="I150" s="55">
        <f>'[9]Daily Roster'!$I150</f>
        <v>0</v>
      </c>
      <c r="J150" s="55">
        <f>'[9]Daily Roster'!$J150</f>
        <v>0</v>
      </c>
      <c r="K150" s="50">
        <f>'[9]Daily Roster'!$K150</f>
        <v>0</v>
      </c>
      <c r="L150" s="50">
        <f>'[9]Daily Roster'!$L150</f>
        <v>0</v>
      </c>
      <c r="M150" s="50">
        <f>'[9]Daily Roster'!$M150</f>
        <v>0</v>
      </c>
      <c r="N150" s="50">
        <f>'[9]Daily Roster'!$N150</f>
        <v>0</v>
      </c>
      <c r="O150" s="50">
        <f>'[9]Daily Roster'!$O150</f>
        <v>0</v>
      </c>
      <c r="P150" s="50">
        <f>'[9]Daily Roster'!$P150</f>
        <v>0</v>
      </c>
      <c r="Q150" s="50">
        <f>'[9]Daily Roster'!$Q150</f>
        <v>0</v>
      </c>
      <c r="R150" s="50">
        <f>'[9]Daily Roster'!$R150</f>
        <v>0</v>
      </c>
    </row>
    <row r="151" spans="1:18" x14ac:dyDescent="0.3">
      <c r="A151" s="56">
        <f>'[9]Daily Roster'!$A151</f>
        <v>0</v>
      </c>
      <c r="B151" s="57">
        <f>'[9]Daily Roster'!$B151</f>
        <v>0</v>
      </c>
      <c r="C151" s="55">
        <f>'[9]Daily Roster'!$C151</f>
        <v>0</v>
      </c>
      <c r="D151" s="55">
        <f>'[9]Daily Roster'!$D151</f>
        <v>0</v>
      </c>
      <c r="E151" s="55">
        <f>'[9]Daily Roster'!$E151</f>
        <v>0</v>
      </c>
      <c r="F151" s="55">
        <f>'[9]Daily Roster'!$F151</f>
        <v>0</v>
      </c>
      <c r="G151" s="55">
        <f>'[9]Daily Roster'!$G151</f>
        <v>0</v>
      </c>
      <c r="H151" s="55">
        <f>'[9]Daily Roster'!$H151</f>
        <v>0</v>
      </c>
      <c r="I151" s="55">
        <f>'[9]Daily Roster'!$I151</f>
        <v>0</v>
      </c>
      <c r="J151" s="55">
        <f>'[9]Daily Roster'!$J151</f>
        <v>0</v>
      </c>
      <c r="K151" s="50">
        <f>'[9]Daily Roster'!$K151</f>
        <v>0</v>
      </c>
      <c r="L151" s="50">
        <f>'[9]Daily Roster'!$L151</f>
        <v>0</v>
      </c>
      <c r="M151" s="50">
        <f>'[9]Daily Roster'!$M151</f>
        <v>0</v>
      </c>
      <c r="N151" s="50">
        <f>'[9]Daily Roster'!$N151</f>
        <v>0</v>
      </c>
      <c r="O151" s="50">
        <f>'[9]Daily Roster'!$O151</f>
        <v>0</v>
      </c>
      <c r="P151" s="50">
        <f>'[9]Daily Roster'!$P151</f>
        <v>0</v>
      </c>
      <c r="Q151" s="50">
        <f>'[9]Daily Roster'!$Q151</f>
        <v>0</v>
      </c>
      <c r="R151" s="50">
        <f>'[9]Daily Roster'!$R151</f>
        <v>0</v>
      </c>
    </row>
    <row r="152" spans="1:18" x14ac:dyDescent="0.3">
      <c r="A152" s="56">
        <f>'[9]Daily Roster'!$A152</f>
        <v>0</v>
      </c>
      <c r="B152" s="57">
        <f>'[9]Daily Roster'!$B152</f>
        <v>0</v>
      </c>
      <c r="C152" s="55">
        <f>'[9]Daily Roster'!$C152</f>
        <v>0</v>
      </c>
      <c r="D152" s="55">
        <f>'[9]Daily Roster'!$D152</f>
        <v>0</v>
      </c>
      <c r="E152" s="55">
        <f>'[9]Daily Roster'!$E152</f>
        <v>0</v>
      </c>
      <c r="F152" s="55">
        <f>'[9]Daily Roster'!$F152</f>
        <v>0</v>
      </c>
      <c r="G152" s="55">
        <f>'[9]Daily Roster'!$G152</f>
        <v>0</v>
      </c>
      <c r="H152" s="55">
        <f>'[9]Daily Roster'!$H152</f>
        <v>0</v>
      </c>
      <c r="I152" s="55">
        <f>'[9]Daily Roster'!$I152</f>
        <v>0</v>
      </c>
      <c r="J152" s="55">
        <f>'[9]Daily Roster'!$J152</f>
        <v>0</v>
      </c>
      <c r="K152" s="50">
        <f>'[9]Daily Roster'!$K152</f>
        <v>0</v>
      </c>
      <c r="L152" s="50">
        <f>'[9]Daily Roster'!$L152</f>
        <v>0</v>
      </c>
      <c r="M152" s="50">
        <f>'[9]Daily Roster'!$M152</f>
        <v>0</v>
      </c>
      <c r="N152" s="50">
        <f>'[9]Daily Roster'!$N152</f>
        <v>0</v>
      </c>
      <c r="O152" s="50">
        <f>'[9]Daily Roster'!$O152</f>
        <v>0</v>
      </c>
      <c r="P152" s="50">
        <f>'[9]Daily Roster'!$P152</f>
        <v>0</v>
      </c>
      <c r="Q152" s="50">
        <f>'[9]Daily Roster'!$Q152</f>
        <v>0</v>
      </c>
      <c r="R152" s="50">
        <f>'[9]Daily Roster'!$R152</f>
        <v>0</v>
      </c>
    </row>
    <row r="153" spans="1:18" x14ac:dyDescent="0.3">
      <c r="A153" s="56">
        <f>'[9]Daily Roster'!$A153</f>
        <v>0</v>
      </c>
      <c r="B153" s="57">
        <f>'[9]Daily Roster'!$B153</f>
        <v>0</v>
      </c>
      <c r="C153" s="55">
        <f>'[9]Daily Roster'!$C153</f>
        <v>0</v>
      </c>
      <c r="D153" s="55">
        <f>'[9]Daily Roster'!$D153</f>
        <v>0</v>
      </c>
      <c r="E153" s="55">
        <f>'[9]Daily Roster'!$E153</f>
        <v>0</v>
      </c>
      <c r="F153" s="55">
        <f>'[9]Daily Roster'!$F153</f>
        <v>0</v>
      </c>
      <c r="G153" s="55">
        <f>'[9]Daily Roster'!$G153</f>
        <v>0</v>
      </c>
      <c r="H153" s="55">
        <f>'[9]Daily Roster'!$H153</f>
        <v>0</v>
      </c>
      <c r="I153" s="55">
        <f>'[9]Daily Roster'!$I153</f>
        <v>0</v>
      </c>
      <c r="J153" s="55">
        <f>'[9]Daily Roster'!$J153</f>
        <v>0</v>
      </c>
      <c r="K153" s="50">
        <f>'[9]Daily Roster'!$K153</f>
        <v>0</v>
      </c>
      <c r="L153" s="50">
        <f>'[9]Daily Roster'!$L153</f>
        <v>0</v>
      </c>
      <c r="M153" s="50">
        <f>'[9]Daily Roster'!$M153</f>
        <v>0</v>
      </c>
      <c r="N153" s="50">
        <f>'[9]Daily Roster'!$N153</f>
        <v>0</v>
      </c>
      <c r="O153" s="50">
        <f>'[9]Daily Roster'!$O153</f>
        <v>0</v>
      </c>
      <c r="P153" s="50">
        <f>'[9]Daily Roster'!$P153</f>
        <v>0</v>
      </c>
      <c r="Q153" s="50">
        <f>'[9]Daily Roster'!$Q153</f>
        <v>0</v>
      </c>
      <c r="R153" s="50">
        <f>'[9]Daily Roster'!$R153</f>
        <v>0</v>
      </c>
    </row>
    <row r="154" spans="1:18" x14ac:dyDescent="0.3">
      <c r="A154" s="56">
        <f>'[9]Daily Roster'!$A154</f>
        <v>0</v>
      </c>
      <c r="B154" s="57">
        <f>'[9]Daily Roster'!$B154</f>
        <v>0</v>
      </c>
      <c r="C154" s="55">
        <f>'[9]Daily Roster'!$C154</f>
        <v>0</v>
      </c>
      <c r="D154" s="55">
        <f>'[9]Daily Roster'!$D154</f>
        <v>0</v>
      </c>
      <c r="E154" s="55">
        <f>'[9]Daily Roster'!$E154</f>
        <v>0</v>
      </c>
      <c r="F154" s="55">
        <f>'[9]Daily Roster'!$F154</f>
        <v>0</v>
      </c>
      <c r="G154" s="55">
        <f>'[9]Daily Roster'!$G154</f>
        <v>0</v>
      </c>
      <c r="H154" s="55">
        <f>'[9]Daily Roster'!$H154</f>
        <v>0</v>
      </c>
      <c r="I154" s="55">
        <f>'[9]Daily Roster'!$I154</f>
        <v>0</v>
      </c>
      <c r="J154" s="55">
        <f>'[9]Daily Roster'!$J154</f>
        <v>0</v>
      </c>
      <c r="K154" s="50">
        <f>'[9]Daily Roster'!$K154</f>
        <v>0</v>
      </c>
      <c r="L154" s="50">
        <f>'[9]Daily Roster'!$L154</f>
        <v>0</v>
      </c>
      <c r="M154" s="50">
        <f>'[9]Daily Roster'!$M154</f>
        <v>0</v>
      </c>
      <c r="N154" s="50">
        <f>'[9]Daily Roster'!$N154</f>
        <v>0</v>
      </c>
      <c r="O154" s="50">
        <f>'[9]Daily Roster'!$O154</f>
        <v>0</v>
      </c>
      <c r="P154" s="50">
        <f>'[9]Daily Roster'!$P154</f>
        <v>0</v>
      </c>
      <c r="Q154" s="50">
        <f>'[9]Daily Roster'!$Q154</f>
        <v>0</v>
      </c>
      <c r="R154" s="50">
        <f>'[9]Daily Roster'!$R154</f>
        <v>0</v>
      </c>
    </row>
    <row r="155" spans="1:18" x14ac:dyDescent="0.3">
      <c r="A155" s="56">
        <f>'[9]Daily Roster'!$A155</f>
        <v>0</v>
      </c>
      <c r="B155" s="57">
        <f>'[9]Daily Roster'!$B155</f>
        <v>0</v>
      </c>
      <c r="C155" s="55">
        <f>'[9]Daily Roster'!$C155</f>
        <v>0</v>
      </c>
      <c r="D155" s="55">
        <f>'[9]Daily Roster'!$D155</f>
        <v>0</v>
      </c>
      <c r="E155" s="55">
        <f>'[9]Daily Roster'!$E155</f>
        <v>0</v>
      </c>
      <c r="F155" s="55">
        <f>'[9]Daily Roster'!$F155</f>
        <v>0</v>
      </c>
      <c r="G155" s="55">
        <f>'[9]Daily Roster'!$G155</f>
        <v>0</v>
      </c>
      <c r="H155" s="55">
        <f>'[9]Daily Roster'!$H155</f>
        <v>0</v>
      </c>
      <c r="I155" s="55">
        <f>'[9]Daily Roster'!$I155</f>
        <v>0</v>
      </c>
      <c r="J155" s="55">
        <f>'[9]Daily Roster'!$J155</f>
        <v>0</v>
      </c>
      <c r="K155" s="50">
        <f>'[9]Daily Roster'!$K155</f>
        <v>0</v>
      </c>
      <c r="L155" s="50">
        <f>'[9]Daily Roster'!$L155</f>
        <v>0</v>
      </c>
      <c r="M155" s="50">
        <f>'[9]Daily Roster'!$M155</f>
        <v>0</v>
      </c>
      <c r="N155" s="50">
        <f>'[9]Daily Roster'!$N155</f>
        <v>0</v>
      </c>
      <c r="O155" s="50">
        <f>'[9]Daily Roster'!$O155</f>
        <v>0</v>
      </c>
      <c r="P155" s="50">
        <f>'[9]Daily Roster'!$P155</f>
        <v>0</v>
      </c>
      <c r="Q155" s="50">
        <f>'[9]Daily Roster'!$Q155</f>
        <v>0</v>
      </c>
      <c r="R155" s="50">
        <f>'[9]Daily Roster'!$R155</f>
        <v>0</v>
      </c>
    </row>
    <row r="156" spans="1:18" x14ac:dyDescent="0.3">
      <c r="A156" s="56">
        <f>'[9]Daily Roster'!$A156</f>
        <v>0</v>
      </c>
      <c r="B156" s="57">
        <f>'[9]Daily Roster'!$B156</f>
        <v>0</v>
      </c>
      <c r="C156" s="55">
        <f>'[9]Daily Roster'!$C156</f>
        <v>0</v>
      </c>
      <c r="D156" s="55">
        <f>'[9]Daily Roster'!$D156</f>
        <v>0</v>
      </c>
      <c r="E156" s="55">
        <f>'[9]Daily Roster'!$E156</f>
        <v>0</v>
      </c>
      <c r="F156" s="55">
        <f>'[9]Daily Roster'!$F156</f>
        <v>0</v>
      </c>
      <c r="G156" s="55">
        <f>'[9]Daily Roster'!$G156</f>
        <v>0</v>
      </c>
      <c r="H156" s="55">
        <f>'[9]Daily Roster'!$H156</f>
        <v>0</v>
      </c>
      <c r="I156" s="55">
        <f>'[9]Daily Roster'!$I156</f>
        <v>0</v>
      </c>
      <c r="J156" s="55">
        <f>'[9]Daily Roster'!$J156</f>
        <v>0</v>
      </c>
      <c r="K156" s="50">
        <f>'[9]Daily Roster'!$K156</f>
        <v>0</v>
      </c>
      <c r="L156" s="50">
        <f>'[9]Daily Roster'!$L156</f>
        <v>0</v>
      </c>
      <c r="M156" s="50">
        <f>'[9]Daily Roster'!$M156</f>
        <v>0</v>
      </c>
      <c r="N156" s="50">
        <f>'[9]Daily Roster'!$N156</f>
        <v>0</v>
      </c>
      <c r="O156" s="50">
        <f>'[9]Daily Roster'!$O156</f>
        <v>0</v>
      </c>
      <c r="P156" s="50">
        <f>'[9]Daily Roster'!$P156</f>
        <v>0</v>
      </c>
      <c r="Q156" s="50">
        <f>'[9]Daily Roster'!$Q156</f>
        <v>0</v>
      </c>
      <c r="R156" s="50">
        <f>'[9]Daily Roster'!$R156</f>
        <v>0</v>
      </c>
    </row>
    <row r="157" spans="1:18" x14ac:dyDescent="0.3">
      <c r="A157" s="56">
        <f>'[9]Daily Roster'!$A157</f>
        <v>0</v>
      </c>
      <c r="B157" s="57">
        <f>'[9]Daily Roster'!$B157</f>
        <v>0</v>
      </c>
      <c r="C157" s="55">
        <f>'[9]Daily Roster'!$C157</f>
        <v>0</v>
      </c>
      <c r="D157" s="55">
        <f>'[9]Daily Roster'!$D157</f>
        <v>0</v>
      </c>
      <c r="E157" s="55">
        <f>'[9]Daily Roster'!$E157</f>
        <v>0</v>
      </c>
      <c r="F157" s="55">
        <f>'[9]Daily Roster'!$F157</f>
        <v>0</v>
      </c>
      <c r="G157" s="55">
        <f>'[9]Daily Roster'!$G157</f>
        <v>0</v>
      </c>
      <c r="H157" s="55">
        <f>'[9]Daily Roster'!$H157</f>
        <v>0</v>
      </c>
      <c r="I157" s="55">
        <f>'[9]Daily Roster'!$I157</f>
        <v>0</v>
      </c>
      <c r="J157" s="55">
        <f>'[9]Daily Roster'!$J157</f>
        <v>0</v>
      </c>
      <c r="K157" s="50">
        <f>'[9]Daily Roster'!$K157</f>
        <v>0</v>
      </c>
      <c r="L157" s="50">
        <f>'[9]Daily Roster'!$L157</f>
        <v>0</v>
      </c>
      <c r="M157" s="50">
        <f>'[9]Daily Roster'!$M157</f>
        <v>0</v>
      </c>
      <c r="N157" s="50">
        <f>'[9]Daily Roster'!$N157</f>
        <v>0</v>
      </c>
      <c r="O157" s="50">
        <f>'[9]Daily Roster'!$O157</f>
        <v>0</v>
      </c>
      <c r="P157" s="50">
        <f>'[9]Daily Roster'!$P157</f>
        <v>0</v>
      </c>
      <c r="Q157" s="50">
        <f>'[9]Daily Roster'!$Q157</f>
        <v>0</v>
      </c>
      <c r="R157" s="50">
        <f>'[9]Daily Roster'!$R157</f>
        <v>0</v>
      </c>
    </row>
    <row r="158" spans="1:18" x14ac:dyDescent="0.3">
      <c r="A158" s="56">
        <f>'[9]Daily Roster'!$A158</f>
        <v>0</v>
      </c>
      <c r="B158" s="57">
        <f>'[9]Daily Roster'!$B158</f>
        <v>0</v>
      </c>
      <c r="C158" s="55">
        <f>'[9]Daily Roster'!$C158</f>
        <v>0</v>
      </c>
      <c r="D158" s="55">
        <f>'[9]Daily Roster'!$D158</f>
        <v>0</v>
      </c>
      <c r="E158" s="55">
        <f>'[9]Daily Roster'!$E158</f>
        <v>0</v>
      </c>
      <c r="F158" s="55">
        <f>'[9]Daily Roster'!$F158</f>
        <v>0</v>
      </c>
      <c r="G158" s="55">
        <f>'[9]Daily Roster'!$G158</f>
        <v>0</v>
      </c>
      <c r="H158" s="55">
        <f>'[9]Daily Roster'!$H158</f>
        <v>0</v>
      </c>
      <c r="I158" s="55">
        <f>'[9]Daily Roster'!$I158</f>
        <v>0</v>
      </c>
      <c r="J158" s="55">
        <f>'[9]Daily Roster'!$J158</f>
        <v>0</v>
      </c>
      <c r="K158" s="50">
        <f>'[9]Daily Roster'!$K158</f>
        <v>0</v>
      </c>
      <c r="L158" s="50">
        <f>'[9]Daily Roster'!$L158</f>
        <v>0</v>
      </c>
      <c r="M158" s="50">
        <f>'[9]Daily Roster'!$M158</f>
        <v>0</v>
      </c>
      <c r="N158" s="50">
        <f>'[9]Daily Roster'!$N158</f>
        <v>0</v>
      </c>
      <c r="O158" s="50">
        <f>'[9]Daily Roster'!$O158</f>
        <v>0</v>
      </c>
      <c r="P158" s="50">
        <f>'[9]Daily Roster'!$P158</f>
        <v>0</v>
      </c>
      <c r="Q158" s="50">
        <f>'[9]Daily Roster'!$Q158</f>
        <v>0</v>
      </c>
      <c r="R158" s="50">
        <f>'[9]Daily Roster'!$R158</f>
        <v>0</v>
      </c>
    </row>
    <row r="159" spans="1:18" x14ac:dyDescent="0.3">
      <c r="A159" s="56">
        <f>'[9]Daily Roster'!$A159</f>
        <v>0</v>
      </c>
      <c r="B159" s="57">
        <f>'[9]Daily Roster'!$B159</f>
        <v>0</v>
      </c>
      <c r="C159" s="55">
        <f>'[9]Daily Roster'!$C159</f>
        <v>0</v>
      </c>
      <c r="D159" s="55">
        <f>'[9]Daily Roster'!$D159</f>
        <v>0</v>
      </c>
      <c r="E159" s="55">
        <f>'[9]Daily Roster'!$E159</f>
        <v>0</v>
      </c>
      <c r="F159" s="55">
        <f>'[9]Daily Roster'!$F159</f>
        <v>0</v>
      </c>
      <c r="G159" s="55">
        <f>'[9]Daily Roster'!$G159</f>
        <v>0</v>
      </c>
      <c r="H159" s="55">
        <f>'[9]Daily Roster'!$H159</f>
        <v>0</v>
      </c>
      <c r="I159" s="55">
        <f>'[9]Daily Roster'!$I159</f>
        <v>0</v>
      </c>
      <c r="J159" s="55">
        <f>'[9]Daily Roster'!$J159</f>
        <v>0</v>
      </c>
      <c r="K159" s="50">
        <f>'[9]Daily Roster'!$K159</f>
        <v>0</v>
      </c>
      <c r="L159" s="50">
        <f>'[9]Daily Roster'!$L159</f>
        <v>0</v>
      </c>
      <c r="M159" s="50">
        <f>'[9]Daily Roster'!$M159</f>
        <v>0</v>
      </c>
      <c r="N159" s="50">
        <f>'[9]Daily Roster'!$N159</f>
        <v>0</v>
      </c>
      <c r="O159" s="50">
        <f>'[9]Daily Roster'!$O159</f>
        <v>0</v>
      </c>
      <c r="P159" s="50">
        <f>'[9]Daily Roster'!$P159</f>
        <v>0</v>
      </c>
      <c r="Q159" s="50">
        <f>'[9]Daily Roster'!$Q159</f>
        <v>0</v>
      </c>
      <c r="R159" s="50">
        <f>'[9]Daily Roster'!$R159</f>
        <v>0</v>
      </c>
    </row>
    <row r="160" spans="1:18" x14ac:dyDescent="0.3">
      <c r="A160" s="56">
        <f>'[9]Daily Roster'!$A160</f>
        <v>0</v>
      </c>
      <c r="B160" s="57">
        <f>'[9]Daily Roster'!$B160</f>
        <v>0</v>
      </c>
      <c r="C160" s="55">
        <f>'[9]Daily Roster'!$C160</f>
        <v>0</v>
      </c>
      <c r="D160" s="55">
        <f>'[9]Daily Roster'!$D160</f>
        <v>0</v>
      </c>
      <c r="E160" s="55">
        <f>'[9]Daily Roster'!$E160</f>
        <v>0</v>
      </c>
      <c r="F160" s="55">
        <f>'[9]Daily Roster'!$F160</f>
        <v>0</v>
      </c>
      <c r="G160" s="55">
        <f>'[9]Daily Roster'!$G160</f>
        <v>0</v>
      </c>
      <c r="H160" s="55">
        <f>'[9]Daily Roster'!$H160</f>
        <v>0</v>
      </c>
      <c r="I160" s="55">
        <f>'[9]Daily Roster'!$I160</f>
        <v>0</v>
      </c>
      <c r="J160" s="55">
        <f>'[9]Daily Roster'!$J160</f>
        <v>0</v>
      </c>
      <c r="K160" s="50">
        <f>'[9]Daily Roster'!$K160</f>
        <v>0</v>
      </c>
      <c r="L160" s="50">
        <f>'[9]Daily Roster'!$L160</f>
        <v>0</v>
      </c>
      <c r="M160" s="50">
        <f>'[9]Daily Roster'!$M160</f>
        <v>0</v>
      </c>
      <c r="N160" s="50">
        <f>'[9]Daily Roster'!$N160</f>
        <v>0</v>
      </c>
      <c r="O160" s="50">
        <f>'[9]Daily Roster'!$O160</f>
        <v>0</v>
      </c>
      <c r="P160" s="50">
        <f>'[9]Daily Roster'!$P160</f>
        <v>0</v>
      </c>
      <c r="Q160" s="50">
        <f>'[9]Daily Roster'!$Q160</f>
        <v>0</v>
      </c>
      <c r="R160" s="50">
        <f>'[9]Daily Roster'!$R160</f>
        <v>0</v>
      </c>
    </row>
    <row r="161" spans="1:18" x14ac:dyDescent="0.3">
      <c r="A161" s="56">
        <f>'[9]Daily Roster'!$A161</f>
        <v>0</v>
      </c>
      <c r="B161" s="57">
        <f>'[9]Daily Roster'!$B161</f>
        <v>0</v>
      </c>
      <c r="C161" s="55">
        <f>'[9]Daily Roster'!$C161</f>
        <v>0</v>
      </c>
      <c r="D161" s="55">
        <f>'[9]Daily Roster'!$D161</f>
        <v>0</v>
      </c>
      <c r="E161" s="55">
        <f>'[9]Daily Roster'!$E161</f>
        <v>0</v>
      </c>
      <c r="F161" s="55">
        <f>'[9]Daily Roster'!$F161</f>
        <v>0</v>
      </c>
      <c r="G161" s="55">
        <f>'[9]Daily Roster'!$G161</f>
        <v>0</v>
      </c>
      <c r="H161" s="55">
        <f>'[9]Daily Roster'!$H161</f>
        <v>0</v>
      </c>
      <c r="I161" s="55">
        <f>'[9]Daily Roster'!$I161</f>
        <v>0</v>
      </c>
      <c r="J161" s="55">
        <f>'[9]Daily Roster'!$J161</f>
        <v>0</v>
      </c>
      <c r="K161" s="50">
        <f>'[9]Daily Roster'!$K161</f>
        <v>0</v>
      </c>
      <c r="L161" s="50">
        <f>'[9]Daily Roster'!$L161</f>
        <v>0</v>
      </c>
      <c r="M161" s="50">
        <f>'[9]Daily Roster'!$M161</f>
        <v>0</v>
      </c>
      <c r="N161" s="50">
        <f>'[9]Daily Roster'!$N161</f>
        <v>0</v>
      </c>
      <c r="O161" s="50">
        <f>'[9]Daily Roster'!$O161</f>
        <v>0</v>
      </c>
      <c r="P161" s="50">
        <f>'[9]Daily Roster'!$P161</f>
        <v>0</v>
      </c>
      <c r="Q161" s="50">
        <f>'[9]Daily Roster'!$Q161</f>
        <v>0</v>
      </c>
      <c r="R161" s="50">
        <f>'[9]Daily Roster'!$R161</f>
        <v>0</v>
      </c>
    </row>
    <row r="162" spans="1:18" x14ac:dyDescent="0.3">
      <c r="A162" s="56">
        <f>'[9]Daily Roster'!$A162</f>
        <v>0</v>
      </c>
      <c r="B162" s="57">
        <f>'[9]Daily Roster'!$B162</f>
        <v>0</v>
      </c>
      <c r="C162" s="55">
        <f>'[9]Daily Roster'!$C162</f>
        <v>0</v>
      </c>
      <c r="D162" s="55">
        <f>'[9]Daily Roster'!$D162</f>
        <v>0</v>
      </c>
      <c r="E162" s="55">
        <f>'[9]Daily Roster'!$E162</f>
        <v>0</v>
      </c>
      <c r="F162" s="55">
        <f>'[9]Daily Roster'!$F162</f>
        <v>0</v>
      </c>
      <c r="G162" s="55">
        <f>'[9]Daily Roster'!$G162</f>
        <v>0</v>
      </c>
      <c r="H162" s="55">
        <f>'[9]Daily Roster'!$H162</f>
        <v>0</v>
      </c>
      <c r="I162" s="55">
        <f>'[9]Daily Roster'!$I162</f>
        <v>0</v>
      </c>
      <c r="J162" s="55">
        <f>'[9]Daily Roster'!$J162</f>
        <v>0</v>
      </c>
      <c r="K162" s="50">
        <f>'[9]Daily Roster'!$K162</f>
        <v>0</v>
      </c>
      <c r="L162" s="50">
        <f>'[9]Daily Roster'!$L162</f>
        <v>0</v>
      </c>
      <c r="M162" s="50">
        <f>'[9]Daily Roster'!$M162</f>
        <v>0</v>
      </c>
      <c r="N162" s="50">
        <f>'[9]Daily Roster'!$N162</f>
        <v>0</v>
      </c>
      <c r="O162" s="50">
        <f>'[9]Daily Roster'!$O162</f>
        <v>0</v>
      </c>
      <c r="P162" s="50">
        <f>'[9]Daily Roster'!$P162</f>
        <v>0</v>
      </c>
      <c r="Q162" s="50">
        <f>'[9]Daily Roster'!$Q162</f>
        <v>0</v>
      </c>
      <c r="R162" s="50">
        <f>'[9]Daily Roster'!$R162</f>
        <v>0</v>
      </c>
    </row>
    <row r="163" spans="1:18" x14ac:dyDescent="0.3">
      <c r="A163" s="56">
        <f>'[9]Daily Roster'!$A163</f>
        <v>0</v>
      </c>
      <c r="B163" s="57">
        <f>'[9]Daily Roster'!$B163</f>
        <v>0</v>
      </c>
      <c r="C163" s="55">
        <f>'[9]Daily Roster'!$C163</f>
        <v>0</v>
      </c>
      <c r="D163" s="55">
        <f>'[9]Daily Roster'!$D163</f>
        <v>0</v>
      </c>
      <c r="E163" s="55">
        <f>'[9]Daily Roster'!$E163</f>
        <v>0</v>
      </c>
      <c r="F163" s="55">
        <f>'[9]Daily Roster'!$F163</f>
        <v>0</v>
      </c>
      <c r="G163" s="55">
        <f>'[9]Daily Roster'!$G163</f>
        <v>0</v>
      </c>
      <c r="H163" s="55">
        <f>'[9]Daily Roster'!$H163</f>
        <v>0</v>
      </c>
      <c r="I163" s="55">
        <f>'[9]Daily Roster'!$I163</f>
        <v>0</v>
      </c>
      <c r="J163" s="55">
        <f>'[9]Daily Roster'!$J163</f>
        <v>0</v>
      </c>
      <c r="K163" s="50">
        <f>'[9]Daily Roster'!$K163</f>
        <v>0</v>
      </c>
      <c r="L163" s="50">
        <f>'[9]Daily Roster'!$L163</f>
        <v>0</v>
      </c>
      <c r="M163" s="50">
        <f>'[9]Daily Roster'!$M163</f>
        <v>0</v>
      </c>
      <c r="N163" s="50">
        <f>'[9]Daily Roster'!$N163</f>
        <v>0</v>
      </c>
      <c r="O163" s="50">
        <f>'[9]Daily Roster'!$O163</f>
        <v>0</v>
      </c>
      <c r="P163" s="50">
        <f>'[9]Daily Roster'!$P163</f>
        <v>0</v>
      </c>
      <c r="Q163" s="50">
        <f>'[9]Daily Roster'!$Q163</f>
        <v>0</v>
      </c>
      <c r="R163" s="50">
        <f>'[9]Daily Roster'!$R163</f>
        <v>0</v>
      </c>
    </row>
    <row r="164" spans="1:18" x14ac:dyDescent="0.3">
      <c r="A164" s="56">
        <f>'[9]Daily Roster'!$A164</f>
        <v>0</v>
      </c>
      <c r="B164" s="57">
        <f>'[9]Daily Roster'!$B164</f>
        <v>0</v>
      </c>
      <c r="C164" s="55">
        <f>'[9]Daily Roster'!$C164</f>
        <v>0</v>
      </c>
      <c r="D164" s="55">
        <f>'[9]Daily Roster'!$D164</f>
        <v>0</v>
      </c>
      <c r="E164" s="55">
        <f>'[9]Daily Roster'!$E164</f>
        <v>0</v>
      </c>
      <c r="F164" s="55">
        <f>'[9]Daily Roster'!$F164</f>
        <v>0</v>
      </c>
      <c r="G164" s="55">
        <f>'[9]Daily Roster'!$G164</f>
        <v>0</v>
      </c>
      <c r="H164" s="55">
        <f>'[9]Daily Roster'!$H164</f>
        <v>0</v>
      </c>
      <c r="I164" s="55">
        <f>'[9]Daily Roster'!$I164</f>
        <v>0</v>
      </c>
      <c r="J164" s="55">
        <f>'[9]Daily Roster'!$J164</f>
        <v>0</v>
      </c>
      <c r="K164" s="50">
        <f>'[9]Daily Roster'!$K164</f>
        <v>0</v>
      </c>
      <c r="L164" s="50">
        <f>'[9]Daily Roster'!$L164</f>
        <v>0</v>
      </c>
      <c r="M164" s="50">
        <f>'[9]Daily Roster'!$M164</f>
        <v>0</v>
      </c>
      <c r="N164" s="50">
        <f>'[9]Daily Roster'!$N164</f>
        <v>0</v>
      </c>
      <c r="O164" s="50">
        <f>'[9]Daily Roster'!$O164</f>
        <v>0</v>
      </c>
      <c r="P164" s="50">
        <f>'[9]Daily Roster'!$P164</f>
        <v>0</v>
      </c>
      <c r="Q164" s="50">
        <f>'[9]Daily Roster'!$Q164</f>
        <v>0</v>
      </c>
      <c r="R164" s="50">
        <f>'[9]Daily Roster'!$R164</f>
        <v>0</v>
      </c>
    </row>
    <row r="165" spans="1:18" x14ac:dyDescent="0.3">
      <c r="A165" s="56">
        <f>'[9]Daily Roster'!$A165</f>
        <v>0</v>
      </c>
      <c r="B165" s="57">
        <f>'[9]Daily Roster'!$B165</f>
        <v>0</v>
      </c>
      <c r="C165" s="55">
        <f>'[9]Daily Roster'!$C165</f>
        <v>0</v>
      </c>
      <c r="D165" s="55">
        <f>'[9]Daily Roster'!$D165</f>
        <v>0</v>
      </c>
      <c r="E165" s="55">
        <f>'[9]Daily Roster'!$E165</f>
        <v>0</v>
      </c>
      <c r="F165" s="55">
        <f>'[9]Daily Roster'!$F165</f>
        <v>0</v>
      </c>
      <c r="G165" s="55">
        <f>'[9]Daily Roster'!$G165</f>
        <v>0</v>
      </c>
      <c r="H165" s="55">
        <f>'[9]Daily Roster'!$H165</f>
        <v>0</v>
      </c>
      <c r="I165" s="55">
        <f>'[9]Daily Roster'!$I165</f>
        <v>0</v>
      </c>
      <c r="J165" s="55">
        <f>'[9]Daily Roster'!$J165</f>
        <v>0</v>
      </c>
      <c r="K165" s="50">
        <f>'[9]Daily Roster'!$K165</f>
        <v>0</v>
      </c>
      <c r="L165" s="50">
        <f>'[9]Daily Roster'!$L165</f>
        <v>0</v>
      </c>
      <c r="M165" s="50">
        <f>'[9]Daily Roster'!$M165</f>
        <v>0</v>
      </c>
      <c r="N165" s="50">
        <f>'[9]Daily Roster'!$N165</f>
        <v>0</v>
      </c>
      <c r="O165" s="50">
        <f>'[9]Daily Roster'!$O165</f>
        <v>0</v>
      </c>
      <c r="P165" s="50">
        <f>'[9]Daily Roster'!$P165</f>
        <v>0</v>
      </c>
      <c r="Q165" s="50">
        <f>'[9]Daily Roster'!$Q165</f>
        <v>0</v>
      </c>
      <c r="R165" s="50">
        <f>'[9]Daily Roster'!$R165</f>
        <v>0</v>
      </c>
    </row>
    <row r="166" spans="1:18" x14ac:dyDescent="0.3">
      <c r="A166" s="56">
        <f>'[9]Daily Roster'!$A166</f>
        <v>0</v>
      </c>
      <c r="B166" s="57">
        <f>'[9]Daily Roster'!$B166</f>
        <v>0</v>
      </c>
      <c r="C166" s="55">
        <f>'[9]Daily Roster'!$C166</f>
        <v>0</v>
      </c>
      <c r="D166" s="55">
        <f>'[9]Daily Roster'!$D166</f>
        <v>0</v>
      </c>
      <c r="E166" s="55">
        <f>'[9]Daily Roster'!$E166</f>
        <v>0</v>
      </c>
      <c r="F166" s="55">
        <f>'[9]Daily Roster'!$F166</f>
        <v>0</v>
      </c>
      <c r="G166" s="55">
        <f>'[9]Daily Roster'!$G166</f>
        <v>0</v>
      </c>
      <c r="H166" s="55">
        <f>'[9]Daily Roster'!$H166</f>
        <v>0</v>
      </c>
      <c r="I166" s="55">
        <f>'[9]Daily Roster'!$I166</f>
        <v>0</v>
      </c>
      <c r="J166" s="55">
        <f>'[9]Daily Roster'!$J166</f>
        <v>0</v>
      </c>
      <c r="K166" s="50">
        <f>'[9]Daily Roster'!$K166</f>
        <v>0</v>
      </c>
      <c r="L166" s="50">
        <f>'[9]Daily Roster'!$L166</f>
        <v>0</v>
      </c>
      <c r="M166" s="50">
        <f>'[9]Daily Roster'!$M166</f>
        <v>0</v>
      </c>
      <c r="N166" s="50">
        <f>'[9]Daily Roster'!$N166</f>
        <v>0</v>
      </c>
      <c r="O166" s="50">
        <f>'[9]Daily Roster'!$O166</f>
        <v>0</v>
      </c>
      <c r="P166" s="50">
        <f>'[9]Daily Roster'!$P166</f>
        <v>0</v>
      </c>
      <c r="Q166" s="50">
        <f>'[9]Daily Roster'!$Q166</f>
        <v>0</v>
      </c>
      <c r="R166" s="50">
        <f>'[9]Daily Roster'!$R166</f>
        <v>0</v>
      </c>
    </row>
    <row r="167" spans="1:18" x14ac:dyDescent="0.3">
      <c r="A167" s="56">
        <f>'[9]Daily Roster'!$A167</f>
        <v>0</v>
      </c>
      <c r="B167" s="57">
        <f>'[9]Daily Roster'!$B167</f>
        <v>0</v>
      </c>
      <c r="C167" s="55">
        <f>'[9]Daily Roster'!$C167</f>
        <v>0</v>
      </c>
      <c r="D167" s="55">
        <f>'[9]Daily Roster'!$D167</f>
        <v>0</v>
      </c>
      <c r="E167" s="55">
        <f>'[9]Daily Roster'!$E167</f>
        <v>0</v>
      </c>
      <c r="F167" s="55">
        <f>'[9]Daily Roster'!$F167</f>
        <v>0</v>
      </c>
      <c r="G167" s="55">
        <f>'[9]Daily Roster'!$G167</f>
        <v>0</v>
      </c>
      <c r="H167" s="55">
        <f>'[9]Daily Roster'!$H167</f>
        <v>0</v>
      </c>
      <c r="I167" s="55">
        <f>'[9]Daily Roster'!$I167</f>
        <v>0</v>
      </c>
      <c r="J167" s="55">
        <f>'[9]Daily Roster'!$J167</f>
        <v>0</v>
      </c>
      <c r="K167" s="50">
        <f>'[9]Daily Roster'!$K167</f>
        <v>0</v>
      </c>
      <c r="L167" s="50">
        <f>'[9]Daily Roster'!$L167</f>
        <v>0</v>
      </c>
      <c r="M167" s="50">
        <f>'[9]Daily Roster'!$M167</f>
        <v>0</v>
      </c>
      <c r="N167" s="50">
        <f>'[9]Daily Roster'!$N167</f>
        <v>0</v>
      </c>
      <c r="O167" s="50">
        <f>'[9]Daily Roster'!$O167</f>
        <v>0</v>
      </c>
      <c r="P167" s="50">
        <f>'[9]Daily Roster'!$P167</f>
        <v>0</v>
      </c>
      <c r="Q167" s="50">
        <f>'[9]Daily Roster'!$Q167</f>
        <v>0</v>
      </c>
      <c r="R167" s="50">
        <f>'[9]Daily Roster'!$R167</f>
        <v>0</v>
      </c>
    </row>
    <row r="168" spans="1:18" x14ac:dyDescent="0.3">
      <c r="A168" s="56">
        <f>'[9]Daily Roster'!$A168</f>
        <v>0</v>
      </c>
      <c r="B168" s="57">
        <f>'[9]Daily Roster'!$B168</f>
        <v>0</v>
      </c>
      <c r="C168" s="55">
        <f>'[9]Daily Roster'!$C168</f>
        <v>0</v>
      </c>
      <c r="D168" s="55">
        <f>'[9]Daily Roster'!$D168</f>
        <v>0</v>
      </c>
      <c r="E168" s="55">
        <f>'[9]Daily Roster'!$E168</f>
        <v>0</v>
      </c>
      <c r="F168" s="55">
        <f>'[9]Daily Roster'!$F168</f>
        <v>0</v>
      </c>
      <c r="G168" s="55">
        <f>'[9]Daily Roster'!$G168</f>
        <v>0</v>
      </c>
      <c r="H168" s="55">
        <f>'[9]Daily Roster'!$H168</f>
        <v>0</v>
      </c>
      <c r="I168" s="55">
        <f>'[9]Daily Roster'!$I168</f>
        <v>0</v>
      </c>
      <c r="J168" s="55">
        <f>'[9]Daily Roster'!$J168</f>
        <v>0</v>
      </c>
      <c r="K168" s="50">
        <f>'[9]Daily Roster'!$K168</f>
        <v>0</v>
      </c>
      <c r="L168" s="50">
        <f>'[9]Daily Roster'!$L168</f>
        <v>0</v>
      </c>
      <c r="M168" s="50">
        <f>'[9]Daily Roster'!$M168</f>
        <v>0</v>
      </c>
      <c r="N168" s="50">
        <f>'[9]Daily Roster'!$N168</f>
        <v>0</v>
      </c>
      <c r="O168" s="50">
        <f>'[9]Daily Roster'!$O168</f>
        <v>0</v>
      </c>
      <c r="P168" s="50">
        <f>'[9]Daily Roster'!$P168</f>
        <v>0</v>
      </c>
      <c r="Q168" s="50">
        <f>'[9]Daily Roster'!$Q168</f>
        <v>0</v>
      </c>
      <c r="R168" s="50">
        <f>'[9]Daily Roster'!$R168</f>
        <v>0</v>
      </c>
    </row>
    <row r="169" spans="1:18" x14ac:dyDescent="0.3">
      <c r="A169" s="56">
        <f>'[9]Daily Roster'!$A169</f>
        <v>0</v>
      </c>
      <c r="B169" s="57">
        <f>'[9]Daily Roster'!$B169</f>
        <v>0</v>
      </c>
      <c r="C169" s="55">
        <f>'[9]Daily Roster'!$C169</f>
        <v>0</v>
      </c>
      <c r="D169" s="55">
        <f>'[9]Daily Roster'!$D169</f>
        <v>0</v>
      </c>
      <c r="E169" s="55">
        <f>'[9]Daily Roster'!$E169</f>
        <v>0</v>
      </c>
      <c r="F169" s="55">
        <f>'[9]Daily Roster'!$F169</f>
        <v>0</v>
      </c>
      <c r="G169" s="55">
        <f>'[9]Daily Roster'!$G169</f>
        <v>0</v>
      </c>
      <c r="H169" s="55">
        <f>'[9]Daily Roster'!$H169</f>
        <v>0</v>
      </c>
      <c r="I169" s="55">
        <f>'[9]Daily Roster'!$I169</f>
        <v>0</v>
      </c>
      <c r="J169" s="55">
        <f>'[9]Daily Roster'!$J169</f>
        <v>0</v>
      </c>
      <c r="K169" s="50">
        <f>'[9]Daily Roster'!$K169</f>
        <v>0</v>
      </c>
      <c r="L169" s="50">
        <f>'[9]Daily Roster'!$L169</f>
        <v>0</v>
      </c>
      <c r="M169" s="50">
        <f>'[9]Daily Roster'!$M169</f>
        <v>0</v>
      </c>
      <c r="N169" s="50">
        <f>'[9]Daily Roster'!$N169</f>
        <v>0</v>
      </c>
      <c r="O169" s="50">
        <f>'[9]Daily Roster'!$O169</f>
        <v>0</v>
      </c>
      <c r="P169" s="50">
        <f>'[9]Daily Roster'!$P169</f>
        <v>0</v>
      </c>
      <c r="Q169" s="50">
        <f>'[9]Daily Roster'!$Q169</f>
        <v>0</v>
      </c>
      <c r="R169" s="50">
        <f>'[9]Daily Roster'!$R169</f>
        <v>0</v>
      </c>
    </row>
    <row r="170" spans="1:18" x14ac:dyDescent="0.3">
      <c r="A170" s="56">
        <f>'[9]Daily Roster'!$A170</f>
        <v>0</v>
      </c>
      <c r="B170" s="57">
        <f>'[9]Daily Roster'!$B170</f>
        <v>0</v>
      </c>
      <c r="C170" s="55">
        <f>'[9]Daily Roster'!$C170</f>
        <v>0</v>
      </c>
      <c r="D170" s="55">
        <f>'[9]Daily Roster'!$D170</f>
        <v>0</v>
      </c>
      <c r="E170" s="55">
        <f>'[9]Daily Roster'!$E170</f>
        <v>0</v>
      </c>
      <c r="F170" s="55">
        <f>'[9]Daily Roster'!$F170</f>
        <v>0</v>
      </c>
      <c r="G170" s="55">
        <f>'[9]Daily Roster'!$G170</f>
        <v>0</v>
      </c>
      <c r="H170" s="55">
        <f>'[9]Daily Roster'!$H170</f>
        <v>0</v>
      </c>
      <c r="I170" s="55">
        <f>'[9]Daily Roster'!$I170</f>
        <v>0</v>
      </c>
      <c r="J170" s="55">
        <f>'[9]Daily Roster'!$J170</f>
        <v>0</v>
      </c>
      <c r="K170" s="50">
        <f>'[9]Daily Roster'!$K170</f>
        <v>0</v>
      </c>
      <c r="L170" s="50">
        <f>'[9]Daily Roster'!$L170</f>
        <v>0</v>
      </c>
      <c r="M170" s="50">
        <f>'[9]Daily Roster'!$M170</f>
        <v>0</v>
      </c>
      <c r="N170" s="50">
        <f>'[9]Daily Roster'!$N170</f>
        <v>0</v>
      </c>
      <c r="O170" s="50">
        <f>'[9]Daily Roster'!$O170</f>
        <v>0</v>
      </c>
      <c r="P170" s="50">
        <f>'[9]Daily Roster'!$P170</f>
        <v>0</v>
      </c>
      <c r="Q170" s="50">
        <f>'[9]Daily Roster'!$Q170</f>
        <v>0</v>
      </c>
      <c r="R170" s="50">
        <f>'[9]Daily Roster'!$R170</f>
        <v>0</v>
      </c>
    </row>
    <row r="171" spans="1:18" x14ac:dyDescent="0.3">
      <c r="A171" s="56">
        <f>'[9]Daily Roster'!$A171</f>
        <v>0</v>
      </c>
      <c r="B171" s="57">
        <f>'[9]Daily Roster'!$B171</f>
        <v>0</v>
      </c>
      <c r="C171" s="55">
        <f>'[9]Daily Roster'!$C171</f>
        <v>0</v>
      </c>
      <c r="D171" s="55">
        <f>'[9]Daily Roster'!$D171</f>
        <v>0</v>
      </c>
      <c r="E171" s="55">
        <f>'[9]Daily Roster'!$E171</f>
        <v>0</v>
      </c>
      <c r="F171" s="55">
        <f>'[9]Daily Roster'!$F171</f>
        <v>0</v>
      </c>
      <c r="G171" s="55">
        <f>'[9]Daily Roster'!$G171</f>
        <v>0</v>
      </c>
      <c r="H171" s="55">
        <f>'[9]Daily Roster'!$H171</f>
        <v>0</v>
      </c>
      <c r="I171" s="55">
        <f>'[9]Daily Roster'!$I171</f>
        <v>0</v>
      </c>
      <c r="J171" s="55">
        <f>'[9]Daily Roster'!$J171</f>
        <v>0</v>
      </c>
      <c r="K171" s="50">
        <f>'[9]Daily Roster'!$K171</f>
        <v>0</v>
      </c>
      <c r="L171" s="50">
        <f>'[9]Daily Roster'!$L171</f>
        <v>0</v>
      </c>
      <c r="M171" s="50">
        <f>'[9]Daily Roster'!$M171</f>
        <v>0</v>
      </c>
      <c r="N171" s="50">
        <f>'[9]Daily Roster'!$N171</f>
        <v>0</v>
      </c>
      <c r="O171" s="50">
        <f>'[9]Daily Roster'!$O171</f>
        <v>0</v>
      </c>
      <c r="P171" s="50">
        <f>'[9]Daily Roster'!$P171</f>
        <v>0</v>
      </c>
      <c r="Q171" s="50">
        <f>'[9]Daily Roster'!$Q171</f>
        <v>0</v>
      </c>
      <c r="R171" s="50">
        <f>'[9]Daily Roster'!$R171</f>
        <v>0</v>
      </c>
    </row>
    <row r="172" spans="1:18" x14ac:dyDescent="0.3">
      <c r="A172" s="56">
        <f>'[9]Daily Roster'!$A172</f>
        <v>0</v>
      </c>
      <c r="B172" s="57">
        <f>'[9]Daily Roster'!$B172</f>
        <v>0</v>
      </c>
      <c r="C172" s="55">
        <f>'[9]Daily Roster'!$C172</f>
        <v>0</v>
      </c>
      <c r="D172" s="55">
        <f>'[9]Daily Roster'!$D172</f>
        <v>0</v>
      </c>
      <c r="E172" s="55">
        <f>'[9]Daily Roster'!$E172</f>
        <v>0</v>
      </c>
      <c r="F172" s="55">
        <f>'[9]Daily Roster'!$F172</f>
        <v>0</v>
      </c>
      <c r="G172" s="55">
        <f>'[9]Daily Roster'!$G172</f>
        <v>0</v>
      </c>
      <c r="H172" s="55">
        <f>'[9]Daily Roster'!$H172</f>
        <v>0</v>
      </c>
      <c r="I172" s="55">
        <f>'[9]Daily Roster'!$I172</f>
        <v>0</v>
      </c>
      <c r="J172" s="55">
        <f>'[9]Daily Roster'!$J172</f>
        <v>0</v>
      </c>
      <c r="K172" s="50">
        <f>'[9]Daily Roster'!$K172</f>
        <v>0</v>
      </c>
      <c r="L172" s="50">
        <f>'[9]Daily Roster'!$L172</f>
        <v>0</v>
      </c>
      <c r="M172" s="50">
        <f>'[9]Daily Roster'!$M172</f>
        <v>0</v>
      </c>
      <c r="N172" s="50">
        <f>'[9]Daily Roster'!$N172</f>
        <v>0</v>
      </c>
      <c r="O172" s="50">
        <f>'[9]Daily Roster'!$O172</f>
        <v>0</v>
      </c>
      <c r="P172" s="50">
        <f>'[9]Daily Roster'!$P172</f>
        <v>0</v>
      </c>
      <c r="Q172" s="50">
        <f>'[9]Daily Roster'!$Q172</f>
        <v>0</v>
      </c>
      <c r="R172" s="50">
        <f>'[9]Daily Roster'!$R172</f>
        <v>0</v>
      </c>
    </row>
    <row r="173" spans="1:18" x14ac:dyDescent="0.3">
      <c r="A173" s="56">
        <f>'[9]Daily Roster'!$A173</f>
        <v>0</v>
      </c>
      <c r="B173" s="57">
        <f>'[9]Daily Roster'!$B173</f>
        <v>0</v>
      </c>
      <c r="C173" s="55">
        <f>'[9]Daily Roster'!$C173</f>
        <v>0</v>
      </c>
      <c r="D173" s="55">
        <f>'[9]Daily Roster'!$D173</f>
        <v>0</v>
      </c>
      <c r="E173" s="55">
        <f>'[9]Daily Roster'!$E173</f>
        <v>0</v>
      </c>
      <c r="F173" s="55">
        <f>'[9]Daily Roster'!$F173</f>
        <v>0</v>
      </c>
      <c r="G173" s="55">
        <f>'[9]Daily Roster'!$G173</f>
        <v>0</v>
      </c>
      <c r="H173" s="55">
        <f>'[9]Daily Roster'!$H173</f>
        <v>0</v>
      </c>
      <c r="I173" s="55">
        <f>'[9]Daily Roster'!$I173</f>
        <v>0</v>
      </c>
      <c r="J173" s="55">
        <f>'[9]Daily Roster'!$J173</f>
        <v>0</v>
      </c>
      <c r="K173" s="50">
        <f>'[9]Daily Roster'!$K173</f>
        <v>0</v>
      </c>
      <c r="L173" s="50">
        <f>'[9]Daily Roster'!$L173</f>
        <v>0</v>
      </c>
      <c r="M173" s="50">
        <f>'[9]Daily Roster'!$M173</f>
        <v>0</v>
      </c>
      <c r="N173" s="50">
        <f>'[9]Daily Roster'!$N173</f>
        <v>0</v>
      </c>
      <c r="O173" s="50">
        <f>'[9]Daily Roster'!$O173</f>
        <v>0</v>
      </c>
      <c r="P173" s="50">
        <f>'[9]Daily Roster'!$P173</f>
        <v>0</v>
      </c>
      <c r="Q173" s="50">
        <f>'[9]Daily Roster'!$Q173</f>
        <v>0</v>
      </c>
      <c r="R173" s="50">
        <f>'[9]Daily Roster'!$R173</f>
        <v>0</v>
      </c>
    </row>
    <row r="174" spans="1:18" x14ac:dyDescent="0.3">
      <c r="A174" s="56">
        <f>'[9]Daily Roster'!$A174</f>
        <v>0</v>
      </c>
      <c r="B174" s="57">
        <f>'[9]Daily Roster'!$B174</f>
        <v>0</v>
      </c>
      <c r="C174" s="55">
        <f>'[9]Daily Roster'!$C174</f>
        <v>0</v>
      </c>
      <c r="D174" s="55">
        <f>'[9]Daily Roster'!$D174</f>
        <v>0</v>
      </c>
      <c r="E174" s="55">
        <f>'[9]Daily Roster'!$E174</f>
        <v>0</v>
      </c>
      <c r="F174" s="55">
        <f>'[9]Daily Roster'!$F174</f>
        <v>0</v>
      </c>
      <c r="G174" s="55">
        <f>'[9]Daily Roster'!$G174</f>
        <v>0</v>
      </c>
      <c r="H174" s="55">
        <f>'[9]Daily Roster'!$H174</f>
        <v>0</v>
      </c>
      <c r="I174" s="55">
        <f>'[9]Daily Roster'!$I174</f>
        <v>0</v>
      </c>
      <c r="J174" s="55">
        <f>'[9]Daily Roster'!$J174</f>
        <v>0</v>
      </c>
      <c r="K174" s="50">
        <f>'[9]Daily Roster'!$K174</f>
        <v>0</v>
      </c>
      <c r="L174" s="50">
        <f>'[9]Daily Roster'!$L174</f>
        <v>0</v>
      </c>
      <c r="M174" s="50">
        <f>'[9]Daily Roster'!$M174</f>
        <v>0</v>
      </c>
      <c r="N174" s="50">
        <f>'[9]Daily Roster'!$N174</f>
        <v>0</v>
      </c>
      <c r="O174" s="50">
        <f>'[9]Daily Roster'!$O174</f>
        <v>0</v>
      </c>
      <c r="P174" s="50">
        <f>'[9]Daily Roster'!$P174</f>
        <v>0</v>
      </c>
      <c r="Q174" s="50">
        <f>'[9]Daily Roster'!$Q174</f>
        <v>0</v>
      </c>
      <c r="R174" s="50">
        <f>'[9]Daily Roster'!$R174</f>
        <v>0</v>
      </c>
    </row>
    <row r="175" spans="1:18" x14ac:dyDescent="0.3">
      <c r="A175" s="56">
        <f>'[9]Daily Roster'!$A175</f>
        <v>0</v>
      </c>
      <c r="B175" s="57">
        <f>'[9]Daily Roster'!$B175</f>
        <v>0</v>
      </c>
      <c r="C175" s="55">
        <f>'[9]Daily Roster'!$C175</f>
        <v>0</v>
      </c>
      <c r="D175" s="55">
        <f>'[9]Daily Roster'!$D175</f>
        <v>0</v>
      </c>
      <c r="E175" s="55">
        <f>'[9]Daily Roster'!$E175</f>
        <v>0</v>
      </c>
      <c r="F175" s="55">
        <f>'[9]Daily Roster'!$F175</f>
        <v>0</v>
      </c>
      <c r="G175" s="55">
        <f>'[9]Daily Roster'!$G175</f>
        <v>0</v>
      </c>
      <c r="H175" s="55">
        <f>'[9]Daily Roster'!$H175</f>
        <v>0</v>
      </c>
      <c r="I175" s="55">
        <f>'[9]Daily Roster'!$I175</f>
        <v>0</v>
      </c>
      <c r="J175" s="55">
        <f>'[9]Daily Roster'!$J175</f>
        <v>0</v>
      </c>
      <c r="K175" s="50">
        <f>'[9]Daily Roster'!$K175</f>
        <v>0</v>
      </c>
      <c r="L175" s="50">
        <f>'[9]Daily Roster'!$L175</f>
        <v>0</v>
      </c>
      <c r="M175" s="50">
        <f>'[9]Daily Roster'!$M175</f>
        <v>0</v>
      </c>
      <c r="N175" s="50">
        <f>'[9]Daily Roster'!$N175</f>
        <v>0</v>
      </c>
      <c r="O175" s="50">
        <f>'[9]Daily Roster'!$O175</f>
        <v>0</v>
      </c>
      <c r="P175" s="50">
        <f>'[9]Daily Roster'!$P175</f>
        <v>0</v>
      </c>
      <c r="Q175" s="50">
        <f>'[9]Daily Roster'!$Q175</f>
        <v>0</v>
      </c>
      <c r="R175" s="50">
        <f>'[9]Daily Roster'!$R175</f>
        <v>0</v>
      </c>
    </row>
    <row r="176" spans="1:18" x14ac:dyDescent="0.3">
      <c r="A176" s="56">
        <f>'[9]Daily Roster'!$A176</f>
        <v>0</v>
      </c>
      <c r="B176" s="57">
        <f>'[9]Daily Roster'!$B176</f>
        <v>0</v>
      </c>
      <c r="C176" s="55">
        <f>'[9]Daily Roster'!$C176</f>
        <v>0</v>
      </c>
      <c r="D176" s="55">
        <f>'[9]Daily Roster'!$D176</f>
        <v>0</v>
      </c>
      <c r="E176" s="55">
        <f>'[9]Daily Roster'!$E176</f>
        <v>0</v>
      </c>
      <c r="F176" s="55">
        <f>'[9]Daily Roster'!$F176</f>
        <v>0</v>
      </c>
      <c r="G176" s="55">
        <f>'[9]Daily Roster'!$G176</f>
        <v>0</v>
      </c>
      <c r="H176" s="55">
        <f>'[9]Daily Roster'!$H176</f>
        <v>0</v>
      </c>
      <c r="I176" s="55">
        <f>'[9]Daily Roster'!$I176</f>
        <v>0</v>
      </c>
      <c r="J176" s="55">
        <f>'[9]Daily Roster'!$J176</f>
        <v>0</v>
      </c>
      <c r="K176" s="50">
        <f>'[9]Daily Roster'!$K176</f>
        <v>0</v>
      </c>
      <c r="L176" s="50">
        <f>'[9]Daily Roster'!$L176</f>
        <v>0</v>
      </c>
      <c r="M176" s="50">
        <f>'[9]Daily Roster'!$M176</f>
        <v>0</v>
      </c>
      <c r="N176" s="50">
        <f>'[9]Daily Roster'!$N176</f>
        <v>0</v>
      </c>
      <c r="O176" s="50">
        <f>'[9]Daily Roster'!$O176</f>
        <v>0</v>
      </c>
      <c r="P176" s="50">
        <f>'[9]Daily Roster'!$P176</f>
        <v>0</v>
      </c>
      <c r="Q176" s="50">
        <f>'[9]Daily Roster'!$Q176</f>
        <v>0</v>
      </c>
      <c r="R176" s="50">
        <f>'[9]Daily Roster'!$R176</f>
        <v>0</v>
      </c>
    </row>
    <row r="177" spans="1:18" x14ac:dyDescent="0.3">
      <c r="A177" s="56">
        <f>'[9]Daily Roster'!$A177</f>
        <v>0</v>
      </c>
      <c r="B177" s="57">
        <f>'[9]Daily Roster'!$B177</f>
        <v>0</v>
      </c>
      <c r="C177" s="55">
        <f>'[9]Daily Roster'!$C177</f>
        <v>0</v>
      </c>
      <c r="D177" s="55">
        <f>'[9]Daily Roster'!$D177</f>
        <v>0</v>
      </c>
      <c r="E177" s="55">
        <f>'[9]Daily Roster'!$E177</f>
        <v>0</v>
      </c>
      <c r="F177" s="55">
        <f>'[9]Daily Roster'!$F177</f>
        <v>0</v>
      </c>
      <c r="G177" s="55">
        <f>'[9]Daily Roster'!$G177</f>
        <v>0</v>
      </c>
      <c r="H177" s="55">
        <f>'[9]Daily Roster'!$H177</f>
        <v>0</v>
      </c>
      <c r="I177" s="55">
        <f>'[9]Daily Roster'!$I177</f>
        <v>0</v>
      </c>
      <c r="J177" s="55">
        <f>'[9]Daily Roster'!$J177</f>
        <v>0</v>
      </c>
      <c r="K177" s="50">
        <f>'[9]Daily Roster'!$K177</f>
        <v>0</v>
      </c>
      <c r="L177" s="50">
        <f>'[9]Daily Roster'!$L177</f>
        <v>0</v>
      </c>
      <c r="M177" s="50">
        <f>'[9]Daily Roster'!$M177</f>
        <v>0</v>
      </c>
      <c r="N177" s="50">
        <f>'[9]Daily Roster'!$N177</f>
        <v>0</v>
      </c>
      <c r="O177" s="50">
        <f>'[9]Daily Roster'!$O177</f>
        <v>0</v>
      </c>
      <c r="P177" s="50">
        <f>'[9]Daily Roster'!$P177</f>
        <v>0</v>
      </c>
      <c r="Q177" s="50">
        <f>'[9]Daily Roster'!$Q177</f>
        <v>0</v>
      </c>
      <c r="R177" s="50">
        <f>'[9]Daily Roster'!$R177</f>
        <v>0</v>
      </c>
    </row>
    <row r="178" spans="1:18" x14ac:dyDescent="0.3">
      <c r="A178" s="56">
        <f>'[9]Daily Roster'!$A178</f>
        <v>0</v>
      </c>
      <c r="B178" s="57">
        <f>'[9]Daily Roster'!$B178</f>
        <v>0</v>
      </c>
      <c r="C178" s="55">
        <f>'[9]Daily Roster'!$C178</f>
        <v>0</v>
      </c>
      <c r="D178" s="55">
        <f>'[9]Daily Roster'!$D178</f>
        <v>0</v>
      </c>
      <c r="E178" s="55">
        <f>'[9]Daily Roster'!$E178</f>
        <v>0</v>
      </c>
      <c r="F178" s="55">
        <f>'[9]Daily Roster'!$F178</f>
        <v>0</v>
      </c>
      <c r="G178" s="55">
        <f>'[9]Daily Roster'!$G178</f>
        <v>0</v>
      </c>
      <c r="H178" s="55">
        <f>'[9]Daily Roster'!$H178</f>
        <v>0</v>
      </c>
      <c r="I178" s="55">
        <f>'[9]Daily Roster'!$I178</f>
        <v>0</v>
      </c>
      <c r="J178" s="55">
        <f>'[9]Daily Roster'!$J178</f>
        <v>0</v>
      </c>
      <c r="K178" s="50">
        <f>'[9]Daily Roster'!$K178</f>
        <v>0</v>
      </c>
      <c r="L178" s="50">
        <f>'[9]Daily Roster'!$L178</f>
        <v>0</v>
      </c>
      <c r="M178" s="50">
        <f>'[9]Daily Roster'!$M178</f>
        <v>0</v>
      </c>
      <c r="N178" s="50">
        <f>'[9]Daily Roster'!$N178</f>
        <v>0</v>
      </c>
      <c r="O178" s="50">
        <f>'[9]Daily Roster'!$O178</f>
        <v>0</v>
      </c>
      <c r="P178" s="50">
        <f>'[9]Daily Roster'!$P178</f>
        <v>0</v>
      </c>
      <c r="Q178" s="50">
        <f>'[9]Daily Roster'!$Q178</f>
        <v>0</v>
      </c>
      <c r="R178" s="50">
        <f>'[9]Daily Roster'!$R178</f>
        <v>0</v>
      </c>
    </row>
    <row r="179" spans="1:18" x14ac:dyDescent="0.3">
      <c r="A179" s="56">
        <f>'[9]Daily Roster'!$A179</f>
        <v>0</v>
      </c>
      <c r="B179" s="57">
        <f>'[9]Daily Roster'!$B179</f>
        <v>0</v>
      </c>
      <c r="C179" s="55">
        <f>'[9]Daily Roster'!$C179</f>
        <v>0</v>
      </c>
      <c r="D179" s="55">
        <f>'[9]Daily Roster'!$D179</f>
        <v>0</v>
      </c>
      <c r="E179" s="55">
        <f>'[9]Daily Roster'!$E179</f>
        <v>0</v>
      </c>
      <c r="F179" s="55">
        <f>'[9]Daily Roster'!$F179</f>
        <v>0</v>
      </c>
      <c r="G179" s="55">
        <f>'[9]Daily Roster'!$G179</f>
        <v>0</v>
      </c>
      <c r="H179" s="55">
        <f>'[9]Daily Roster'!$H179</f>
        <v>0</v>
      </c>
      <c r="I179" s="55">
        <f>'[9]Daily Roster'!$I179</f>
        <v>0</v>
      </c>
      <c r="J179" s="55">
        <f>'[9]Daily Roster'!$J179</f>
        <v>0</v>
      </c>
      <c r="K179" s="50">
        <f>'[9]Daily Roster'!$K179</f>
        <v>0</v>
      </c>
      <c r="L179" s="50">
        <f>'[9]Daily Roster'!$L179</f>
        <v>0</v>
      </c>
      <c r="M179" s="50">
        <f>'[9]Daily Roster'!$M179</f>
        <v>0</v>
      </c>
      <c r="N179" s="50">
        <f>'[9]Daily Roster'!$N179</f>
        <v>0</v>
      </c>
      <c r="O179" s="50">
        <f>'[9]Daily Roster'!$O179</f>
        <v>0</v>
      </c>
      <c r="P179" s="50">
        <f>'[9]Daily Roster'!$P179</f>
        <v>0</v>
      </c>
      <c r="Q179" s="50">
        <f>'[9]Daily Roster'!$Q179</f>
        <v>0</v>
      </c>
      <c r="R179" s="50">
        <f>'[9]Daily Roster'!$R179</f>
        <v>0</v>
      </c>
    </row>
    <row r="180" spans="1:18" x14ac:dyDescent="0.3">
      <c r="A180" s="56">
        <f>'[9]Daily Roster'!$A180</f>
        <v>0</v>
      </c>
      <c r="B180" s="57">
        <f>'[9]Daily Roster'!$B180</f>
        <v>0</v>
      </c>
      <c r="C180" s="55">
        <f>'[9]Daily Roster'!$C180</f>
        <v>0</v>
      </c>
      <c r="D180" s="55">
        <f>'[9]Daily Roster'!$D180</f>
        <v>0</v>
      </c>
      <c r="E180" s="55">
        <f>'[9]Daily Roster'!$E180</f>
        <v>0</v>
      </c>
      <c r="F180" s="55">
        <f>'[9]Daily Roster'!$F180</f>
        <v>0</v>
      </c>
      <c r="G180" s="55">
        <f>'[9]Daily Roster'!$G180</f>
        <v>0</v>
      </c>
      <c r="H180" s="55">
        <f>'[9]Daily Roster'!$H180</f>
        <v>0</v>
      </c>
      <c r="I180" s="55">
        <f>'[9]Daily Roster'!$I180</f>
        <v>0</v>
      </c>
      <c r="J180" s="55">
        <f>'[9]Daily Roster'!$J180</f>
        <v>0</v>
      </c>
      <c r="K180" s="50">
        <f>'[9]Daily Roster'!$K180</f>
        <v>0</v>
      </c>
      <c r="L180" s="50">
        <f>'[9]Daily Roster'!$L180</f>
        <v>0</v>
      </c>
      <c r="M180" s="50">
        <f>'[9]Daily Roster'!$M180</f>
        <v>0</v>
      </c>
      <c r="N180" s="50">
        <f>'[9]Daily Roster'!$N180</f>
        <v>0</v>
      </c>
      <c r="O180" s="50">
        <f>'[9]Daily Roster'!$O180</f>
        <v>0</v>
      </c>
      <c r="P180" s="50">
        <f>'[9]Daily Roster'!$P180</f>
        <v>0</v>
      </c>
      <c r="Q180" s="50">
        <f>'[9]Daily Roster'!$Q180</f>
        <v>0</v>
      </c>
      <c r="R180" s="50">
        <f>'[9]Daily Roster'!$R180</f>
        <v>0</v>
      </c>
    </row>
    <row r="181" spans="1:18" x14ac:dyDescent="0.3">
      <c r="A181" s="56">
        <f>'[9]Daily Roster'!$A181</f>
        <v>0</v>
      </c>
      <c r="B181" s="57">
        <f>'[9]Daily Roster'!$B181</f>
        <v>0</v>
      </c>
      <c r="C181" s="55">
        <f>'[9]Daily Roster'!$C181</f>
        <v>0</v>
      </c>
      <c r="D181" s="55">
        <f>'[9]Daily Roster'!$D181</f>
        <v>0</v>
      </c>
      <c r="E181" s="55">
        <f>'[9]Daily Roster'!$E181</f>
        <v>0</v>
      </c>
      <c r="F181" s="55">
        <f>'[9]Daily Roster'!$F181</f>
        <v>0</v>
      </c>
      <c r="G181" s="55">
        <f>'[9]Daily Roster'!$G181</f>
        <v>0</v>
      </c>
      <c r="H181" s="55">
        <f>'[9]Daily Roster'!$H181</f>
        <v>0</v>
      </c>
      <c r="I181" s="55">
        <f>'[9]Daily Roster'!$I181</f>
        <v>0</v>
      </c>
      <c r="J181" s="55">
        <f>'[9]Daily Roster'!$J181</f>
        <v>0</v>
      </c>
      <c r="K181" s="50">
        <f>'[9]Daily Roster'!$K181</f>
        <v>0</v>
      </c>
      <c r="L181" s="50">
        <f>'[9]Daily Roster'!$L181</f>
        <v>0</v>
      </c>
      <c r="M181" s="50">
        <f>'[9]Daily Roster'!$M181</f>
        <v>0</v>
      </c>
      <c r="N181" s="50">
        <f>'[9]Daily Roster'!$N181</f>
        <v>0</v>
      </c>
      <c r="O181" s="50">
        <f>'[9]Daily Roster'!$O181</f>
        <v>0</v>
      </c>
      <c r="P181" s="50">
        <f>'[9]Daily Roster'!$P181</f>
        <v>0</v>
      </c>
      <c r="Q181" s="50">
        <f>'[9]Daily Roster'!$Q181</f>
        <v>0</v>
      </c>
      <c r="R181" s="50">
        <f>'[9]Daily Roster'!$R181</f>
        <v>0</v>
      </c>
    </row>
    <row r="182" spans="1:18" x14ac:dyDescent="0.3">
      <c r="A182" s="56">
        <f>'[9]Daily Roster'!$A182</f>
        <v>0</v>
      </c>
      <c r="B182" s="57">
        <f>'[9]Daily Roster'!$B182</f>
        <v>0</v>
      </c>
      <c r="C182" s="55">
        <f>'[9]Daily Roster'!$C182</f>
        <v>0</v>
      </c>
      <c r="D182" s="55">
        <f>'[9]Daily Roster'!$D182</f>
        <v>0</v>
      </c>
      <c r="E182" s="55">
        <f>'[9]Daily Roster'!$E182</f>
        <v>0</v>
      </c>
      <c r="F182" s="55">
        <f>'[9]Daily Roster'!$F182</f>
        <v>0</v>
      </c>
      <c r="G182" s="55">
        <f>'[9]Daily Roster'!$G182</f>
        <v>0</v>
      </c>
      <c r="H182" s="55">
        <f>'[9]Daily Roster'!$H182</f>
        <v>0</v>
      </c>
      <c r="I182" s="55">
        <f>'[9]Daily Roster'!$I182</f>
        <v>0</v>
      </c>
      <c r="J182" s="55">
        <f>'[9]Daily Roster'!$J182</f>
        <v>0</v>
      </c>
      <c r="K182" s="50">
        <f>'[9]Daily Roster'!$K182</f>
        <v>0</v>
      </c>
      <c r="L182" s="50">
        <f>'[9]Daily Roster'!$L182</f>
        <v>0</v>
      </c>
      <c r="M182" s="50">
        <f>'[9]Daily Roster'!$M182</f>
        <v>0</v>
      </c>
      <c r="N182" s="50">
        <f>'[9]Daily Roster'!$N182</f>
        <v>0</v>
      </c>
      <c r="O182" s="50">
        <f>'[9]Daily Roster'!$O182</f>
        <v>0</v>
      </c>
      <c r="P182" s="50">
        <f>'[9]Daily Roster'!$P182</f>
        <v>0</v>
      </c>
      <c r="Q182" s="50">
        <f>'[9]Daily Roster'!$Q182</f>
        <v>0</v>
      </c>
      <c r="R182" s="50">
        <f>'[9]Daily Roster'!$R182</f>
        <v>0</v>
      </c>
    </row>
    <row r="183" spans="1:18" x14ac:dyDescent="0.3">
      <c r="A183" s="56">
        <f>'[9]Daily Roster'!$A183</f>
        <v>0</v>
      </c>
      <c r="B183" s="57">
        <f>'[9]Daily Roster'!$B183</f>
        <v>0</v>
      </c>
      <c r="C183" s="55">
        <f>'[9]Daily Roster'!$C183</f>
        <v>0</v>
      </c>
      <c r="D183" s="55">
        <f>'[9]Daily Roster'!$D183</f>
        <v>0</v>
      </c>
      <c r="E183" s="55">
        <f>'[9]Daily Roster'!$E183</f>
        <v>0</v>
      </c>
      <c r="F183" s="55">
        <f>'[9]Daily Roster'!$F183</f>
        <v>0</v>
      </c>
      <c r="G183" s="55">
        <f>'[9]Daily Roster'!$G183</f>
        <v>0</v>
      </c>
      <c r="H183" s="55">
        <f>'[9]Daily Roster'!$H183</f>
        <v>0</v>
      </c>
      <c r="I183" s="55">
        <f>'[9]Daily Roster'!$I183</f>
        <v>0</v>
      </c>
      <c r="J183" s="55">
        <f>'[9]Daily Roster'!$J183</f>
        <v>0</v>
      </c>
      <c r="K183" s="50">
        <f>'[9]Daily Roster'!$K183</f>
        <v>0</v>
      </c>
      <c r="L183" s="50">
        <f>'[9]Daily Roster'!$L183</f>
        <v>0</v>
      </c>
      <c r="M183" s="50">
        <f>'[9]Daily Roster'!$M183</f>
        <v>0</v>
      </c>
      <c r="N183" s="50">
        <f>'[9]Daily Roster'!$N183</f>
        <v>0</v>
      </c>
      <c r="O183" s="50">
        <f>'[9]Daily Roster'!$O183</f>
        <v>0</v>
      </c>
      <c r="P183" s="50">
        <f>'[9]Daily Roster'!$P183</f>
        <v>0</v>
      </c>
      <c r="Q183" s="50">
        <f>'[9]Daily Roster'!$Q183</f>
        <v>0</v>
      </c>
      <c r="R183" s="50">
        <f>'[9]Daily Roster'!$R183</f>
        <v>0</v>
      </c>
    </row>
    <row r="184" spans="1:18" x14ac:dyDescent="0.3">
      <c r="A184" s="56">
        <f>'[9]Daily Roster'!$A184</f>
        <v>0</v>
      </c>
      <c r="B184" s="57">
        <f>'[9]Daily Roster'!$B184</f>
        <v>0</v>
      </c>
      <c r="C184" s="55">
        <f>'[9]Daily Roster'!$C184</f>
        <v>0</v>
      </c>
      <c r="D184" s="55">
        <f>'[9]Daily Roster'!$D184</f>
        <v>0</v>
      </c>
      <c r="E184" s="55">
        <f>'[9]Daily Roster'!$E184</f>
        <v>0</v>
      </c>
      <c r="F184" s="55">
        <f>'[9]Daily Roster'!$F184</f>
        <v>0</v>
      </c>
      <c r="G184" s="55">
        <f>'[9]Daily Roster'!$G184</f>
        <v>0</v>
      </c>
      <c r="H184" s="55">
        <f>'[9]Daily Roster'!$H184</f>
        <v>0</v>
      </c>
      <c r="I184" s="55">
        <f>'[9]Daily Roster'!$I184</f>
        <v>0</v>
      </c>
      <c r="J184" s="55">
        <f>'[9]Daily Roster'!$J184</f>
        <v>0</v>
      </c>
      <c r="K184" s="50">
        <f>'[9]Daily Roster'!$K184</f>
        <v>0</v>
      </c>
      <c r="L184" s="50">
        <f>'[9]Daily Roster'!$L184</f>
        <v>0</v>
      </c>
      <c r="M184" s="50">
        <f>'[9]Daily Roster'!$M184</f>
        <v>0</v>
      </c>
      <c r="N184" s="50">
        <f>'[9]Daily Roster'!$N184</f>
        <v>0</v>
      </c>
      <c r="O184" s="50">
        <f>'[9]Daily Roster'!$O184</f>
        <v>0</v>
      </c>
      <c r="P184" s="50">
        <f>'[9]Daily Roster'!$P184</f>
        <v>0</v>
      </c>
      <c r="Q184" s="50">
        <f>'[9]Daily Roster'!$Q184</f>
        <v>0</v>
      </c>
      <c r="R184" s="50">
        <f>'[9]Daily Roster'!$R184</f>
        <v>0</v>
      </c>
    </row>
    <row r="185" spans="1:18" x14ac:dyDescent="0.3">
      <c r="A185" s="56">
        <f>'[9]Daily Roster'!$A185</f>
        <v>0</v>
      </c>
      <c r="B185" s="57">
        <f>'[9]Daily Roster'!$B185</f>
        <v>0</v>
      </c>
      <c r="C185" s="55">
        <f>'[9]Daily Roster'!$C185</f>
        <v>0</v>
      </c>
      <c r="D185" s="55">
        <f>'[9]Daily Roster'!$D185</f>
        <v>0</v>
      </c>
      <c r="E185" s="55">
        <f>'[9]Daily Roster'!$E185</f>
        <v>0</v>
      </c>
      <c r="F185" s="55">
        <f>'[9]Daily Roster'!$F185</f>
        <v>0</v>
      </c>
      <c r="G185" s="55">
        <f>'[9]Daily Roster'!$G185</f>
        <v>0</v>
      </c>
      <c r="H185" s="55">
        <f>'[9]Daily Roster'!$H185</f>
        <v>0</v>
      </c>
      <c r="I185" s="55">
        <f>'[9]Daily Roster'!$I185</f>
        <v>0</v>
      </c>
      <c r="J185" s="55">
        <f>'[9]Daily Roster'!$J185</f>
        <v>0</v>
      </c>
      <c r="K185" s="50">
        <f>'[9]Daily Roster'!$K185</f>
        <v>0</v>
      </c>
      <c r="L185" s="50">
        <f>'[9]Daily Roster'!$L185</f>
        <v>0</v>
      </c>
      <c r="M185" s="50">
        <f>'[9]Daily Roster'!$M185</f>
        <v>0</v>
      </c>
      <c r="N185" s="50">
        <f>'[9]Daily Roster'!$N185</f>
        <v>0</v>
      </c>
      <c r="O185" s="50">
        <f>'[9]Daily Roster'!$O185</f>
        <v>0</v>
      </c>
      <c r="P185" s="50">
        <f>'[9]Daily Roster'!$P185</f>
        <v>0</v>
      </c>
      <c r="Q185" s="50">
        <f>'[9]Daily Roster'!$Q185</f>
        <v>0</v>
      </c>
      <c r="R185" s="50">
        <f>'[9]Daily Roster'!$R185</f>
        <v>0</v>
      </c>
    </row>
    <row r="186" spans="1:18" x14ac:dyDescent="0.3">
      <c r="A186" s="56">
        <f>'[9]Daily Roster'!$A186</f>
        <v>0</v>
      </c>
      <c r="B186" s="57">
        <f>'[9]Daily Roster'!$B186</f>
        <v>0</v>
      </c>
      <c r="C186" s="55">
        <f>'[9]Daily Roster'!$C186</f>
        <v>0</v>
      </c>
      <c r="D186" s="55">
        <f>'[9]Daily Roster'!$D186</f>
        <v>0</v>
      </c>
      <c r="E186" s="55">
        <f>'[9]Daily Roster'!$E186</f>
        <v>0</v>
      </c>
      <c r="F186" s="55">
        <f>'[9]Daily Roster'!$F186</f>
        <v>0</v>
      </c>
      <c r="G186" s="55">
        <f>'[9]Daily Roster'!$G186</f>
        <v>0</v>
      </c>
      <c r="H186" s="55">
        <f>'[9]Daily Roster'!$H186</f>
        <v>0</v>
      </c>
      <c r="I186" s="55">
        <f>'[9]Daily Roster'!$I186</f>
        <v>0</v>
      </c>
      <c r="J186" s="55">
        <f>'[9]Daily Roster'!$J186</f>
        <v>0</v>
      </c>
      <c r="K186" s="50">
        <f>'[9]Daily Roster'!$K186</f>
        <v>0</v>
      </c>
      <c r="L186" s="50">
        <f>'[9]Daily Roster'!$L186</f>
        <v>0</v>
      </c>
      <c r="M186" s="50">
        <f>'[9]Daily Roster'!$M186</f>
        <v>0</v>
      </c>
      <c r="N186" s="50">
        <f>'[9]Daily Roster'!$N186</f>
        <v>0</v>
      </c>
      <c r="O186" s="50">
        <f>'[9]Daily Roster'!$O186</f>
        <v>0</v>
      </c>
      <c r="P186" s="50">
        <f>'[9]Daily Roster'!$P186</f>
        <v>0</v>
      </c>
      <c r="Q186" s="50">
        <f>'[9]Daily Roster'!$Q186</f>
        <v>0</v>
      </c>
      <c r="R186" s="50">
        <f>'[9]Daily Roster'!$R186</f>
        <v>0</v>
      </c>
    </row>
    <row r="187" spans="1:18" x14ac:dyDescent="0.3">
      <c r="A187" s="56">
        <f>'[9]Daily Roster'!$A187</f>
        <v>0</v>
      </c>
      <c r="B187" s="57">
        <f>'[9]Daily Roster'!$B187</f>
        <v>0</v>
      </c>
      <c r="C187" s="55">
        <f>'[9]Daily Roster'!$C187</f>
        <v>0</v>
      </c>
      <c r="D187" s="55">
        <f>'[9]Daily Roster'!$D187</f>
        <v>0</v>
      </c>
      <c r="E187" s="55">
        <f>'[9]Daily Roster'!$E187</f>
        <v>0</v>
      </c>
      <c r="F187" s="55">
        <f>'[9]Daily Roster'!$F187</f>
        <v>0</v>
      </c>
      <c r="G187" s="55">
        <f>'[9]Daily Roster'!$G187</f>
        <v>0</v>
      </c>
      <c r="H187" s="55">
        <f>'[9]Daily Roster'!$H187</f>
        <v>0</v>
      </c>
      <c r="I187" s="55">
        <f>'[9]Daily Roster'!$I187</f>
        <v>0</v>
      </c>
      <c r="J187" s="55">
        <f>'[9]Daily Roster'!$J187</f>
        <v>0</v>
      </c>
      <c r="K187" s="50">
        <f>'[9]Daily Roster'!$K187</f>
        <v>0</v>
      </c>
      <c r="L187" s="50">
        <f>'[9]Daily Roster'!$L187</f>
        <v>0</v>
      </c>
      <c r="M187" s="50">
        <f>'[9]Daily Roster'!$M187</f>
        <v>0</v>
      </c>
      <c r="N187" s="50">
        <f>'[9]Daily Roster'!$N187</f>
        <v>0</v>
      </c>
      <c r="O187" s="50">
        <f>'[9]Daily Roster'!$O187</f>
        <v>0</v>
      </c>
      <c r="P187" s="50">
        <f>'[9]Daily Roster'!$P187</f>
        <v>0</v>
      </c>
      <c r="Q187" s="50">
        <f>'[9]Daily Roster'!$Q187</f>
        <v>0</v>
      </c>
      <c r="R187" s="50">
        <f>'[9]Daily Roster'!$R187</f>
        <v>0</v>
      </c>
    </row>
    <row r="188" spans="1:18" x14ac:dyDescent="0.3">
      <c r="A188" s="56">
        <f>'[9]Daily Roster'!$A188</f>
        <v>0</v>
      </c>
      <c r="B188" s="57">
        <f>'[9]Daily Roster'!$B188</f>
        <v>0</v>
      </c>
      <c r="C188" s="55">
        <f>'[9]Daily Roster'!$C188</f>
        <v>0</v>
      </c>
      <c r="D188" s="55">
        <f>'[9]Daily Roster'!$D188</f>
        <v>0</v>
      </c>
      <c r="E188" s="55">
        <f>'[9]Daily Roster'!$E188</f>
        <v>0</v>
      </c>
      <c r="F188" s="55">
        <f>'[9]Daily Roster'!$F188</f>
        <v>0</v>
      </c>
      <c r="G188" s="55">
        <f>'[9]Daily Roster'!$G188</f>
        <v>0</v>
      </c>
      <c r="H188" s="55">
        <f>'[9]Daily Roster'!$H188</f>
        <v>0</v>
      </c>
      <c r="I188" s="55">
        <f>'[9]Daily Roster'!$I188</f>
        <v>0</v>
      </c>
      <c r="J188" s="55">
        <f>'[9]Daily Roster'!$J188</f>
        <v>0</v>
      </c>
      <c r="K188" s="50">
        <f>'[9]Daily Roster'!$K188</f>
        <v>0</v>
      </c>
      <c r="L188" s="50">
        <f>'[9]Daily Roster'!$L188</f>
        <v>0</v>
      </c>
      <c r="M188" s="50">
        <f>'[9]Daily Roster'!$M188</f>
        <v>0</v>
      </c>
      <c r="N188" s="50">
        <f>'[9]Daily Roster'!$N188</f>
        <v>0</v>
      </c>
      <c r="O188" s="50">
        <f>'[9]Daily Roster'!$O188</f>
        <v>0</v>
      </c>
      <c r="P188" s="50">
        <f>'[9]Daily Roster'!$P188</f>
        <v>0</v>
      </c>
      <c r="Q188" s="50">
        <f>'[9]Daily Roster'!$Q188</f>
        <v>0</v>
      </c>
      <c r="R188" s="50">
        <f>'[9]Daily Roster'!$R188</f>
        <v>0</v>
      </c>
    </row>
    <row r="189" spans="1:18" x14ac:dyDescent="0.3">
      <c r="A189" s="56">
        <f>'[9]Daily Roster'!$A189</f>
        <v>0</v>
      </c>
      <c r="B189" s="57">
        <f>'[9]Daily Roster'!$B189</f>
        <v>0</v>
      </c>
      <c r="C189" s="55">
        <f>'[9]Daily Roster'!$C189</f>
        <v>0</v>
      </c>
      <c r="D189" s="55">
        <f>'[9]Daily Roster'!$D189</f>
        <v>0</v>
      </c>
      <c r="E189" s="55">
        <f>'[9]Daily Roster'!$E189</f>
        <v>0</v>
      </c>
      <c r="F189" s="55">
        <f>'[9]Daily Roster'!$F189</f>
        <v>0</v>
      </c>
      <c r="G189" s="55">
        <f>'[9]Daily Roster'!$G189</f>
        <v>0</v>
      </c>
      <c r="H189" s="55">
        <f>'[9]Daily Roster'!$H189</f>
        <v>0</v>
      </c>
      <c r="I189" s="55">
        <f>'[9]Daily Roster'!$I189</f>
        <v>0</v>
      </c>
      <c r="J189" s="55">
        <f>'[9]Daily Roster'!$J189</f>
        <v>0</v>
      </c>
      <c r="K189" s="50">
        <f>'[9]Daily Roster'!$K189</f>
        <v>0</v>
      </c>
      <c r="L189" s="50">
        <f>'[9]Daily Roster'!$L189</f>
        <v>0</v>
      </c>
      <c r="M189" s="50">
        <f>'[9]Daily Roster'!$M189</f>
        <v>0</v>
      </c>
      <c r="N189" s="50">
        <f>'[9]Daily Roster'!$N189</f>
        <v>0</v>
      </c>
      <c r="O189" s="50">
        <f>'[9]Daily Roster'!$O189</f>
        <v>0</v>
      </c>
      <c r="P189" s="50">
        <f>'[9]Daily Roster'!$P189</f>
        <v>0</v>
      </c>
      <c r="Q189" s="50">
        <f>'[9]Daily Roster'!$Q189</f>
        <v>0</v>
      </c>
      <c r="R189" s="50">
        <f>'[9]Daily Roster'!$R189</f>
        <v>0</v>
      </c>
    </row>
    <row r="190" spans="1:18" x14ac:dyDescent="0.3">
      <c r="A190" s="56">
        <f>'[9]Daily Roster'!$A190</f>
        <v>0</v>
      </c>
      <c r="B190" s="57">
        <f>'[9]Daily Roster'!$B190</f>
        <v>0</v>
      </c>
      <c r="C190" s="55">
        <f>'[9]Daily Roster'!$C190</f>
        <v>0</v>
      </c>
      <c r="D190" s="55">
        <f>'[9]Daily Roster'!$D190</f>
        <v>0</v>
      </c>
      <c r="E190" s="55">
        <f>'[9]Daily Roster'!$E190</f>
        <v>0</v>
      </c>
      <c r="F190" s="55">
        <f>'[9]Daily Roster'!$F190</f>
        <v>0</v>
      </c>
      <c r="G190" s="55">
        <f>'[9]Daily Roster'!$G190</f>
        <v>0</v>
      </c>
      <c r="H190" s="55">
        <f>'[9]Daily Roster'!$H190</f>
        <v>0</v>
      </c>
      <c r="I190" s="55">
        <f>'[9]Daily Roster'!$I190</f>
        <v>0</v>
      </c>
      <c r="J190" s="55">
        <f>'[9]Daily Roster'!$J190</f>
        <v>0</v>
      </c>
      <c r="K190" s="50">
        <f>'[9]Daily Roster'!$K190</f>
        <v>0</v>
      </c>
      <c r="L190" s="50">
        <f>'[9]Daily Roster'!$L190</f>
        <v>0</v>
      </c>
      <c r="M190" s="50">
        <f>'[9]Daily Roster'!$M190</f>
        <v>0</v>
      </c>
      <c r="N190" s="50">
        <f>'[9]Daily Roster'!$N190</f>
        <v>0</v>
      </c>
      <c r="O190" s="50">
        <f>'[9]Daily Roster'!$O190</f>
        <v>0</v>
      </c>
      <c r="P190" s="50">
        <f>'[9]Daily Roster'!$P190</f>
        <v>0</v>
      </c>
      <c r="Q190" s="50">
        <f>'[9]Daily Roster'!$Q190</f>
        <v>0</v>
      </c>
      <c r="R190" s="50">
        <f>'[9]Daily Roster'!$R190</f>
        <v>0</v>
      </c>
    </row>
    <row r="191" spans="1:18" x14ac:dyDescent="0.3">
      <c r="A191" s="56">
        <f>'[9]Daily Roster'!$A191</f>
        <v>0</v>
      </c>
      <c r="B191" s="57">
        <f>'[9]Daily Roster'!$B191</f>
        <v>0</v>
      </c>
      <c r="C191" s="55">
        <f>'[9]Daily Roster'!$C191</f>
        <v>0</v>
      </c>
      <c r="D191" s="55">
        <f>'[9]Daily Roster'!$D191</f>
        <v>0</v>
      </c>
      <c r="E191" s="55">
        <f>'[9]Daily Roster'!$E191</f>
        <v>0</v>
      </c>
      <c r="F191" s="55">
        <f>'[9]Daily Roster'!$F191</f>
        <v>0</v>
      </c>
      <c r="G191" s="55">
        <f>'[9]Daily Roster'!$G191</f>
        <v>0</v>
      </c>
      <c r="H191" s="55">
        <f>'[9]Daily Roster'!$H191</f>
        <v>0</v>
      </c>
      <c r="I191" s="55">
        <f>'[9]Daily Roster'!$I191</f>
        <v>0</v>
      </c>
      <c r="J191" s="55">
        <f>'[9]Daily Roster'!$J191</f>
        <v>0</v>
      </c>
      <c r="K191" s="50">
        <f>'[9]Daily Roster'!$K191</f>
        <v>0</v>
      </c>
      <c r="L191" s="50">
        <f>'[9]Daily Roster'!$L191</f>
        <v>0</v>
      </c>
      <c r="M191" s="50">
        <f>'[9]Daily Roster'!$M191</f>
        <v>0</v>
      </c>
      <c r="N191" s="50">
        <f>'[9]Daily Roster'!$N191</f>
        <v>0</v>
      </c>
      <c r="O191" s="50">
        <f>'[9]Daily Roster'!$O191</f>
        <v>0</v>
      </c>
      <c r="P191" s="50">
        <f>'[9]Daily Roster'!$P191</f>
        <v>0</v>
      </c>
      <c r="Q191" s="50">
        <f>'[9]Daily Roster'!$Q191</f>
        <v>0</v>
      </c>
      <c r="R191" s="50">
        <f>'[9]Daily Roster'!$R191</f>
        <v>0</v>
      </c>
    </row>
    <row r="192" spans="1:18" x14ac:dyDescent="0.3">
      <c r="A192" s="56">
        <f>'[9]Daily Roster'!$A192</f>
        <v>0</v>
      </c>
      <c r="B192" s="57">
        <f>'[9]Daily Roster'!$B192</f>
        <v>0</v>
      </c>
      <c r="C192" s="55">
        <f>'[9]Daily Roster'!$C192</f>
        <v>0</v>
      </c>
      <c r="D192" s="55">
        <f>'[9]Daily Roster'!$D192</f>
        <v>0</v>
      </c>
      <c r="E192" s="55">
        <f>'[9]Daily Roster'!$E192</f>
        <v>0</v>
      </c>
      <c r="F192" s="55">
        <f>'[9]Daily Roster'!$F192</f>
        <v>0</v>
      </c>
      <c r="G192" s="55">
        <f>'[9]Daily Roster'!$G192</f>
        <v>0</v>
      </c>
      <c r="H192" s="55">
        <f>'[9]Daily Roster'!$H192</f>
        <v>0</v>
      </c>
      <c r="I192" s="55">
        <f>'[9]Daily Roster'!$I192</f>
        <v>0</v>
      </c>
      <c r="J192" s="55">
        <f>'[9]Daily Roster'!$J192</f>
        <v>0</v>
      </c>
      <c r="K192" s="50">
        <f>'[9]Daily Roster'!$K192</f>
        <v>0</v>
      </c>
      <c r="L192" s="50">
        <f>'[9]Daily Roster'!$L192</f>
        <v>0</v>
      </c>
      <c r="M192" s="50">
        <f>'[9]Daily Roster'!$M192</f>
        <v>0</v>
      </c>
      <c r="N192" s="50">
        <f>'[9]Daily Roster'!$N192</f>
        <v>0</v>
      </c>
      <c r="O192" s="50">
        <f>'[9]Daily Roster'!$O192</f>
        <v>0</v>
      </c>
      <c r="P192" s="50">
        <f>'[9]Daily Roster'!$P192</f>
        <v>0</v>
      </c>
      <c r="Q192" s="50">
        <f>'[9]Daily Roster'!$Q192</f>
        <v>0</v>
      </c>
      <c r="R192" s="50">
        <f>'[9]Daily Roster'!$R192</f>
        <v>0</v>
      </c>
    </row>
    <row r="193" spans="1:18" x14ac:dyDescent="0.3">
      <c r="A193" s="56">
        <f>'[9]Daily Roster'!$A193</f>
        <v>0</v>
      </c>
      <c r="B193" s="57">
        <f>'[9]Daily Roster'!$B193</f>
        <v>0</v>
      </c>
      <c r="C193" s="55">
        <f>'[9]Daily Roster'!$C193</f>
        <v>0</v>
      </c>
      <c r="D193" s="55">
        <f>'[9]Daily Roster'!$D193</f>
        <v>0</v>
      </c>
      <c r="E193" s="55">
        <f>'[9]Daily Roster'!$E193</f>
        <v>0</v>
      </c>
      <c r="F193" s="55">
        <f>'[9]Daily Roster'!$F193</f>
        <v>0</v>
      </c>
      <c r="G193" s="55">
        <f>'[9]Daily Roster'!$G193</f>
        <v>0</v>
      </c>
      <c r="H193" s="55">
        <f>'[9]Daily Roster'!$H193</f>
        <v>0</v>
      </c>
      <c r="I193" s="55">
        <f>'[9]Daily Roster'!$I193</f>
        <v>0</v>
      </c>
      <c r="J193" s="55">
        <f>'[9]Daily Roster'!$J193</f>
        <v>0</v>
      </c>
      <c r="K193" s="50">
        <f>'[9]Daily Roster'!$K193</f>
        <v>0</v>
      </c>
      <c r="L193" s="50">
        <f>'[9]Daily Roster'!$L193</f>
        <v>0</v>
      </c>
      <c r="M193" s="50">
        <f>'[9]Daily Roster'!$M193</f>
        <v>0</v>
      </c>
      <c r="N193" s="50">
        <f>'[9]Daily Roster'!$N193</f>
        <v>0</v>
      </c>
      <c r="O193" s="50">
        <f>'[9]Daily Roster'!$O193</f>
        <v>0</v>
      </c>
      <c r="P193" s="50">
        <f>'[9]Daily Roster'!$P193</f>
        <v>0</v>
      </c>
      <c r="Q193" s="50">
        <f>'[9]Daily Roster'!$Q193</f>
        <v>0</v>
      </c>
      <c r="R193" s="50">
        <f>'[9]Daily Roster'!$R193</f>
        <v>0</v>
      </c>
    </row>
    <row r="194" spans="1:18" x14ac:dyDescent="0.3">
      <c r="A194" s="56">
        <f>'[9]Daily Roster'!$A194</f>
        <v>0</v>
      </c>
      <c r="B194" s="57">
        <f>'[9]Daily Roster'!$B194</f>
        <v>0</v>
      </c>
      <c r="C194" s="55">
        <f>'[9]Daily Roster'!$C194</f>
        <v>0</v>
      </c>
      <c r="D194" s="55">
        <f>'[9]Daily Roster'!$D194</f>
        <v>0</v>
      </c>
      <c r="E194" s="55">
        <f>'[9]Daily Roster'!$E194</f>
        <v>0</v>
      </c>
      <c r="F194" s="55">
        <f>'[9]Daily Roster'!$F194</f>
        <v>0</v>
      </c>
      <c r="G194" s="55">
        <f>'[9]Daily Roster'!$G194</f>
        <v>0</v>
      </c>
      <c r="H194" s="55">
        <f>'[9]Daily Roster'!$H194</f>
        <v>0</v>
      </c>
      <c r="I194" s="55">
        <f>'[9]Daily Roster'!$I194</f>
        <v>0</v>
      </c>
      <c r="J194" s="55">
        <f>'[9]Daily Roster'!$J194</f>
        <v>0</v>
      </c>
      <c r="K194" s="50">
        <f>'[9]Daily Roster'!$K194</f>
        <v>0</v>
      </c>
      <c r="L194" s="50">
        <f>'[9]Daily Roster'!$L194</f>
        <v>0</v>
      </c>
      <c r="M194" s="50">
        <f>'[9]Daily Roster'!$M194</f>
        <v>0</v>
      </c>
      <c r="N194" s="50">
        <f>'[9]Daily Roster'!$N194</f>
        <v>0</v>
      </c>
      <c r="O194" s="50">
        <f>'[9]Daily Roster'!$O194</f>
        <v>0</v>
      </c>
      <c r="P194" s="50">
        <f>'[9]Daily Roster'!$P194</f>
        <v>0</v>
      </c>
      <c r="Q194" s="50">
        <f>'[9]Daily Roster'!$Q194</f>
        <v>0</v>
      </c>
      <c r="R194" s="50">
        <f>'[9]Daily Roster'!$R194</f>
        <v>0</v>
      </c>
    </row>
    <row r="195" spans="1:18" x14ac:dyDescent="0.3">
      <c r="A195" s="56">
        <f>'[9]Daily Roster'!$A195</f>
        <v>0</v>
      </c>
      <c r="B195" s="57">
        <f>'[9]Daily Roster'!$B195</f>
        <v>0</v>
      </c>
      <c r="C195" s="55">
        <f>'[9]Daily Roster'!$C195</f>
        <v>0</v>
      </c>
      <c r="D195" s="55">
        <f>'[9]Daily Roster'!$D195</f>
        <v>0</v>
      </c>
      <c r="E195" s="55">
        <f>'[9]Daily Roster'!$E195</f>
        <v>0</v>
      </c>
      <c r="F195" s="55">
        <f>'[9]Daily Roster'!$F195</f>
        <v>0</v>
      </c>
      <c r="G195" s="55">
        <f>'[9]Daily Roster'!$G195</f>
        <v>0</v>
      </c>
      <c r="H195" s="55">
        <f>'[9]Daily Roster'!$H195</f>
        <v>0</v>
      </c>
      <c r="I195" s="55">
        <f>'[9]Daily Roster'!$I195</f>
        <v>0</v>
      </c>
      <c r="J195" s="55">
        <f>'[9]Daily Roster'!$J195</f>
        <v>0</v>
      </c>
      <c r="K195" s="50">
        <f>'[9]Daily Roster'!$K195</f>
        <v>0</v>
      </c>
      <c r="L195" s="50">
        <f>'[9]Daily Roster'!$L195</f>
        <v>0</v>
      </c>
      <c r="M195" s="50">
        <f>'[9]Daily Roster'!$M195</f>
        <v>0</v>
      </c>
      <c r="N195" s="50">
        <f>'[9]Daily Roster'!$N195</f>
        <v>0</v>
      </c>
      <c r="O195" s="50">
        <f>'[9]Daily Roster'!$O195</f>
        <v>0</v>
      </c>
      <c r="P195" s="50">
        <f>'[9]Daily Roster'!$P195</f>
        <v>0</v>
      </c>
      <c r="Q195" s="50">
        <f>'[9]Daily Roster'!$Q195</f>
        <v>0</v>
      </c>
      <c r="R195" s="50">
        <f>'[9]Daily Roster'!$R195</f>
        <v>0</v>
      </c>
    </row>
    <row r="196" spans="1:18" x14ac:dyDescent="0.3">
      <c r="A196" s="56">
        <f>'[9]Daily Roster'!$A196</f>
        <v>0</v>
      </c>
      <c r="B196" s="57">
        <f>'[9]Daily Roster'!$B196</f>
        <v>0</v>
      </c>
      <c r="C196" s="55">
        <f>'[9]Daily Roster'!$C196</f>
        <v>0</v>
      </c>
      <c r="D196" s="55">
        <f>'[9]Daily Roster'!$D196</f>
        <v>0</v>
      </c>
      <c r="E196" s="55">
        <f>'[9]Daily Roster'!$E196</f>
        <v>0</v>
      </c>
      <c r="F196" s="55">
        <f>'[9]Daily Roster'!$F196</f>
        <v>0</v>
      </c>
      <c r="G196" s="55">
        <f>'[9]Daily Roster'!$G196</f>
        <v>0</v>
      </c>
      <c r="H196" s="55">
        <f>'[9]Daily Roster'!$H196</f>
        <v>0</v>
      </c>
      <c r="I196" s="55">
        <f>'[9]Daily Roster'!$I196</f>
        <v>0</v>
      </c>
      <c r="J196" s="55">
        <f>'[9]Daily Roster'!$J196</f>
        <v>0</v>
      </c>
      <c r="K196" s="50">
        <f>'[9]Daily Roster'!$K196</f>
        <v>0</v>
      </c>
      <c r="L196" s="50">
        <f>'[9]Daily Roster'!$L196</f>
        <v>0</v>
      </c>
      <c r="M196" s="50">
        <f>'[9]Daily Roster'!$M196</f>
        <v>0</v>
      </c>
      <c r="N196" s="50">
        <f>'[9]Daily Roster'!$N196</f>
        <v>0</v>
      </c>
      <c r="O196" s="50">
        <f>'[9]Daily Roster'!$O196</f>
        <v>0</v>
      </c>
      <c r="P196" s="50">
        <f>'[9]Daily Roster'!$P196</f>
        <v>0</v>
      </c>
      <c r="Q196" s="50">
        <f>'[9]Daily Roster'!$Q196</f>
        <v>0</v>
      </c>
      <c r="R196" s="50">
        <f>'[9]Daily Roster'!$R196</f>
        <v>0</v>
      </c>
    </row>
    <row r="197" spans="1:18" x14ac:dyDescent="0.3">
      <c r="A197" s="56">
        <f>'[9]Daily Roster'!$A197</f>
        <v>0</v>
      </c>
      <c r="B197" s="57">
        <f>'[9]Daily Roster'!$B197</f>
        <v>0</v>
      </c>
      <c r="C197" s="55">
        <f>'[9]Daily Roster'!$C197</f>
        <v>0</v>
      </c>
      <c r="D197" s="55">
        <f>'[9]Daily Roster'!$D197</f>
        <v>0</v>
      </c>
      <c r="E197" s="55">
        <f>'[9]Daily Roster'!$E197</f>
        <v>0</v>
      </c>
      <c r="F197" s="55">
        <f>'[9]Daily Roster'!$F197</f>
        <v>0</v>
      </c>
      <c r="G197" s="55">
        <f>'[9]Daily Roster'!$G197</f>
        <v>0</v>
      </c>
      <c r="H197" s="55">
        <f>'[9]Daily Roster'!$H197</f>
        <v>0</v>
      </c>
      <c r="I197" s="55">
        <f>'[9]Daily Roster'!$I197</f>
        <v>0</v>
      </c>
      <c r="J197" s="55">
        <f>'[9]Daily Roster'!$J197</f>
        <v>0</v>
      </c>
      <c r="K197" s="50">
        <f>'[9]Daily Roster'!$K197</f>
        <v>0</v>
      </c>
      <c r="L197" s="50">
        <f>'[9]Daily Roster'!$L197</f>
        <v>0</v>
      </c>
      <c r="M197" s="50">
        <f>'[9]Daily Roster'!$M197</f>
        <v>0</v>
      </c>
      <c r="N197" s="50">
        <f>'[9]Daily Roster'!$N197</f>
        <v>0</v>
      </c>
      <c r="O197" s="50">
        <f>'[9]Daily Roster'!$O197</f>
        <v>0</v>
      </c>
      <c r="P197" s="50">
        <f>'[9]Daily Roster'!$P197</f>
        <v>0</v>
      </c>
      <c r="Q197" s="50">
        <f>'[9]Daily Roster'!$Q197</f>
        <v>0</v>
      </c>
      <c r="R197" s="50">
        <f>'[9]Daily Roster'!$R197</f>
        <v>0</v>
      </c>
    </row>
    <row r="198" spans="1:18" x14ac:dyDescent="0.3">
      <c r="A198" s="56">
        <f>'[9]Daily Roster'!$A198</f>
        <v>0</v>
      </c>
      <c r="B198" s="57">
        <f>'[9]Daily Roster'!$B198</f>
        <v>0</v>
      </c>
      <c r="C198" s="55">
        <f>'[9]Daily Roster'!$C198</f>
        <v>0</v>
      </c>
      <c r="D198" s="55">
        <f>'[9]Daily Roster'!$D198</f>
        <v>0</v>
      </c>
      <c r="E198" s="55">
        <f>'[9]Daily Roster'!$E198</f>
        <v>0</v>
      </c>
      <c r="F198" s="55">
        <f>'[9]Daily Roster'!$F198</f>
        <v>0</v>
      </c>
      <c r="G198" s="55">
        <f>'[9]Daily Roster'!$G198</f>
        <v>0</v>
      </c>
      <c r="H198" s="55">
        <f>'[9]Daily Roster'!$H198</f>
        <v>0</v>
      </c>
      <c r="I198" s="55">
        <f>'[9]Daily Roster'!$I198</f>
        <v>0</v>
      </c>
      <c r="J198" s="55">
        <f>'[9]Daily Roster'!$J198</f>
        <v>0</v>
      </c>
      <c r="K198" s="50">
        <f>'[9]Daily Roster'!$K198</f>
        <v>0</v>
      </c>
      <c r="L198" s="50">
        <f>'[9]Daily Roster'!$L198</f>
        <v>0</v>
      </c>
      <c r="M198" s="50">
        <f>'[9]Daily Roster'!$M198</f>
        <v>0</v>
      </c>
      <c r="N198" s="50">
        <f>'[9]Daily Roster'!$N198</f>
        <v>0</v>
      </c>
      <c r="O198" s="50">
        <f>'[9]Daily Roster'!$O198</f>
        <v>0</v>
      </c>
      <c r="P198" s="50">
        <f>'[9]Daily Roster'!$P198</f>
        <v>0</v>
      </c>
      <c r="Q198" s="50">
        <f>'[9]Daily Roster'!$Q198</f>
        <v>0</v>
      </c>
      <c r="R198" s="50">
        <f>'[9]Daily Roster'!$R198</f>
        <v>0</v>
      </c>
    </row>
    <row r="199" spans="1:18" x14ac:dyDescent="0.3">
      <c r="A199" s="56">
        <f>'[9]Daily Roster'!$A199</f>
        <v>0</v>
      </c>
      <c r="B199" s="57">
        <f>'[9]Daily Roster'!$B199</f>
        <v>0</v>
      </c>
      <c r="C199" s="55">
        <f>'[9]Daily Roster'!$C199</f>
        <v>0</v>
      </c>
      <c r="D199" s="55">
        <f>'[9]Daily Roster'!$D199</f>
        <v>0</v>
      </c>
      <c r="E199" s="55">
        <f>'[9]Daily Roster'!$E199</f>
        <v>0</v>
      </c>
      <c r="F199" s="55">
        <f>'[9]Daily Roster'!$F199</f>
        <v>0</v>
      </c>
      <c r="G199" s="55">
        <f>'[9]Daily Roster'!$G199</f>
        <v>0</v>
      </c>
      <c r="H199" s="55">
        <f>'[9]Daily Roster'!$H199</f>
        <v>0</v>
      </c>
      <c r="I199" s="55">
        <f>'[9]Daily Roster'!$I199</f>
        <v>0</v>
      </c>
      <c r="J199" s="55">
        <f>'[9]Daily Roster'!$J199</f>
        <v>0</v>
      </c>
      <c r="K199" s="50">
        <f>'[9]Daily Roster'!$K199</f>
        <v>0</v>
      </c>
      <c r="L199" s="50">
        <f>'[9]Daily Roster'!$L199</f>
        <v>0</v>
      </c>
      <c r="M199" s="50">
        <f>'[9]Daily Roster'!$M199</f>
        <v>0</v>
      </c>
      <c r="N199" s="50">
        <f>'[9]Daily Roster'!$N199</f>
        <v>0</v>
      </c>
      <c r="O199" s="50">
        <f>'[9]Daily Roster'!$O199</f>
        <v>0</v>
      </c>
      <c r="P199" s="50">
        <f>'[9]Daily Roster'!$P199</f>
        <v>0</v>
      </c>
      <c r="Q199" s="50">
        <f>'[9]Daily Roster'!$Q199</f>
        <v>0</v>
      </c>
      <c r="R199" s="50">
        <f>'[9]Daily Roster'!$R199</f>
        <v>0</v>
      </c>
    </row>
    <row r="200" spans="1:18" x14ac:dyDescent="0.3">
      <c r="A200" s="56">
        <f>'[9]Daily Roster'!$A200</f>
        <v>0</v>
      </c>
      <c r="B200" s="57">
        <f>'[9]Daily Roster'!$B200</f>
        <v>0</v>
      </c>
      <c r="C200" s="55">
        <f>'[9]Daily Roster'!$C200</f>
        <v>0</v>
      </c>
      <c r="D200" s="55">
        <f>'[9]Daily Roster'!$D200</f>
        <v>0</v>
      </c>
      <c r="E200" s="55">
        <f>'[9]Daily Roster'!$E200</f>
        <v>0</v>
      </c>
      <c r="F200" s="55">
        <f>'[9]Daily Roster'!$F200</f>
        <v>0</v>
      </c>
      <c r="G200" s="55">
        <f>'[9]Daily Roster'!$G200</f>
        <v>0</v>
      </c>
      <c r="H200" s="55">
        <f>'[9]Daily Roster'!$H200</f>
        <v>0</v>
      </c>
      <c r="I200" s="55">
        <f>'[9]Daily Roster'!$I200</f>
        <v>0</v>
      </c>
      <c r="J200" s="55">
        <f>'[9]Daily Roster'!$J200</f>
        <v>0</v>
      </c>
      <c r="K200" s="50">
        <f>'[9]Daily Roster'!$K200</f>
        <v>0</v>
      </c>
      <c r="L200" s="50">
        <f>'[9]Daily Roster'!$L200</f>
        <v>0</v>
      </c>
      <c r="M200" s="50">
        <f>'[9]Daily Roster'!$M200</f>
        <v>0</v>
      </c>
      <c r="N200" s="50">
        <f>'[9]Daily Roster'!$N200</f>
        <v>0</v>
      </c>
      <c r="O200" s="50">
        <f>'[9]Daily Roster'!$O200</f>
        <v>0</v>
      </c>
      <c r="P200" s="50">
        <f>'[9]Daily Roster'!$P200</f>
        <v>0</v>
      </c>
      <c r="Q200" s="50">
        <f>'[9]Daily Roster'!$Q200</f>
        <v>0</v>
      </c>
      <c r="R200" s="50">
        <f>'[9]Daily Roster'!$R200</f>
        <v>0</v>
      </c>
    </row>
    <row r="201" spans="1:18" x14ac:dyDescent="0.3">
      <c r="A201" s="56">
        <f>'[9]Daily Roster'!$A201</f>
        <v>0</v>
      </c>
      <c r="B201" s="57">
        <f>'[9]Daily Roster'!$B201</f>
        <v>0</v>
      </c>
      <c r="C201" s="55">
        <f>'[9]Daily Roster'!$C201</f>
        <v>0</v>
      </c>
      <c r="D201" s="55">
        <f>'[9]Daily Roster'!$D201</f>
        <v>0</v>
      </c>
      <c r="E201" s="55">
        <f>'[9]Daily Roster'!$E201</f>
        <v>0</v>
      </c>
      <c r="F201" s="55">
        <f>'[9]Daily Roster'!$F201</f>
        <v>0</v>
      </c>
      <c r="G201" s="55">
        <f>'[9]Daily Roster'!$G201</f>
        <v>0</v>
      </c>
      <c r="H201" s="55">
        <f>'[9]Daily Roster'!$H201</f>
        <v>0</v>
      </c>
      <c r="I201" s="55">
        <f>'[9]Daily Roster'!$I201</f>
        <v>0</v>
      </c>
      <c r="J201" s="55">
        <f>'[9]Daily Roster'!$J201</f>
        <v>0</v>
      </c>
      <c r="K201" s="50">
        <f>'[9]Daily Roster'!$K201</f>
        <v>0</v>
      </c>
      <c r="L201" s="50">
        <f>'[9]Daily Roster'!$L201</f>
        <v>0</v>
      </c>
      <c r="M201" s="50">
        <f>'[9]Daily Roster'!$M201</f>
        <v>0</v>
      </c>
      <c r="N201" s="50">
        <f>'[9]Daily Roster'!$N201</f>
        <v>0</v>
      </c>
      <c r="O201" s="50">
        <f>'[9]Daily Roster'!$O201</f>
        <v>0</v>
      </c>
      <c r="P201" s="50">
        <f>'[9]Daily Roster'!$P201</f>
        <v>0</v>
      </c>
      <c r="Q201" s="50">
        <f>'[9]Daily Roster'!$Q201</f>
        <v>0</v>
      </c>
      <c r="R201" s="50">
        <f>'[9]Daily Roster'!$R201</f>
        <v>0</v>
      </c>
    </row>
    <row r="202" spans="1:18" x14ac:dyDescent="0.3">
      <c r="A202" s="56">
        <f>'[9]Daily Roster'!$A202</f>
        <v>0</v>
      </c>
      <c r="B202" s="57">
        <f>'[9]Daily Roster'!$B202</f>
        <v>0</v>
      </c>
      <c r="C202" s="55">
        <f>'[9]Daily Roster'!$C202</f>
        <v>0</v>
      </c>
      <c r="D202" s="55">
        <f>'[9]Daily Roster'!$D202</f>
        <v>0</v>
      </c>
      <c r="E202" s="55">
        <f>'[9]Daily Roster'!$E202</f>
        <v>0</v>
      </c>
      <c r="F202" s="55">
        <f>'[9]Daily Roster'!$F202</f>
        <v>0</v>
      </c>
      <c r="G202" s="55">
        <f>'[9]Daily Roster'!$G202</f>
        <v>0</v>
      </c>
      <c r="H202" s="55">
        <f>'[9]Daily Roster'!$H202</f>
        <v>0</v>
      </c>
      <c r="I202" s="55">
        <f>'[9]Daily Roster'!$I202</f>
        <v>0</v>
      </c>
      <c r="J202" s="55">
        <f>'[9]Daily Roster'!$J202</f>
        <v>0</v>
      </c>
      <c r="K202" s="50">
        <f>'[9]Daily Roster'!$K202</f>
        <v>0</v>
      </c>
      <c r="L202" s="50">
        <f>'[9]Daily Roster'!$L202</f>
        <v>0</v>
      </c>
      <c r="M202" s="50">
        <f>'[9]Daily Roster'!$M202</f>
        <v>0</v>
      </c>
      <c r="N202" s="50">
        <f>'[9]Daily Roster'!$N202</f>
        <v>0</v>
      </c>
      <c r="O202" s="50">
        <f>'[9]Daily Roster'!$O202</f>
        <v>0</v>
      </c>
      <c r="P202" s="50">
        <f>'[9]Daily Roster'!$P202</f>
        <v>0</v>
      </c>
      <c r="Q202" s="50">
        <f>'[9]Daily Roster'!$Q202</f>
        <v>0</v>
      </c>
      <c r="R202" s="50">
        <f>'[9]Daily Roster'!$R202</f>
        <v>0</v>
      </c>
    </row>
    <row r="203" spans="1:18" x14ac:dyDescent="0.3">
      <c r="A203" s="56">
        <f>'[9]Daily Roster'!$A203</f>
        <v>0</v>
      </c>
      <c r="B203" s="57">
        <f>'[9]Daily Roster'!$B203</f>
        <v>0</v>
      </c>
      <c r="C203" s="55">
        <f>'[9]Daily Roster'!$C203</f>
        <v>0</v>
      </c>
      <c r="D203" s="55">
        <f>'[9]Daily Roster'!$D203</f>
        <v>0</v>
      </c>
      <c r="E203" s="55">
        <f>'[9]Daily Roster'!$E203</f>
        <v>0</v>
      </c>
      <c r="F203" s="55">
        <f>'[9]Daily Roster'!$F203</f>
        <v>0</v>
      </c>
      <c r="G203" s="55">
        <f>'[9]Daily Roster'!$G203</f>
        <v>0</v>
      </c>
      <c r="H203" s="55">
        <f>'[9]Daily Roster'!$H203</f>
        <v>0</v>
      </c>
      <c r="I203" s="55">
        <f>'[9]Daily Roster'!$I203</f>
        <v>0</v>
      </c>
      <c r="J203" s="55">
        <f>'[9]Daily Roster'!$J203</f>
        <v>0</v>
      </c>
      <c r="K203" s="50">
        <f>'[9]Daily Roster'!$K203</f>
        <v>0</v>
      </c>
      <c r="L203" s="50">
        <f>'[9]Daily Roster'!$L203</f>
        <v>0</v>
      </c>
      <c r="M203" s="50">
        <f>'[9]Daily Roster'!$M203</f>
        <v>0</v>
      </c>
      <c r="N203" s="50">
        <f>'[9]Daily Roster'!$N203</f>
        <v>0</v>
      </c>
      <c r="O203" s="50">
        <f>'[9]Daily Roster'!$O203</f>
        <v>0</v>
      </c>
      <c r="P203" s="50">
        <f>'[9]Daily Roster'!$P203</f>
        <v>0</v>
      </c>
      <c r="Q203" s="50">
        <f>'[9]Daily Roster'!$Q203</f>
        <v>0</v>
      </c>
      <c r="R203" s="50">
        <f>'[9]Daily Roster'!$R203</f>
        <v>0</v>
      </c>
    </row>
    <row r="204" spans="1:18" x14ac:dyDescent="0.3">
      <c r="A204" s="56">
        <f>'[9]Daily Roster'!$A204</f>
        <v>0</v>
      </c>
      <c r="B204" s="57">
        <f>'[9]Daily Roster'!$B204</f>
        <v>0</v>
      </c>
      <c r="C204" s="55">
        <f>'[9]Daily Roster'!$C204</f>
        <v>0</v>
      </c>
      <c r="D204" s="55">
        <f>'[9]Daily Roster'!$D204</f>
        <v>0</v>
      </c>
      <c r="E204" s="55">
        <f>'[9]Daily Roster'!$E204</f>
        <v>0</v>
      </c>
      <c r="F204" s="55">
        <f>'[9]Daily Roster'!$F204</f>
        <v>0</v>
      </c>
      <c r="G204" s="55">
        <f>'[9]Daily Roster'!$G204</f>
        <v>0</v>
      </c>
      <c r="H204" s="55">
        <f>'[9]Daily Roster'!$H204</f>
        <v>0</v>
      </c>
      <c r="I204" s="55">
        <f>'[9]Daily Roster'!$I204</f>
        <v>0</v>
      </c>
      <c r="J204" s="55">
        <f>'[9]Daily Roster'!$J204</f>
        <v>0</v>
      </c>
      <c r="K204" s="50">
        <f>'[9]Daily Roster'!$K204</f>
        <v>0</v>
      </c>
      <c r="L204" s="50">
        <f>'[9]Daily Roster'!$L204</f>
        <v>0</v>
      </c>
      <c r="M204" s="50">
        <f>'[9]Daily Roster'!$M204</f>
        <v>0</v>
      </c>
      <c r="N204" s="50">
        <f>'[9]Daily Roster'!$N204</f>
        <v>0</v>
      </c>
      <c r="O204" s="50">
        <f>'[9]Daily Roster'!$O204</f>
        <v>0</v>
      </c>
      <c r="P204" s="50">
        <f>'[9]Daily Roster'!$P204</f>
        <v>0</v>
      </c>
      <c r="Q204" s="50">
        <f>'[9]Daily Roster'!$Q204</f>
        <v>0</v>
      </c>
      <c r="R204" s="50">
        <f>'[9]Daily Roster'!$R204</f>
        <v>0</v>
      </c>
    </row>
    <row r="205" spans="1:18" x14ac:dyDescent="0.3">
      <c r="A205" s="56">
        <f>'[9]Daily Roster'!$A205</f>
        <v>0</v>
      </c>
      <c r="B205" s="57">
        <f>'[9]Daily Roster'!$B205</f>
        <v>0</v>
      </c>
      <c r="C205" s="55">
        <f>'[9]Daily Roster'!$C205</f>
        <v>0</v>
      </c>
      <c r="D205" s="55">
        <f>'[9]Daily Roster'!$D205</f>
        <v>0</v>
      </c>
      <c r="E205" s="55">
        <f>'[9]Daily Roster'!$E205</f>
        <v>0</v>
      </c>
      <c r="F205" s="55">
        <f>'[9]Daily Roster'!$F205</f>
        <v>0</v>
      </c>
      <c r="G205" s="55">
        <f>'[9]Daily Roster'!$G205</f>
        <v>0</v>
      </c>
      <c r="H205" s="55">
        <f>'[9]Daily Roster'!$H205</f>
        <v>0</v>
      </c>
      <c r="I205" s="55">
        <f>'[9]Daily Roster'!$I205</f>
        <v>0</v>
      </c>
      <c r="J205" s="55">
        <f>'[9]Daily Roster'!$J205</f>
        <v>0</v>
      </c>
      <c r="K205" s="50">
        <f>'[9]Daily Roster'!$K205</f>
        <v>0</v>
      </c>
      <c r="L205" s="50">
        <f>'[9]Daily Roster'!$L205</f>
        <v>0</v>
      </c>
      <c r="M205" s="50">
        <f>'[9]Daily Roster'!$M205</f>
        <v>0</v>
      </c>
      <c r="N205" s="50">
        <f>'[9]Daily Roster'!$N205</f>
        <v>0</v>
      </c>
      <c r="O205" s="50">
        <f>'[9]Daily Roster'!$O205</f>
        <v>0</v>
      </c>
      <c r="P205" s="50">
        <f>'[9]Daily Roster'!$P205</f>
        <v>0</v>
      </c>
      <c r="Q205" s="50">
        <f>'[9]Daily Roster'!$Q205</f>
        <v>0</v>
      </c>
      <c r="R205" s="50">
        <f>'[9]Daily Roster'!$R205</f>
        <v>0</v>
      </c>
    </row>
    <row r="206" spans="1:18" x14ac:dyDescent="0.3">
      <c r="A206" s="56">
        <f>'[9]Daily Roster'!$A206</f>
        <v>0</v>
      </c>
      <c r="B206" s="57">
        <f>'[9]Daily Roster'!$B206</f>
        <v>0</v>
      </c>
      <c r="C206" s="55">
        <f>'[9]Daily Roster'!$C206</f>
        <v>0</v>
      </c>
      <c r="D206" s="55">
        <f>'[9]Daily Roster'!$D206</f>
        <v>0</v>
      </c>
      <c r="E206" s="55">
        <f>'[9]Daily Roster'!$E206</f>
        <v>0</v>
      </c>
      <c r="F206" s="55">
        <f>'[9]Daily Roster'!$F206</f>
        <v>0</v>
      </c>
      <c r="G206" s="55">
        <f>'[9]Daily Roster'!$G206</f>
        <v>0</v>
      </c>
      <c r="H206" s="55">
        <f>'[9]Daily Roster'!$H206</f>
        <v>0</v>
      </c>
      <c r="I206" s="55">
        <f>'[9]Daily Roster'!$I206</f>
        <v>0</v>
      </c>
      <c r="J206" s="55">
        <f>'[9]Daily Roster'!$J206</f>
        <v>0</v>
      </c>
      <c r="K206" s="50">
        <f>'[9]Daily Roster'!$K206</f>
        <v>0</v>
      </c>
      <c r="L206" s="50">
        <f>'[9]Daily Roster'!$L206</f>
        <v>0</v>
      </c>
      <c r="M206" s="50">
        <f>'[9]Daily Roster'!$M206</f>
        <v>0</v>
      </c>
      <c r="N206" s="50">
        <f>'[9]Daily Roster'!$N206</f>
        <v>0</v>
      </c>
      <c r="O206" s="50">
        <f>'[9]Daily Roster'!$O206</f>
        <v>0</v>
      </c>
      <c r="P206" s="50">
        <f>'[9]Daily Roster'!$P206</f>
        <v>0</v>
      </c>
      <c r="Q206" s="50">
        <f>'[9]Daily Roster'!$Q206</f>
        <v>0</v>
      </c>
      <c r="R206" s="50">
        <f>'[9]Daily Roster'!$R206</f>
        <v>0</v>
      </c>
    </row>
    <row r="207" spans="1:18" x14ac:dyDescent="0.3">
      <c r="A207" s="56">
        <f>'[9]Daily Roster'!$A207</f>
        <v>0</v>
      </c>
      <c r="B207" s="57">
        <f>'[9]Daily Roster'!$B207</f>
        <v>0</v>
      </c>
      <c r="C207" s="55">
        <f>'[9]Daily Roster'!$C207</f>
        <v>0</v>
      </c>
      <c r="D207" s="55">
        <f>'[9]Daily Roster'!$D207</f>
        <v>0</v>
      </c>
      <c r="E207" s="55">
        <f>'[9]Daily Roster'!$E207</f>
        <v>0</v>
      </c>
      <c r="F207" s="55">
        <f>'[9]Daily Roster'!$F207</f>
        <v>0</v>
      </c>
      <c r="G207" s="55">
        <f>'[9]Daily Roster'!$G207</f>
        <v>0</v>
      </c>
      <c r="H207" s="55">
        <f>'[9]Daily Roster'!$H207</f>
        <v>0</v>
      </c>
      <c r="I207" s="55">
        <f>'[9]Daily Roster'!$I207</f>
        <v>0</v>
      </c>
      <c r="J207" s="55">
        <f>'[9]Daily Roster'!$J207</f>
        <v>0</v>
      </c>
      <c r="K207" s="50">
        <f>'[9]Daily Roster'!$K207</f>
        <v>0</v>
      </c>
      <c r="L207" s="50">
        <f>'[9]Daily Roster'!$L207</f>
        <v>0</v>
      </c>
      <c r="M207" s="50">
        <f>'[9]Daily Roster'!$M207</f>
        <v>0</v>
      </c>
      <c r="N207" s="50">
        <f>'[9]Daily Roster'!$N207</f>
        <v>0</v>
      </c>
      <c r="O207" s="50">
        <f>'[9]Daily Roster'!$O207</f>
        <v>0</v>
      </c>
      <c r="P207" s="50">
        <f>'[9]Daily Roster'!$P207</f>
        <v>0</v>
      </c>
      <c r="Q207" s="50">
        <f>'[9]Daily Roster'!$Q207</f>
        <v>0</v>
      </c>
      <c r="R207" s="50">
        <f>'[9]Daily Roster'!$R207</f>
        <v>0</v>
      </c>
    </row>
    <row r="208" spans="1:18" x14ac:dyDescent="0.3">
      <c r="A208" s="56">
        <f>'[9]Daily Roster'!$A208</f>
        <v>0</v>
      </c>
      <c r="B208" s="57">
        <f>'[9]Daily Roster'!$B208</f>
        <v>0</v>
      </c>
      <c r="C208" s="55">
        <f>'[9]Daily Roster'!$C208</f>
        <v>0</v>
      </c>
      <c r="D208" s="55">
        <f>'[9]Daily Roster'!$D208</f>
        <v>0</v>
      </c>
      <c r="E208" s="55">
        <f>'[9]Daily Roster'!$E208</f>
        <v>0</v>
      </c>
      <c r="F208" s="55">
        <f>'[9]Daily Roster'!$F208</f>
        <v>0</v>
      </c>
      <c r="G208" s="55">
        <f>'[9]Daily Roster'!$G208</f>
        <v>0</v>
      </c>
      <c r="H208" s="55">
        <f>'[9]Daily Roster'!$H208</f>
        <v>0</v>
      </c>
      <c r="I208" s="55">
        <f>'[9]Daily Roster'!$I208</f>
        <v>0</v>
      </c>
      <c r="J208" s="55">
        <f>'[9]Daily Roster'!$J208</f>
        <v>0</v>
      </c>
      <c r="K208" s="50">
        <f>'[9]Daily Roster'!$K208</f>
        <v>0</v>
      </c>
      <c r="L208" s="50">
        <f>'[9]Daily Roster'!$L208</f>
        <v>0</v>
      </c>
      <c r="M208" s="50">
        <f>'[9]Daily Roster'!$M208</f>
        <v>0</v>
      </c>
      <c r="N208" s="50">
        <f>'[9]Daily Roster'!$N208</f>
        <v>0</v>
      </c>
      <c r="O208" s="50">
        <f>'[9]Daily Roster'!$O208</f>
        <v>0</v>
      </c>
      <c r="P208" s="50">
        <f>'[9]Daily Roster'!$P208</f>
        <v>0</v>
      </c>
      <c r="Q208" s="50">
        <f>'[9]Daily Roster'!$Q208</f>
        <v>0</v>
      </c>
      <c r="R208" s="50">
        <f>'[9]Daily Roster'!$R208</f>
        <v>0</v>
      </c>
    </row>
    <row r="209" spans="1:18" x14ac:dyDescent="0.3">
      <c r="A209" s="56">
        <f>'[9]Daily Roster'!$A209</f>
        <v>0</v>
      </c>
      <c r="B209" s="57">
        <f>'[9]Daily Roster'!$B209</f>
        <v>0</v>
      </c>
      <c r="C209" s="55">
        <f>'[9]Daily Roster'!$C209</f>
        <v>0</v>
      </c>
      <c r="D209" s="55">
        <f>'[9]Daily Roster'!$D209</f>
        <v>0</v>
      </c>
      <c r="E209" s="55">
        <f>'[9]Daily Roster'!$E209</f>
        <v>0</v>
      </c>
      <c r="F209" s="55">
        <f>'[9]Daily Roster'!$F209</f>
        <v>0</v>
      </c>
      <c r="G209" s="55">
        <f>'[9]Daily Roster'!$G209</f>
        <v>0</v>
      </c>
      <c r="H209" s="55">
        <f>'[9]Daily Roster'!$H209</f>
        <v>0</v>
      </c>
      <c r="I209" s="55">
        <f>'[9]Daily Roster'!$I209</f>
        <v>0</v>
      </c>
      <c r="J209" s="55">
        <f>'[9]Daily Roster'!$J209</f>
        <v>0</v>
      </c>
      <c r="K209" s="50">
        <f>'[9]Daily Roster'!$K209</f>
        <v>0</v>
      </c>
      <c r="L209" s="50">
        <f>'[9]Daily Roster'!$L209</f>
        <v>0</v>
      </c>
      <c r="M209" s="50">
        <f>'[9]Daily Roster'!$M209</f>
        <v>0</v>
      </c>
      <c r="N209" s="50">
        <f>'[9]Daily Roster'!$N209</f>
        <v>0</v>
      </c>
      <c r="O209" s="50">
        <f>'[9]Daily Roster'!$O209</f>
        <v>0</v>
      </c>
      <c r="P209" s="50">
        <f>'[9]Daily Roster'!$P209</f>
        <v>0</v>
      </c>
      <c r="Q209" s="50">
        <f>'[9]Daily Roster'!$Q209</f>
        <v>0</v>
      </c>
      <c r="R209" s="50">
        <f>'[9]Daily Roster'!$R209</f>
        <v>0</v>
      </c>
    </row>
    <row r="210" spans="1:18" x14ac:dyDescent="0.3">
      <c r="A210" s="56">
        <f>'[9]Daily Roster'!$A210</f>
        <v>0</v>
      </c>
      <c r="B210" s="57">
        <f>'[9]Daily Roster'!$B210</f>
        <v>0</v>
      </c>
      <c r="C210" s="55">
        <f>'[9]Daily Roster'!$C210</f>
        <v>0</v>
      </c>
      <c r="D210" s="55">
        <f>'[9]Daily Roster'!$D210</f>
        <v>0</v>
      </c>
      <c r="E210" s="55">
        <f>'[9]Daily Roster'!$E210</f>
        <v>0</v>
      </c>
      <c r="F210" s="55">
        <f>'[9]Daily Roster'!$F210</f>
        <v>0</v>
      </c>
      <c r="G210" s="55">
        <f>'[9]Daily Roster'!$G210</f>
        <v>0</v>
      </c>
      <c r="H210" s="55">
        <f>'[9]Daily Roster'!$H210</f>
        <v>0</v>
      </c>
      <c r="I210" s="55">
        <f>'[9]Daily Roster'!$I210</f>
        <v>0</v>
      </c>
      <c r="J210" s="55">
        <f>'[9]Daily Roster'!$J210</f>
        <v>0</v>
      </c>
      <c r="K210" s="50">
        <f>'[9]Daily Roster'!$K210</f>
        <v>0</v>
      </c>
      <c r="L210" s="50">
        <f>'[9]Daily Roster'!$L210</f>
        <v>0</v>
      </c>
      <c r="M210" s="50">
        <f>'[9]Daily Roster'!$M210</f>
        <v>0</v>
      </c>
      <c r="N210" s="50">
        <f>'[9]Daily Roster'!$N210</f>
        <v>0</v>
      </c>
      <c r="O210" s="50">
        <f>'[9]Daily Roster'!$O210</f>
        <v>0</v>
      </c>
      <c r="P210" s="50">
        <f>'[9]Daily Roster'!$P210</f>
        <v>0</v>
      </c>
      <c r="Q210" s="50">
        <f>'[9]Daily Roster'!$Q210</f>
        <v>0</v>
      </c>
      <c r="R210" s="50">
        <f>'[9]Daily Roster'!$R210</f>
        <v>0</v>
      </c>
    </row>
    <row r="211" spans="1:18" x14ac:dyDescent="0.3">
      <c r="A211" s="56">
        <f>'[9]Daily Roster'!$A211</f>
        <v>0</v>
      </c>
      <c r="B211" s="57">
        <f>'[9]Daily Roster'!$B211</f>
        <v>0</v>
      </c>
      <c r="C211" s="55">
        <f>'[9]Daily Roster'!$C211</f>
        <v>0</v>
      </c>
      <c r="D211" s="55">
        <f>'[9]Daily Roster'!$D211</f>
        <v>0</v>
      </c>
      <c r="E211" s="55">
        <f>'[9]Daily Roster'!$E211</f>
        <v>0</v>
      </c>
      <c r="F211" s="55">
        <f>'[9]Daily Roster'!$F211</f>
        <v>0</v>
      </c>
      <c r="G211" s="55">
        <f>'[9]Daily Roster'!$G211</f>
        <v>0</v>
      </c>
      <c r="H211" s="55">
        <f>'[9]Daily Roster'!$H211</f>
        <v>0</v>
      </c>
      <c r="I211" s="55">
        <f>'[9]Daily Roster'!$I211</f>
        <v>0</v>
      </c>
      <c r="J211" s="55">
        <f>'[9]Daily Roster'!$J211</f>
        <v>0</v>
      </c>
      <c r="K211" s="50">
        <f>'[9]Daily Roster'!$K211</f>
        <v>0</v>
      </c>
      <c r="L211" s="50">
        <f>'[9]Daily Roster'!$L211</f>
        <v>0</v>
      </c>
      <c r="M211" s="50">
        <f>'[9]Daily Roster'!$M211</f>
        <v>0</v>
      </c>
      <c r="N211" s="50">
        <f>'[9]Daily Roster'!$N211</f>
        <v>0</v>
      </c>
      <c r="O211" s="50">
        <f>'[9]Daily Roster'!$O211</f>
        <v>0</v>
      </c>
      <c r="P211" s="50">
        <f>'[9]Daily Roster'!$P211</f>
        <v>0</v>
      </c>
      <c r="Q211" s="50">
        <f>'[9]Daily Roster'!$Q211</f>
        <v>0</v>
      </c>
      <c r="R211" s="50">
        <f>'[9]Daily Roster'!$R211</f>
        <v>0</v>
      </c>
    </row>
    <row r="212" spans="1:18" x14ac:dyDescent="0.3">
      <c r="A212" s="56">
        <f>'[9]Daily Roster'!$A212</f>
        <v>0</v>
      </c>
      <c r="B212" s="57">
        <f>'[9]Daily Roster'!$B212</f>
        <v>0</v>
      </c>
      <c r="C212" s="55">
        <f>'[9]Daily Roster'!$C212</f>
        <v>0</v>
      </c>
      <c r="D212" s="55">
        <f>'[9]Daily Roster'!$D212</f>
        <v>0</v>
      </c>
      <c r="E212" s="55">
        <f>'[9]Daily Roster'!$E212</f>
        <v>0</v>
      </c>
      <c r="F212" s="55">
        <f>'[9]Daily Roster'!$F212</f>
        <v>0</v>
      </c>
      <c r="G212" s="55">
        <f>'[9]Daily Roster'!$G212</f>
        <v>0</v>
      </c>
      <c r="H212" s="55">
        <f>'[9]Daily Roster'!$H212</f>
        <v>0</v>
      </c>
      <c r="I212" s="55">
        <f>'[9]Daily Roster'!$I212</f>
        <v>0</v>
      </c>
      <c r="J212" s="55">
        <f>'[9]Daily Roster'!$J212</f>
        <v>0</v>
      </c>
      <c r="K212" s="50">
        <f>'[9]Daily Roster'!$K212</f>
        <v>0</v>
      </c>
      <c r="L212" s="50">
        <f>'[9]Daily Roster'!$L212</f>
        <v>0</v>
      </c>
      <c r="M212" s="50">
        <f>'[9]Daily Roster'!$M212</f>
        <v>0</v>
      </c>
      <c r="N212" s="50">
        <f>'[9]Daily Roster'!$N212</f>
        <v>0</v>
      </c>
      <c r="O212" s="50">
        <f>'[9]Daily Roster'!$O212</f>
        <v>0</v>
      </c>
      <c r="P212" s="50">
        <f>'[9]Daily Roster'!$P212</f>
        <v>0</v>
      </c>
      <c r="Q212" s="50">
        <f>'[9]Daily Roster'!$Q212</f>
        <v>0</v>
      </c>
      <c r="R212" s="50">
        <f>'[9]Daily Roster'!$R212</f>
        <v>0</v>
      </c>
    </row>
    <row r="213" spans="1:18" x14ac:dyDescent="0.3">
      <c r="A213" s="56">
        <f>'[9]Daily Roster'!$A213</f>
        <v>0</v>
      </c>
      <c r="B213" s="57">
        <f>'[9]Daily Roster'!$B213</f>
        <v>0</v>
      </c>
      <c r="C213" s="55">
        <f>'[9]Daily Roster'!$C213</f>
        <v>0</v>
      </c>
      <c r="D213" s="55">
        <f>'[9]Daily Roster'!$D213</f>
        <v>0</v>
      </c>
      <c r="E213" s="55">
        <f>'[9]Daily Roster'!$E213</f>
        <v>0</v>
      </c>
      <c r="F213" s="55">
        <f>'[9]Daily Roster'!$F213</f>
        <v>0</v>
      </c>
      <c r="G213" s="55">
        <f>'[9]Daily Roster'!$G213</f>
        <v>0</v>
      </c>
      <c r="H213" s="55">
        <f>'[9]Daily Roster'!$H213</f>
        <v>0</v>
      </c>
      <c r="I213" s="55">
        <f>'[9]Daily Roster'!$I213</f>
        <v>0</v>
      </c>
      <c r="J213" s="55">
        <f>'[9]Daily Roster'!$J213</f>
        <v>0</v>
      </c>
      <c r="K213" s="50">
        <f>'[9]Daily Roster'!$K213</f>
        <v>0</v>
      </c>
      <c r="L213" s="50">
        <f>'[9]Daily Roster'!$L213</f>
        <v>0</v>
      </c>
      <c r="M213" s="50">
        <f>'[9]Daily Roster'!$M213</f>
        <v>0</v>
      </c>
      <c r="N213" s="50">
        <f>'[9]Daily Roster'!$N213</f>
        <v>0</v>
      </c>
      <c r="O213" s="50">
        <f>'[9]Daily Roster'!$O213</f>
        <v>0</v>
      </c>
      <c r="P213" s="50">
        <f>'[9]Daily Roster'!$P213</f>
        <v>0</v>
      </c>
      <c r="Q213" s="50">
        <f>'[9]Daily Roster'!$Q213</f>
        <v>0</v>
      </c>
      <c r="R213" s="50">
        <f>'[9]Daily Roster'!$R213</f>
        <v>0</v>
      </c>
    </row>
    <row r="214" spans="1:18" x14ac:dyDescent="0.3">
      <c r="A214" s="56">
        <f>'[9]Daily Roster'!$A214</f>
        <v>0</v>
      </c>
      <c r="B214" s="57">
        <f>'[9]Daily Roster'!$B214</f>
        <v>0</v>
      </c>
      <c r="C214" s="55">
        <f>'[9]Daily Roster'!$C214</f>
        <v>0</v>
      </c>
      <c r="D214" s="55">
        <f>'[9]Daily Roster'!$D214</f>
        <v>0</v>
      </c>
      <c r="E214" s="55">
        <f>'[9]Daily Roster'!$E214</f>
        <v>0</v>
      </c>
      <c r="F214" s="55">
        <f>'[9]Daily Roster'!$F214</f>
        <v>0</v>
      </c>
      <c r="G214" s="55">
        <f>'[9]Daily Roster'!$G214</f>
        <v>0</v>
      </c>
      <c r="H214" s="55">
        <f>'[9]Daily Roster'!$H214</f>
        <v>0</v>
      </c>
      <c r="I214" s="55">
        <f>'[9]Daily Roster'!$I214</f>
        <v>0</v>
      </c>
      <c r="J214" s="55">
        <f>'[9]Daily Roster'!$J214</f>
        <v>0</v>
      </c>
      <c r="K214" s="50">
        <f>'[9]Daily Roster'!$K214</f>
        <v>0</v>
      </c>
      <c r="L214" s="50">
        <f>'[9]Daily Roster'!$L214</f>
        <v>0</v>
      </c>
      <c r="M214" s="50">
        <f>'[9]Daily Roster'!$M214</f>
        <v>0</v>
      </c>
      <c r="N214" s="50">
        <f>'[9]Daily Roster'!$N214</f>
        <v>0</v>
      </c>
      <c r="O214" s="50">
        <f>'[9]Daily Roster'!$O214</f>
        <v>0</v>
      </c>
      <c r="P214" s="50">
        <f>'[9]Daily Roster'!$P214</f>
        <v>0</v>
      </c>
      <c r="Q214" s="50">
        <f>'[9]Daily Roster'!$Q214</f>
        <v>0</v>
      </c>
      <c r="R214" s="50">
        <f>'[9]Daily Roster'!$R214</f>
        <v>0</v>
      </c>
    </row>
    <row r="215" spans="1:18" x14ac:dyDescent="0.3">
      <c r="A215" s="56">
        <f>'[9]Daily Roster'!$A215</f>
        <v>0</v>
      </c>
      <c r="B215" s="57">
        <f>'[9]Daily Roster'!$B215</f>
        <v>0</v>
      </c>
      <c r="C215" s="55">
        <f>'[9]Daily Roster'!$C215</f>
        <v>0</v>
      </c>
      <c r="D215" s="55">
        <f>'[9]Daily Roster'!$D215</f>
        <v>0</v>
      </c>
      <c r="E215" s="55">
        <f>'[9]Daily Roster'!$E215</f>
        <v>0</v>
      </c>
      <c r="F215" s="55">
        <f>'[9]Daily Roster'!$F215</f>
        <v>0</v>
      </c>
      <c r="G215" s="55">
        <f>'[9]Daily Roster'!$G215</f>
        <v>0</v>
      </c>
      <c r="H215" s="55">
        <f>'[9]Daily Roster'!$H215</f>
        <v>0</v>
      </c>
      <c r="I215" s="55">
        <f>'[9]Daily Roster'!$I215</f>
        <v>0</v>
      </c>
      <c r="J215" s="55">
        <f>'[9]Daily Roster'!$J215</f>
        <v>0</v>
      </c>
      <c r="K215" s="50">
        <f>'[9]Daily Roster'!$K215</f>
        <v>0</v>
      </c>
      <c r="L215" s="50">
        <f>'[9]Daily Roster'!$L215</f>
        <v>0</v>
      </c>
      <c r="M215" s="50">
        <f>'[9]Daily Roster'!$M215</f>
        <v>0</v>
      </c>
      <c r="N215" s="50">
        <f>'[9]Daily Roster'!$N215</f>
        <v>0</v>
      </c>
      <c r="O215" s="50">
        <f>'[9]Daily Roster'!$O215</f>
        <v>0</v>
      </c>
      <c r="P215" s="50">
        <f>'[9]Daily Roster'!$P215</f>
        <v>0</v>
      </c>
      <c r="Q215" s="50">
        <f>'[9]Daily Roster'!$Q215</f>
        <v>0</v>
      </c>
      <c r="R215" s="50">
        <f>'[9]Daily Roster'!$R215</f>
        <v>0</v>
      </c>
    </row>
    <row r="216" spans="1:18" x14ac:dyDescent="0.3">
      <c r="A216" s="56">
        <f>'[9]Daily Roster'!$A216</f>
        <v>0</v>
      </c>
      <c r="B216" s="57">
        <f>'[9]Daily Roster'!$B216</f>
        <v>0</v>
      </c>
      <c r="C216" s="55">
        <f>'[9]Daily Roster'!$C216</f>
        <v>0</v>
      </c>
      <c r="D216" s="55">
        <f>'[9]Daily Roster'!$D216</f>
        <v>0</v>
      </c>
      <c r="E216" s="55">
        <f>'[9]Daily Roster'!$E216</f>
        <v>0</v>
      </c>
      <c r="F216" s="55">
        <f>'[9]Daily Roster'!$F216</f>
        <v>0</v>
      </c>
      <c r="G216" s="55">
        <f>'[9]Daily Roster'!$G216</f>
        <v>0</v>
      </c>
      <c r="H216" s="55">
        <f>'[9]Daily Roster'!$H216</f>
        <v>0</v>
      </c>
      <c r="I216" s="55">
        <f>'[9]Daily Roster'!$I216</f>
        <v>0</v>
      </c>
      <c r="J216" s="55">
        <f>'[9]Daily Roster'!$J216</f>
        <v>0</v>
      </c>
      <c r="K216" s="50">
        <f>'[9]Daily Roster'!$K216</f>
        <v>0</v>
      </c>
      <c r="L216" s="50">
        <f>'[9]Daily Roster'!$L216</f>
        <v>0</v>
      </c>
      <c r="M216" s="50">
        <f>'[9]Daily Roster'!$M216</f>
        <v>0</v>
      </c>
      <c r="N216" s="50">
        <f>'[9]Daily Roster'!$N216</f>
        <v>0</v>
      </c>
      <c r="O216" s="50">
        <f>'[9]Daily Roster'!$O216</f>
        <v>0</v>
      </c>
      <c r="P216" s="50">
        <f>'[9]Daily Roster'!$P216</f>
        <v>0</v>
      </c>
      <c r="Q216" s="50">
        <f>'[9]Daily Roster'!$Q216</f>
        <v>0</v>
      </c>
      <c r="R216" s="50">
        <f>'[9]Daily Roster'!$R216</f>
        <v>0</v>
      </c>
    </row>
    <row r="217" spans="1:18" x14ac:dyDescent="0.3">
      <c r="A217" s="56">
        <f>'[9]Daily Roster'!$A217</f>
        <v>0</v>
      </c>
      <c r="B217" s="57">
        <f>'[9]Daily Roster'!$B217</f>
        <v>0</v>
      </c>
      <c r="C217" s="55">
        <f>'[9]Daily Roster'!$C217</f>
        <v>0</v>
      </c>
      <c r="D217" s="55">
        <f>'[9]Daily Roster'!$D217</f>
        <v>0</v>
      </c>
      <c r="E217" s="55">
        <f>'[9]Daily Roster'!$E217</f>
        <v>0</v>
      </c>
      <c r="F217" s="55">
        <f>'[9]Daily Roster'!$F217</f>
        <v>0</v>
      </c>
      <c r="G217" s="55">
        <f>'[9]Daily Roster'!$G217</f>
        <v>0</v>
      </c>
      <c r="H217" s="55">
        <f>'[9]Daily Roster'!$H217</f>
        <v>0</v>
      </c>
      <c r="I217" s="55">
        <f>'[9]Daily Roster'!$I217</f>
        <v>0</v>
      </c>
      <c r="J217" s="55">
        <f>'[9]Daily Roster'!$J217</f>
        <v>0</v>
      </c>
      <c r="K217" s="50">
        <f>'[9]Daily Roster'!$K217</f>
        <v>0</v>
      </c>
      <c r="L217" s="50">
        <f>'[9]Daily Roster'!$L217</f>
        <v>0</v>
      </c>
      <c r="M217" s="50">
        <f>'[9]Daily Roster'!$M217</f>
        <v>0</v>
      </c>
      <c r="N217" s="50">
        <f>'[9]Daily Roster'!$N217</f>
        <v>0</v>
      </c>
      <c r="O217" s="50">
        <f>'[9]Daily Roster'!$O217</f>
        <v>0</v>
      </c>
      <c r="P217" s="50">
        <f>'[9]Daily Roster'!$P217</f>
        <v>0</v>
      </c>
      <c r="Q217" s="50">
        <f>'[9]Daily Roster'!$Q217</f>
        <v>0</v>
      </c>
      <c r="R217" s="50">
        <f>'[9]Daily Roster'!$R217</f>
        <v>0</v>
      </c>
    </row>
    <row r="218" spans="1:18" x14ac:dyDescent="0.3">
      <c r="A218" s="56">
        <f>'[9]Daily Roster'!$A218</f>
        <v>0</v>
      </c>
      <c r="B218" s="57">
        <f>'[9]Daily Roster'!$B218</f>
        <v>0</v>
      </c>
      <c r="C218" s="55">
        <f>'[9]Daily Roster'!$C218</f>
        <v>0</v>
      </c>
      <c r="D218" s="55">
        <f>'[9]Daily Roster'!$D218</f>
        <v>0</v>
      </c>
      <c r="E218" s="55">
        <f>'[9]Daily Roster'!$E218</f>
        <v>0</v>
      </c>
      <c r="F218" s="55">
        <f>'[9]Daily Roster'!$F218</f>
        <v>0</v>
      </c>
      <c r="G218" s="55">
        <f>'[9]Daily Roster'!$G218</f>
        <v>0</v>
      </c>
      <c r="H218" s="55">
        <f>'[9]Daily Roster'!$H218</f>
        <v>0</v>
      </c>
      <c r="I218" s="55">
        <f>'[9]Daily Roster'!$I218</f>
        <v>0</v>
      </c>
      <c r="J218" s="55">
        <f>'[9]Daily Roster'!$J218</f>
        <v>0</v>
      </c>
      <c r="K218" s="50">
        <f>'[9]Daily Roster'!$K218</f>
        <v>0</v>
      </c>
      <c r="L218" s="50">
        <f>'[9]Daily Roster'!$L218</f>
        <v>0</v>
      </c>
      <c r="M218" s="50">
        <f>'[9]Daily Roster'!$M218</f>
        <v>0</v>
      </c>
      <c r="N218" s="50">
        <f>'[9]Daily Roster'!$N218</f>
        <v>0</v>
      </c>
      <c r="O218" s="50">
        <f>'[9]Daily Roster'!$O218</f>
        <v>0</v>
      </c>
      <c r="P218" s="50">
        <f>'[9]Daily Roster'!$P218</f>
        <v>0</v>
      </c>
      <c r="Q218" s="50">
        <f>'[9]Daily Roster'!$Q218</f>
        <v>0</v>
      </c>
      <c r="R218" s="50">
        <f>'[9]Daily Roster'!$R218</f>
        <v>0</v>
      </c>
    </row>
    <row r="219" spans="1:18" x14ac:dyDescent="0.3">
      <c r="A219" s="56">
        <f>'[9]Daily Roster'!$A219</f>
        <v>0</v>
      </c>
      <c r="B219" s="57">
        <f>'[9]Daily Roster'!$B219</f>
        <v>0</v>
      </c>
      <c r="C219" s="55">
        <f>'[9]Daily Roster'!$C219</f>
        <v>0</v>
      </c>
      <c r="D219" s="55">
        <f>'[9]Daily Roster'!$D219</f>
        <v>0</v>
      </c>
      <c r="E219" s="55">
        <f>'[9]Daily Roster'!$E219</f>
        <v>0</v>
      </c>
      <c r="F219" s="55">
        <f>'[9]Daily Roster'!$F219</f>
        <v>0</v>
      </c>
      <c r="G219" s="55">
        <f>'[9]Daily Roster'!$G219</f>
        <v>0</v>
      </c>
      <c r="H219" s="55">
        <f>'[9]Daily Roster'!$H219</f>
        <v>0</v>
      </c>
      <c r="I219" s="55">
        <f>'[9]Daily Roster'!$I219</f>
        <v>0</v>
      </c>
      <c r="J219" s="55">
        <f>'[9]Daily Roster'!$J219</f>
        <v>0</v>
      </c>
      <c r="K219" s="50">
        <f>'[9]Daily Roster'!$K219</f>
        <v>0</v>
      </c>
      <c r="L219" s="50">
        <f>'[9]Daily Roster'!$L219</f>
        <v>0</v>
      </c>
      <c r="M219" s="50">
        <f>'[9]Daily Roster'!$M219</f>
        <v>0</v>
      </c>
      <c r="N219" s="50">
        <f>'[9]Daily Roster'!$N219</f>
        <v>0</v>
      </c>
      <c r="O219" s="50">
        <f>'[9]Daily Roster'!$O219</f>
        <v>0</v>
      </c>
      <c r="P219" s="50">
        <f>'[9]Daily Roster'!$P219</f>
        <v>0</v>
      </c>
      <c r="Q219" s="50">
        <f>'[9]Daily Roster'!$Q219</f>
        <v>0</v>
      </c>
      <c r="R219" s="50">
        <f>'[9]Daily Roster'!$R219</f>
        <v>0</v>
      </c>
    </row>
    <row r="220" spans="1:18" x14ac:dyDescent="0.3">
      <c r="A220" s="56">
        <f>'[9]Daily Roster'!$A220</f>
        <v>0</v>
      </c>
      <c r="B220" s="57">
        <f>'[9]Daily Roster'!$B220</f>
        <v>0</v>
      </c>
      <c r="C220" s="55">
        <f>'[9]Daily Roster'!$C220</f>
        <v>0</v>
      </c>
      <c r="D220" s="55">
        <f>'[9]Daily Roster'!$D220</f>
        <v>0</v>
      </c>
      <c r="E220" s="55">
        <f>'[9]Daily Roster'!$E220</f>
        <v>0</v>
      </c>
      <c r="F220" s="55">
        <f>'[9]Daily Roster'!$F220</f>
        <v>0</v>
      </c>
      <c r="G220" s="55">
        <f>'[9]Daily Roster'!$G220</f>
        <v>0</v>
      </c>
      <c r="H220" s="55">
        <f>'[9]Daily Roster'!$H220</f>
        <v>0</v>
      </c>
      <c r="I220" s="55">
        <f>'[9]Daily Roster'!$I220</f>
        <v>0</v>
      </c>
      <c r="J220" s="55">
        <f>'[9]Daily Roster'!$J220</f>
        <v>0</v>
      </c>
      <c r="K220" s="50">
        <f>'[9]Daily Roster'!$K220</f>
        <v>0</v>
      </c>
      <c r="L220" s="50">
        <f>'[9]Daily Roster'!$L220</f>
        <v>0</v>
      </c>
      <c r="M220" s="50">
        <f>'[9]Daily Roster'!$M220</f>
        <v>0</v>
      </c>
      <c r="N220" s="50">
        <f>'[9]Daily Roster'!$N220</f>
        <v>0</v>
      </c>
      <c r="O220" s="50">
        <f>'[9]Daily Roster'!$O220</f>
        <v>0</v>
      </c>
      <c r="P220" s="50">
        <f>'[9]Daily Roster'!$P220</f>
        <v>0</v>
      </c>
      <c r="Q220" s="50">
        <f>'[9]Daily Roster'!$Q220</f>
        <v>0</v>
      </c>
      <c r="R220" s="50">
        <f>'[9]Daily Roster'!$R220</f>
        <v>0</v>
      </c>
    </row>
    <row r="221" spans="1:18" x14ac:dyDescent="0.3">
      <c r="A221" s="56">
        <f>'[9]Daily Roster'!$A221</f>
        <v>0</v>
      </c>
      <c r="B221" s="57">
        <f>'[9]Daily Roster'!$B221</f>
        <v>0</v>
      </c>
      <c r="C221" s="55">
        <f>'[9]Daily Roster'!$C221</f>
        <v>0</v>
      </c>
      <c r="D221" s="55">
        <f>'[9]Daily Roster'!$D221</f>
        <v>0</v>
      </c>
      <c r="E221" s="55">
        <f>'[9]Daily Roster'!$E221</f>
        <v>0</v>
      </c>
      <c r="F221" s="55">
        <f>'[9]Daily Roster'!$F221</f>
        <v>0</v>
      </c>
      <c r="G221" s="55">
        <f>'[9]Daily Roster'!$G221</f>
        <v>0</v>
      </c>
      <c r="H221" s="55">
        <f>'[9]Daily Roster'!$H221</f>
        <v>0</v>
      </c>
      <c r="I221" s="55">
        <f>'[9]Daily Roster'!$I221</f>
        <v>0</v>
      </c>
      <c r="J221" s="55">
        <f>'[9]Daily Roster'!$J221</f>
        <v>0</v>
      </c>
      <c r="K221" s="50">
        <f>'[9]Daily Roster'!$K221</f>
        <v>0</v>
      </c>
      <c r="L221" s="50">
        <f>'[9]Daily Roster'!$L221</f>
        <v>0</v>
      </c>
      <c r="M221" s="50">
        <f>'[9]Daily Roster'!$M221</f>
        <v>0</v>
      </c>
      <c r="N221" s="50">
        <f>'[9]Daily Roster'!$N221</f>
        <v>0</v>
      </c>
      <c r="O221" s="50">
        <f>'[9]Daily Roster'!$O221</f>
        <v>0</v>
      </c>
      <c r="P221" s="50">
        <f>'[9]Daily Roster'!$P221</f>
        <v>0</v>
      </c>
      <c r="Q221" s="50">
        <f>'[9]Daily Roster'!$Q221</f>
        <v>0</v>
      </c>
      <c r="R221" s="50">
        <f>'[9]Daily Roster'!$R221</f>
        <v>0</v>
      </c>
    </row>
    <row r="222" spans="1:18" x14ac:dyDescent="0.3">
      <c r="A222" s="56">
        <f>'[9]Daily Roster'!$A222</f>
        <v>0</v>
      </c>
      <c r="B222" s="57">
        <f>'[9]Daily Roster'!$B222</f>
        <v>0</v>
      </c>
      <c r="C222" s="55">
        <f>'[9]Daily Roster'!$C222</f>
        <v>0</v>
      </c>
      <c r="D222" s="55">
        <f>'[9]Daily Roster'!$D222</f>
        <v>0</v>
      </c>
      <c r="E222" s="55">
        <f>'[9]Daily Roster'!$E222</f>
        <v>0</v>
      </c>
      <c r="F222" s="55">
        <f>'[9]Daily Roster'!$F222</f>
        <v>0</v>
      </c>
      <c r="G222" s="55">
        <f>'[9]Daily Roster'!$G222</f>
        <v>0</v>
      </c>
      <c r="H222" s="55">
        <f>'[9]Daily Roster'!$H222</f>
        <v>0</v>
      </c>
      <c r="I222" s="55">
        <f>'[9]Daily Roster'!$I222</f>
        <v>0</v>
      </c>
      <c r="J222" s="55">
        <f>'[9]Daily Roster'!$J222</f>
        <v>0</v>
      </c>
      <c r="K222" s="50">
        <f>'[9]Daily Roster'!$K222</f>
        <v>0</v>
      </c>
      <c r="L222" s="50">
        <f>'[9]Daily Roster'!$L222</f>
        <v>0</v>
      </c>
      <c r="M222" s="50">
        <f>'[9]Daily Roster'!$M222</f>
        <v>0</v>
      </c>
      <c r="N222" s="50">
        <f>'[9]Daily Roster'!$N222</f>
        <v>0</v>
      </c>
      <c r="O222" s="50">
        <f>'[9]Daily Roster'!$O222</f>
        <v>0</v>
      </c>
      <c r="P222" s="50">
        <f>'[9]Daily Roster'!$P222</f>
        <v>0</v>
      </c>
      <c r="Q222" s="50">
        <f>'[9]Daily Roster'!$Q222</f>
        <v>0</v>
      </c>
      <c r="R222" s="50">
        <f>'[9]Daily Roster'!$R222</f>
        <v>0</v>
      </c>
    </row>
    <row r="223" spans="1:18" x14ac:dyDescent="0.3">
      <c r="A223" s="56">
        <f>'[9]Daily Roster'!$A223</f>
        <v>0</v>
      </c>
      <c r="B223" s="57">
        <f>'[9]Daily Roster'!$B223</f>
        <v>0</v>
      </c>
      <c r="C223" s="55">
        <f>'[9]Daily Roster'!$C223</f>
        <v>0</v>
      </c>
      <c r="D223" s="55">
        <f>'[9]Daily Roster'!$D223</f>
        <v>0</v>
      </c>
      <c r="E223" s="55">
        <f>'[9]Daily Roster'!$E223</f>
        <v>0</v>
      </c>
      <c r="F223" s="55">
        <f>'[9]Daily Roster'!$F223</f>
        <v>0</v>
      </c>
      <c r="G223" s="55">
        <f>'[9]Daily Roster'!$G223</f>
        <v>0</v>
      </c>
      <c r="H223" s="55">
        <f>'[9]Daily Roster'!$H223</f>
        <v>0</v>
      </c>
      <c r="I223" s="55">
        <f>'[9]Daily Roster'!$I223</f>
        <v>0</v>
      </c>
      <c r="J223" s="55">
        <f>'[9]Daily Roster'!$J223</f>
        <v>0</v>
      </c>
      <c r="K223" s="50">
        <f>'[9]Daily Roster'!$K223</f>
        <v>0</v>
      </c>
      <c r="L223" s="50">
        <f>'[9]Daily Roster'!$L223</f>
        <v>0</v>
      </c>
      <c r="M223" s="50">
        <f>'[9]Daily Roster'!$M223</f>
        <v>0</v>
      </c>
      <c r="N223" s="50">
        <f>'[9]Daily Roster'!$N223</f>
        <v>0</v>
      </c>
      <c r="O223" s="50">
        <f>'[9]Daily Roster'!$O223</f>
        <v>0</v>
      </c>
      <c r="P223" s="50">
        <f>'[9]Daily Roster'!$P223</f>
        <v>0</v>
      </c>
      <c r="Q223" s="50">
        <f>'[9]Daily Roster'!$Q223</f>
        <v>0</v>
      </c>
      <c r="R223" s="50">
        <f>'[9]Daily Roster'!$R223</f>
        <v>0</v>
      </c>
    </row>
    <row r="224" spans="1:18" x14ac:dyDescent="0.3">
      <c r="A224" s="56">
        <f>'[9]Daily Roster'!$A224</f>
        <v>0</v>
      </c>
      <c r="B224" s="57">
        <f>'[9]Daily Roster'!$B224</f>
        <v>0</v>
      </c>
      <c r="C224" s="55">
        <f>'[9]Daily Roster'!$C224</f>
        <v>0</v>
      </c>
      <c r="D224" s="55">
        <f>'[9]Daily Roster'!$D224</f>
        <v>0</v>
      </c>
      <c r="E224" s="55">
        <f>'[9]Daily Roster'!$E224</f>
        <v>0</v>
      </c>
      <c r="F224" s="55">
        <f>'[9]Daily Roster'!$F224</f>
        <v>0</v>
      </c>
      <c r="G224" s="55">
        <f>'[9]Daily Roster'!$G224</f>
        <v>0</v>
      </c>
      <c r="H224" s="55">
        <f>'[9]Daily Roster'!$H224</f>
        <v>0</v>
      </c>
      <c r="I224" s="55">
        <f>'[9]Daily Roster'!$I224</f>
        <v>0</v>
      </c>
      <c r="J224" s="55">
        <f>'[9]Daily Roster'!$J224</f>
        <v>0</v>
      </c>
      <c r="K224" s="50">
        <f>'[9]Daily Roster'!$K224</f>
        <v>0</v>
      </c>
      <c r="L224" s="50">
        <f>'[9]Daily Roster'!$L224</f>
        <v>0</v>
      </c>
      <c r="M224" s="50">
        <f>'[9]Daily Roster'!$M224</f>
        <v>0</v>
      </c>
      <c r="N224" s="50">
        <f>'[9]Daily Roster'!$N224</f>
        <v>0</v>
      </c>
      <c r="O224" s="50">
        <f>'[9]Daily Roster'!$O224</f>
        <v>0</v>
      </c>
      <c r="P224" s="50">
        <f>'[9]Daily Roster'!$P224</f>
        <v>0</v>
      </c>
      <c r="Q224" s="50">
        <f>'[9]Daily Roster'!$Q224</f>
        <v>0</v>
      </c>
      <c r="R224" s="50">
        <f>'[9]Daily Roster'!$R224</f>
        <v>0</v>
      </c>
    </row>
    <row r="225" spans="1:18" x14ac:dyDescent="0.3">
      <c r="A225" s="56">
        <f>'[9]Daily Roster'!$A225</f>
        <v>0</v>
      </c>
      <c r="B225" s="57">
        <f>'[9]Daily Roster'!$B225</f>
        <v>0</v>
      </c>
      <c r="C225" s="55">
        <f>'[9]Daily Roster'!$C225</f>
        <v>0</v>
      </c>
      <c r="D225" s="55">
        <f>'[9]Daily Roster'!$D225</f>
        <v>0</v>
      </c>
      <c r="E225" s="55">
        <f>'[9]Daily Roster'!$E225</f>
        <v>0</v>
      </c>
      <c r="F225" s="55">
        <f>'[9]Daily Roster'!$F225</f>
        <v>0</v>
      </c>
      <c r="G225" s="55">
        <f>'[9]Daily Roster'!$G225</f>
        <v>0</v>
      </c>
      <c r="H225" s="55">
        <f>'[9]Daily Roster'!$H225</f>
        <v>0</v>
      </c>
      <c r="I225" s="55">
        <f>'[9]Daily Roster'!$I225</f>
        <v>0</v>
      </c>
      <c r="J225" s="55">
        <f>'[9]Daily Roster'!$J225</f>
        <v>0</v>
      </c>
      <c r="K225" s="50">
        <f>'[9]Daily Roster'!$K225</f>
        <v>0</v>
      </c>
      <c r="L225" s="50">
        <f>'[9]Daily Roster'!$L225</f>
        <v>0</v>
      </c>
      <c r="M225" s="50">
        <f>'[9]Daily Roster'!$M225</f>
        <v>0</v>
      </c>
      <c r="N225" s="50">
        <f>'[9]Daily Roster'!$N225</f>
        <v>0</v>
      </c>
      <c r="O225" s="50">
        <f>'[9]Daily Roster'!$O225</f>
        <v>0</v>
      </c>
      <c r="P225" s="50">
        <f>'[9]Daily Roster'!$P225</f>
        <v>0</v>
      </c>
      <c r="Q225" s="50">
        <f>'[9]Daily Roster'!$Q225</f>
        <v>0</v>
      </c>
      <c r="R225" s="50">
        <f>'[9]Daily Roster'!$R225</f>
        <v>0</v>
      </c>
    </row>
    <row r="226" spans="1:18" x14ac:dyDescent="0.3">
      <c r="A226" s="56">
        <f>'[9]Daily Roster'!$A226</f>
        <v>0</v>
      </c>
      <c r="B226" s="57">
        <f>'[9]Daily Roster'!$B226</f>
        <v>0</v>
      </c>
      <c r="C226" s="55">
        <f>'[9]Daily Roster'!$C226</f>
        <v>0</v>
      </c>
      <c r="D226" s="55">
        <f>'[9]Daily Roster'!$D226</f>
        <v>0</v>
      </c>
      <c r="E226" s="55">
        <f>'[9]Daily Roster'!$E226</f>
        <v>0</v>
      </c>
      <c r="F226" s="55">
        <f>'[9]Daily Roster'!$F226</f>
        <v>0</v>
      </c>
      <c r="G226" s="55">
        <f>'[9]Daily Roster'!$G226</f>
        <v>0</v>
      </c>
      <c r="H226" s="55">
        <f>'[9]Daily Roster'!$H226</f>
        <v>0</v>
      </c>
      <c r="I226" s="55">
        <f>'[9]Daily Roster'!$I226</f>
        <v>0</v>
      </c>
      <c r="J226" s="55">
        <f>'[9]Daily Roster'!$J226</f>
        <v>0</v>
      </c>
      <c r="K226" s="50">
        <f>'[9]Daily Roster'!$K226</f>
        <v>0</v>
      </c>
      <c r="L226" s="50">
        <f>'[9]Daily Roster'!$L226</f>
        <v>0</v>
      </c>
      <c r="M226" s="50">
        <f>'[9]Daily Roster'!$M226</f>
        <v>0</v>
      </c>
      <c r="N226" s="50">
        <f>'[9]Daily Roster'!$N226</f>
        <v>0</v>
      </c>
      <c r="O226" s="50">
        <f>'[9]Daily Roster'!$O226</f>
        <v>0</v>
      </c>
      <c r="P226" s="50">
        <f>'[9]Daily Roster'!$P226</f>
        <v>0</v>
      </c>
      <c r="Q226" s="50">
        <f>'[9]Daily Roster'!$Q226</f>
        <v>0</v>
      </c>
      <c r="R226" s="50">
        <f>'[9]Daily Roster'!$R226</f>
        <v>0</v>
      </c>
    </row>
    <row r="227" spans="1:18" x14ac:dyDescent="0.3">
      <c r="A227" s="56">
        <f>'[9]Daily Roster'!$A227</f>
        <v>0</v>
      </c>
      <c r="B227" s="57">
        <f>'[9]Daily Roster'!$B227</f>
        <v>0</v>
      </c>
      <c r="C227" s="55">
        <f>'[9]Daily Roster'!$C227</f>
        <v>0</v>
      </c>
      <c r="D227" s="55">
        <f>'[9]Daily Roster'!$D227</f>
        <v>0</v>
      </c>
      <c r="E227" s="55">
        <f>'[9]Daily Roster'!$E227</f>
        <v>0</v>
      </c>
      <c r="F227" s="55">
        <f>'[9]Daily Roster'!$F227</f>
        <v>0</v>
      </c>
      <c r="G227" s="55">
        <f>'[9]Daily Roster'!$G227</f>
        <v>0</v>
      </c>
      <c r="H227" s="55">
        <f>'[9]Daily Roster'!$H227</f>
        <v>0</v>
      </c>
      <c r="I227" s="55">
        <f>'[9]Daily Roster'!$I227</f>
        <v>0</v>
      </c>
      <c r="J227" s="55">
        <f>'[9]Daily Roster'!$J227</f>
        <v>0</v>
      </c>
      <c r="K227" s="50">
        <f>'[9]Daily Roster'!$K227</f>
        <v>0</v>
      </c>
      <c r="L227" s="50">
        <f>'[9]Daily Roster'!$L227</f>
        <v>0</v>
      </c>
      <c r="M227" s="50">
        <f>'[9]Daily Roster'!$M227</f>
        <v>0</v>
      </c>
      <c r="N227" s="50">
        <f>'[9]Daily Roster'!$N227</f>
        <v>0</v>
      </c>
      <c r="O227" s="50">
        <f>'[9]Daily Roster'!$O227</f>
        <v>0</v>
      </c>
      <c r="P227" s="50">
        <f>'[9]Daily Roster'!$P227</f>
        <v>0</v>
      </c>
      <c r="Q227" s="50">
        <f>'[9]Daily Roster'!$Q227</f>
        <v>0</v>
      </c>
      <c r="R227" s="50">
        <f>'[9]Daily Roster'!$R227</f>
        <v>0</v>
      </c>
    </row>
    <row r="228" spans="1:18" x14ac:dyDescent="0.3">
      <c r="A228" s="56">
        <f>'[9]Daily Roster'!$A228</f>
        <v>0</v>
      </c>
      <c r="B228" s="57">
        <f>'[9]Daily Roster'!$B228</f>
        <v>0</v>
      </c>
      <c r="C228" s="55">
        <f>'[9]Daily Roster'!$C228</f>
        <v>0</v>
      </c>
      <c r="D228" s="55">
        <f>'[9]Daily Roster'!$D228</f>
        <v>0</v>
      </c>
      <c r="E228" s="55">
        <f>'[9]Daily Roster'!$E228</f>
        <v>0</v>
      </c>
      <c r="F228" s="55">
        <f>'[9]Daily Roster'!$F228</f>
        <v>0</v>
      </c>
      <c r="G228" s="55">
        <f>'[9]Daily Roster'!$G228</f>
        <v>0</v>
      </c>
      <c r="H228" s="55">
        <f>'[9]Daily Roster'!$H228</f>
        <v>0</v>
      </c>
      <c r="I228" s="55">
        <f>'[9]Daily Roster'!$I228</f>
        <v>0</v>
      </c>
      <c r="J228" s="55">
        <f>'[9]Daily Roster'!$J228</f>
        <v>0</v>
      </c>
      <c r="K228" s="50">
        <f>'[9]Daily Roster'!$K228</f>
        <v>0</v>
      </c>
      <c r="L228" s="50">
        <f>'[9]Daily Roster'!$L228</f>
        <v>0</v>
      </c>
      <c r="M228" s="50">
        <f>'[9]Daily Roster'!$M228</f>
        <v>0</v>
      </c>
      <c r="N228" s="50">
        <f>'[9]Daily Roster'!$N228</f>
        <v>0</v>
      </c>
      <c r="O228" s="50">
        <f>'[9]Daily Roster'!$O228</f>
        <v>0</v>
      </c>
      <c r="P228" s="50">
        <f>'[9]Daily Roster'!$P228</f>
        <v>0</v>
      </c>
      <c r="Q228" s="50">
        <f>'[9]Daily Roster'!$Q228</f>
        <v>0</v>
      </c>
      <c r="R228" s="50">
        <f>'[9]Daily Roster'!$R228</f>
        <v>0</v>
      </c>
    </row>
    <row r="229" spans="1:18" x14ac:dyDescent="0.3">
      <c r="A229" s="56">
        <f>'[9]Daily Roster'!$A229</f>
        <v>0</v>
      </c>
      <c r="B229" s="57">
        <f>'[9]Daily Roster'!$B229</f>
        <v>0</v>
      </c>
      <c r="C229" s="55">
        <f>'[9]Daily Roster'!$C229</f>
        <v>0</v>
      </c>
      <c r="D229" s="55">
        <f>'[9]Daily Roster'!$D229</f>
        <v>0</v>
      </c>
      <c r="E229" s="55">
        <f>'[9]Daily Roster'!$E229</f>
        <v>0</v>
      </c>
      <c r="F229" s="55">
        <f>'[9]Daily Roster'!$F229</f>
        <v>0</v>
      </c>
      <c r="G229" s="55">
        <f>'[9]Daily Roster'!$G229</f>
        <v>0</v>
      </c>
      <c r="H229" s="55">
        <f>'[9]Daily Roster'!$H229</f>
        <v>0</v>
      </c>
      <c r="I229" s="55">
        <f>'[9]Daily Roster'!$I229</f>
        <v>0</v>
      </c>
      <c r="J229" s="55">
        <f>'[9]Daily Roster'!$J229</f>
        <v>0</v>
      </c>
      <c r="K229" s="50">
        <f>'[9]Daily Roster'!$K229</f>
        <v>0</v>
      </c>
      <c r="L229" s="50">
        <f>'[9]Daily Roster'!$L229</f>
        <v>0</v>
      </c>
      <c r="M229" s="50">
        <f>'[9]Daily Roster'!$M229</f>
        <v>0</v>
      </c>
      <c r="N229" s="50">
        <f>'[9]Daily Roster'!$N229</f>
        <v>0</v>
      </c>
      <c r="O229" s="50">
        <f>'[9]Daily Roster'!$O229</f>
        <v>0</v>
      </c>
      <c r="P229" s="50">
        <f>'[9]Daily Roster'!$P229</f>
        <v>0</v>
      </c>
      <c r="Q229" s="50">
        <f>'[9]Daily Roster'!$Q229</f>
        <v>0</v>
      </c>
      <c r="R229" s="50">
        <f>'[9]Daily Roster'!$R229</f>
        <v>0</v>
      </c>
    </row>
    <row r="230" spans="1:18" x14ac:dyDescent="0.3">
      <c r="A230" s="56">
        <f>'[9]Daily Roster'!$A230</f>
        <v>0</v>
      </c>
      <c r="B230" s="57">
        <f>'[9]Daily Roster'!$B230</f>
        <v>0</v>
      </c>
      <c r="C230" s="55">
        <f>'[9]Daily Roster'!$C230</f>
        <v>0</v>
      </c>
      <c r="D230" s="55">
        <f>'[9]Daily Roster'!$D230</f>
        <v>0</v>
      </c>
      <c r="E230" s="55">
        <f>'[9]Daily Roster'!$E230</f>
        <v>0</v>
      </c>
      <c r="F230" s="55">
        <f>'[9]Daily Roster'!$F230</f>
        <v>0</v>
      </c>
      <c r="G230" s="55">
        <f>'[9]Daily Roster'!$G230</f>
        <v>0</v>
      </c>
      <c r="H230" s="55">
        <f>'[9]Daily Roster'!$H230</f>
        <v>0</v>
      </c>
      <c r="I230" s="55">
        <f>'[9]Daily Roster'!$I230</f>
        <v>0</v>
      </c>
      <c r="J230" s="55">
        <f>'[9]Daily Roster'!$J230</f>
        <v>0</v>
      </c>
      <c r="K230" s="50">
        <f>'[9]Daily Roster'!$K230</f>
        <v>0</v>
      </c>
      <c r="L230" s="50">
        <f>'[9]Daily Roster'!$L230</f>
        <v>0</v>
      </c>
      <c r="M230" s="50">
        <f>'[9]Daily Roster'!$M230</f>
        <v>0</v>
      </c>
      <c r="N230" s="50">
        <f>'[9]Daily Roster'!$N230</f>
        <v>0</v>
      </c>
      <c r="O230" s="50">
        <f>'[9]Daily Roster'!$O230</f>
        <v>0</v>
      </c>
      <c r="P230" s="50">
        <f>'[9]Daily Roster'!$P230</f>
        <v>0</v>
      </c>
      <c r="Q230" s="50">
        <f>'[9]Daily Roster'!$Q230</f>
        <v>0</v>
      </c>
      <c r="R230" s="50">
        <f>'[9]Daily Roster'!$R230</f>
        <v>0</v>
      </c>
    </row>
    <row r="231" spans="1:18" x14ac:dyDescent="0.3">
      <c r="A231" s="56">
        <f>'[9]Daily Roster'!$A231</f>
        <v>0</v>
      </c>
      <c r="B231" s="57">
        <f>'[9]Daily Roster'!$B231</f>
        <v>0</v>
      </c>
      <c r="C231" s="55">
        <f>'[9]Daily Roster'!$C231</f>
        <v>0</v>
      </c>
      <c r="D231" s="55">
        <f>'[9]Daily Roster'!$D231</f>
        <v>0</v>
      </c>
      <c r="E231" s="55">
        <f>'[9]Daily Roster'!$E231</f>
        <v>0</v>
      </c>
      <c r="F231" s="55">
        <f>'[9]Daily Roster'!$F231</f>
        <v>0</v>
      </c>
      <c r="G231" s="55">
        <f>'[9]Daily Roster'!$G231</f>
        <v>0</v>
      </c>
      <c r="H231" s="55">
        <f>'[9]Daily Roster'!$H231</f>
        <v>0</v>
      </c>
      <c r="I231" s="55">
        <f>'[9]Daily Roster'!$I231</f>
        <v>0</v>
      </c>
      <c r="J231" s="55">
        <f>'[9]Daily Roster'!$J231</f>
        <v>0</v>
      </c>
      <c r="K231" s="50">
        <f>'[9]Daily Roster'!$K231</f>
        <v>0</v>
      </c>
      <c r="L231" s="50">
        <f>'[9]Daily Roster'!$L231</f>
        <v>0</v>
      </c>
      <c r="M231" s="50">
        <f>'[9]Daily Roster'!$M231</f>
        <v>0</v>
      </c>
      <c r="N231" s="50">
        <f>'[9]Daily Roster'!$N231</f>
        <v>0</v>
      </c>
      <c r="O231" s="50">
        <f>'[9]Daily Roster'!$O231</f>
        <v>0</v>
      </c>
      <c r="P231" s="50">
        <f>'[9]Daily Roster'!$P231</f>
        <v>0</v>
      </c>
      <c r="Q231" s="50">
        <f>'[9]Daily Roster'!$Q231</f>
        <v>0</v>
      </c>
      <c r="R231" s="50">
        <f>'[9]Daily Roster'!$R231</f>
        <v>0</v>
      </c>
    </row>
    <row r="232" spans="1:18" x14ac:dyDescent="0.3">
      <c r="A232" s="56">
        <f>'[9]Daily Roster'!$A232</f>
        <v>0</v>
      </c>
      <c r="B232" s="57">
        <f>'[9]Daily Roster'!$B232</f>
        <v>0</v>
      </c>
      <c r="C232" s="55">
        <f>'[9]Daily Roster'!$C232</f>
        <v>0</v>
      </c>
      <c r="D232" s="55">
        <f>'[9]Daily Roster'!$D232</f>
        <v>0</v>
      </c>
      <c r="E232" s="55">
        <f>'[9]Daily Roster'!$E232</f>
        <v>0</v>
      </c>
      <c r="F232" s="55">
        <f>'[9]Daily Roster'!$F232</f>
        <v>0</v>
      </c>
      <c r="G232" s="55">
        <f>'[9]Daily Roster'!$G232</f>
        <v>0</v>
      </c>
      <c r="H232" s="55">
        <f>'[9]Daily Roster'!$H232</f>
        <v>0</v>
      </c>
      <c r="I232" s="55">
        <f>'[9]Daily Roster'!$I232</f>
        <v>0</v>
      </c>
      <c r="J232" s="55">
        <f>'[9]Daily Roster'!$J232</f>
        <v>0</v>
      </c>
      <c r="K232" s="50">
        <f>'[9]Daily Roster'!$K232</f>
        <v>0</v>
      </c>
      <c r="L232" s="50">
        <f>'[9]Daily Roster'!$L232</f>
        <v>0</v>
      </c>
      <c r="M232" s="50">
        <f>'[9]Daily Roster'!$M232</f>
        <v>0</v>
      </c>
      <c r="N232" s="50">
        <f>'[9]Daily Roster'!$N232</f>
        <v>0</v>
      </c>
      <c r="O232" s="50">
        <f>'[9]Daily Roster'!$O232</f>
        <v>0</v>
      </c>
      <c r="P232" s="50">
        <f>'[9]Daily Roster'!$P232</f>
        <v>0</v>
      </c>
      <c r="Q232" s="50">
        <f>'[9]Daily Roster'!$Q232</f>
        <v>0</v>
      </c>
      <c r="R232" s="50">
        <f>'[9]Daily Roster'!$R232</f>
        <v>0</v>
      </c>
    </row>
    <row r="233" spans="1:18" x14ac:dyDescent="0.3">
      <c r="A233" s="56">
        <f>'[9]Daily Roster'!$A233</f>
        <v>0</v>
      </c>
      <c r="B233" s="57">
        <f>'[9]Daily Roster'!$B233</f>
        <v>0</v>
      </c>
      <c r="C233" s="55">
        <f>'[9]Daily Roster'!$C233</f>
        <v>0</v>
      </c>
      <c r="D233" s="55">
        <f>'[9]Daily Roster'!$D233</f>
        <v>0</v>
      </c>
      <c r="E233" s="55">
        <f>'[9]Daily Roster'!$E233</f>
        <v>0</v>
      </c>
      <c r="F233" s="55">
        <f>'[9]Daily Roster'!$F233</f>
        <v>0</v>
      </c>
      <c r="G233" s="55">
        <f>'[9]Daily Roster'!$G233</f>
        <v>0</v>
      </c>
      <c r="H233" s="55">
        <f>'[9]Daily Roster'!$H233</f>
        <v>0</v>
      </c>
      <c r="I233" s="55">
        <f>'[9]Daily Roster'!$I233</f>
        <v>0</v>
      </c>
      <c r="J233" s="55">
        <f>'[9]Daily Roster'!$J233</f>
        <v>0</v>
      </c>
      <c r="K233" s="50">
        <f>'[9]Daily Roster'!$K233</f>
        <v>0</v>
      </c>
      <c r="L233" s="50">
        <f>'[9]Daily Roster'!$L233</f>
        <v>0</v>
      </c>
      <c r="M233" s="50">
        <f>'[9]Daily Roster'!$M233</f>
        <v>0</v>
      </c>
      <c r="N233" s="50">
        <f>'[9]Daily Roster'!$N233</f>
        <v>0</v>
      </c>
      <c r="O233" s="50">
        <f>'[9]Daily Roster'!$O233</f>
        <v>0</v>
      </c>
      <c r="P233" s="50">
        <f>'[9]Daily Roster'!$P233</f>
        <v>0</v>
      </c>
      <c r="Q233" s="50">
        <f>'[9]Daily Roster'!$Q233</f>
        <v>0</v>
      </c>
      <c r="R233" s="50">
        <f>'[9]Daily Roster'!$R233</f>
        <v>0</v>
      </c>
    </row>
    <row r="234" spans="1:18" x14ac:dyDescent="0.3">
      <c r="A234" s="56">
        <f>'[9]Daily Roster'!$A234</f>
        <v>0</v>
      </c>
      <c r="B234" s="57">
        <f>'[9]Daily Roster'!$B234</f>
        <v>0</v>
      </c>
      <c r="C234" s="55">
        <f>'[9]Daily Roster'!$C234</f>
        <v>0</v>
      </c>
      <c r="D234" s="55">
        <f>'[9]Daily Roster'!$D234</f>
        <v>0</v>
      </c>
      <c r="E234" s="55">
        <f>'[9]Daily Roster'!$E234</f>
        <v>0</v>
      </c>
      <c r="F234" s="55">
        <f>'[9]Daily Roster'!$F234</f>
        <v>0</v>
      </c>
      <c r="G234" s="55">
        <f>'[9]Daily Roster'!$G234</f>
        <v>0</v>
      </c>
      <c r="H234" s="55">
        <f>'[9]Daily Roster'!$H234</f>
        <v>0</v>
      </c>
      <c r="I234" s="55">
        <f>'[9]Daily Roster'!$I234</f>
        <v>0</v>
      </c>
      <c r="J234" s="55">
        <f>'[9]Daily Roster'!$J234</f>
        <v>0</v>
      </c>
      <c r="K234" s="50">
        <f>'[9]Daily Roster'!$K234</f>
        <v>0</v>
      </c>
      <c r="L234" s="50">
        <f>'[9]Daily Roster'!$L234</f>
        <v>0</v>
      </c>
      <c r="M234" s="50">
        <f>'[9]Daily Roster'!$M234</f>
        <v>0</v>
      </c>
      <c r="N234" s="50">
        <f>'[9]Daily Roster'!$N234</f>
        <v>0</v>
      </c>
      <c r="O234" s="50">
        <f>'[9]Daily Roster'!$O234</f>
        <v>0</v>
      </c>
      <c r="P234" s="50">
        <f>'[9]Daily Roster'!$P234</f>
        <v>0</v>
      </c>
      <c r="Q234" s="50">
        <f>'[9]Daily Roster'!$Q234</f>
        <v>0</v>
      </c>
      <c r="R234" s="50">
        <f>'[9]Daily Roster'!$R234</f>
        <v>0</v>
      </c>
    </row>
    <row r="235" spans="1:18" x14ac:dyDescent="0.3">
      <c r="A235" s="56">
        <f>'[9]Daily Roster'!$A235</f>
        <v>0</v>
      </c>
      <c r="B235" s="57">
        <f>'[9]Daily Roster'!$B235</f>
        <v>0</v>
      </c>
      <c r="C235" s="55">
        <f>'[9]Daily Roster'!$C235</f>
        <v>0</v>
      </c>
      <c r="D235" s="55">
        <f>'[9]Daily Roster'!$D235</f>
        <v>0</v>
      </c>
      <c r="E235" s="55">
        <f>'[9]Daily Roster'!$E235</f>
        <v>0</v>
      </c>
      <c r="F235" s="55">
        <f>'[9]Daily Roster'!$F235</f>
        <v>0</v>
      </c>
      <c r="G235" s="55">
        <f>'[9]Daily Roster'!$G235</f>
        <v>0</v>
      </c>
      <c r="H235" s="55">
        <f>'[9]Daily Roster'!$H235</f>
        <v>0</v>
      </c>
      <c r="I235" s="55">
        <f>'[9]Daily Roster'!$I235</f>
        <v>0</v>
      </c>
      <c r="J235" s="55">
        <f>'[9]Daily Roster'!$J235</f>
        <v>0</v>
      </c>
      <c r="K235" s="50">
        <f>'[9]Daily Roster'!$K235</f>
        <v>0</v>
      </c>
      <c r="L235" s="50">
        <f>'[9]Daily Roster'!$L235</f>
        <v>0</v>
      </c>
      <c r="M235" s="50">
        <f>'[9]Daily Roster'!$M235</f>
        <v>0</v>
      </c>
      <c r="N235" s="50">
        <f>'[9]Daily Roster'!$N235</f>
        <v>0</v>
      </c>
      <c r="O235" s="50">
        <f>'[9]Daily Roster'!$O235</f>
        <v>0</v>
      </c>
      <c r="P235" s="50">
        <f>'[9]Daily Roster'!$P235</f>
        <v>0</v>
      </c>
      <c r="Q235" s="50">
        <f>'[9]Daily Roster'!$Q235</f>
        <v>0</v>
      </c>
      <c r="R235" s="50">
        <f>'[9]Daily Roster'!$R235</f>
        <v>0</v>
      </c>
    </row>
    <row r="236" spans="1:18" x14ac:dyDescent="0.3">
      <c r="A236" s="56">
        <f>'[9]Daily Roster'!$A236</f>
        <v>0</v>
      </c>
      <c r="B236" s="57">
        <f>'[9]Daily Roster'!$B236</f>
        <v>0</v>
      </c>
      <c r="C236" s="55">
        <f>'[9]Daily Roster'!$C236</f>
        <v>0</v>
      </c>
      <c r="D236" s="55">
        <f>'[9]Daily Roster'!$D236</f>
        <v>0</v>
      </c>
      <c r="E236" s="55">
        <f>'[9]Daily Roster'!$E236</f>
        <v>0</v>
      </c>
      <c r="F236" s="55">
        <f>'[9]Daily Roster'!$F236</f>
        <v>0</v>
      </c>
      <c r="G236" s="55">
        <f>'[9]Daily Roster'!$G236</f>
        <v>0</v>
      </c>
      <c r="H236" s="55">
        <f>'[9]Daily Roster'!$H236</f>
        <v>0</v>
      </c>
      <c r="I236" s="55">
        <f>'[9]Daily Roster'!$I236</f>
        <v>0</v>
      </c>
      <c r="J236" s="55">
        <f>'[9]Daily Roster'!$J236</f>
        <v>0</v>
      </c>
      <c r="K236" s="50">
        <f>'[9]Daily Roster'!$K236</f>
        <v>0</v>
      </c>
      <c r="L236" s="50">
        <f>'[9]Daily Roster'!$L236</f>
        <v>0</v>
      </c>
      <c r="M236" s="50">
        <f>'[9]Daily Roster'!$M236</f>
        <v>0</v>
      </c>
      <c r="N236" s="50">
        <f>'[9]Daily Roster'!$N236</f>
        <v>0</v>
      </c>
      <c r="O236" s="50">
        <f>'[9]Daily Roster'!$O236</f>
        <v>0</v>
      </c>
      <c r="P236" s="50">
        <f>'[9]Daily Roster'!$P236</f>
        <v>0</v>
      </c>
      <c r="Q236" s="50">
        <f>'[9]Daily Roster'!$Q236</f>
        <v>0</v>
      </c>
      <c r="R236" s="50">
        <f>'[9]Daily Roster'!$R236</f>
        <v>0</v>
      </c>
    </row>
    <row r="237" spans="1:18" x14ac:dyDescent="0.3">
      <c r="A237" s="56">
        <f>'[9]Daily Roster'!$A237</f>
        <v>0</v>
      </c>
      <c r="B237" s="57">
        <f>'[9]Daily Roster'!$B237</f>
        <v>0</v>
      </c>
      <c r="C237" s="55">
        <f>'[9]Daily Roster'!$C237</f>
        <v>0</v>
      </c>
      <c r="D237" s="55">
        <f>'[9]Daily Roster'!$D237</f>
        <v>0</v>
      </c>
      <c r="E237" s="55">
        <f>'[9]Daily Roster'!$E237</f>
        <v>0</v>
      </c>
      <c r="F237" s="55">
        <f>'[9]Daily Roster'!$F237</f>
        <v>0</v>
      </c>
      <c r="G237" s="55">
        <f>'[9]Daily Roster'!$G237</f>
        <v>0</v>
      </c>
      <c r="H237" s="55">
        <f>'[9]Daily Roster'!$H237</f>
        <v>0</v>
      </c>
      <c r="I237" s="55">
        <f>'[9]Daily Roster'!$I237</f>
        <v>0</v>
      </c>
      <c r="J237" s="55">
        <f>'[9]Daily Roster'!$J237</f>
        <v>0</v>
      </c>
      <c r="K237" s="50">
        <f>'[9]Daily Roster'!$K237</f>
        <v>0</v>
      </c>
      <c r="L237" s="50">
        <f>'[9]Daily Roster'!$L237</f>
        <v>0</v>
      </c>
      <c r="M237" s="50">
        <f>'[9]Daily Roster'!$M237</f>
        <v>0</v>
      </c>
      <c r="N237" s="50">
        <f>'[9]Daily Roster'!$N237</f>
        <v>0</v>
      </c>
      <c r="O237" s="50">
        <f>'[9]Daily Roster'!$O237</f>
        <v>0</v>
      </c>
      <c r="P237" s="50">
        <f>'[9]Daily Roster'!$P237</f>
        <v>0</v>
      </c>
      <c r="Q237" s="50">
        <f>'[9]Daily Roster'!$Q237</f>
        <v>0</v>
      </c>
      <c r="R237" s="50">
        <f>'[9]Daily Roster'!$R237</f>
        <v>0</v>
      </c>
    </row>
    <row r="238" spans="1:18" x14ac:dyDescent="0.3">
      <c r="A238" s="56">
        <f>'[9]Daily Roster'!$A238</f>
        <v>0</v>
      </c>
      <c r="B238" s="57">
        <f>'[9]Daily Roster'!$B238</f>
        <v>0</v>
      </c>
      <c r="C238" s="55">
        <f>'[9]Daily Roster'!$C238</f>
        <v>0</v>
      </c>
      <c r="D238" s="55">
        <f>'[9]Daily Roster'!$D238</f>
        <v>0</v>
      </c>
      <c r="E238" s="55">
        <f>'[9]Daily Roster'!$E238</f>
        <v>0</v>
      </c>
      <c r="F238" s="55">
        <f>'[9]Daily Roster'!$F238</f>
        <v>0</v>
      </c>
      <c r="G238" s="55">
        <f>'[9]Daily Roster'!$G238</f>
        <v>0</v>
      </c>
      <c r="H238" s="55">
        <f>'[9]Daily Roster'!$H238</f>
        <v>0</v>
      </c>
      <c r="I238" s="55">
        <f>'[9]Daily Roster'!$I238</f>
        <v>0</v>
      </c>
      <c r="J238" s="55">
        <f>'[9]Daily Roster'!$J238</f>
        <v>0</v>
      </c>
      <c r="K238" s="50">
        <f>'[9]Daily Roster'!$K238</f>
        <v>0</v>
      </c>
      <c r="L238" s="50">
        <f>'[9]Daily Roster'!$L238</f>
        <v>0</v>
      </c>
      <c r="M238" s="50">
        <f>'[9]Daily Roster'!$M238</f>
        <v>0</v>
      </c>
      <c r="N238" s="50">
        <f>'[9]Daily Roster'!$N238</f>
        <v>0</v>
      </c>
      <c r="O238" s="50">
        <f>'[9]Daily Roster'!$O238</f>
        <v>0</v>
      </c>
      <c r="P238" s="50">
        <f>'[9]Daily Roster'!$P238</f>
        <v>0</v>
      </c>
      <c r="Q238" s="50">
        <f>'[9]Daily Roster'!$Q238</f>
        <v>0</v>
      </c>
      <c r="R238" s="50">
        <f>'[9]Daily Roster'!$R238</f>
        <v>0</v>
      </c>
    </row>
    <row r="239" spans="1:18" x14ac:dyDescent="0.3">
      <c r="A239" s="56">
        <f>'[9]Daily Roster'!$A239</f>
        <v>0</v>
      </c>
      <c r="B239" s="57">
        <f>'[9]Daily Roster'!$B239</f>
        <v>0</v>
      </c>
      <c r="C239" s="55">
        <f>'[9]Daily Roster'!$C239</f>
        <v>0</v>
      </c>
      <c r="D239" s="55">
        <f>'[9]Daily Roster'!$D239</f>
        <v>0</v>
      </c>
      <c r="E239" s="55">
        <f>'[9]Daily Roster'!$E239</f>
        <v>0</v>
      </c>
      <c r="F239" s="55">
        <f>'[9]Daily Roster'!$F239</f>
        <v>0</v>
      </c>
      <c r="G239" s="55">
        <f>'[9]Daily Roster'!$G239</f>
        <v>0</v>
      </c>
      <c r="H239" s="55">
        <f>'[9]Daily Roster'!$H239</f>
        <v>0</v>
      </c>
      <c r="I239" s="55">
        <f>'[9]Daily Roster'!$I239</f>
        <v>0</v>
      </c>
      <c r="J239" s="55">
        <f>'[9]Daily Roster'!$J239</f>
        <v>0</v>
      </c>
      <c r="K239" s="50">
        <f>'[9]Daily Roster'!$K239</f>
        <v>0</v>
      </c>
      <c r="L239" s="50">
        <f>'[9]Daily Roster'!$L239</f>
        <v>0</v>
      </c>
      <c r="M239" s="50">
        <f>'[9]Daily Roster'!$M239</f>
        <v>0</v>
      </c>
      <c r="N239" s="50">
        <f>'[9]Daily Roster'!$N239</f>
        <v>0</v>
      </c>
      <c r="O239" s="50">
        <f>'[9]Daily Roster'!$O239</f>
        <v>0</v>
      </c>
      <c r="P239" s="50">
        <f>'[9]Daily Roster'!$P239</f>
        <v>0</v>
      </c>
      <c r="Q239" s="50">
        <f>'[9]Daily Roster'!$Q239</f>
        <v>0</v>
      </c>
      <c r="R239" s="50">
        <f>'[9]Daily Roster'!$R239</f>
        <v>0</v>
      </c>
    </row>
    <row r="240" spans="1:18" x14ac:dyDescent="0.3">
      <c r="A240" s="56">
        <f>'[9]Daily Roster'!$A240</f>
        <v>0</v>
      </c>
      <c r="B240" s="57">
        <f>'[9]Daily Roster'!$B240</f>
        <v>0</v>
      </c>
      <c r="C240" s="55">
        <f>'[9]Daily Roster'!$C240</f>
        <v>0</v>
      </c>
      <c r="D240" s="55">
        <f>'[9]Daily Roster'!$D240</f>
        <v>0</v>
      </c>
      <c r="E240" s="55">
        <f>'[9]Daily Roster'!$E240</f>
        <v>0</v>
      </c>
      <c r="F240" s="55">
        <f>'[9]Daily Roster'!$F240</f>
        <v>0</v>
      </c>
      <c r="G240" s="55">
        <f>'[9]Daily Roster'!$G240</f>
        <v>0</v>
      </c>
      <c r="H240" s="55">
        <f>'[9]Daily Roster'!$H240</f>
        <v>0</v>
      </c>
      <c r="I240" s="55">
        <f>'[9]Daily Roster'!$I240</f>
        <v>0</v>
      </c>
      <c r="J240" s="55">
        <f>'[9]Daily Roster'!$J240</f>
        <v>0</v>
      </c>
      <c r="K240" s="50">
        <f>'[9]Daily Roster'!$K240</f>
        <v>0</v>
      </c>
      <c r="L240" s="50">
        <f>'[9]Daily Roster'!$L240</f>
        <v>0</v>
      </c>
      <c r="M240" s="50">
        <f>'[9]Daily Roster'!$M240</f>
        <v>0</v>
      </c>
      <c r="N240" s="50">
        <f>'[9]Daily Roster'!$N240</f>
        <v>0</v>
      </c>
      <c r="O240" s="50">
        <f>'[9]Daily Roster'!$O240</f>
        <v>0</v>
      </c>
      <c r="P240" s="50">
        <f>'[9]Daily Roster'!$P240</f>
        <v>0</v>
      </c>
      <c r="Q240" s="50">
        <f>'[9]Daily Roster'!$Q240</f>
        <v>0</v>
      </c>
      <c r="R240" s="50">
        <f>'[9]Daily Roster'!$R240</f>
        <v>0</v>
      </c>
    </row>
    <row r="241" spans="1:18" x14ac:dyDescent="0.3">
      <c r="A241" s="56">
        <f>'[9]Daily Roster'!$A241</f>
        <v>0</v>
      </c>
      <c r="B241" s="57">
        <f>'[9]Daily Roster'!$B241</f>
        <v>0</v>
      </c>
      <c r="C241" s="55">
        <f>'[9]Daily Roster'!$C241</f>
        <v>0</v>
      </c>
      <c r="D241" s="55">
        <f>'[9]Daily Roster'!$D241</f>
        <v>0</v>
      </c>
      <c r="E241" s="55">
        <f>'[9]Daily Roster'!$E241</f>
        <v>0</v>
      </c>
      <c r="F241" s="55">
        <f>'[9]Daily Roster'!$F241</f>
        <v>0</v>
      </c>
      <c r="G241" s="55">
        <f>'[9]Daily Roster'!$G241</f>
        <v>0</v>
      </c>
      <c r="H241" s="55">
        <f>'[9]Daily Roster'!$H241</f>
        <v>0</v>
      </c>
      <c r="I241" s="55">
        <f>'[9]Daily Roster'!$I241</f>
        <v>0</v>
      </c>
      <c r="J241" s="55">
        <f>'[9]Daily Roster'!$J241</f>
        <v>0</v>
      </c>
      <c r="K241" s="50">
        <f>'[9]Daily Roster'!$K241</f>
        <v>0</v>
      </c>
      <c r="L241" s="50">
        <f>'[9]Daily Roster'!$L241</f>
        <v>0</v>
      </c>
      <c r="M241" s="50">
        <f>'[9]Daily Roster'!$M241</f>
        <v>0</v>
      </c>
      <c r="N241" s="50">
        <f>'[9]Daily Roster'!$N241</f>
        <v>0</v>
      </c>
      <c r="O241" s="50">
        <f>'[9]Daily Roster'!$O241</f>
        <v>0</v>
      </c>
      <c r="P241" s="50">
        <f>'[9]Daily Roster'!$P241</f>
        <v>0</v>
      </c>
      <c r="Q241" s="50">
        <f>'[9]Daily Roster'!$Q241</f>
        <v>0</v>
      </c>
      <c r="R241" s="50">
        <f>'[9]Daily Roster'!$R241</f>
        <v>0</v>
      </c>
    </row>
    <row r="242" spans="1:18" x14ac:dyDescent="0.3">
      <c r="A242" s="56">
        <f>'[9]Daily Roster'!$A242</f>
        <v>0</v>
      </c>
      <c r="B242" s="57">
        <f>'[9]Daily Roster'!$B242</f>
        <v>0</v>
      </c>
      <c r="C242" s="55">
        <f>'[9]Daily Roster'!$C242</f>
        <v>0</v>
      </c>
      <c r="D242" s="55">
        <f>'[9]Daily Roster'!$D242</f>
        <v>0</v>
      </c>
      <c r="E242" s="55">
        <f>'[9]Daily Roster'!$E242</f>
        <v>0</v>
      </c>
      <c r="F242" s="55">
        <f>'[9]Daily Roster'!$F242</f>
        <v>0</v>
      </c>
      <c r="G242" s="55">
        <f>'[9]Daily Roster'!$G242</f>
        <v>0</v>
      </c>
      <c r="H242" s="55">
        <f>'[9]Daily Roster'!$H242</f>
        <v>0</v>
      </c>
      <c r="I242" s="55">
        <f>'[9]Daily Roster'!$I242</f>
        <v>0</v>
      </c>
      <c r="J242" s="55">
        <f>'[9]Daily Roster'!$J242</f>
        <v>0</v>
      </c>
      <c r="K242" s="50">
        <f>'[9]Daily Roster'!$K242</f>
        <v>0</v>
      </c>
      <c r="L242" s="50">
        <f>'[9]Daily Roster'!$L242</f>
        <v>0</v>
      </c>
      <c r="M242" s="50">
        <f>'[9]Daily Roster'!$M242</f>
        <v>0</v>
      </c>
      <c r="N242" s="50">
        <f>'[9]Daily Roster'!$N242</f>
        <v>0</v>
      </c>
      <c r="O242" s="50">
        <f>'[9]Daily Roster'!$O242</f>
        <v>0</v>
      </c>
      <c r="P242" s="50">
        <f>'[9]Daily Roster'!$P242</f>
        <v>0</v>
      </c>
      <c r="Q242" s="50">
        <f>'[9]Daily Roster'!$Q242</f>
        <v>0</v>
      </c>
      <c r="R242" s="50">
        <f>'[9]Daily Roster'!$R242</f>
        <v>0</v>
      </c>
    </row>
    <row r="243" spans="1:18" x14ac:dyDescent="0.3">
      <c r="A243" s="56">
        <f>'[9]Daily Roster'!$A243</f>
        <v>0</v>
      </c>
      <c r="B243" s="57">
        <f>'[9]Daily Roster'!$B243</f>
        <v>0</v>
      </c>
      <c r="C243" s="55">
        <f>'[9]Daily Roster'!$C243</f>
        <v>0</v>
      </c>
      <c r="D243" s="55">
        <f>'[9]Daily Roster'!$D243</f>
        <v>0</v>
      </c>
      <c r="E243" s="55">
        <f>'[9]Daily Roster'!$E243</f>
        <v>0</v>
      </c>
      <c r="F243" s="55">
        <f>'[9]Daily Roster'!$F243</f>
        <v>0</v>
      </c>
      <c r="G243" s="55">
        <f>'[9]Daily Roster'!$G243</f>
        <v>0</v>
      </c>
      <c r="H243" s="55">
        <f>'[9]Daily Roster'!$H243</f>
        <v>0</v>
      </c>
      <c r="I243" s="55">
        <f>'[9]Daily Roster'!$I243</f>
        <v>0</v>
      </c>
      <c r="J243" s="55">
        <f>'[9]Daily Roster'!$J243</f>
        <v>0</v>
      </c>
      <c r="K243" s="50">
        <f>'[9]Daily Roster'!$K243</f>
        <v>0</v>
      </c>
      <c r="L243" s="50">
        <f>'[9]Daily Roster'!$L243</f>
        <v>0</v>
      </c>
      <c r="M243" s="50">
        <f>'[9]Daily Roster'!$M243</f>
        <v>0</v>
      </c>
      <c r="N243" s="50">
        <f>'[9]Daily Roster'!$N243</f>
        <v>0</v>
      </c>
      <c r="O243" s="50">
        <f>'[9]Daily Roster'!$O243</f>
        <v>0</v>
      </c>
      <c r="P243" s="50">
        <f>'[9]Daily Roster'!$P243</f>
        <v>0</v>
      </c>
      <c r="Q243" s="50">
        <f>'[9]Daily Roster'!$Q243</f>
        <v>0</v>
      </c>
      <c r="R243" s="50">
        <f>'[9]Daily Roster'!$R243</f>
        <v>0</v>
      </c>
    </row>
    <row r="244" spans="1:18" x14ac:dyDescent="0.3">
      <c r="A244" s="56">
        <f>'[9]Daily Roster'!$A244</f>
        <v>0</v>
      </c>
      <c r="B244" s="57">
        <f>'[9]Daily Roster'!$B244</f>
        <v>0</v>
      </c>
      <c r="C244" s="55">
        <f>'[9]Daily Roster'!$C244</f>
        <v>0</v>
      </c>
      <c r="D244" s="55">
        <f>'[9]Daily Roster'!$D244</f>
        <v>0</v>
      </c>
      <c r="E244" s="55">
        <f>'[9]Daily Roster'!$E244</f>
        <v>0</v>
      </c>
      <c r="F244" s="55">
        <f>'[9]Daily Roster'!$F244</f>
        <v>0</v>
      </c>
      <c r="G244" s="55">
        <f>'[9]Daily Roster'!$G244</f>
        <v>0</v>
      </c>
      <c r="H244" s="55">
        <f>'[9]Daily Roster'!$H244</f>
        <v>0</v>
      </c>
      <c r="I244" s="55">
        <f>'[9]Daily Roster'!$I244</f>
        <v>0</v>
      </c>
      <c r="J244" s="55">
        <f>'[9]Daily Roster'!$J244</f>
        <v>0</v>
      </c>
      <c r="K244" s="50">
        <f>'[9]Daily Roster'!$K244</f>
        <v>0</v>
      </c>
      <c r="L244" s="50">
        <f>'[9]Daily Roster'!$L244</f>
        <v>0</v>
      </c>
      <c r="M244" s="50">
        <f>'[9]Daily Roster'!$M244</f>
        <v>0</v>
      </c>
      <c r="N244" s="50">
        <f>'[9]Daily Roster'!$N244</f>
        <v>0</v>
      </c>
      <c r="O244" s="50">
        <f>'[9]Daily Roster'!$O244</f>
        <v>0</v>
      </c>
      <c r="P244" s="50">
        <f>'[9]Daily Roster'!$P244</f>
        <v>0</v>
      </c>
      <c r="Q244" s="50">
        <f>'[9]Daily Roster'!$Q244</f>
        <v>0</v>
      </c>
      <c r="R244" s="50">
        <f>'[9]Daily Roster'!$R244</f>
        <v>0</v>
      </c>
    </row>
    <row r="245" spans="1:18" x14ac:dyDescent="0.3">
      <c r="A245" s="56">
        <f>'[9]Daily Roster'!$A245</f>
        <v>0</v>
      </c>
      <c r="B245" s="57">
        <f>'[9]Daily Roster'!$B245</f>
        <v>0</v>
      </c>
      <c r="C245" s="55">
        <f>'[9]Daily Roster'!$C245</f>
        <v>0</v>
      </c>
      <c r="D245" s="55">
        <f>'[9]Daily Roster'!$D245</f>
        <v>0</v>
      </c>
      <c r="E245" s="55">
        <f>'[9]Daily Roster'!$E245</f>
        <v>0</v>
      </c>
      <c r="F245" s="55">
        <f>'[9]Daily Roster'!$F245</f>
        <v>0</v>
      </c>
      <c r="G245" s="55">
        <f>'[9]Daily Roster'!$G245</f>
        <v>0</v>
      </c>
      <c r="H245" s="55">
        <f>'[9]Daily Roster'!$H245</f>
        <v>0</v>
      </c>
      <c r="I245" s="55">
        <f>'[9]Daily Roster'!$I245</f>
        <v>0</v>
      </c>
      <c r="J245" s="55">
        <f>'[9]Daily Roster'!$J245</f>
        <v>0</v>
      </c>
      <c r="K245" s="50">
        <f>'[9]Daily Roster'!$K245</f>
        <v>0</v>
      </c>
      <c r="L245" s="50">
        <f>'[9]Daily Roster'!$L245</f>
        <v>0</v>
      </c>
      <c r="M245" s="50">
        <f>'[9]Daily Roster'!$M245</f>
        <v>0</v>
      </c>
      <c r="N245" s="50">
        <f>'[9]Daily Roster'!$N245</f>
        <v>0</v>
      </c>
      <c r="O245" s="50">
        <f>'[9]Daily Roster'!$O245</f>
        <v>0</v>
      </c>
      <c r="P245" s="50">
        <f>'[9]Daily Roster'!$P245</f>
        <v>0</v>
      </c>
      <c r="Q245" s="50">
        <f>'[9]Daily Roster'!$Q245</f>
        <v>0</v>
      </c>
      <c r="R245" s="50">
        <f>'[9]Daily Roster'!$R245</f>
        <v>0</v>
      </c>
    </row>
    <row r="246" spans="1:18" x14ac:dyDescent="0.3">
      <c r="A246" s="56">
        <f>'[9]Daily Roster'!$A246</f>
        <v>0</v>
      </c>
      <c r="B246" s="57">
        <f>'[9]Daily Roster'!$B246</f>
        <v>0</v>
      </c>
      <c r="C246" s="55">
        <f>'[9]Daily Roster'!$C246</f>
        <v>0</v>
      </c>
      <c r="D246" s="55">
        <f>'[9]Daily Roster'!$D246</f>
        <v>0</v>
      </c>
      <c r="E246" s="55">
        <f>'[9]Daily Roster'!$E246</f>
        <v>0</v>
      </c>
      <c r="F246" s="55">
        <f>'[9]Daily Roster'!$F246</f>
        <v>0</v>
      </c>
      <c r="G246" s="55">
        <f>'[9]Daily Roster'!$G246</f>
        <v>0</v>
      </c>
      <c r="H246" s="55">
        <f>'[9]Daily Roster'!$H246</f>
        <v>0</v>
      </c>
      <c r="I246" s="55">
        <f>'[9]Daily Roster'!$I246</f>
        <v>0</v>
      </c>
      <c r="J246" s="55">
        <f>'[9]Daily Roster'!$J246</f>
        <v>0</v>
      </c>
      <c r="K246" s="50">
        <f>'[9]Daily Roster'!$K246</f>
        <v>0</v>
      </c>
      <c r="L246" s="50">
        <f>'[9]Daily Roster'!$L246</f>
        <v>0</v>
      </c>
      <c r="M246" s="50">
        <f>'[9]Daily Roster'!$M246</f>
        <v>0</v>
      </c>
      <c r="N246" s="50">
        <f>'[9]Daily Roster'!$N246</f>
        <v>0</v>
      </c>
      <c r="O246" s="50">
        <f>'[9]Daily Roster'!$O246</f>
        <v>0</v>
      </c>
      <c r="P246" s="50">
        <f>'[9]Daily Roster'!$P246</f>
        <v>0</v>
      </c>
      <c r="Q246" s="50">
        <f>'[9]Daily Roster'!$Q246</f>
        <v>0</v>
      </c>
      <c r="R246" s="50">
        <f>'[9]Daily Roster'!$R246</f>
        <v>0</v>
      </c>
    </row>
    <row r="247" spans="1:18" x14ac:dyDescent="0.3">
      <c r="A247" s="56">
        <f>'[9]Daily Roster'!$A247</f>
        <v>0</v>
      </c>
      <c r="B247" s="57">
        <f>'[9]Daily Roster'!$B247</f>
        <v>0</v>
      </c>
      <c r="C247" s="55">
        <f>'[9]Daily Roster'!$C247</f>
        <v>0</v>
      </c>
      <c r="D247" s="55">
        <f>'[9]Daily Roster'!$D247</f>
        <v>0</v>
      </c>
      <c r="E247" s="55">
        <f>'[9]Daily Roster'!$E247</f>
        <v>0</v>
      </c>
      <c r="F247" s="55">
        <f>'[9]Daily Roster'!$F247</f>
        <v>0</v>
      </c>
      <c r="G247" s="55">
        <f>'[9]Daily Roster'!$G247</f>
        <v>0</v>
      </c>
      <c r="H247" s="55">
        <f>'[9]Daily Roster'!$H247</f>
        <v>0</v>
      </c>
      <c r="I247" s="55">
        <f>'[9]Daily Roster'!$I247</f>
        <v>0</v>
      </c>
      <c r="J247" s="55">
        <f>'[9]Daily Roster'!$J247</f>
        <v>0</v>
      </c>
      <c r="K247" s="50">
        <f>'[9]Daily Roster'!$K247</f>
        <v>0</v>
      </c>
      <c r="L247" s="50">
        <f>'[9]Daily Roster'!$L247</f>
        <v>0</v>
      </c>
      <c r="M247" s="50">
        <f>'[9]Daily Roster'!$M247</f>
        <v>0</v>
      </c>
      <c r="N247" s="50">
        <f>'[9]Daily Roster'!$N247</f>
        <v>0</v>
      </c>
      <c r="O247" s="50">
        <f>'[9]Daily Roster'!$O247</f>
        <v>0</v>
      </c>
      <c r="P247" s="50">
        <f>'[9]Daily Roster'!$P247</f>
        <v>0</v>
      </c>
      <c r="Q247" s="50">
        <f>'[9]Daily Roster'!$Q247</f>
        <v>0</v>
      </c>
      <c r="R247" s="50">
        <f>'[9]Daily Roster'!$R247</f>
        <v>0</v>
      </c>
    </row>
    <row r="248" spans="1:18" x14ac:dyDescent="0.3">
      <c r="A248" s="56">
        <f>'[9]Daily Roster'!$A248</f>
        <v>0</v>
      </c>
      <c r="B248" s="57">
        <f>'[9]Daily Roster'!$B248</f>
        <v>0</v>
      </c>
      <c r="C248" s="55">
        <f>'[9]Daily Roster'!$C248</f>
        <v>0</v>
      </c>
      <c r="D248" s="55">
        <f>'[9]Daily Roster'!$D248</f>
        <v>0</v>
      </c>
      <c r="E248" s="55">
        <f>'[9]Daily Roster'!$E248</f>
        <v>0</v>
      </c>
      <c r="F248" s="55">
        <f>'[9]Daily Roster'!$F248</f>
        <v>0</v>
      </c>
      <c r="G248" s="55">
        <f>'[9]Daily Roster'!$G248</f>
        <v>0</v>
      </c>
      <c r="H248" s="55">
        <f>'[9]Daily Roster'!$H248</f>
        <v>0</v>
      </c>
      <c r="I248" s="55">
        <f>'[9]Daily Roster'!$I248</f>
        <v>0</v>
      </c>
      <c r="J248" s="55">
        <f>'[9]Daily Roster'!$J248</f>
        <v>0</v>
      </c>
      <c r="K248" s="50">
        <f>'[9]Daily Roster'!$K248</f>
        <v>0</v>
      </c>
      <c r="L248" s="50">
        <f>'[9]Daily Roster'!$L248</f>
        <v>0</v>
      </c>
      <c r="M248" s="50">
        <f>'[9]Daily Roster'!$M248</f>
        <v>0</v>
      </c>
      <c r="N248" s="50">
        <f>'[9]Daily Roster'!$N248</f>
        <v>0</v>
      </c>
      <c r="O248" s="50">
        <f>'[9]Daily Roster'!$O248</f>
        <v>0</v>
      </c>
      <c r="P248" s="50">
        <f>'[9]Daily Roster'!$P248</f>
        <v>0</v>
      </c>
      <c r="Q248" s="50">
        <f>'[9]Daily Roster'!$Q248</f>
        <v>0</v>
      </c>
      <c r="R248" s="50">
        <f>'[9]Daily Roster'!$R248</f>
        <v>0</v>
      </c>
    </row>
    <row r="249" spans="1:18" x14ac:dyDescent="0.3">
      <c r="A249" s="56">
        <f>'[9]Daily Roster'!$A249</f>
        <v>0</v>
      </c>
      <c r="B249" s="57">
        <f>'[9]Daily Roster'!$B249</f>
        <v>0</v>
      </c>
      <c r="C249" s="55">
        <f>'[9]Daily Roster'!$C249</f>
        <v>0</v>
      </c>
      <c r="D249" s="55">
        <f>'[9]Daily Roster'!$D249</f>
        <v>0</v>
      </c>
      <c r="E249" s="55">
        <f>'[9]Daily Roster'!$E249</f>
        <v>0</v>
      </c>
      <c r="F249" s="55">
        <f>'[9]Daily Roster'!$F249</f>
        <v>0</v>
      </c>
      <c r="G249" s="55">
        <f>'[9]Daily Roster'!$G249</f>
        <v>0</v>
      </c>
      <c r="H249" s="55">
        <f>'[9]Daily Roster'!$H249</f>
        <v>0</v>
      </c>
      <c r="I249" s="55">
        <f>'[9]Daily Roster'!$I249</f>
        <v>0</v>
      </c>
      <c r="J249" s="55">
        <f>'[9]Daily Roster'!$J249</f>
        <v>0</v>
      </c>
      <c r="K249" s="50">
        <f>'[9]Daily Roster'!$K249</f>
        <v>0</v>
      </c>
      <c r="L249" s="50">
        <f>'[9]Daily Roster'!$L249</f>
        <v>0</v>
      </c>
      <c r="M249" s="50">
        <f>'[9]Daily Roster'!$M249</f>
        <v>0</v>
      </c>
      <c r="N249" s="50">
        <f>'[9]Daily Roster'!$N249</f>
        <v>0</v>
      </c>
      <c r="O249" s="50">
        <f>'[9]Daily Roster'!$O249</f>
        <v>0</v>
      </c>
      <c r="P249" s="50">
        <f>'[9]Daily Roster'!$P249</f>
        <v>0</v>
      </c>
      <c r="Q249" s="50">
        <f>'[9]Daily Roster'!$Q249</f>
        <v>0</v>
      </c>
      <c r="R249" s="50">
        <f>'[9]Daily Roster'!$R249</f>
        <v>0</v>
      </c>
    </row>
    <row r="250" spans="1:18" x14ac:dyDescent="0.3">
      <c r="A250" s="56">
        <f>'[9]Daily Roster'!$A250</f>
        <v>0</v>
      </c>
      <c r="B250" s="57">
        <f>'[9]Daily Roster'!$B250</f>
        <v>0</v>
      </c>
      <c r="C250" s="55">
        <f>'[9]Daily Roster'!$C250</f>
        <v>0</v>
      </c>
      <c r="D250" s="55">
        <f>'[9]Daily Roster'!$D250</f>
        <v>0</v>
      </c>
      <c r="E250" s="55">
        <f>'[9]Daily Roster'!$E250</f>
        <v>0</v>
      </c>
      <c r="F250" s="55">
        <f>'[9]Daily Roster'!$F250</f>
        <v>0</v>
      </c>
      <c r="G250" s="55">
        <f>'[9]Daily Roster'!$G250</f>
        <v>0</v>
      </c>
      <c r="H250" s="55">
        <f>'[9]Daily Roster'!$H250</f>
        <v>0</v>
      </c>
      <c r="I250" s="55">
        <f>'[9]Daily Roster'!$I250</f>
        <v>0</v>
      </c>
      <c r="J250" s="55">
        <f>'[9]Daily Roster'!$J250</f>
        <v>0</v>
      </c>
      <c r="K250" s="50">
        <f>'[9]Daily Roster'!$K250</f>
        <v>0</v>
      </c>
      <c r="L250" s="50">
        <f>'[9]Daily Roster'!$L250</f>
        <v>0</v>
      </c>
      <c r="M250" s="50">
        <f>'[9]Daily Roster'!$M250</f>
        <v>0</v>
      </c>
      <c r="N250" s="50">
        <f>'[9]Daily Roster'!$N250</f>
        <v>0</v>
      </c>
      <c r="O250" s="50">
        <f>'[9]Daily Roster'!$O250</f>
        <v>0</v>
      </c>
      <c r="P250" s="50">
        <f>'[9]Daily Roster'!$P250</f>
        <v>0</v>
      </c>
      <c r="Q250" s="50">
        <f>'[9]Daily Roster'!$Q250</f>
        <v>0</v>
      </c>
      <c r="R250" s="50">
        <f>'[9]Daily Roster'!$R250</f>
        <v>0</v>
      </c>
    </row>
    <row r="251" spans="1:18" x14ac:dyDescent="0.3">
      <c r="A251" s="56">
        <f>'[9]Daily Roster'!$A251</f>
        <v>0</v>
      </c>
      <c r="B251" s="57">
        <f>'[9]Daily Roster'!$B251</f>
        <v>0</v>
      </c>
      <c r="C251" s="55">
        <f>'[9]Daily Roster'!$C251</f>
        <v>0</v>
      </c>
      <c r="D251" s="55">
        <f>'[9]Daily Roster'!$D251</f>
        <v>0</v>
      </c>
      <c r="E251" s="55">
        <f>'[9]Daily Roster'!$E251</f>
        <v>0</v>
      </c>
      <c r="F251" s="55">
        <f>'[9]Daily Roster'!$F251</f>
        <v>0</v>
      </c>
      <c r="G251" s="55">
        <f>'[9]Daily Roster'!$G251</f>
        <v>0</v>
      </c>
      <c r="H251" s="55">
        <f>'[9]Daily Roster'!$H251</f>
        <v>0</v>
      </c>
      <c r="I251" s="55">
        <f>'[9]Daily Roster'!$I251</f>
        <v>0</v>
      </c>
      <c r="J251" s="55">
        <f>'[9]Daily Roster'!$J251</f>
        <v>0</v>
      </c>
      <c r="K251" s="50">
        <f>'[9]Daily Roster'!$K251</f>
        <v>0</v>
      </c>
      <c r="L251" s="50">
        <f>'[9]Daily Roster'!$L251</f>
        <v>0</v>
      </c>
      <c r="M251" s="50">
        <f>'[9]Daily Roster'!$M251</f>
        <v>0</v>
      </c>
      <c r="N251" s="50">
        <f>'[9]Daily Roster'!$N251</f>
        <v>0</v>
      </c>
      <c r="O251" s="50">
        <f>'[9]Daily Roster'!$O251</f>
        <v>0</v>
      </c>
      <c r="P251" s="50">
        <f>'[9]Daily Roster'!$P251</f>
        <v>0</v>
      </c>
      <c r="Q251" s="50">
        <f>'[9]Daily Roster'!$Q251</f>
        <v>0</v>
      </c>
      <c r="R251" s="50">
        <f>'[9]Daily Roster'!$R251</f>
        <v>0</v>
      </c>
    </row>
    <row r="252" spans="1:18" x14ac:dyDescent="0.3">
      <c r="A252" s="56">
        <f>'[9]Daily Roster'!$A252</f>
        <v>0</v>
      </c>
      <c r="B252" s="57">
        <f>'[9]Daily Roster'!$B252</f>
        <v>0</v>
      </c>
      <c r="C252" s="55">
        <f>'[9]Daily Roster'!$C252</f>
        <v>0</v>
      </c>
      <c r="D252" s="55">
        <f>'[9]Daily Roster'!$D252</f>
        <v>0</v>
      </c>
      <c r="E252" s="55">
        <f>'[9]Daily Roster'!$E252</f>
        <v>0</v>
      </c>
      <c r="F252" s="55">
        <f>'[9]Daily Roster'!$F252</f>
        <v>0</v>
      </c>
      <c r="G252" s="55">
        <f>'[9]Daily Roster'!$G252</f>
        <v>0</v>
      </c>
      <c r="H252" s="55">
        <f>'[9]Daily Roster'!$H252</f>
        <v>0</v>
      </c>
      <c r="I252" s="55">
        <f>'[9]Daily Roster'!$I252</f>
        <v>0</v>
      </c>
      <c r="J252" s="55">
        <f>'[9]Daily Roster'!$J252</f>
        <v>0</v>
      </c>
      <c r="K252" s="50">
        <f>'[9]Daily Roster'!$K252</f>
        <v>0</v>
      </c>
      <c r="L252" s="50">
        <f>'[9]Daily Roster'!$L252</f>
        <v>0</v>
      </c>
      <c r="M252" s="50">
        <f>'[9]Daily Roster'!$M252</f>
        <v>0</v>
      </c>
      <c r="N252" s="50">
        <f>'[9]Daily Roster'!$N252</f>
        <v>0</v>
      </c>
      <c r="O252" s="50">
        <f>'[9]Daily Roster'!$O252</f>
        <v>0</v>
      </c>
      <c r="P252" s="50">
        <f>'[9]Daily Roster'!$P252</f>
        <v>0</v>
      </c>
      <c r="Q252" s="50">
        <f>'[9]Daily Roster'!$Q252</f>
        <v>0</v>
      </c>
      <c r="R252" s="50">
        <f>'[9]Daily Roster'!$R252</f>
        <v>0</v>
      </c>
    </row>
    <row r="253" spans="1:18" x14ac:dyDescent="0.3">
      <c r="A253" s="56">
        <f>'[9]Daily Roster'!$A253</f>
        <v>0</v>
      </c>
      <c r="B253" s="57">
        <f>'[9]Daily Roster'!$B253</f>
        <v>0</v>
      </c>
      <c r="C253" s="55">
        <f>'[9]Daily Roster'!$C253</f>
        <v>0</v>
      </c>
      <c r="D253" s="55">
        <f>'[9]Daily Roster'!$D253</f>
        <v>0</v>
      </c>
      <c r="E253" s="55">
        <f>'[9]Daily Roster'!$E253</f>
        <v>0</v>
      </c>
      <c r="F253" s="55">
        <f>'[9]Daily Roster'!$F253</f>
        <v>0</v>
      </c>
      <c r="G253" s="55">
        <f>'[9]Daily Roster'!$G253</f>
        <v>0</v>
      </c>
      <c r="H253" s="55">
        <f>'[9]Daily Roster'!$H253</f>
        <v>0</v>
      </c>
      <c r="I253" s="55">
        <f>'[9]Daily Roster'!$I253</f>
        <v>0</v>
      </c>
      <c r="J253" s="55">
        <f>'[9]Daily Roster'!$J253</f>
        <v>0</v>
      </c>
      <c r="K253" s="50">
        <f>'[9]Daily Roster'!$K253</f>
        <v>0</v>
      </c>
      <c r="L253" s="50">
        <f>'[9]Daily Roster'!$L253</f>
        <v>0</v>
      </c>
      <c r="M253" s="50">
        <f>'[9]Daily Roster'!$M253</f>
        <v>0</v>
      </c>
      <c r="N253" s="50">
        <f>'[9]Daily Roster'!$N253</f>
        <v>0</v>
      </c>
      <c r="O253" s="50">
        <f>'[9]Daily Roster'!$O253</f>
        <v>0</v>
      </c>
      <c r="P253" s="50">
        <f>'[9]Daily Roster'!$P253</f>
        <v>0</v>
      </c>
      <c r="Q253" s="50">
        <f>'[9]Daily Roster'!$Q253</f>
        <v>0</v>
      </c>
      <c r="R253" s="50">
        <f>'[9]Daily Roster'!$R253</f>
        <v>0</v>
      </c>
    </row>
    <row r="254" spans="1:18" x14ac:dyDescent="0.3">
      <c r="A254" s="56">
        <f>'[9]Daily Roster'!$A254</f>
        <v>0</v>
      </c>
      <c r="B254" s="57">
        <f>'[9]Daily Roster'!$B254</f>
        <v>0</v>
      </c>
      <c r="C254" s="55">
        <f>'[9]Daily Roster'!$C254</f>
        <v>0</v>
      </c>
      <c r="D254" s="55">
        <f>'[9]Daily Roster'!$D254</f>
        <v>0</v>
      </c>
      <c r="E254" s="55">
        <f>'[9]Daily Roster'!$E254</f>
        <v>0</v>
      </c>
      <c r="F254" s="55">
        <f>'[9]Daily Roster'!$F254</f>
        <v>0</v>
      </c>
      <c r="G254" s="55">
        <f>'[9]Daily Roster'!$G254</f>
        <v>0</v>
      </c>
      <c r="H254" s="55">
        <f>'[9]Daily Roster'!$H254</f>
        <v>0</v>
      </c>
      <c r="I254" s="55">
        <f>'[9]Daily Roster'!$I254</f>
        <v>0</v>
      </c>
      <c r="J254" s="55">
        <f>'[9]Daily Roster'!$J254</f>
        <v>0</v>
      </c>
      <c r="K254" s="50">
        <f>'[9]Daily Roster'!$K254</f>
        <v>0</v>
      </c>
      <c r="L254" s="50">
        <f>'[9]Daily Roster'!$L254</f>
        <v>0</v>
      </c>
      <c r="M254" s="50">
        <f>'[9]Daily Roster'!$M254</f>
        <v>0</v>
      </c>
      <c r="N254" s="50">
        <f>'[9]Daily Roster'!$N254</f>
        <v>0</v>
      </c>
      <c r="O254" s="50">
        <f>'[9]Daily Roster'!$O254</f>
        <v>0</v>
      </c>
      <c r="P254" s="50">
        <f>'[9]Daily Roster'!$P254</f>
        <v>0</v>
      </c>
      <c r="Q254" s="50">
        <f>'[9]Daily Roster'!$Q254</f>
        <v>0</v>
      </c>
      <c r="R254" s="50">
        <f>'[9]Daily Roster'!$R254</f>
        <v>0</v>
      </c>
    </row>
    <row r="255" spans="1:18" x14ac:dyDescent="0.3">
      <c r="A255" s="56">
        <f>'[9]Daily Roster'!$A255</f>
        <v>0</v>
      </c>
      <c r="B255" s="57">
        <f>'[9]Daily Roster'!$B255</f>
        <v>0</v>
      </c>
      <c r="C255" s="55">
        <f>'[9]Daily Roster'!$C255</f>
        <v>0</v>
      </c>
      <c r="D255" s="55">
        <f>'[9]Daily Roster'!$D255</f>
        <v>0</v>
      </c>
      <c r="E255" s="55">
        <f>'[9]Daily Roster'!$E255</f>
        <v>0</v>
      </c>
      <c r="F255" s="55">
        <f>'[9]Daily Roster'!$F255</f>
        <v>0</v>
      </c>
      <c r="G255" s="55">
        <f>'[9]Daily Roster'!$G255</f>
        <v>0</v>
      </c>
      <c r="H255" s="55">
        <f>'[9]Daily Roster'!$H255</f>
        <v>0</v>
      </c>
      <c r="I255" s="55">
        <f>'[9]Daily Roster'!$I255</f>
        <v>0</v>
      </c>
      <c r="J255" s="55">
        <f>'[9]Daily Roster'!$J255</f>
        <v>0</v>
      </c>
      <c r="K255" s="50">
        <f>'[9]Daily Roster'!$K255</f>
        <v>0</v>
      </c>
      <c r="L255" s="50">
        <f>'[9]Daily Roster'!$L255</f>
        <v>0</v>
      </c>
      <c r="M255" s="50">
        <f>'[9]Daily Roster'!$M255</f>
        <v>0</v>
      </c>
      <c r="N255" s="50">
        <f>'[9]Daily Roster'!$N255</f>
        <v>0</v>
      </c>
      <c r="O255" s="50">
        <f>'[9]Daily Roster'!$O255</f>
        <v>0</v>
      </c>
      <c r="P255" s="50">
        <f>'[9]Daily Roster'!$P255</f>
        <v>0</v>
      </c>
      <c r="Q255" s="50">
        <f>'[9]Daily Roster'!$Q255</f>
        <v>0</v>
      </c>
      <c r="R255" s="50">
        <f>'[9]Daily Roster'!$R255</f>
        <v>0</v>
      </c>
    </row>
    <row r="256" spans="1:18" x14ac:dyDescent="0.3">
      <c r="A256" s="56">
        <f>'[9]Daily Roster'!$A256</f>
        <v>0</v>
      </c>
      <c r="B256" s="57">
        <f>'[9]Daily Roster'!$B256</f>
        <v>0</v>
      </c>
      <c r="C256" s="55">
        <f>'[9]Daily Roster'!$C256</f>
        <v>0</v>
      </c>
      <c r="D256" s="55">
        <f>'[9]Daily Roster'!$D256</f>
        <v>0</v>
      </c>
      <c r="E256" s="55">
        <f>'[9]Daily Roster'!$E256</f>
        <v>0</v>
      </c>
      <c r="F256" s="55">
        <f>'[9]Daily Roster'!$F256</f>
        <v>0</v>
      </c>
      <c r="G256" s="55">
        <f>'[9]Daily Roster'!$G256</f>
        <v>0</v>
      </c>
      <c r="H256" s="55">
        <f>'[9]Daily Roster'!$H256</f>
        <v>0</v>
      </c>
      <c r="I256" s="55">
        <f>'[9]Daily Roster'!$I256</f>
        <v>0</v>
      </c>
      <c r="J256" s="55">
        <f>'[9]Daily Roster'!$J256</f>
        <v>0</v>
      </c>
      <c r="K256" s="50">
        <f>'[9]Daily Roster'!$K256</f>
        <v>0</v>
      </c>
      <c r="L256" s="50">
        <f>'[9]Daily Roster'!$L256</f>
        <v>0</v>
      </c>
      <c r="M256" s="50">
        <f>'[9]Daily Roster'!$M256</f>
        <v>0</v>
      </c>
      <c r="N256" s="50">
        <f>'[9]Daily Roster'!$N256</f>
        <v>0</v>
      </c>
      <c r="O256" s="50">
        <f>'[9]Daily Roster'!$O256</f>
        <v>0</v>
      </c>
      <c r="P256" s="50">
        <f>'[9]Daily Roster'!$P256</f>
        <v>0</v>
      </c>
      <c r="Q256" s="50">
        <f>'[9]Daily Roster'!$Q256</f>
        <v>0</v>
      </c>
      <c r="R256" s="50">
        <f>'[9]Daily Roster'!$R256</f>
        <v>0</v>
      </c>
    </row>
    <row r="257" spans="1:1" x14ac:dyDescent="0.3">
      <c r="A257" s="56"/>
    </row>
    <row r="258" spans="1:1" x14ac:dyDescent="0.3">
      <c r="A258" s="56"/>
    </row>
    <row r="259" spans="1:1" x14ac:dyDescent="0.3">
      <c r="A259" s="56"/>
    </row>
    <row r="260" spans="1:1" x14ac:dyDescent="0.3">
      <c r="A260" s="56"/>
    </row>
    <row r="261" spans="1:1" x14ac:dyDescent="0.3">
      <c r="A261" s="56"/>
    </row>
    <row r="262" spans="1:1" x14ac:dyDescent="0.3">
      <c r="A262" s="56"/>
    </row>
    <row r="263" spans="1:1" x14ac:dyDescent="0.3">
      <c r="A263" s="56"/>
    </row>
    <row r="264" spans="1:1" x14ac:dyDescent="0.3">
      <c r="A264" s="56"/>
    </row>
    <row r="265" spans="1:1" x14ac:dyDescent="0.3">
      <c r="A265" s="56"/>
    </row>
  </sheetData>
  <conditionalFormatting sqref="A1:XFD1048576">
    <cfRule type="containsText" dxfId="47" priority="1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topLeftCell="A184" workbookViewId="0">
      <pane xSplit="1" topLeftCell="B1" activePane="topRight" state="frozen"/>
      <selection pane="topRight" activeCell="E197" sqref="E197"/>
    </sheetView>
  </sheetViews>
  <sheetFormatPr defaultRowHeight="16.5" x14ac:dyDescent="0.3"/>
  <cols>
    <col min="1" max="1" width="9.875" style="8" customWidth="1"/>
    <col min="2" max="2" width="10.75" bestFit="1" customWidth="1"/>
    <col min="3" max="4" width="23.75" bestFit="1" customWidth="1"/>
    <col min="5" max="5" width="22.125" bestFit="1" customWidth="1"/>
    <col min="6" max="6" width="19.625" bestFit="1" customWidth="1"/>
    <col min="7" max="7" width="22.375" bestFit="1" customWidth="1"/>
    <col min="8" max="8" width="19.375" bestFit="1" customWidth="1"/>
    <col min="9" max="9" width="16.625" bestFit="1" customWidth="1"/>
    <col min="10" max="20" width="15.375" bestFit="1" customWidth="1"/>
  </cols>
  <sheetData>
    <row r="1" spans="1:20" s="114" customFormat="1" x14ac:dyDescent="0.3">
      <c r="A1" s="115"/>
      <c r="B1" s="116"/>
      <c r="C1" s="50" t="str">
        <f>'[10]Daily Roster'!$C1</f>
        <v xml:space="preserve">(8am-4.30pm)  42 ECHO </v>
      </c>
      <c r="D1" s="50" t="str">
        <f>'[10]Daily Roster'!$D1</f>
        <v>(8am-4.30pm) 42 DELTA (+outliers)</v>
      </c>
      <c r="E1" s="50" t="str">
        <f>'[10]Daily Roster'!$E1</f>
        <v>(8am-4.30pm) 41 BRAVO</v>
      </c>
      <c r="F1" s="50" t="str">
        <f>'[10]Daily Roster'!$F1</f>
        <v>(8am-4.30pm) 41 ALPHA (+outliers)</v>
      </c>
      <c r="G1" s="50" t="str">
        <f>'[10]Daily Roster'!$G1</f>
        <v>(8am-4.30pm) ADMISSIONS</v>
      </c>
      <c r="H1" s="50" t="str">
        <f>'[10]Daily Roster'!$H1</f>
        <v>(8am-4.30pm) ADMISSIONS/ DISCHARGE SUPPORT</v>
      </c>
      <c r="I1" s="50" t="str">
        <f>'[10]Daily Roster'!$I1</f>
        <v>(11.30am-8pm) LATE</v>
      </c>
      <c r="J1" s="50" t="str">
        <f>'[10]Daily Roster'!$J1</f>
        <v>STEP STUDENT</v>
      </c>
      <c r="K1" s="50" t="str">
        <f>'[10]Daily Roster'!$K1</f>
        <v>STEP STUDENT</v>
      </c>
      <c r="L1" s="50" t="str">
        <f>'[10]Daily Roster'!$L1</f>
        <v>STUDENT</v>
      </c>
      <c r="M1" s="50" t="str">
        <f>'[10]Daily Roster'!$M1</f>
        <v>STUDENT</v>
      </c>
      <c r="N1" s="50">
        <f>'[10]Daily Roster'!$N1</f>
        <v>0</v>
      </c>
      <c r="O1" s="50">
        <f>'[10]Daily Roster'!$O1</f>
        <v>0</v>
      </c>
      <c r="P1" s="50">
        <f>'[10]Daily Roster'!$P1</f>
        <v>0</v>
      </c>
      <c r="Q1" s="50">
        <f>'[10]Daily Roster'!$Q1</f>
        <v>0</v>
      </c>
      <c r="R1" s="50">
        <f>'[10]Daily Roster'!$R1</f>
        <v>0</v>
      </c>
      <c r="S1" s="50">
        <f>'[10]Daily Roster'!$S1</f>
        <v>0</v>
      </c>
      <c r="T1" s="50">
        <f>'[10]Daily Roster'!$T1</f>
        <v>0</v>
      </c>
    </row>
    <row r="2" spans="1:20" x14ac:dyDescent="0.3">
      <c r="A2" s="7">
        <v>43101</v>
      </c>
      <c r="B2" s="1" t="s">
        <v>1</v>
      </c>
      <c r="C2" s="55" t="str">
        <f>'[10]Daily Roster'!$C2</f>
        <v>Public Holiday</v>
      </c>
      <c r="D2" s="55" t="str">
        <f>'[10]Daily Roster'!$D2</f>
        <v>Public Holiday</v>
      </c>
      <c r="E2" s="55" t="str">
        <f>'[10]Daily Roster'!$E2</f>
        <v>Public Holiday</v>
      </c>
      <c r="F2" s="55" t="str">
        <f>'[10]Daily Roster'!$F2</f>
        <v>Public Holiday</v>
      </c>
      <c r="G2" s="55" t="str">
        <f>'[10]Daily Roster'!$G2</f>
        <v>Public Holiday</v>
      </c>
      <c r="H2" s="55" t="str">
        <f>'[10]Daily Roster'!$H2</f>
        <v>Public Holiday</v>
      </c>
      <c r="I2" s="55" t="str">
        <f>'[10]Daily Roster'!$I2</f>
        <v>Public Holiday</v>
      </c>
      <c r="J2" s="55" t="str">
        <f>'[10]Daily Roster'!$J2</f>
        <v>Public Holiday</v>
      </c>
      <c r="K2" s="55" t="str">
        <f>'[10]Daily Roster'!$K2</f>
        <v>Public Holiday</v>
      </c>
      <c r="L2" s="55" t="str">
        <f>'[10]Daily Roster'!$L2</f>
        <v>Public Holiday</v>
      </c>
      <c r="M2" s="55" t="str">
        <f>'[10]Daily Roster'!$M2</f>
        <v>Public Holiday</v>
      </c>
      <c r="N2" s="55">
        <f>'[10]Daily Roster'!$N2</f>
        <v>0</v>
      </c>
      <c r="O2" s="55">
        <f>'[10]Daily Roster'!$O2</f>
        <v>0</v>
      </c>
      <c r="P2" s="55">
        <f>'[10]Daily Roster'!$P2</f>
        <v>0</v>
      </c>
      <c r="Q2" s="55">
        <f>'[10]Daily Roster'!$Q2</f>
        <v>0</v>
      </c>
      <c r="R2" s="55">
        <f>'[10]Daily Roster'!$R2</f>
        <v>0</v>
      </c>
      <c r="S2" s="55">
        <f>'[10]Daily Roster'!$S2</f>
        <v>0</v>
      </c>
      <c r="T2" s="55" t="str">
        <f>'[10]Daily Roster'!$T2</f>
        <v>Public Holiday</v>
      </c>
    </row>
    <row r="3" spans="1:20" x14ac:dyDescent="0.3">
      <c r="A3" s="7">
        <v>43102</v>
      </c>
      <c r="B3" s="1" t="s">
        <v>2</v>
      </c>
      <c r="C3" s="55" t="str">
        <f>'[10]Daily Roster'!$C3</f>
        <v>Jasenka</v>
      </c>
      <c r="D3" s="55" t="str">
        <f>'[10]Daily Roster'!$D3</f>
        <v>Robbie</v>
      </c>
      <c r="E3" s="55" t="str">
        <f>'[10]Daily Roster'!$E3</f>
        <v>S.McPhee</v>
      </c>
      <c r="F3" s="55" t="str">
        <f>'[10]Daily Roster'!$F3</f>
        <v>Richard</v>
      </c>
      <c r="G3" s="55" t="str">
        <f>'[10]Daily Roster'!$G3</f>
        <v>N.Morse</v>
      </c>
      <c r="H3" s="55" t="str">
        <f>'[10]Daily Roster'!$H3</f>
        <v>K.Josevska</v>
      </c>
      <c r="I3" s="55" t="str">
        <f>'[10]Daily Roster'!$I3</f>
        <v>J.Hughes</v>
      </c>
      <c r="J3" s="55">
        <f>'[10]Daily Roster'!$J3</f>
        <v>0</v>
      </c>
      <c r="K3" s="55">
        <f>'[10]Daily Roster'!$K3</f>
        <v>0</v>
      </c>
      <c r="L3" s="55">
        <f>'[10]Daily Roster'!$L3</f>
        <v>0</v>
      </c>
      <c r="M3" s="55">
        <f>'[10]Daily Roster'!$M3</f>
        <v>0</v>
      </c>
      <c r="N3" s="55">
        <f>'[10]Daily Roster'!$N3</f>
        <v>0</v>
      </c>
      <c r="O3" s="55">
        <f>'[10]Daily Roster'!$O3</f>
        <v>0</v>
      </c>
      <c r="P3" s="55">
        <f>'[10]Daily Roster'!$P3</f>
        <v>0</v>
      </c>
      <c r="Q3" s="55">
        <f>'[10]Daily Roster'!$Q3</f>
        <v>0</v>
      </c>
      <c r="R3" s="55">
        <f>'[10]Daily Roster'!$R3</f>
        <v>0</v>
      </c>
      <c r="S3" s="55">
        <f>'[10]Daily Roster'!$S3</f>
        <v>0</v>
      </c>
      <c r="T3" s="55">
        <f>'[10]Daily Roster'!$T3</f>
        <v>0</v>
      </c>
    </row>
    <row r="4" spans="1:20" x14ac:dyDescent="0.3">
      <c r="A4" s="7">
        <v>43103</v>
      </c>
      <c r="B4" s="1" t="s">
        <v>3</v>
      </c>
      <c r="C4" s="55" t="str">
        <f>'[10]Daily Roster'!$C4</f>
        <v>J.Do</v>
      </c>
      <c r="D4" s="55" t="str">
        <f>'[10]Daily Roster'!$D4</f>
        <v>Arthur</v>
      </c>
      <c r="E4" s="55" t="str">
        <f>'[10]Daily Roster'!$E4</f>
        <v>S.McPhee/Kimberley</v>
      </c>
      <c r="F4" s="55" t="str">
        <f>'[10]Daily Roster'!$F4</f>
        <v>Richard</v>
      </c>
      <c r="G4" s="55" t="str">
        <f>'[10]Daily Roster'!$G4</f>
        <v>N.Morse</v>
      </c>
      <c r="H4" s="55" t="str">
        <f>'[10]Daily Roster'!$H4</f>
        <v>Robbie</v>
      </c>
      <c r="I4" s="55" t="str">
        <f>'[10]Daily Roster'!$I4</f>
        <v>Jasenka</v>
      </c>
      <c r="J4" s="55">
        <f>'[10]Daily Roster'!$J4</f>
        <v>0</v>
      </c>
      <c r="K4" s="55">
        <f>'[10]Daily Roster'!$K4</f>
        <v>0</v>
      </c>
      <c r="L4" s="55">
        <f>'[10]Daily Roster'!$L4</f>
        <v>0</v>
      </c>
      <c r="M4" s="55">
        <f>'[10]Daily Roster'!$M4</f>
        <v>0</v>
      </c>
      <c r="N4" s="55">
        <f>'[10]Daily Roster'!$N4</f>
        <v>0</v>
      </c>
      <c r="O4" s="55">
        <f>'[10]Daily Roster'!$O4</f>
        <v>0</v>
      </c>
      <c r="P4" s="55">
        <f>'[10]Daily Roster'!$P4</f>
        <v>0</v>
      </c>
      <c r="Q4" s="55">
        <f>'[10]Daily Roster'!$Q4</f>
        <v>0</v>
      </c>
      <c r="R4" s="55">
        <f>'[10]Daily Roster'!$R4</f>
        <v>0</v>
      </c>
      <c r="S4" s="55">
        <f>'[10]Daily Roster'!$S4</f>
        <v>0</v>
      </c>
      <c r="T4" s="55">
        <f>'[10]Daily Roster'!$T4</f>
        <v>0</v>
      </c>
    </row>
    <row r="5" spans="1:20" x14ac:dyDescent="0.3">
      <c r="A5" s="7">
        <v>43104</v>
      </c>
      <c r="B5" s="1" t="s">
        <v>4</v>
      </c>
      <c r="C5" s="55" t="str">
        <f>'[10]Daily Roster'!$C5</f>
        <v>J.Do</v>
      </c>
      <c r="D5" s="55" t="str">
        <f>'[10]Daily Roster'!$D5</f>
        <v>Arthur</v>
      </c>
      <c r="E5" s="55" t="str">
        <f>'[10]Daily Roster'!$E5</f>
        <v>S.McPhee/Kimberley</v>
      </c>
      <c r="F5" s="55" t="str">
        <f>'[10]Daily Roster'!$F5</f>
        <v>Richard</v>
      </c>
      <c r="G5" s="55" t="str">
        <f>'[10]Daily Roster'!$G5</f>
        <v>N.Morse</v>
      </c>
      <c r="H5" s="55" t="str">
        <f>'[10]Daily Roster'!$H5</f>
        <v>Robbie</v>
      </c>
      <c r="I5" s="55" t="str">
        <f>'[10]Daily Roster'!$I5</f>
        <v>J.Hughes</v>
      </c>
      <c r="J5" s="55">
        <f>'[10]Daily Roster'!$J5</f>
        <v>0</v>
      </c>
      <c r="K5" s="55">
        <f>'[10]Daily Roster'!$K5</f>
        <v>0</v>
      </c>
      <c r="L5" s="55">
        <f>'[10]Daily Roster'!$L5</f>
        <v>0</v>
      </c>
      <c r="M5" s="55">
        <f>'[10]Daily Roster'!$M5</f>
        <v>0</v>
      </c>
      <c r="N5" s="55">
        <f>'[10]Daily Roster'!$N5</f>
        <v>0</v>
      </c>
      <c r="O5" s="55">
        <f>'[10]Daily Roster'!$O5</f>
        <v>0</v>
      </c>
      <c r="P5" s="55">
        <f>'[10]Daily Roster'!$P5</f>
        <v>0</v>
      </c>
      <c r="Q5" s="55">
        <f>'[10]Daily Roster'!$Q5</f>
        <v>0</v>
      </c>
      <c r="R5" s="55">
        <f>'[10]Daily Roster'!$R5</f>
        <v>0</v>
      </c>
      <c r="S5" s="55">
        <f>'[10]Daily Roster'!$S5</f>
        <v>0</v>
      </c>
      <c r="T5" s="55">
        <f>'[10]Daily Roster'!$T5</f>
        <v>0</v>
      </c>
    </row>
    <row r="6" spans="1:20" x14ac:dyDescent="0.3">
      <c r="A6" s="7">
        <v>43105</v>
      </c>
      <c r="B6" s="1" t="s">
        <v>5</v>
      </c>
      <c r="C6" s="55" t="str">
        <f>'[10]Daily Roster'!$C6</f>
        <v>J.Do</v>
      </c>
      <c r="D6" s="55" t="str">
        <f>'[10]Daily Roster'!$D6</f>
        <v>Arthur</v>
      </c>
      <c r="E6" s="55" t="str">
        <f>'[10]Daily Roster'!$E6</f>
        <v>S.McPhee/Kimberley</v>
      </c>
      <c r="F6" s="55" t="str">
        <f>'[10]Daily Roster'!$F6</f>
        <v>Richard</v>
      </c>
      <c r="G6" s="55" t="str">
        <f>'[10]Daily Roster'!$G6</f>
        <v>N.Morse</v>
      </c>
      <c r="H6" s="55" t="str">
        <f>'[10]Daily Roster'!$H6</f>
        <v>Robbie</v>
      </c>
      <c r="I6" s="55" t="str">
        <f>'[10]Daily Roster'!$I6</f>
        <v>J.Hughes</v>
      </c>
      <c r="J6" s="55">
        <f>'[10]Daily Roster'!$J6</f>
        <v>0</v>
      </c>
      <c r="K6" s="55">
        <f>'[10]Daily Roster'!$K6</f>
        <v>0</v>
      </c>
      <c r="L6" s="55">
        <f>'[10]Daily Roster'!$L6</f>
        <v>0</v>
      </c>
      <c r="M6" s="55">
        <f>'[10]Daily Roster'!$M6</f>
        <v>0</v>
      </c>
      <c r="N6" s="55">
        <f>'[10]Daily Roster'!$N6</f>
        <v>0</v>
      </c>
      <c r="O6" s="55">
        <f>'[10]Daily Roster'!$O6</f>
        <v>0</v>
      </c>
      <c r="P6" s="55">
        <f>'[10]Daily Roster'!$P6</f>
        <v>0</v>
      </c>
      <c r="Q6" s="55">
        <f>'[10]Daily Roster'!$Q6</f>
        <v>0</v>
      </c>
      <c r="R6" s="55">
        <f>'[10]Daily Roster'!$R6</f>
        <v>0</v>
      </c>
      <c r="S6" s="55">
        <f>'[10]Daily Roster'!$S6</f>
        <v>0</v>
      </c>
      <c r="T6" s="55">
        <f>'[10]Daily Roster'!$T6</f>
        <v>0</v>
      </c>
    </row>
    <row r="7" spans="1:20" x14ac:dyDescent="0.3">
      <c r="A7" s="7">
        <v>43108</v>
      </c>
      <c r="B7" s="1" t="s">
        <v>1</v>
      </c>
      <c r="C7" s="55" t="str">
        <f>'[10]Daily Roster'!$C7</f>
        <v>Arthur</v>
      </c>
      <c r="D7" s="55" t="str">
        <f>'[10]Daily Roster'!$D7</f>
        <v>J.Hughes</v>
      </c>
      <c r="E7" s="55" t="str">
        <f>'[10]Daily Roster'!$E7</f>
        <v>Jasenka</v>
      </c>
      <c r="F7" s="55" t="str">
        <f>'[10]Daily Roster'!$F7</f>
        <v>S.McPhee</v>
      </c>
      <c r="G7" s="55" t="str">
        <f>'[10]Daily Roster'!$G7</f>
        <v>Richard/Robbie</v>
      </c>
      <c r="H7" s="55" t="str">
        <f>'[10]Daily Roster'!$H7</f>
        <v>J.Do</v>
      </c>
      <c r="I7" s="55" t="str">
        <f>'[10]Daily Roster'!$I7</f>
        <v>N.Morse</v>
      </c>
      <c r="J7" s="55">
        <f>'[10]Daily Roster'!$J7</f>
        <v>0</v>
      </c>
      <c r="K7" s="55">
        <f>'[10]Daily Roster'!$K7</f>
        <v>0</v>
      </c>
      <c r="L7" s="55">
        <f>'[10]Daily Roster'!$L7</f>
        <v>0</v>
      </c>
      <c r="M7" s="55">
        <f>'[10]Daily Roster'!$M7</f>
        <v>0</v>
      </c>
      <c r="N7" s="55">
        <f>'[10]Daily Roster'!$N7</f>
        <v>0</v>
      </c>
      <c r="O7" s="55">
        <f>'[10]Daily Roster'!$O7</f>
        <v>0</v>
      </c>
      <c r="P7" s="55">
        <f>'[10]Daily Roster'!$P7</f>
        <v>0</v>
      </c>
      <c r="Q7" s="55">
        <f>'[10]Daily Roster'!$Q7</f>
        <v>0</v>
      </c>
      <c r="R7" s="55">
        <f>'[10]Daily Roster'!$R7</f>
        <v>0</v>
      </c>
      <c r="S7" s="55">
        <f>'[10]Daily Roster'!$S7</f>
        <v>0</v>
      </c>
      <c r="T7" s="55">
        <f>'[10]Daily Roster'!$T7</f>
        <v>0</v>
      </c>
    </row>
    <row r="8" spans="1:20" x14ac:dyDescent="0.3">
      <c r="A8" s="7">
        <v>43109</v>
      </c>
      <c r="B8" s="1" t="s">
        <v>2</v>
      </c>
      <c r="C8" s="55" t="str">
        <f>'[10]Daily Roster'!$C8</f>
        <v>Arthur</v>
      </c>
      <c r="D8" s="55" t="str">
        <f>'[10]Daily Roster'!$D8</f>
        <v>J.Hughes</v>
      </c>
      <c r="E8" s="55" t="str">
        <f>'[10]Daily Roster'!$E8</f>
        <v>Jasenka</v>
      </c>
      <c r="F8" s="55" t="str">
        <f>'[10]Daily Roster'!$F8</f>
        <v>S.McPhee</v>
      </c>
      <c r="G8" s="55" t="str">
        <f>'[10]Daily Roster'!$G8</f>
        <v>Richard</v>
      </c>
      <c r="H8" s="55" t="str">
        <f>'[10]Daily Roster'!$H8</f>
        <v>Robbie</v>
      </c>
      <c r="I8" s="55" t="str">
        <f>'[10]Daily Roster'!$I8</f>
        <v>N.Morse</v>
      </c>
      <c r="J8" s="55">
        <f>'[10]Daily Roster'!$J8</f>
        <v>0</v>
      </c>
      <c r="K8" s="55">
        <f>'[10]Daily Roster'!$K8</f>
        <v>0</v>
      </c>
      <c r="L8" s="55">
        <f>'[10]Daily Roster'!$L8</f>
        <v>0</v>
      </c>
      <c r="M8" s="55">
        <f>'[10]Daily Roster'!$M8</f>
        <v>0</v>
      </c>
      <c r="N8" s="55">
        <f>'[10]Daily Roster'!$N8</f>
        <v>0</v>
      </c>
      <c r="O8" s="55">
        <f>'[10]Daily Roster'!$O8</f>
        <v>0</v>
      </c>
      <c r="P8" s="55">
        <f>'[10]Daily Roster'!$P8</f>
        <v>0</v>
      </c>
      <c r="Q8" s="55">
        <f>'[10]Daily Roster'!$Q8</f>
        <v>0</v>
      </c>
      <c r="R8" s="55">
        <f>'[10]Daily Roster'!$R8</f>
        <v>0</v>
      </c>
      <c r="S8" s="55">
        <f>'[10]Daily Roster'!$S8</f>
        <v>0</v>
      </c>
      <c r="T8" s="55">
        <f>'[10]Daily Roster'!$T8</f>
        <v>0</v>
      </c>
    </row>
    <row r="9" spans="1:20" x14ac:dyDescent="0.3">
      <c r="A9" s="7">
        <v>43110</v>
      </c>
      <c r="B9" s="1" t="s">
        <v>3</v>
      </c>
      <c r="C9" s="55" t="str">
        <f>'[10]Daily Roster'!$C9</f>
        <v>Arthur</v>
      </c>
      <c r="D9" s="55" t="str">
        <f>'[10]Daily Roster'!$D9</f>
        <v>J.Hughes</v>
      </c>
      <c r="E9" s="55" t="str">
        <f>'[10]Daily Roster'!$E9</f>
        <v>Jasenka</v>
      </c>
      <c r="F9" s="55" t="str">
        <f>'[10]Daily Roster'!$F9</f>
        <v>J.Do</v>
      </c>
      <c r="G9" s="55" t="str">
        <f>'[10]Daily Roster'!$G9</f>
        <v>Richard/Robbie</v>
      </c>
      <c r="H9" s="55" t="str">
        <f>'[10]Daily Roster'!$H9</f>
        <v>Robbie</v>
      </c>
      <c r="I9" s="55" t="str">
        <f>'[10]Daily Roster'!$I9</f>
        <v>N.Morse</v>
      </c>
      <c r="J9" s="55">
        <f>'[10]Daily Roster'!$J9</f>
        <v>0</v>
      </c>
      <c r="K9" s="55">
        <f>'[10]Daily Roster'!$K9</f>
        <v>0</v>
      </c>
      <c r="L9" s="55">
        <f>'[10]Daily Roster'!$L9</f>
        <v>0</v>
      </c>
      <c r="M9" s="55">
        <f>'[10]Daily Roster'!$M9</f>
        <v>0</v>
      </c>
      <c r="N9" s="55">
        <f>'[10]Daily Roster'!$N9</f>
        <v>0</v>
      </c>
      <c r="O9" s="55">
        <f>'[10]Daily Roster'!$O9</f>
        <v>0</v>
      </c>
      <c r="P9" s="55">
        <f>'[10]Daily Roster'!$P9</f>
        <v>0</v>
      </c>
      <c r="Q9" s="55">
        <f>'[10]Daily Roster'!$Q9</f>
        <v>0</v>
      </c>
      <c r="R9" s="55">
        <f>'[10]Daily Roster'!$R9</f>
        <v>0</v>
      </c>
      <c r="S9" s="55">
        <f>'[10]Daily Roster'!$S9</f>
        <v>0</v>
      </c>
      <c r="T9" s="55">
        <f>'[10]Daily Roster'!$T9</f>
        <v>0</v>
      </c>
    </row>
    <row r="10" spans="1:20" x14ac:dyDescent="0.3">
      <c r="A10" s="7">
        <v>43111</v>
      </c>
      <c r="B10" s="1" t="s">
        <v>4</v>
      </c>
      <c r="C10" s="55" t="str">
        <f>'[10]Daily Roster'!$C10</f>
        <v>Arthur</v>
      </c>
      <c r="D10" s="55" t="str">
        <f>'[10]Daily Roster'!$D10</f>
        <v>J.Hughes</v>
      </c>
      <c r="E10" s="55" t="str">
        <f>'[10]Daily Roster'!$E10</f>
        <v>J.Do</v>
      </c>
      <c r="F10" s="55" t="str">
        <f>'[10]Daily Roster'!$F10</f>
        <v>S.McPhee</v>
      </c>
      <c r="G10" s="55" t="str">
        <f>'[10]Daily Roster'!$G10</f>
        <v>Richard</v>
      </c>
      <c r="H10" s="55" t="str">
        <f>'[10]Daily Roster'!$H10</f>
        <v>Robbie</v>
      </c>
      <c r="I10" s="55" t="str">
        <f>'[10]Daily Roster'!$I10</f>
        <v>Sophia(8.45-5.15)/N.Morse (&lt;1pm)</v>
      </c>
      <c r="J10" s="55">
        <f>'[10]Daily Roster'!$J10</f>
        <v>0</v>
      </c>
      <c r="K10" s="55">
        <f>'[10]Daily Roster'!$K10</f>
        <v>0</v>
      </c>
      <c r="L10" s="55">
        <f>'[10]Daily Roster'!$L10</f>
        <v>0</v>
      </c>
      <c r="M10" s="55">
        <f>'[10]Daily Roster'!$M10</f>
        <v>0</v>
      </c>
      <c r="N10" s="55">
        <f>'[10]Daily Roster'!$N10</f>
        <v>0</v>
      </c>
      <c r="O10" s="55">
        <f>'[10]Daily Roster'!$O10</f>
        <v>0</v>
      </c>
      <c r="P10" s="55">
        <f>'[10]Daily Roster'!$P10</f>
        <v>0</v>
      </c>
      <c r="Q10" s="55">
        <f>'[10]Daily Roster'!$Q10</f>
        <v>0</v>
      </c>
      <c r="R10" s="55">
        <f>'[10]Daily Roster'!$R10</f>
        <v>0</v>
      </c>
      <c r="S10" s="55">
        <f>'[10]Daily Roster'!$S10</f>
        <v>0</v>
      </c>
      <c r="T10" s="55">
        <f>'[10]Daily Roster'!$T10</f>
        <v>0</v>
      </c>
    </row>
    <row r="11" spans="1:20" x14ac:dyDescent="0.3">
      <c r="A11" s="7">
        <v>43112</v>
      </c>
      <c r="B11" s="1" t="s">
        <v>5</v>
      </c>
      <c r="C11" s="55" t="str">
        <f>'[10]Daily Roster'!$C11</f>
        <v>Arthur</v>
      </c>
      <c r="D11" s="55" t="str">
        <f>'[10]Daily Roster'!$D11</f>
        <v>J.Hughes</v>
      </c>
      <c r="E11" s="55" t="str">
        <f>'[10]Daily Roster'!$E11</f>
        <v>Jasenka</v>
      </c>
      <c r="F11" s="55" t="str">
        <f>'[10]Daily Roster'!$F11</f>
        <v>S.McPhee</v>
      </c>
      <c r="G11" s="55" t="str">
        <f>'[10]Daily Roster'!$G11</f>
        <v>Richard/Robbie</v>
      </c>
      <c r="H11" s="55" t="str">
        <f>'[10]Daily Roster'!$H11</f>
        <v>J.Do</v>
      </c>
      <c r="I11" s="55" t="str">
        <f>'[10]Daily Roster'!$I11</f>
        <v>N.Morse</v>
      </c>
      <c r="J11" s="55">
        <f>'[10]Daily Roster'!$J11</f>
        <v>0</v>
      </c>
      <c r="K11" s="55">
        <f>'[10]Daily Roster'!$K11</f>
        <v>0</v>
      </c>
      <c r="L11" s="55">
        <f>'[10]Daily Roster'!$L11</f>
        <v>0</v>
      </c>
      <c r="M11" s="55">
        <f>'[10]Daily Roster'!$M11</f>
        <v>0</v>
      </c>
      <c r="N11" s="55">
        <f>'[10]Daily Roster'!$N11</f>
        <v>0</v>
      </c>
      <c r="O11" s="55">
        <f>'[10]Daily Roster'!$O11</f>
        <v>0</v>
      </c>
      <c r="P11" s="55">
        <f>'[10]Daily Roster'!$P11</f>
        <v>0</v>
      </c>
      <c r="Q11" s="55">
        <f>'[10]Daily Roster'!$Q11</f>
        <v>0</v>
      </c>
      <c r="R11" s="55">
        <f>'[10]Daily Roster'!$R11</f>
        <v>0</v>
      </c>
      <c r="S11" s="55">
        <f>'[10]Daily Roster'!$S11</f>
        <v>0</v>
      </c>
      <c r="T11" s="55">
        <f>'[10]Daily Roster'!$T11</f>
        <v>0</v>
      </c>
    </row>
    <row r="12" spans="1:20" x14ac:dyDescent="0.3">
      <c r="A12" s="7">
        <v>43115</v>
      </c>
      <c r="B12" s="1" t="s">
        <v>1</v>
      </c>
      <c r="C12" s="55" t="str">
        <f>'[10]Daily Roster'!$C12</f>
        <v>Arthur</v>
      </c>
      <c r="D12" s="55" t="str">
        <f>'[10]Daily Roster'!$D12</f>
        <v>J.Hughes</v>
      </c>
      <c r="E12" s="55" t="str">
        <f>'[10]Daily Roster'!$E12</f>
        <v>Jasenka</v>
      </c>
      <c r="F12" s="55" t="str">
        <f>'[10]Daily Roster'!$F12</f>
        <v>N.Morse</v>
      </c>
      <c r="G12" s="55" t="str">
        <f>'[10]Daily Roster'!$G12</f>
        <v>S.McPhee</v>
      </c>
      <c r="H12" s="55" t="str">
        <f>'[10]Daily Roster'!$H12</f>
        <v>Robbie</v>
      </c>
      <c r="I12" s="55" t="str">
        <f>'[10]Daily Roster'!$I12</f>
        <v>Richard</v>
      </c>
      <c r="J12" s="55">
        <f>'[10]Daily Roster'!$J12</f>
        <v>0</v>
      </c>
      <c r="K12" s="55">
        <f>'[10]Daily Roster'!$K12</f>
        <v>0</v>
      </c>
      <c r="L12" s="55">
        <f>'[10]Daily Roster'!$L12</f>
        <v>0</v>
      </c>
      <c r="M12" s="55">
        <f>'[10]Daily Roster'!$M12</f>
        <v>0</v>
      </c>
      <c r="N12" s="55">
        <f>'[10]Daily Roster'!$N12</f>
        <v>0</v>
      </c>
      <c r="O12" s="55">
        <f>'[10]Daily Roster'!$O12</f>
        <v>0</v>
      </c>
      <c r="P12" s="55">
        <f>'[10]Daily Roster'!$P12</f>
        <v>0</v>
      </c>
      <c r="Q12" s="55">
        <f>'[10]Daily Roster'!$Q12</f>
        <v>0</v>
      </c>
      <c r="R12" s="55">
        <f>'[10]Daily Roster'!$R12</f>
        <v>0</v>
      </c>
      <c r="S12" s="55">
        <f>'[10]Daily Roster'!$S12</f>
        <v>0</v>
      </c>
      <c r="T12" s="55">
        <f>'[10]Daily Roster'!$T12</f>
        <v>0</v>
      </c>
    </row>
    <row r="13" spans="1:20" x14ac:dyDescent="0.3">
      <c r="A13" s="7">
        <v>43116</v>
      </c>
      <c r="B13" s="1" t="s">
        <v>2</v>
      </c>
      <c r="C13" s="55" t="str">
        <f>'[10]Daily Roster'!$C13</f>
        <v>Arthur</v>
      </c>
      <c r="D13" s="55" t="str">
        <f>'[10]Daily Roster'!$D13</f>
        <v>J.Hughes</v>
      </c>
      <c r="E13" s="55" t="str">
        <f>'[10]Daily Roster'!$E13</f>
        <v>Jasenka</v>
      </c>
      <c r="F13" s="55" t="str">
        <f>'[10]Daily Roster'!$F13</f>
        <v>Hoan</v>
      </c>
      <c r="G13" s="55" t="str">
        <f>'[10]Daily Roster'!$G13</f>
        <v>Richard</v>
      </c>
      <c r="H13" s="55" t="str">
        <f>'[10]Daily Roster'!$H13</f>
        <v>Angela</v>
      </c>
      <c r="I13" s="55" t="str">
        <f>'[10]Daily Roster'!$I13</f>
        <v>N.Morse</v>
      </c>
      <c r="J13" s="55">
        <f>'[10]Daily Roster'!$J13</f>
        <v>0</v>
      </c>
      <c r="K13" s="55">
        <f>'[10]Daily Roster'!$K13</f>
        <v>0</v>
      </c>
      <c r="L13" s="55">
        <f>'[10]Daily Roster'!$L13</f>
        <v>0</v>
      </c>
      <c r="M13" s="55">
        <f>'[10]Daily Roster'!$M13</f>
        <v>0</v>
      </c>
      <c r="N13" s="55">
        <f>'[10]Daily Roster'!$N13</f>
        <v>0</v>
      </c>
      <c r="O13" s="55">
        <f>'[10]Daily Roster'!$O13</f>
        <v>0</v>
      </c>
      <c r="P13" s="55">
        <f>'[10]Daily Roster'!$P13</f>
        <v>0</v>
      </c>
      <c r="Q13" s="55">
        <f>'[10]Daily Roster'!$Q13</f>
        <v>0</v>
      </c>
      <c r="R13" s="55">
        <f>'[10]Daily Roster'!$R13</f>
        <v>0</v>
      </c>
      <c r="S13" s="55">
        <f>'[10]Daily Roster'!$S13</f>
        <v>0</v>
      </c>
      <c r="T13" s="55">
        <f>'[10]Daily Roster'!$T13</f>
        <v>0</v>
      </c>
    </row>
    <row r="14" spans="1:20" x14ac:dyDescent="0.3">
      <c r="A14" s="7">
        <v>43117</v>
      </c>
      <c r="B14" s="1" t="s">
        <v>3</v>
      </c>
      <c r="C14" s="55" t="str">
        <f>'[10]Daily Roster'!$C14</f>
        <v>Arthur</v>
      </c>
      <c r="D14" s="55" t="str">
        <f>'[10]Daily Roster'!$D14</f>
        <v>J.Hughes</v>
      </c>
      <c r="E14" s="55" t="str">
        <f>'[10]Daily Roster'!$E14</f>
        <v>Jasenka</v>
      </c>
      <c r="F14" s="55" t="str">
        <f>'[10]Daily Roster'!$F14</f>
        <v>G.Wang</v>
      </c>
      <c r="G14" s="55" t="str">
        <f>'[10]Daily Roster'!$G14</f>
        <v>S.McPhee</v>
      </c>
      <c r="H14" s="55" t="str">
        <f>'[10]Daily Roster'!$H14</f>
        <v>Robbie</v>
      </c>
      <c r="I14" s="55" t="str">
        <f>'[10]Daily Roster'!$I14</f>
        <v>J.Do</v>
      </c>
      <c r="J14" s="55">
        <f>'[10]Daily Roster'!$J14</f>
        <v>0</v>
      </c>
      <c r="K14" s="55">
        <f>'[10]Daily Roster'!$K14</f>
        <v>0</v>
      </c>
      <c r="L14" s="55">
        <f>'[10]Daily Roster'!$L14</f>
        <v>0</v>
      </c>
      <c r="M14" s="55">
        <f>'[10]Daily Roster'!$M14</f>
        <v>0</v>
      </c>
      <c r="N14" s="55">
        <f>'[10]Daily Roster'!$N14</f>
        <v>0</v>
      </c>
      <c r="O14" s="55">
        <f>'[10]Daily Roster'!$O14</f>
        <v>0</v>
      </c>
      <c r="P14" s="55">
        <f>'[10]Daily Roster'!$P14</f>
        <v>0</v>
      </c>
      <c r="Q14" s="55">
        <f>'[10]Daily Roster'!$Q14</f>
        <v>0</v>
      </c>
      <c r="R14" s="55">
        <f>'[10]Daily Roster'!$R14</f>
        <v>0</v>
      </c>
      <c r="S14" s="55">
        <f>'[10]Daily Roster'!$S14</f>
        <v>0</v>
      </c>
      <c r="T14" s="55">
        <f>'[10]Daily Roster'!$T14</f>
        <v>0</v>
      </c>
    </row>
    <row r="15" spans="1:20" x14ac:dyDescent="0.3">
      <c r="A15" s="7">
        <v>43118</v>
      </c>
      <c r="B15" s="1" t="s">
        <v>4</v>
      </c>
      <c r="C15" s="55" t="str">
        <f>'[10]Daily Roster'!$C15</f>
        <v>Arthur</v>
      </c>
      <c r="D15" s="55" t="str">
        <f>'[10]Daily Roster'!$D15</f>
        <v>J.Hughes</v>
      </c>
      <c r="E15" s="55" t="str">
        <f>'[10]Daily Roster'!$E15</f>
        <v>Jasenka</v>
      </c>
      <c r="F15" s="55" t="str">
        <f>'[10]Daily Roster'!$F15</f>
        <v>N.Morse</v>
      </c>
      <c r="G15" s="55" t="str">
        <f>'[10]Daily Roster'!$G15</f>
        <v>S.McPhee</v>
      </c>
      <c r="H15" s="55" t="str">
        <f>'[10]Daily Roster'!$H15</f>
        <v>Robbie</v>
      </c>
      <c r="I15" s="55" t="str">
        <f>'[10]Daily Roster'!$I15</f>
        <v>J.Do</v>
      </c>
      <c r="J15" s="55">
        <f>'[10]Daily Roster'!$J15</f>
        <v>0</v>
      </c>
      <c r="K15" s="55">
        <f>'[10]Daily Roster'!$K15</f>
        <v>0</v>
      </c>
      <c r="L15" s="55">
        <f>'[10]Daily Roster'!$L15</f>
        <v>0</v>
      </c>
      <c r="M15" s="55">
        <f>'[10]Daily Roster'!$M15</f>
        <v>0</v>
      </c>
      <c r="N15" s="55">
        <f>'[10]Daily Roster'!$N15</f>
        <v>0</v>
      </c>
      <c r="O15" s="55">
        <f>'[10]Daily Roster'!$O15</f>
        <v>0</v>
      </c>
      <c r="P15" s="55">
        <f>'[10]Daily Roster'!$P15</f>
        <v>0</v>
      </c>
      <c r="Q15" s="55">
        <f>'[10]Daily Roster'!$Q15</f>
        <v>0</v>
      </c>
      <c r="R15" s="55">
        <f>'[10]Daily Roster'!$R15</f>
        <v>0</v>
      </c>
      <c r="S15" s="55">
        <f>'[10]Daily Roster'!$S15</f>
        <v>0</v>
      </c>
      <c r="T15" s="55">
        <f>'[10]Daily Roster'!$T15</f>
        <v>0</v>
      </c>
    </row>
    <row r="16" spans="1:20" x14ac:dyDescent="0.3">
      <c r="A16" s="7">
        <v>43119</v>
      </c>
      <c r="B16" s="1" t="s">
        <v>5</v>
      </c>
      <c r="C16" s="55" t="str">
        <f>'[10]Daily Roster'!$C16</f>
        <v>Arthur</v>
      </c>
      <c r="D16" s="55" t="str">
        <f>'[10]Daily Roster'!$D16</f>
        <v>J.Hughes</v>
      </c>
      <c r="E16" s="55" t="str">
        <f>'[10]Daily Roster'!$E16</f>
        <v>Jasenka</v>
      </c>
      <c r="F16" s="55" t="str">
        <f>'[10]Daily Roster'!$F16</f>
        <v>N.Morse</v>
      </c>
      <c r="G16" s="55" t="str">
        <f>'[10]Daily Roster'!$G16</f>
        <v>S.McPhee</v>
      </c>
      <c r="H16" s="55" t="str">
        <f>'[10]Daily Roster'!$H16</f>
        <v>Robbie</v>
      </c>
      <c r="I16" s="55" t="str">
        <f>'[10]Daily Roster'!$I16</f>
        <v>J.Do</v>
      </c>
      <c r="J16" s="55">
        <f>'[10]Daily Roster'!$J16</f>
        <v>0</v>
      </c>
      <c r="K16" s="55">
        <f>'[10]Daily Roster'!$K16</f>
        <v>0</v>
      </c>
      <c r="L16" s="55">
        <f>'[10]Daily Roster'!$L16</f>
        <v>0</v>
      </c>
      <c r="M16" s="55">
        <f>'[10]Daily Roster'!$M16</f>
        <v>0</v>
      </c>
      <c r="N16" s="55">
        <f>'[10]Daily Roster'!$N16</f>
        <v>0</v>
      </c>
      <c r="O16" s="55">
        <f>'[10]Daily Roster'!$O16</f>
        <v>0</v>
      </c>
      <c r="P16" s="55">
        <f>'[10]Daily Roster'!$P16</f>
        <v>0</v>
      </c>
      <c r="Q16" s="55">
        <f>'[10]Daily Roster'!$Q16</f>
        <v>0</v>
      </c>
      <c r="R16" s="55">
        <f>'[10]Daily Roster'!$R16</f>
        <v>0</v>
      </c>
      <c r="S16" s="55">
        <f>'[10]Daily Roster'!$S16</f>
        <v>0</v>
      </c>
      <c r="T16" s="55">
        <f>'[10]Daily Roster'!$T16</f>
        <v>0</v>
      </c>
    </row>
    <row r="17" spans="1:20" x14ac:dyDescent="0.3">
      <c r="A17" s="7">
        <v>43122</v>
      </c>
      <c r="B17" s="1" t="s">
        <v>1</v>
      </c>
      <c r="C17" s="55" t="str">
        <f>'[10]Daily Roster'!$C17</f>
        <v>S.McPhee</v>
      </c>
      <c r="D17" s="55" t="str">
        <f>'[10]Daily Roster'!$D17</f>
        <v>J.Hughes</v>
      </c>
      <c r="E17" s="55" t="str">
        <f>'[10]Daily Roster'!$E17</f>
        <v>Jasenka / Joshua</v>
      </c>
      <c r="F17" s="55" t="str">
        <f>'[10]Daily Roster'!$F17</f>
        <v>J.Do</v>
      </c>
      <c r="G17" s="55" t="str">
        <f>'[10]Daily Roster'!$G17</f>
        <v>N.Morse</v>
      </c>
      <c r="H17" s="55" t="str">
        <f>'[10]Daily Roster'!$H17</f>
        <v>Robbie</v>
      </c>
      <c r="I17" s="55" t="str">
        <f>'[10]Daily Roster'!$I17</f>
        <v>Richard</v>
      </c>
      <c r="J17" s="55">
        <f>'[10]Daily Roster'!$J17</f>
        <v>0</v>
      </c>
      <c r="K17" s="55">
        <f>'[10]Daily Roster'!$K17</f>
        <v>0</v>
      </c>
      <c r="L17" s="55">
        <f>'[10]Daily Roster'!$L17</f>
        <v>0</v>
      </c>
      <c r="M17" s="55">
        <f>'[10]Daily Roster'!$M17</f>
        <v>0</v>
      </c>
      <c r="N17" s="55">
        <f>'[10]Daily Roster'!$N17</f>
        <v>0</v>
      </c>
      <c r="O17" s="55">
        <f>'[10]Daily Roster'!$O17</f>
        <v>0</v>
      </c>
      <c r="P17" s="55">
        <f>'[10]Daily Roster'!$P17</f>
        <v>0</v>
      </c>
      <c r="Q17" s="55">
        <f>'[10]Daily Roster'!$Q17</f>
        <v>0</v>
      </c>
      <c r="R17" s="55">
        <f>'[10]Daily Roster'!$R17</f>
        <v>0</v>
      </c>
      <c r="S17" s="55">
        <f>'[10]Daily Roster'!$S17</f>
        <v>0</v>
      </c>
      <c r="T17" s="55">
        <f>'[10]Daily Roster'!$T17</f>
        <v>0</v>
      </c>
    </row>
    <row r="18" spans="1:20" x14ac:dyDescent="0.3">
      <c r="A18" s="7">
        <v>43123</v>
      </c>
      <c r="B18" s="1" t="s">
        <v>2</v>
      </c>
      <c r="C18" s="55" t="str">
        <f>'[10]Daily Roster'!$C18</f>
        <v>S.McPhee</v>
      </c>
      <c r="D18" s="55" t="str">
        <f>'[10]Daily Roster'!$D18</f>
        <v>J.Hughes</v>
      </c>
      <c r="E18" s="55" t="str">
        <f>'[10]Daily Roster'!$E18</f>
        <v>Jasenka / Joshua</v>
      </c>
      <c r="F18" s="55" t="str">
        <f>'[10]Daily Roster'!$F18</f>
        <v>J.Do</v>
      </c>
      <c r="G18" s="55" t="str">
        <f>'[10]Daily Roster'!$G18</f>
        <v>N.Morse</v>
      </c>
      <c r="H18" s="55" t="str">
        <f>'[10]Daily Roster'!$H18</f>
        <v>Robbie</v>
      </c>
      <c r="I18" s="55" t="str">
        <f>'[10]Daily Roster'!$I18</f>
        <v>Richard</v>
      </c>
      <c r="J18" s="55">
        <f>'[10]Daily Roster'!$J18</f>
        <v>0</v>
      </c>
      <c r="K18" s="55">
        <f>'[10]Daily Roster'!$K18</f>
        <v>0</v>
      </c>
      <c r="L18" s="55">
        <f>'[10]Daily Roster'!$L18</f>
        <v>0</v>
      </c>
      <c r="M18" s="55">
        <f>'[10]Daily Roster'!$M18</f>
        <v>0</v>
      </c>
      <c r="N18" s="55">
        <f>'[10]Daily Roster'!$N18</f>
        <v>0</v>
      </c>
      <c r="O18" s="55">
        <f>'[10]Daily Roster'!$O18</f>
        <v>0</v>
      </c>
      <c r="P18" s="55">
        <f>'[10]Daily Roster'!$P18</f>
        <v>0</v>
      </c>
      <c r="Q18" s="55">
        <f>'[10]Daily Roster'!$Q18</f>
        <v>0</v>
      </c>
      <c r="R18" s="55">
        <f>'[10]Daily Roster'!$R18</f>
        <v>0</v>
      </c>
      <c r="S18" s="55">
        <f>'[10]Daily Roster'!$S18</f>
        <v>0</v>
      </c>
      <c r="T18" s="55">
        <f>'[10]Daily Roster'!$T18</f>
        <v>0</v>
      </c>
    </row>
    <row r="19" spans="1:20" x14ac:dyDescent="0.3">
      <c r="A19" s="7">
        <v>43124</v>
      </c>
      <c r="B19" s="1" t="s">
        <v>3</v>
      </c>
      <c r="C19" s="55" t="str">
        <f>'[10]Daily Roster'!$C19</f>
        <v>S.McPhee</v>
      </c>
      <c r="D19" s="55" t="str">
        <f>'[10]Daily Roster'!$D19</f>
        <v>J.Hughes</v>
      </c>
      <c r="E19" s="55" t="str">
        <f>'[10]Daily Roster'!$E19</f>
        <v>Phuong / Joshua</v>
      </c>
      <c r="F19" s="55" t="str">
        <f>'[10]Daily Roster'!$F19</f>
        <v>J.Do</v>
      </c>
      <c r="G19" s="55" t="str">
        <f>'[10]Daily Roster'!$G19</f>
        <v>N.Morse</v>
      </c>
      <c r="H19" s="55" t="str">
        <f>'[10]Daily Roster'!$H19</f>
        <v>Robbie</v>
      </c>
      <c r="I19" s="55" t="str">
        <f>'[10]Daily Roster'!$I19</f>
        <v>Richard</v>
      </c>
      <c r="J19" s="55">
        <f>'[10]Daily Roster'!$J19</f>
        <v>0</v>
      </c>
      <c r="K19" s="55">
        <f>'[10]Daily Roster'!$K19</f>
        <v>0</v>
      </c>
      <c r="L19" s="55">
        <f>'[10]Daily Roster'!$L19</f>
        <v>0</v>
      </c>
      <c r="M19" s="55">
        <f>'[10]Daily Roster'!$M19</f>
        <v>0</v>
      </c>
      <c r="N19" s="55">
        <f>'[10]Daily Roster'!$N19</f>
        <v>0</v>
      </c>
      <c r="O19" s="55">
        <f>'[10]Daily Roster'!$O19</f>
        <v>0</v>
      </c>
      <c r="P19" s="55">
        <f>'[10]Daily Roster'!$P19</f>
        <v>0</v>
      </c>
      <c r="Q19" s="55">
        <f>'[10]Daily Roster'!$Q19</f>
        <v>0</v>
      </c>
      <c r="R19" s="55">
        <f>'[10]Daily Roster'!$R19</f>
        <v>0</v>
      </c>
      <c r="S19" s="55">
        <f>'[10]Daily Roster'!$S19</f>
        <v>0</v>
      </c>
      <c r="T19" s="55">
        <f>'[10]Daily Roster'!$T19</f>
        <v>0</v>
      </c>
    </row>
    <row r="20" spans="1:20" x14ac:dyDescent="0.3">
      <c r="A20" s="7">
        <v>43125</v>
      </c>
      <c r="B20" s="1" t="s">
        <v>4</v>
      </c>
      <c r="C20" s="55" t="str">
        <f>'[10]Daily Roster'!$C20</f>
        <v>S.McPhee</v>
      </c>
      <c r="D20" s="55" t="str">
        <f>'[10]Daily Roster'!$D20</f>
        <v>J.Hughes</v>
      </c>
      <c r="E20" s="55" t="str">
        <f>'[10]Daily Roster'!$E20</f>
        <v>Jasenka / Joshua</v>
      </c>
      <c r="F20" s="55" t="str">
        <f>'[10]Daily Roster'!$F20</f>
        <v>J.Do</v>
      </c>
      <c r="G20" s="55" t="str">
        <f>'[10]Daily Roster'!$G20</f>
        <v>N.Morse</v>
      </c>
      <c r="H20" s="55" t="str">
        <f>'[10]Daily Roster'!$H20</f>
        <v>Robbie</v>
      </c>
      <c r="I20" s="55" t="str">
        <f>'[10]Daily Roster'!$I20</f>
        <v>Richard</v>
      </c>
      <c r="J20" s="55">
        <f>'[10]Daily Roster'!$J20</f>
        <v>0</v>
      </c>
      <c r="K20" s="55">
        <f>'[10]Daily Roster'!$K20</f>
        <v>0</v>
      </c>
      <c r="L20" s="55">
        <f>'[10]Daily Roster'!$L20</f>
        <v>0</v>
      </c>
      <c r="M20" s="55">
        <f>'[10]Daily Roster'!$M20</f>
        <v>0</v>
      </c>
      <c r="N20" s="55">
        <f>'[10]Daily Roster'!$N20</f>
        <v>0</v>
      </c>
      <c r="O20" s="55">
        <f>'[10]Daily Roster'!$O20</f>
        <v>0</v>
      </c>
      <c r="P20" s="55">
        <f>'[10]Daily Roster'!$P20</f>
        <v>0</v>
      </c>
      <c r="Q20" s="55">
        <f>'[10]Daily Roster'!$Q20</f>
        <v>0</v>
      </c>
      <c r="R20" s="55">
        <f>'[10]Daily Roster'!$R20</f>
        <v>0</v>
      </c>
      <c r="S20" s="55">
        <f>'[10]Daily Roster'!$S20</f>
        <v>0</v>
      </c>
      <c r="T20" s="55">
        <f>'[10]Daily Roster'!$T20</f>
        <v>0</v>
      </c>
    </row>
    <row r="21" spans="1:20" x14ac:dyDescent="0.3">
      <c r="A21" s="7">
        <v>43126</v>
      </c>
      <c r="B21" s="1" t="s">
        <v>5</v>
      </c>
      <c r="C21" s="55" t="str">
        <f>'[10]Daily Roster'!$C21</f>
        <v>Public Holiday</v>
      </c>
      <c r="D21" s="55" t="str">
        <f>'[10]Daily Roster'!$D21</f>
        <v>Public Holiday</v>
      </c>
      <c r="E21" s="55" t="str">
        <f>'[10]Daily Roster'!$E21</f>
        <v>Public Holiday</v>
      </c>
      <c r="F21" s="55" t="str">
        <f>'[10]Daily Roster'!$F21</f>
        <v>Public Holiday</v>
      </c>
      <c r="G21" s="55" t="str">
        <f>'[10]Daily Roster'!$G21</f>
        <v>Public Holiday</v>
      </c>
      <c r="H21" s="55" t="str">
        <f>'[10]Daily Roster'!$H21</f>
        <v>Public Holiday</v>
      </c>
      <c r="I21" s="55" t="str">
        <f>'[10]Daily Roster'!$I21</f>
        <v>Public Holiday</v>
      </c>
      <c r="J21" s="55" t="str">
        <f>'[10]Daily Roster'!$J21</f>
        <v>Public Holiday</v>
      </c>
      <c r="K21" s="55">
        <f>'[10]Daily Roster'!$K21</f>
        <v>0</v>
      </c>
      <c r="L21" s="55">
        <f>'[10]Daily Roster'!$L21</f>
        <v>0</v>
      </c>
      <c r="M21" s="55">
        <f>'[10]Daily Roster'!$M21</f>
        <v>0</v>
      </c>
      <c r="N21" s="55">
        <f>'[10]Daily Roster'!$N21</f>
        <v>0</v>
      </c>
      <c r="O21" s="55">
        <f>'[10]Daily Roster'!$O21</f>
        <v>0</v>
      </c>
      <c r="P21" s="55">
        <f>'[10]Daily Roster'!$P21</f>
        <v>0</v>
      </c>
      <c r="Q21" s="55">
        <f>'[10]Daily Roster'!$Q21</f>
        <v>0</v>
      </c>
      <c r="R21" s="55">
        <f>'[10]Daily Roster'!$R21</f>
        <v>0</v>
      </c>
      <c r="S21" s="55">
        <f>'[10]Daily Roster'!$S21</f>
        <v>0</v>
      </c>
      <c r="T21" s="55">
        <f>'[10]Daily Roster'!$T21</f>
        <v>0</v>
      </c>
    </row>
    <row r="22" spans="1:20" x14ac:dyDescent="0.3">
      <c r="A22" s="7">
        <v>43129</v>
      </c>
      <c r="B22" s="1" t="s">
        <v>1</v>
      </c>
      <c r="C22" s="55" t="str">
        <f>'[10]Daily Roster'!$C22</f>
        <v>Arthur</v>
      </c>
      <c r="D22" s="55" t="str">
        <f>'[10]Daily Roster'!$D22</f>
        <v>J.Hughes</v>
      </c>
      <c r="E22" s="55" t="str">
        <f>'[10]Daily Roster'!$E22</f>
        <v>Robbie</v>
      </c>
      <c r="F22" s="55" t="str">
        <f>'[10]Daily Roster'!$F22</f>
        <v>N.Morse</v>
      </c>
      <c r="G22" s="55" t="str">
        <f>'[10]Daily Roster'!$G22</f>
        <v>Richard</v>
      </c>
      <c r="H22" s="55" t="str">
        <f>'[10]Daily Roster'!$H22</f>
        <v>J.Do</v>
      </c>
      <c r="I22" s="55" t="str">
        <f>'[10]Daily Roster'!$I22</f>
        <v>S.McPhee</v>
      </c>
      <c r="J22" s="55">
        <f>'[10]Daily Roster'!$J22</f>
        <v>0</v>
      </c>
      <c r="K22" s="55">
        <f>'[10]Daily Roster'!$K22</f>
        <v>0</v>
      </c>
      <c r="L22" s="55">
        <f>'[10]Daily Roster'!$L22</f>
        <v>0</v>
      </c>
      <c r="M22" s="55">
        <f>'[10]Daily Roster'!$M22</f>
        <v>0</v>
      </c>
      <c r="N22" s="55">
        <f>'[10]Daily Roster'!$N22</f>
        <v>0</v>
      </c>
      <c r="O22" s="55">
        <f>'[10]Daily Roster'!$O22</f>
        <v>0</v>
      </c>
      <c r="P22" s="55">
        <f>'[10]Daily Roster'!$P22</f>
        <v>0</v>
      </c>
      <c r="Q22" s="55">
        <f>'[10]Daily Roster'!$Q22</f>
        <v>0</v>
      </c>
      <c r="R22" s="55">
        <f>'[10]Daily Roster'!$R22</f>
        <v>0</v>
      </c>
      <c r="S22" s="55">
        <f>'[10]Daily Roster'!$S22</f>
        <v>0</v>
      </c>
      <c r="T22" s="55">
        <f>'[10]Daily Roster'!$T22</f>
        <v>0</v>
      </c>
    </row>
    <row r="23" spans="1:20" x14ac:dyDescent="0.3">
      <c r="A23" s="7">
        <v>43130</v>
      </c>
      <c r="B23" s="1" t="s">
        <v>2</v>
      </c>
      <c r="C23" s="55" t="str">
        <f>'[10]Daily Roster'!$C23</f>
        <v>J.Do</v>
      </c>
      <c r="D23" s="55" t="str">
        <f>'[10]Daily Roster'!$D23</f>
        <v>&lt;10am Robbie / &gt;10am J.Hughes</v>
      </c>
      <c r="E23" s="55" t="str">
        <f>'[10]Daily Roster'!$E23</f>
        <v>Jasenka</v>
      </c>
      <c r="F23" s="55" t="str">
        <f>'[10]Daily Roster'!$F23</f>
        <v>N.Morse</v>
      </c>
      <c r="G23" s="55" t="str">
        <f>'[10]Daily Roster'!$G23</f>
        <v>Richard</v>
      </c>
      <c r="H23" s="55" t="str">
        <f>'[10]Daily Roster'!$H23</f>
        <v>Robbie</v>
      </c>
      <c r="I23" s="55" t="str">
        <f>'[10]Daily Roster'!$I23</f>
        <v>S.McPhee</v>
      </c>
      <c r="J23" s="55">
        <f>'[10]Daily Roster'!$J23</f>
        <v>0</v>
      </c>
      <c r="K23" s="55">
        <f>'[10]Daily Roster'!$K23</f>
        <v>0</v>
      </c>
      <c r="L23" s="55">
        <f>'[10]Daily Roster'!$L23</f>
        <v>0</v>
      </c>
      <c r="M23" s="55">
        <f>'[10]Daily Roster'!$M23</f>
        <v>0</v>
      </c>
      <c r="N23" s="55">
        <f>'[10]Daily Roster'!$N23</f>
        <v>0</v>
      </c>
      <c r="O23" s="55">
        <f>'[10]Daily Roster'!$O23</f>
        <v>0</v>
      </c>
      <c r="P23" s="55">
        <f>'[10]Daily Roster'!$P23</f>
        <v>0</v>
      </c>
      <c r="Q23" s="55">
        <f>'[10]Daily Roster'!$Q23</f>
        <v>0</v>
      </c>
      <c r="R23" s="55">
        <f>'[10]Daily Roster'!$R23</f>
        <v>0</v>
      </c>
      <c r="S23" s="55">
        <f>'[10]Daily Roster'!$S23</f>
        <v>0</v>
      </c>
      <c r="T23" s="55">
        <f>'[10]Daily Roster'!$T23</f>
        <v>0</v>
      </c>
    </row>
    <row r="24" spans="1:20" x14ac:dyDescent="0.3">
      <c r="A24" s="7">
        <v>43131</v>
      </c>
      <c r="B24" s="1" t="s">
        <v>3</v>
      </c>
      <c r="C24" s="55" t="str">
        <f>'[10]Daily Roster'!$C24</f>
        <v>Arthur</v>
      </c>
      <c r="D24" s="55" t="str">
        <f>'[10]Daily Roster'!$D24</f>
        <v>J.Hughes</v>
      </c>
      <c r="E24" s="55" t="str">
        <f>'[10]Daily Roster'!$E24</f>
        <v>Jasenka</v>
      </c>
      <c r="F24" s="55" t="str">
        <f>'[10]Daily Roster'!$F24</f>
        <v>N.Morse</v>
      </c>
      <c r="G24" s="55" t="str">
        <f>'[10]Daily Roster'!$G24</f>
        <v>Richard</v>
      </c>
      <c r="H24" s="55" t="str">
        <f>'[10]Daily Roster'!$H24</f>
        <v>J.Do</v>
      </c>
      <c r="I24" s="55" t="str">
        <f>'[10]Daily Roster'!$I24</f>
        <v>S.McPhee</v>
      </c>
      <c r="J24" s="55">
        <f>'[10]Daily Roster'!$J24</f>
        <v>0</v>
      </c>
      <c r="K24" s="55">
        <f>'[10]Daily Roster'!$K24</f>
        <v>0</v>
      </c>
      <c r="L24" s="55">
        <f>'[10]Daily Roster'!$L24</f>
        <v>0</v>
      </c>
      <c r="M24" s="55">
        <f>'[10]Daily Roster'!$M24</f>
        <v>0</v>
      </c>
      <c r="N24" s="55">
        <f>'[10]Daily Roster'!$N24</f>
        <v>0</v>
      </c>
      <c r="O24" s="55">
        <f>'[10]Daily Roster'!$O24</f>
        <v>0</v>
      </c>
      <c r="P24" s="55">
        <f>'[10]Daily Roster'!$P24</f>
        <v>0</v>
      </c>
      <c r="Q24" s="55">
        <f>'[10]Daily Roster'!$Q24</f>
        <v>0</v>
      </c>
      <c r="R24" s="55">
        <f>'[10]Daily Roster'!$R24</f>
        <v>0</v>
      </c>
      <c r="S24" s="55">
        <f>'[10]Daily Roster'!$S24</f>
        <v>0</v>
      </c>
      <c r="T24" s="55">
        <f>'[10]Daily Roster'!$T24</f>
        <v>0</v>
      </c>
    </row>
    <row r="25" spans="1:20" x14ac:dyDescent="0.3">
      <c r="A25" s="7">
        <v>43132</v>
      </c>
      <c r="B25" s="1" t="s">
        <v>4</v>
      </c>
      <c r="C25" s="55" t="str">
        <f>'[10]Daily Roster'!$C25</f>
        <v>Arthur</v>
      </c>
      <c r="D25" s="55" t="str">
        <f>'[10]Daily Roster'!$D25</f>
        <v>J.Hughes</v>
      </c>
      <c r="E25" s="55" t="str">
        <f>'[10]Daily Roster'!$E25</f>
        <v>Jasenka</v>
      </c>
      <c r="F25" s="55" t="str">
        <f>'[10]Daily Roster'!$F25</f>
        <v>N.Morse</v>
      </c>
      <c r="G25" s="55" t="str">
        <f>'[10]Daily Roster'!$G25</f>
        <v>Richard</v>
      </c>
      <c r="H25" s="55" t="str">
        <f>'[10]Daily Roster'!$H25</f>
        <v>Robbie</v>
      </c>
      <c r="I25" s="55" t="str">
        <f>'[10]Daily Roster'!$I25</f>
        <v>S.McPhee</v>
      </c>
      <c r="J25" s="55">
        <f>'[10]Daily Roster'!$J25</f>
        <v>0</v>
      </c>
      <c r="K25" s="55">
        <f>'[10]Daily Roster'!$K25</f>
        <v>0</v>
      </c>
      <c r="L25" s="55">
        <f>'[10]Daily Roster'!$L25</f>
        <v>0</v>
      </c>
      <c r="M25" s="55">
        <f>'[10]Daily Roster'!$M25</f>
        <v>0</v>
      </c>
      <c r="N25" s="55">
        <f>'[10]Daily Roster'!$N25</f>
        <v>0</v>
      </c>
      <c r="O25" s="55">
        <f>'[10]Daily Roster'!$O25</f>
        <v>0</v>
      </c>
      <c r="P25" s="55">
        <f>'[10]Daily Roster'!$P25</f>
        <v>0</v>
      </c>
      <c r="Q25" s="55">
        <f>'[10]Daily Roster'!$Q25</f>
        <v>0</v>
      </c>
      <c r="R25" s="55">
        <f>'[10]Daily Roster'!$R25</f>
        <v>0</v>
      </c>
      <c r="S25" s="55">
        <f>'[10]Daily Roster'!$S25</f>
        <v>0</v>
      </c>
      <c r="T25" s="55">
        <f>'[10]Daily Roster'!$T25</f>
        <v>0</v>
      </c>
    </row>
    <row r="26" spans="1:20" x14ac:dyDescent="0.3">
      <c r="A26" s="7">
        <v>43133</v>
      </c>
      <c r="B26" s="1" t="s">
        <v>5</v>
      </c>
      <c r="C26" s="55" t="str">
        <f>'[10]Daily Roster'!$C26</f>
        <v>Arthur</v>
      </c>
      <c r="D26" s="55" t="str">
        <f>'[10]Daily Roster'!$D26</f>
        <v>J.Hughes</v>
      </c>
      <c r="E26" s="55" t="str">
        <f>'[10]Daily Roster'!$E26</f>
        <v>Jasenka</v>
      </c>
      <c r="F26" s="55" t="str">
        <f>'[10]Daily Roster'!$F26</f>
        <v>N.Morse</v>
      </c>
      <c r="G26" s="55" t="str">
        <f>'[10]Daily Roster'!$G26</f>
        <v>Richard</v>
      </c>
      <c r="H26" s="55" t="str">
        <f>'[10]Daily Roster'!$H26</f>
        <v>Robbie</v>
      </c>
      <c r="I26" s="55" t="str">
        <f>'[10]Daily Roster'!$I26</f>
        <v>S.McPhee</v>
      </c>
      <c r="J26" s="55">
        <f>'[10]Daily Roster'!$J26</f>
        <v>0</v>
      </c>
      <c r="K26" s="55">
        <f>'[10]Daily Roster'!$K26</f>
        <v>0</v>
      </c>
      <c r="L26" s="55">
        <f>'[10]Daily Roster'!$L26</f>
        <v>0</v>
      </c>
      <c r="M26" s="55">
        <f>'[10]Daily Roster'!$M26</f>
        <v>0</v>
      </c>
      <c r="N26" s="55">
        <f>'[10]Daily Roster'!$N26</f>
        <v>0</v>
      </c>
      <c r="O26" s="55">
        <f>'[10]Daily Roster'!$O26</f>
        <v>0</v>
      </c>
      <c r="P26" s="55">
        <f>'[10]Daily Roster'!$P26</f>
        <v>0</v>
      </c>
      <c r="Q26" s="55">
        <f>'[10]Daily Roster'!$Q26</f>
        <v>0</v>
      </c>
      <c r="R26" s="55">
        <f>'[10]Daily Roster'!$R26</f>
        <v>0</v>
      </c>
      <c r="S26" s="55">
        <f>'[10]Daily Roster'!$S26</f>
        <v>0</v>
      </c>
      <c r="T26" s="55">
        <f>'[10]Daily Roster'!$T26</f>
        <v>0</v>
      </c>
    </row>
    <row r="27" spans="1:20" x14ac:dyDescent="0.3">
      <c r="A27" s="7">
        <v>43136</v>
      </c>
      <c r="B27" s="1" t="s">
        <v>1</v>
      </c>
      <c r="C27" s="55" t="str">
        <f>'[10]Daily Roster'!$C27</f>
        <v>Angelene</v>
      </c>
      <c r="D27" s="55" t="str">
        <f>'[10]Daily Roster'!$D27</f>
        <v>Robbie</v>
      </c>
      <c r="E27" s="55" t="str">
        <f>'[10]Daily Roster'!$E27</f>
        <v>Harpreet</v>
      </c>
      <c r="F27" s="55" t="str">
        <f>'[10]Daily Roster'!$F27</f>
        <v>Arthur</v>
      </c>
      <c r="G27" s="55" t="str">
        <f>'[10]Daily Roster'!$G27</f>
        <v>N.Morse</v>
      </c>
      <c r="H27" s="55" t="str">
        <f>'[10]Daily Roster'!$H27</f>
        <v>J.Hughes</v>
      </c>
      <c r="I27" s="55" t="str">
        <f>'[10]Daily Roster'!$I27</f>
        <v>Jasenka</v>
      </c>
      <c r="J27" s="55" t="str">
        <f>'[10]Daily Roster'!$J27</f>
        <v>Michael</v>
      </c>
      <c r="K27" s="55">
        <f>'[10]Daily Roster'!$K27</f>
        <v>0</v>
      </c>
      <c r="L27" s="55">
        <f>'[10]Daily Roster'!$L27</f>
        <v>0</v>
      </c>
      <c r="M27" s="55">
        <f>'[10]Daily Roster'!$M27</f>
        <v>0</v>
      </c>
      <c r="N27" s="55">
        <f>'[10]Daily Roster'!$N27</f>
        <v>0</v>
      </c>
      <c r="O27" s="55">
        <f>'[10]Daily Roster'!$O27</f>
        <v>0</v>
      </c>
      <c r="P27" s="55">
        <f>'[10]Daily Roster'!$P27</f>
        <v>0</v>
      </c>
      <c r="Q27" s="55">
        <f>'[10]Daily Roster'!$Q27</f>
        <v>0</v>
      </c>
      <c r="R27" s="55">
        <f>'[10]Daily Roster'!$R27</f>
        <v>0</v>
      </c>
      <c r="S27" s="55">
        <f>'[10]Daily Roster'!$S27</f>
        <v>0</v>
      </c>
      <c r="T27" s="55">
        <f>'[10]Daily Roster'!$T27</f>
        <v>0</v>
      </c>
    </row>
    <row r="28" spans="1:20" x14ac:dyDescent="0.3">
      <c r="A28" s="7">
        <v>43137</v>
      </c>
      <c r="B28" s="1" t="s">
        <v>2</v>
      </c>
      <c r="C28" s="55" t="str">
        <f>'[10]Daily Roster'!$C28</f>
        <v>Angelene</v>
      </c>
      <c r="D28" s="55" t="str">
        <f>'[10]Daily Roster'!$D28</f>
        <v>Robbie</v>
      </c>
      <c r="E28" s="55" t="str">
        <f>'[10]Daily Roster'!$E28</f>
        <v>Harpreet</v>
      </c>
      <c r="F28" s="55" t="str">
        <f>'[10]Daily Roster'!$F28</f>
        <v>Arthur</v>
      </c>
      <c r="G28" s="55" t="str">
        <f>'[10]Daily Roster'!$G28</f>
        <v>Richard</v>
      </c>
      <c r="H28" s="55" t="str">
        <f>'[10]Daily Roster'!$H28</f>
        <v>J.Hughes</v>
      </c>
      <c r="I28" s="55" t="str">
        <f>'[10]Daily Roster'!$I28</f>
        <v>Jasenka</v>
      </c>
      <c r="J28" s="55" t="str">
        <f>'[10]Daily Roster'!$J28</f>
        <v>qq</v>
      </c>
      <c r="K28" s="55">
        <f>'[10]Daily Roster'!$K28</f>
        <v>0</v>
      </c>
      <c r="L28" s="55">
        <f>'[10]Daily Roster'!$L28</f>
        <v>0</v>
      </c>
      <c r="M28" s="55">
        <f>'[10]Daily Roster'!$M28</f>
        <v>0</v>
      </c>
      <c r="N28" s="55">
        <f>'[10]Daily Roster'!$N28</f>
        <v>0</v>
      </c>
      <c r="O28" s="55">
        <f>'[10]Daily Roster'!$O28</f>
        <v>0</v>
      </c>
      <c r="P28" s="55">
        <f>'[10]Daily Roster'!$P28</f>
        <v>0</v>
      </c>
      <c r="Q28" s="55">
        <f>'[10]Daily Roster'!$Q28</f>
        <v>0</v>
      </c>
      <c r="R28" s="55">
        <f>'[10]Daily Roster'!$R28</f>
        <v>0</v>
      </c>
      <c r="S28" s="55">
        <f>'[10]Daily Roster'!$S28</f>
        <v>0</v>
      </c>
      <c r="T28" s="55">
        <f>'[10]Daily Roster'!$T28</f>
        <v>0</v>
      </c>
    </row>
    <row r="29" spans="1:20" x14ac:dyDescent="0.3">
      <c r="A29" s="7">
        <v>43138</v>
      </c>
      <c r="B29" s="1" t="s">
        <v>3</v>
      </c>
      <c r="C29" s="55" t="str">
        <f>'[10]Daily Roster'!$C29</f>
        <v>N.Morse</v>
      </c>
      <c r="D29" s="55" t="str">
        <f>'[10]Daily Roster'!$D29</f>
        <v>Robbie</v>
      </c>
      <c r="E29" s="55" t="str">
        <f>'[10]Daily Roster'!$E29</f>
        <v>J.Do</v>
      </c>
      <c r="F29" s="55" t="str">
        <f>'[10]Daily Roster'!$F29</f>
        <v>Arthur</v>
      </c>
      <c r="G29" s="55" t="str">
        <f>'[10]Daily Roster'!$G29</f>
        <v>Richard</v>
      </c>
      <c r="H29" s="55" t="str">
        <f>'[10]Daily Roster'!$H29</f>
        <v>J.Hughes</v>
      </c>
      <c r="I29" s="55" t="str">
        <f>'[10]Daily Roster'!$I29</f>
        <v>Jasenka</v>
      </c>
      <c r="J29" s="55" t="str">
        <f>'[10]Daily Roster'!$J29</f>
        <v>Michael</v>
      </c>
      <c r="K29" s="55">
        <f>'[10]Daily Roster'!$K29</f>
        <v>0</v>
      </c>
      <c r="L29" s="55">
        <f>'[10]Daily Roster'!$L29</f>
        <v>0</v>
      </c>
      <c r="M29" s="55">
        <f>'[10]Daily Roster'!$M29</f>
        <v>0</v>
      </c>
      <c r="N29" s="55">
        <f>'[10]Daily Roster'!$N29</f>
        <v>0</v>
      </c>
      <c r="O29" s="55">
        <f>'[10]Daily Roster'!$O29</f>
        <v>0</v>
      </c>
      <c r="P29" s="55">
        <f>'[10]Daily Roster'!$P29</f>
        <v>0</v>
      </c>
      <c r="Q29" s="55">
        <f>'[10]Daily Roster'!$Q29</f>
        <v>0</v>
      </c>
      <c r="R29" s="55">
        <f>'[10]Daily Roster'!$R29</f>
        <v>0</v>
      </c>
      <c r="S29" s="55">
        <f>'[10]Daily Roster'!$S29</f>
        <v>0</v>
      </c>
      <c r="T29" s="55">
        <f>'[10]Daily Roster'!$T29</f>
        <v>0</v>
      </c>
    </row>
    <row r="30" spans="1:20" x14ac:dyDescent="0.3">
      <c r="A30" s="7">
        <v>43139</v>
      </c>
      <c r="B30" s="1" t="s">
        <v>4</v>
      </c>
      <c r="C30" s="55" t="str">
        <f>'[10]Daily Roster'!$C30</f>
        <v>N.Morse</v>
      </c>
      <c r="D30" s="55" t="str">
        <f>'[10]Daily Roster'!$D30</f>
        <v>Robbie</v>
      </c>
      <c r="E30" s="55" t="str">
        <f>'[10]Daily Roster'!$E30</f>
        <v>J.Do</v>
      </c>
      <c r="F30" s="55" t="str">
        <f>'[10]Daily Roster'!$F30</f>
        <v>Arthur</v>
      </c>
      <c r="G30" s="55" t="str">
        <f>'[10]Daily Roster'!$G30</f>
        <v>Richard</v>
      </c>
      <c r="H30" s="55" t="str">
        <f>'[10]Daily Roster'!$H30</f>
        <v>J.Hughes</v>
      </c>
      <c r="I30" s="55" t="str">
        <f>'[10]Daily Roster'!$I30</f>
        <v>Jasenka</v>
      </c>
      <c r="J30" s="55" t="str">
        <f>'[10]Daily Roster'!$J30</f>
        <v>Michael</v>
      </c>
      <c r="K30" s="55">
        <f>'[10]Daily Roster'!$K30</f>
        <v>0</v>
      </c>
      <c r="L30" s="55">
        <f>'[10]Daily Roster'!$L30</f>
        <v>0</v>
      </c>
      <c r="M30" s="55">
        <f>'[10]Daily Roster'!$M30</f>
        <v>0</v>
      </c>
      <c r="N30" s="55">
        <f>'[10]Daily Roster'!$N30</f>
        <v>0</v>
      </c>
      <c r="O30" s="55">
        <f>'[10]Daily Roster'!$O30</f>
        <v>0</v>
      </c>
      <c r="P30" s="55">
        <f>'[10]Daily Roster'!$P30</f>
        <v>0</v>
      </c>
      <c r="Q30" s="55">
        <f>'[10]Daily Roster'!$Q30</f>
        <v>0</v>
      </c>
      <c r="R30" s="55">
        <f>'[10]Daily Roster'!$R30</f>
        <v>0</v>
      </c>
      <c r="S30" s="55">
        <f>'[10]Daily Roster'!$S30</f>
        <v>0</v>
      </c>
      <c r="T30" s="55">
        <f>'[10]Daily Roster'!$T30</f>
        <v>0</v>
      </c>
    </row>
    <row r="31" spans="1:20" x14ac:dyDescent="0.3">
      <c r="A31" s="7">
        <v>43140</v>
      </c>
      <c r="B31" s="1" t="s">
        <v>5</v>
      </c>
      <c r="C31" s="55" t="str">
        <f>'[10]Daily Roster'!$C31</f>
        <v>N.Morse</v>
      </c>
      <c r="D31" s="55" t="str">
        <f>'[10]Daily Roster'!$D31</f>
        <v>Robbie</v>
      </c>
      <c r="E31" s="55" t="str">
        <f>'[10]Daily Roster'!$E31</f>
        <v>Harpreet</v>
      </c>
      <c r="F31" s="55" t="str">
        <f>'[10]Daily Roster'!$F31</f>
        <v>Arthur</v>
      </c>
      <c r="G31" s="55" t="str">
        <f>'[10]Daily Roster'!$G31</f>
        <v>Richard</v>
      </c>
      <c r="H31" s="55" t="str">
        <f>'[10]Daily Roster'!$H31</f>
        <v>J.Hughes</v>
      </c>
      <c r="I31" s="55" t="str">
        <f>'[10]Daily Roster'!$I31</f>
        <v>Jasenka</v>
      </c>
      <c r="J31" s="55" t="str">
        <f>'[10]Daily Roster'!$J31</f>
        <v>Michael</v>
      </c>
      <c r="K31" s="55">
        <f>'[10]Daily Roster'!$K31</f>
        <v>0</v>
      </c>
      <c r="L31" s="55">
        <f>'[10]Daily Roster'!$L31</f>
        <v>0</v>
      </c>
      <c r="M31" s="55">
        <f>'[10]Daily Roster'!$M31</f>
        <v>0</v>
      </c>
      <c r="N31" s="55">
        <f>'[10]Daily Roster'!$N31</f>
        <v>0</v>
      </c>
      <c r="O31" s="55">
        <f>'[10]Daily Roster'!$O31</f>
        <v>0</v>
      </c>
      <c r="P31" s="55">
        <f>'[10]Daily Roster'!$P31</f>
        <v>0</v>
      </c>
      <c r="Q31" s="55">
        <f>'[10]Daily Roster'!$Q31</f>
        <v>0</v>
      </c>
      <c r="R31" s="55">
        <f>'[10]Daily Roster'!$R31</f>
        <v>0</v>
      </c>
      <c r="S31" s="55">
        <f>'[10]Daily Roster'!$S31</f>
        <v>0</v>
      </c>
      <c r="T31" s="55">
        <f>'[10]Daily Roster'!$T31</f>
        <v>0</v>
      </c>
    </row>
    <row r="32" spans="1:20" x14ac:dyDescent="0.3">
      <c r="A32" s="7">
        <v>43143</v>
      </c>
      <c r="B32" s="1" t="s">
        <v>1</v>
      </c>
      <c r="C32" s="55" t="str">
        <f>'[10]Daily Roster'!$C32</f>
        <v>N.Morse</v>
      </c>
      <c r="D32" s="55" t="str">
        <f>'[10]Daily Roster'!$D32</f>
        <v>Robbie</v>
      </c>
      <c r="E32" s="55" t="str">
        <f>'[10]Daily Roster'!$E32</f>
        <v>J.Do</v>
      </c>
      <c r="F32" s="55" t="str">
        <f>'[10]Daily Roster'!$F32</f>
        <v>Arthur</v>
      </c>
      <c r="G32" s="55" t="str">
        <f>'[10]Daily Roster'!$G32</f>
        <v>S.McPhee</v>
      </c>
      <c r="H32" s="55" t="str">
        <f>'[10]Daily Roster'!$H32</f>
        <v>Richard</v>
      </c>
      <c r="I32" s="55" t="str">
        <f>'[10]Daily Roster'!$I32</f>
        <v>Jasenka</v>
      </c>
      <c r="J32" s="55" t="str">
        <f>'[10]Daily Roster'!$J32</f>
        <v>Michael</v>
      </c>
      <c r="K32" s="55">
        <f>'[10]Daily Roster'!$K32</f>
        <v>0</v>
      </c>
      <c r="L32" s="55">
        <f>'[10]Daily Roster'!$L32</f>
        <v>0</v>
      </c>
      <c r="M32" s="55">
        <f>'[10]Daily Roster'!$M32</f>
        <v>0</v>
      </c>
      <c r="N32" s="55">
        <f>'[10]Daily Roster'!$N32</f>
        <v>0</v>
      </c>
      <c r="O32" s="55">
        <f>'[10]Daily Roster'!$O32</f>
        <v>0</v>
      </c>
      <c r="P32" s="55">
        <f>'[10]Daily Roster'!$P32</f>
        <v>0</v>
      </c>
      <c r="Q32" s="55">
        <f>'[10]Daily Roster'!$Q32</f>
        <v>0</v>
      </c>
      <c r="R32" s="55">
        <f>'[10]Daily Roster'!$R32</f>
        <v>0</v>
      </c>
      <c r="S32" s="55">
        <f>'[10]Daily Roster'!$S32</f>
        <v>0</v>
      </c>
      <c r="T32" s="55">
        <f>'[10]Daily Roster'!$T32</f>
        <v>0</v>
      </c>
    </row>
    <row r="33" spans="1:20" x14ac:dyDescent="0.3">
      <c r="A33" s="7">
        <v>43144</v>
      </c>
      <c r="B33" s="1" t="s">
        <v>2</v>
      </c>
      <c r="C33" s="55" t="str">
        <f>'[10]Daily Roster'!$C33</f>
        <v>N.Morse</v>
      </c>
      <c r="D33" s="55" t="str">
        <f>'[10]Daily Roster'!$D33</f>
        <v>Jasenka</v>
      </c>
      <c r="E33" s="55" t="str">
        <f>'[10]Daily Roster'!$E33</f>
        <v>J.Do</v>
      </c>
      <c r="F33" s="55" t="str">
        <f>'[10]Daily Roster'!$F33</f>
        <v>Arthur</v>
      </c>
      <c r="G33" s="55" t="str">
        <f>'[10]Daily Roster'!$G33</f>
        <v>S.McPhee</v>
      </c>
      <c r="H33" s="55" t="str">
        <f>'[10]Daily Roster'!$H33</f>
        <v>Richard</v>
      </c>
      <c r="I33" s="55" t="str">
        <f>'[10]Daily Roster'!$I33</f>
        <v>J.Hughes</v>
      </c>
      <c r="J33" s="55" t="str">
        <f>'[10]Daily Roster'!$J33</f>
        <v>qq</v>
      </c>
      <c r="K33" s="55">
        <f>'[10]Daily Roster'!$K33</f>
        <v>0</v>
      </c>
      <c r="L33" s="55">
        <f>'[10]Daily Roster'!$L33</f>
        <v>0</v>
      </c>
      <c r="M33" s="55">
        <f>'[10]Daily Roster'!$M33</f>
        <v>0</v>
      </c>
      <c r="N33" s="55">
        <f>'[10]Daily Roster'!$N33</f>
        <v>0</v>
      </c>
      <c r="O33" s="55">
        <f>'[10]Daily Roster'!$O33</f>
        <v>0</v>
      </c>
      <c r="P33" s="55">
        <f>'[10]Daily Roster'!$P33</f>
        <v>0</v>
      </c>
      <c r="Q33" s="55">
        <f>'[10]Daily Roster'!$Q33</f>
        <v>0</v>
      </c>
      <c r="R33" s="55">
        <f>'[10]Daily Roster'!$R33</f>
        <v>0</v>
      </c>
      <c r="S33" s="55">
        <f>'[10]Daily Roster'!$S33</f>
        <v>0</v>
      </c>
      <c r="T33" s="55">
        <f>'[10]Daily Roster'!$T33</f>
        <v>0</v>
      </c>
    </row>
    <row r="34" spans="1:20" x14ac:dyDescent="0.3">
      <c r="A34" s="7">
        <v>43145</v>
      </c>
      <c r="B34" s="1" t="s">
        <v>3</v>
      </c>
      <c r="C34" s="55" t="str">
        <f>'[10]Daily Roster'!$C34</f>
        <v>N.Morse</v>
      </c>
      <c r="D34" s="55" t="str">
        <f>'[10]Daily Roster'!$D34</f>
        <v>Robbie</v>
      </c>
      <c r="E34" s="55" t="str">
        <f>'[10]Daily Roster'!$E34</f>
        <v>Jasenka</v>
      </c>
      <c r="F34" s="55" t="str">
        <f>'[10]Daily Roster'!$F34</f>
        <v>Arthur</v>
      </c>
      <c r="G34" s="55" t="str">
        <f>'[10]Daily Roster'!$G34</f>
        <v>S.McPhee</v>
      </c>
      <c r="H34" s="55" t="str">
        <f>'[10]Daily Roster'!$H34</f>
        <v>Richard</v>
      </c>
      <c r="I34" s="55" t="str">
        <f>'[10]Daily Roster'!$I34</f>
        <v>J.Hughes</v>
      </c>
      <c r="J34" s="55" t="str">
        <f>'[10]Daily Roster'!$J34</f>
        <v>Michael</v>
      </c>
      <c r="K34" s="55">
        <f>'[10]Daily Roster'!$K34</f>
        <v>0</v>
      </c>
      <c r="L34" s="55">
        <f>'[10]Daily Roster'!$L34</f>
        <v>0</v>
      </c>
      <c r="M34" s="55">
        <f>'[10]Daily Roster'!$M34</f>
        <v>0</v>
      </c>
      <c r="N34" s="55">
        <f>'[10]Daily Roster'!$N34</f>
        <v>0</v>
      </c>
      <c r="O34" s="55">
        <f>'[10]Daily Roster'!$O34</f>
        <v>0</v>
      </c>
      <c r="P34" s="55">
        <f>'[10]Daily Roster'!$P34</f>
        <v>0</v>
      </c>
      <c r="Q34" s="55">
        <f>'[10]Daily Roster'!$Q34</f>
        <v>0</v>
      </c>
      <c r="R34" s="55">
        <f>'[10]Daily Roster'!$R34</f>
        <v>0</v>
      </c>
      <c r="S34" s="55">
        <f>'[10]Daily Roster'!$S34</f>
        <v>0</v>
      </c>
      <c r="T34" s="55">
        <f>'[10]Daily Roster'!$T34</f>
        <v>0</v>
      </c>
    </row>
    <row r="35" spans="1:20" x14ac:dyDescent="0.3">
      <c r="A35" s="7">
        <v>43146</v>
      </c>
      <c r="B35" s="1" t="s">
        <v>4</v>
      </c>
      <c r="C35" s="55" t="str">
        <f>'[10]Daily Roster'!$C35</f>
        <v>Jasenka</v>
      </c>
      <c r="D35" s="55" t="str">
        <f>'[10]Daily Roster'!$D35</f>
        <v>Robbie</v>
      </c>
      <c r="E35" s="55" t="str">
        <f>'[10]Daily Roster'!$E35</f>
        <v>J.Do</v>
      </c>
      <c r="F35" s="55" t="str">
        <f>'[10]Daily Roster'!$F35</f>
        <v>Arthur</v>
      </c>
      <c r="G35" s="55" t="str">
        <f>'[10]Daily Roster'!$G35</f>
        <v>S.McPhee</v>
      </c>
      <c r="H35" s="55" t="str">
        <f>'[10]Daily Roster'!$H35</f>
        <v>Richard</v>
      </c>
      <c r="I35" s="55" t="str">
        <f>'[10]Daily Roster'!$I35</f>
        <v>J.Hughes</v>
      </c>
      <c r="J35" s="55" t="str">
        <f>'[10]Daily Roster'!$J35</f>
        <v>Michael</v>
      </c>
      <c r="K35" s="55">
        <f>'[10]Daily Roster'!$K35</f>
        <v>0</v>
      </c>
      <c r="L35" s="55">
        <f>'[10]Daily Roster'!$L35</f>
        <v>0</v>
      </c>
      <c r="M35" s="55">
        <f>'[10]Daily Roster'!$M35</f>
        <v>0</v>
      </c>
      <c r="N35" s="55">
        <f>'[10]Daily Roster'!$N35</f>
        <v>0</v>
      </c>
      <c r="O35" s="55">
        <f>'[10]Daily Roster'!$O35</f>
        <v>0</v>
      </c>
      <c r="P35" s="55">
        <f>'[10]Daily Roster'!$P35</f>
        <v>0</v>
      </c>
      <c r="Q35" s="55">
        <f>'[10]Daily Roster'!$Q35</f>
        <v>0</v>
      </c>
      <c r="R35" s="55">
        <f>'[10]Daily Roster'!$R35</f>
        <v>0</v>
      </c>
      <c r="S35" s="55">
        <f>'[10]Daily Roster'!$S35</f>
        <v>0</v>
      </c>
      <c r="T35" s="55">
        <f>'[10]Daily Roster'!$T35</f>
        <v>0</v>
      </c>
    </row>
    <row r="36" spans="1:20" x14ac:dyDescent="0.3">
      <c r="A36" s="7">
        <v>43147</v>
      </c>
      <c r="B36" s="1" t="s">
        <v>5</v>
      </c>
      <c r="C36" s="55" t="str">
        <f>'[10]Daily Roster'!$C36</f>
        <v>Richard</v>
      </c>
      <c r="D36" s="55" t="str">
        <f>'[10]Daily Roster'!$D36</f>
        <v>Robbie</v>
      </c>
      <c r="E36" s="55" t="str">
        <f>'[10]Daily Roster'!$E36</f>
        <v>Jasenka</v>
      </c>
      <c r="F36" s="55" t="str">
        <f>'[10]Daily Roster'!$F36</f>
        <v>Arthur</v>
      </c>
      <c r="G36" s="55" t="str">
        <f>'[10]Daily Roster'!$G36</f>
        <v>S.McPhee</v>
      </c>
      <c r="H36" s="55" t="str">
        <f>'[10]Daily Roster'!$H36</f>
        <v>Michael</v>
      </c>
      <c r="I36" s="55" t="str">
        <f>'[10]Daily Roster'!$I36</f>
        <v>J.Hughes</v>
      </c>
      <c r="J36" s="55" t="str">
        <f>'[10]Daily Roster'!$J36</f>
        <v>qq</v>
      </c>
      <c r="K36" s="55">
        <f>'[10]Daily Roster'!$K36</f>
        <v>0</v>
      </c>
      <c r="L36" s="55">
        <f>'[10]Daily Roster'!$L36</f>
        <v>0</v>
      </c>
      <c r="M36" s="55">
        <f>'[10]Daily Roster'!$M36</f>
        <v>0</v>
      </c>
      <c r="N36" s="55">
        <f>'[10]Daily Roster'!$N36</f>
        <v>0</v>
      </c>
      <c r="O36" s="55">
        <f>'[10]Daily Roster'!$O36</f>
        <v>0</v>
      </c>
      <c r="P36" s="55">
        <f>'[10]Daily Roster'!$P36</f>
        <v>0</v>
      </c>
      <c r="Q36" s="55">
        <f>'[10]Daily Roster'!$Q36</f>
        <v>0</v>
      </c>
      <c r="R36" s="55">
        <f>'[10]Daily Roster'!$R36</f>
        <v>0</v>
      </c>
      <c r="S36" s="55">
        <f>'[10]Daily Roster'!$S36</f>
        <v>0</v>
      </c>
      <c r="T36" s="55">
        <f>'[10]Daily Roster'!$T36</f>
        <v>0</v>
      </c>
    </row>
    <row r="37" spans="1:20" x14ac:dyDescent="0.3">
      <c r="A37" s="7">
        <v>43150</v>
      </c>
      <c r="B37" s="1" t="s">
        <v>1</v>
      </c>
      <c r="C37" s="55" t="str">
        <f>'[10]Daily Roster'!$C37</f>
        <v>N.Morse</v>
      </c>
      <c r="D37" s="55" t="str">
        <f>'[10]Daily Roster'!$D37</f>
        <v>Robbie</v>
      </c>
      <c r="E37" s="55" t="str">
        <f>'[10]Daily Roster'!$E37</f>
        <v>J.Do</v>
      </c>
      <c r="F37" s="55" t="str">
        <f>'[10]Daily Roster'!$F37</f>
        <v>S.McPhee</v>
      </c>
      <c r="G37" s="55" t="str">
        <f>'[10]Daily Roster'!$G37</f>
        <v>Richard/Alex</v>
      </c>
      <c r="H37" s="55" t="str">
        <f>'[10]Daily Roster'!$H37</f>
        <v>Jasenka</v>
      </c>
      <c r="I37" s="55" t="str">
        <f>'[10]Daily Roster'!$I37</f>
        <v>Arthur</v>
      </c>
      <c r="J37" s="55">
        <f>'[10]Daily Roster'!$J37</f>
        <v>0</v>
      </c>
      <c r="K37" s="55">
        <f>'[10]Daily Roster'!$K37</f>
        <v>0</v>
      </c>
      <c r="L37" s="55">
        <f>'[10]Daily Roster'!$L37</f>
        <v>0</v>
      </c>
      <c r="M37" s="55">
        <f>'[10]Daily Roster'!$M37</f>
        <v>0</v>
      </c>
      <c r="N37" s="55">
        <f>'[10]Daily Roster'!$N37</f>
        <v>0</v>
      </c>
      <c r="O37" s="55">
        <f>'[10]Daily Roster'!$O37</f>
        <v>0</v>
      </c>
      <c r="P37" s="55">
        <f>'[10]Daily Roster'!$P37</f>
        <v>0</v>
      </c>
      <c r="Q37" s="55">
        <f>'[10]Daily Roster'!$Q37</f>
        <v>0</v>
      </c>
      <c r="R37" s="55">
        <f>'[10]Daily Roster'!$R37</f>
        <v>0</v>
      </c>
      <c r="S37" s="55">
        <f>'[10]Daily Roster'!$S37</f>
        <v>0</v>
      </c>
      <c r="T37" s="55">
        <f>'[10]Daily Roster'!$T37</f>
        <v>0</v>
      </c>
    </row>
    <row r="38" spans="1:20" x14ac:dyDescent="0.3">
      <c r="A38" s="7">
        <v>43151</v>
      </c>
      <c r="B38" s="1" t="s">
        <v>2</v>
      </c>
      <c r="C38" s="55" t="str">
        <f>'[10]Daily Roster'!$C38</f>
        <v>Michael</v>
      </c>
      <c r="D38" s="55" t="str">
        <f>'[10]Daily Roster'!$D38</f>
        <v>Robbie</v>
      </c>
      <c r="E38" s="55" t="str">
        <f>'[10]Daily Roster'!$E38</f>
        <v>J.Do</v>
      </c>
      <c r="F38" s="55" t="str">
        <f>'[10]Daily Roster'!$F38</f>
        <v>S.McPhee</v>
      </c>
      <c r="G38" s="55" t="str">
        <f>'[10]Daily Roster'!$G38</f>
        <v>Richard</v>
      </c>
      <c r="H38" s="55" t="str">
        <f>'[10]Daily Roster'!$H38</f>
        <v>Jasenka</v>
      </c>
      <c r="I38" s="55" t="str">
        <f>'[10]Daily Roster'!$I38</f>
        <v>Arthur</v>
      </c>
      <c r="J38" s="55">
        <f>'[10]Daily Roster'!$J38</f>
        <v>0</v>
      </c>
      <c r="K38" s="55">
        <f>'[10]Daily Roster'!$K38</f>
        <v>0</v>
      </c>
      <c r="L38" s="55">
        <f>'[10]Daily Roster'!$L38</f>
        <v>0</v>
      </c>
      <c r="M38" s="55">
        <f>'[10]Daily Roster'!$M38</f>
        <v>0</v>
      </c>
      <c r="N38" s="55">
        <f>'[10]Daily Roster'!$N38</f>
        <v>0</v>
      </c>
      <c r="O38" s="55">
        <f>'[10]Daily Roster'!$O38</f>
        <v>0</v>
      </c>
      <c r="P38" s="55">
        <f>'[10]Daily Roster'!$P38</f>
        <v>0</v>
      </c>
      <c r="Q38" s="55">
        <f>'[10]Daily Roster'!$Q38</f>
        <v>0</v>
      </c>
      <c r="R38" s="55">
        <f>'[10]Daily Roster'!$R38</f>
        <v>0</v>
      </c>
      <c r="S38" s="55">
        <f>'[10]Daily Roster'!$S38</f>
        <v>0</v>
      </c>
      <c r="T38" s="55">
        <f>'[10]Daily Roster'!$T38</f>
        <v>0</v>
      </c>
    </row>
    <row r="39" spans="1:20" x14ac:dyDescent="0.3">
      <c r="A39" s="7">
        <v>43152</v>
      </c>
      <c r="B39" s="1" t="s">
        <v>3</v>
      </c>
      <c r="C39" s="55" t="str">
        <f>'[10]Daily Roster'!$C39</f>
        <v>N.Morse</v>
      </c>
      <c r="D39" s="55" t="str">
        <f>'[10]Daily Roster'!$D39</f>
        <v>Robbie</v>
      </c>
      <c r="E39" s="55" t="str">
        <f>'[10]Daily Roster'!$E39</f>
        <v>J.Do</v>
      </c>
      <c r="F39" s="55" t="str">
        <f>'[10]Daily Roster'!$F39</f>
        <v>S.McPhee</v>
      </c>
      <c r="G39" s="55" t="str">
        <f>'[10]Daily Roster'!$G39</f>
        <v>Richard</v>
      </c>
      <c r="H39" s="55" t="str">
        <f>'[10]Daily Roster'!$H39</f>
        <v>Jasenka</v>
      </c>
      <c r="I39" s="55" t="str">
        <f>'[10]Daily Roster'!$I39</f>
        <v>Arthur</v>
      </c>
      <c r="J39" s="55">
        <f>'[10]Daily Roster'!$J39</f>
        <v>0</v>
      </c>
      <c r="K39" s="55">
        <f>'[10]Daily Roster'!$K39</f>
        <v>0</v>
      </c>
      <c r="L39" s="55">
        <f>'[10]Daily Roster'!$L39</f>
        <v>0</v>
      </c>
      <c r="M39" s="55">
        <f>'[10]Daily Roster'!$M39</f>
        <v>0</v>
      </c>
      <c r="N39" s="55">
        <f>'[10]Daily Roster'!$N39</f>
        <v>0</v>
      </c>
      <c r="O39" s="55">
        <f>'[10]Daily Roster'!$O39</f>
        <v>0</v>
      </c>
      <c r="P39" s="55">
        <f>'[10]Daily Roster'!$P39</f>
        <v>0</v>
      </c>
      <c r="Q39" s="55">
        <f>'[10]Daily Roster'!$Q39</f>
        <v>0</v>
      </c>
      <c r="R39" s="55">
        <f>'[10]Daily Roster'!$R39</f>
        <v>0</v>
      </c>
      <c r="S39" s="55">
        <f>'[10]Daily Roster'!$S39</f>
        <v>0</v>
      </c>
      <c r="T39" s="55">
        <f>'[10]Daily Roster'!$T39</f>
        <v>0</v>
      </c>
    </row>
    <row r="40" spans="1:20" x14ac:dyDescent="0.3">
      <c r="A40" s="7">
        <v>43153</v>
      </c>
      <c r="B40" s="1" t="s">
        <v>4</v>
      </c>
      <c r="C40" s="55" t="str">
        <f>'[10]Daily Roster'!$C40</f>
        <v>N.Morse</v>
      </c>
      <c r="D40" s="55" t="str">
        <f>'[10]Daily Roster'!$D40</f>
        <v>Robbie</v>
      </c>
      <c r="E40" s="55" t="str">
        <f>'[10]Daily Roster'!$E40</f>
        <v>J.Do</v>
      </c>
      <c r="F40" s="55" t="str">
        <f>'[10]Daily Roster'!$F40</f>
        <v>S.McPhee</v>
      </c>
      <c r="G40" s="55" t="str">
        <f>'[10]Daily Roster'!$G40</f>
        <v>Richard</v>
      </c>
      <c r="H40" s="55" t="str">
        <f>'[10]Daily Roster'!$H40</f>
        <v>Jasenka</v>
      </c>
      <c r="I40" s="55" t="str">
        <f>'[10]Daily Roster'!$I40</f>
        <v>Arthur</v>
      </c>
      <c r="J40" s="55">
        <f>'[10]Daily Roster'!$J40</f>
        <v>0</v>
      </c>
      <c r="K40" s="55">
        <f>'[10]Daily Roster'!$K40</f>
        <v>0</v>
      </c>
      <c r="L40" s="55">
        <f>'[10]Daily Roster'!$L40</f>
        <v>0</v>
      </c>
      <c r="M40" s="55">
        <f>'[10]Daily Roster'!$M40</f>
        <v>0</v>
      </c>
      <c r="N40" s="55">
        <f>'[10]Daily Roster'!$N40</f>
        <v>0</v>
      </c>
      <c r="O40" s="55">
        <f>'[10]Daily Roster'!$O40</f>
        <v>0</v>
      </c>
      <c r="P40" s="55">
        <f>'[10]Daily Roster'!$P40</f>
        <v>0</v>
      </c>
      <c r="Q40" s="55">
        <f>'[10]Daily Roster'!$Q40</f>
        <v>0</v>
      </c>
      <c r="R40" s="55">
        <f>'[10]Daily Roster'!$R40</f>
        <v>0</v>
      </c>
      <c r="S40" s="55">
        <f>'[10]Daily Roster'!$S40</f>
        <v>0</v>
      </c>
      <c r="T40" s="55">
        <f>'[10]Daily Roster'!$T40</f>
        <v>0</v>
      </c>
    </row>
    <row r="41" spans="1:20" x14ac:dyDescent="0.3">
      <c r="A41" s="7">
        <v>43154</v>
      </c>
      <c r="B41" s="1" t="s">
        <v>5</v>
      </c>
      <c r="C41" s="55" t="str">
        <f>'[10]Daily Roster'!$C41</f>
        <v>N.Morse</v>
      </c>
      <c r="D41" s="55" t="str">
        <f>'[10]Daily Roster'!$D41</f>
        <v>Robbie</v>
      </c>
      <c r="E41" s="55" t="str">
        <f>'[10]Daily Roster'!$E41</f>
        <v>Michael</v>
      </c>
      <c r="F41" s="55" t="str">
        <f>'[10]Daily Roster'!$F41</f>
        <v>S.McPhee</v>
      </c>
      <c r="G41" s="55" t="str">
        <f>'[10]Daily Roster'!$G41</f>
        <v>Richard</v>
      </c>
      <c r="H41" s="55" t="str">
        <f>'[10]Daily Roster'!$H41</f>
        <v>Jasenka</v>
      </c>
      <c r="I41" s="55" t="str">
        <f>'[10]Daily Roster'!$I41</f>
        <v>Arthur</v>
      </c>
      <c r="J41" s="55">
        <f>'[10]Daily Roster'!$J41</f>
        <v>0</v>
      </c>
      <c r="K41" s="55">
        <f>'[10]Daily Roster'!$K41</f>
        <v>0</v>
      </c>
      <c r="L41" s="55">
        <f>'[10]Daily Roster'!$L41</f>
        <v>0</v>
      </c>
      <c r="M41" s="55">
        <f>'[10]Daily Roster'!$M41</f>
        <v>0</v>
      </c>
      <c r="N41" s="55">
        <f>'[10]Daily Roster'!$N41</f>
        <v>0</v>
      </c>
      <c r="O41" s="55">
        <f>'[10]Daily Roster'!$O41</f>
        <v>0</v>
      </c>
      <c r="P41" s="55">
        <f>'[10]Daily Roster'!$P41</f>
        <v>0</v>
      </c>
      <c r="Q41" s="55">
        <f>'[10]Daily Roster'!$Q41</f>
        <v>0</v>
      </c>
      <c r="R41" s="55">
        <f>'[10]Daily Roster'!$R41</f>
        <v>0</v>
      </c>
      <c r="S41" s="55">
        <f>'[10]Daily Roster'!$S41</f>
        <v>0</v>
      </c>
      <c r="T41" s="55">
        <f>'[10]Daily Roster'!$T41</f>
        <v>0</v>
      </c>
    </row>
    <row r="42" spans="1:20" x14ac:dyDescent="0.3">
      <c r="A42" s="7">
        <v>43157</v>
      </c>
      <c r="B42" s="1" t="s">
        <v>1</v>
      </c>
      <c r="C42" s="55" t="str">
        <f>'[10]Daily Roster'!$C42</f>
        <v>N.Morse</v>
      </c>
      <c r="D42" s="55" t="str">
        <f>'[10]Daily Roster'!$D42</f>
        <v>Robbie</v>
      </c>
      <c r="E42" s="55" t="str">
        <f>'[10]Daily Roster'!$E42</f>
        <v>J.Do</v>
      </c>
      <c r="F42" s="55" t="str">
        <f>'[10]Daily Roster'!$F42</f>
        <v>Arthur</v>
      </c>
      <c r="G42" s="55" t="str">
        <f>'[10]Daily Roster'!$G42</f>
        <v>S.McPhee</v>
      </c>
      <c r="H42" s="55" t="str">
        <f>'[10]Daily Roster'!$H42</f>
        <v>Jasenka</v>
      </c>
      <c r="I42" s="55" t="str">
        <f>'[10]Daily Roster'!$I42</f>
        <v>Richard</v>
      </c>
      <c r="J42" s="55">
        <f>'[10]Daily Roster'!$J42</f>
        <v>0</v>
      </c>
      <c r="K42" s="55">
        <f>'[10]Daily Roster'!$K42</f>
        <v>0</v>
      </c>
      <c r="L42" s="55">
        <f>'[10]Daily Roster'!$L42</f>
        <v>0</v>
      </c>
      <c r="M42" s="55">
        <f>'[10]Daily Roster'!$M42</f>
        <v>0</v>
      </c>
      <c r="N42" s="55">
        <f>'[10]Daily Roster'!$N42</f>
        <v>0</v>
      </c>
      <c r="O42" s="55">
        <f>'[10]Daily Roster'!$O42</f>
        <v>0</v>
      </c>
      <c r="P42" s="55">
        <f>'[10]Daily Roster'!$P42</f>
        <v>0</v>
      </c>
      <c r="Q42" s="55">
        <f>'[10]Daily Roster'!$Q42</f>
        <v>0</v>
      </c>
      <c r="R42" s="55">
        <f>'[10]Daily Roster'!$R42</f>
        <v>0</v>
      </c>
      <c r="S42" s="55">
        <f>'[10]Daily Roster'!$S42</f>
        <v>0</v>
      </c>
      <c r="T42" s="55">
        <f>'[10]Daily Roster'!$T42</f>
        <v>0</v>
      </c>
    </row>
    <row r="43" spans="1:20" x14ac:dyDescent="0.3">
      <c r="A43" s="7">
        <v>43158</v>
      </c>
      <c r="B43" s="1" t="s">
        <v>2</v>
      </c>
      <c r="C43" s="55" t="str">
        <f>'[10]Daily Roster'!$C43</f>
        <v>N.Morse</v>
      </c>
      <c r="D43" s="55" t="str">
        <f>'[10]Daily Roster'!$D43</f>
        <v>Robbie</v>
      </c>
      <c r="E43" s="55" t="str">
        <f>'[10]Daily Roster'!$E43</f>
        <v>J.Do</v>
      </c>
      <c r="F43" s="55" t="str">
        <f>'[10]Daily Roster'!$F43</f>
        <v>Arthur</v>
      </c>
      <c r="G43" s="55" t="str">
        <f>'[10]Daily Roster'!$G43</f>
        <v>S.McPhee</v>
      </c>
      <c r="H43" s="55" t="str">
        <f>'[10]Daily Roster'!$H43</f>
        <v>J.Hughes</v>
      </c>
      <c r="I43" s="55" t="str">
        <f>'[10]Daily Roster'!$I43</f>
        <v>Richard</v>
      </c>
      <c r="J43" s="55">
        <f>'[10]Daily Roster'!$J43</f>
        <v>0</v>
      </c>
      <c r="K43" s="55">
        <f>'[10]Daily Roster'!$K43</f>
        <v>0</v>
      </c>
      <c r="L43" s="55">
        <f>'[10]Daily Roster'!$L43</f>
        <v>0</v>
      </c>
      <c r="M43" s="55">
        <f>'[10]Daily Roster'!$M43</f>
        <v>0</v>
      </c>
      <c r="N43" s="55">
        <f>'[10]Daily Roster'!$N43</f>
        <v>0</v>
      </c>
      <c r="O43" s="55">
        <f>'[10]Daily Roster'!$O43</f>
        <v>0</v>
      </c>
      <c r="P43" s="55">
        <f>'[10]Daily Roster'!$P43</f>
        <v>0</v>
      </c>
      <c r="Q43" s="55">
        <f>'[10]Daily Roster'!$Q43</f>
        <v>0</v>
      </c>
      <c r="R43" s="55">
        <f>'[10]Daily Roster'!$R43</f>
        <v>0</v>
      </c>
      <c r="S43" s="55">
        <f>'[10]Daily Roster'!$S43</f>
        <v>0</v>
      </c>
      <c r="T43" s="55">
        <f>'[10]Daily Roster'!$T43</f>
        <v>0</v>
      </c>
    </row>
    <row r="44" spans="1:20" x14ac:dyDescent="0.3">
      <c r="A44" s="7">
        <v>43159</v>
      </c>
      <c r="B44" s="1" t="s">
        <v>3</v>
      </c>
      <c r="C44" s="55" t="str">
        <f>'[10]Daily Roster'!$C44</f>
        <v>N.Morse</v>
      </c>
      <c r="D44" s="55" t="str">
        <f>'[10]Daily Roster'!$D44</f>
        <v>Robbie</v>
      </c>
      <c r="E44" s="55" t="str">
        <f>'[10]Daily Roster'!$E44</f>
        <v>J.Do</v>
      </c>
      <c r="F44" s="55" t="str">
        <f>'[10]Daily Roster'!$F44</f>
        <v>Arthur</v>
      </c>
      <c r="G44" s="55" t="str">
        <f>'[10]Daily Roster'!$G44</f>
        <v>S.McPhee</v>
      </c>
      <c r="H44" s="55" t="str">
        <f>'[10]Daily Roster'!$H44</f>
        <v>Michael</v>
      </c>
      <c r="I44" s="55" t="str">
        <f>'[10]Daily Roster'!$I44</f>
        <v>Richard</v>
      </c>
      <c r="J44" s="55">
        <f>'[10]Daily Roster'!$J44</f>
        <v>0</v>
      </c>
      <c r="K44" s="55">
        <f>'[10]Daily Roster'!$K44</f>
        <v>0</v>
      </c>
      <c r="L44" s="55">
        <f>'[10]Daily Roster'!$L44</f>
        <v>0</v>
      </c>
      <c r="M44" s="55">
        <f>'[10]Daily Roster'!$M44</f>
        <v>0</v>
      </c>
      <c r="N44" s="55">
        <f>'[10]Daily Roster'!$N44</f>
        <v>0</v>
      </c>
      <c r="O44" s="55">
        <f>'[10]Daily Roster'!$O44</f>
        <v>0</v>
      </c>
      <c r="P44" s="55">
        <f>'[10]Daily Roster'!$P44</f>
        <v>0</v>
      </c>
      <c r="Q44" s="55">
        <f>'[10]Daily Roster'!$Q44</f>
        <v>0</v>
      </c>
      <c r="R44" s="55">
        <f>'[10]Daily Roster'!$R44</f>
        <v>0</v>
      </c>
      <c r="S44" s="55">
        <f>'[10]Daily Roster'!$S44</f>
        <v>0</v>
      </c>
      <c r="T44" s="55">
        <f>'[10]Daily Roster'!$T44</f>
        <v>0</v>
      </c>
    </row>
    <row r="45" spans="1:20" x14ac:dyDescent="0.3">
      <c r="A45" s="7">
        <v>43160</v>
      </c>
      <c r="B45" s="1" t="s">
        <v>4</v>
      </c>
      <c r="C45" s="55" t="str">
        <f>'[10]Daily Roster'!$C45</f>
        <v>N.Morse</v>
      </c>
      <c r="D45" s="55" t="str">
        <f>'[10]Daily Roster'!$D45</f>
        <v>Robbie</v>
      </c>
      <c r="E45" s="55" t="str">
        <f>'[10]Daily Roster'!$E45</f>
        <v>J.Do</v>
      </c>
      <c r="F45" s="55" t="str">
        <f>'[10]Daily Roster'!$F45</f>
        <v>Arthur</v>
      </c>
      <c r="G45" s="55" t="str">
        <f>'[10]Daily Roster'!$G45</f>
        <v>S.McPhee / Michael</v>
      </c>
      <c r="H45" s="55" t="str">
        <f>'[10]Daily Roster'!$H45</f>
        <v>Jasenka</v>
      </c>
      <c r="I45" s="55" t="str">
        <f>'[10]Daily Roster'!$I45</f>
        <v>J.Hughes</v>
      </c>
      <c r="J45" s="55">
        <f>'[10]Daily Roster'!$J45</f>
        <v>0</v>
      </c>
      <c r="K45" s="55">
        <f>'[10]Daily Roster'!$K45</f>
        <v>0</v>
      </c>
      <c r="L45" s="55">
        <f>'[10]Daily Roster'!$L45</f>
        <v>0</v>
      </c>
      <c r="M45" s="55">
        <f>'[10]Daily Roster'!$M45</f>
        <v>0</v>
      </c>
      <c r="N45" s="55">
        <f>'[10]Daily Roster'!$N45</f>
        <v>0</v>
      </c>
      <c r="O45" s="55">
        <f>'[10]Daily Roster'!$O45</f>
        <v>0</v>
      </c>
      <c r="P45" s="55">
        <f>'[10]Daily Roster'!$P45</f>
        <v>0</v>
      </c>
      <c r="Q45" s="55">
        <f>'[10]Daily Roster'!$Q45</f>
        <v>0</v>
      </c>
      <c r="R45" s="55">
        <f>'[10]Daily Roster'!$R45</f>
        <v>0</v>
      </c>
      <c r="S45" s="55">
        <f>'[10]Daily Roster'!$S45</f>
        <v>0</v>
      </c>
      <c r="T45" s="55">
        <f>'[10]Daily Roster'!$T45</f>
        <v>0</v>
      </c>
    </row>
    <row r="46" spans="1:20" x14ac:dyDescent="0.3">
      <c r="A46" s="7">
        <v>43161</v>
      </c>
      <c r="B46" s="1" t="s">
        <v>5</v>
      </c>
      <c r="C46" s="55" t="str">
        <f>'[10]Daily Roster'!$C46</f>
        <v>N.Morse</v>
      </c>
      <c r="D46" s="55" t="str">
        <f>'[10]Daily Roster'!$D46</f>
        <v>Robbie</v>
      </c>
      <c r="E46" s="55" t="str">
        <f>'[10]Daily Roster'!$E46</f>
        <v>J.Do</v>
      </c>
      <c r="F46" s="55" t="str">
        <f>'[10]Daily Roster'!$F46</f>
        <v>Arthur</v>
      </c>
      <c r="G46" s="55" t="str">
        <f>'[10]Daily Roster'!$G46</f>
        <v>S.McPhee</v>
      </c>
      <c r="H46" s="55" t="str">
        <f>'[10]Daily Roster'!$H46</f>
        <v>Jasenka</v>
      </c>
      <c r="I46" s="55" t="str">
        <f>'[10]Daily Roster'!$I46</f>
        <v>Richard</v>
      </c>
      <c r="J46" s="55">
        <f>'[10]Daily Roster'!$J46</f>
        <v>0</v>
      </c>
      <c r="K46" s="55">
        <f>'[10]Daily Roster'!$K46</f>
        <v>0</v>
      </c>
      <c r="L46" s="55">
        <f>'[10]Daily Roster'!$L46</f>
        <v>0</v>
      </c>
      <c r="M46" s="55">
        <f>'[10]Daily Roster'!$M46</f>
        <v>0</v>
      </c>
      <c r="N46" s="55">
        <f>'[10]Daily Roster'!$N46</f>
        <v>0</v>
      </c>
      <c r="O46" s="55">
        <f>'[10]Daily Roster'!$O46</f>
        <v>0</v>
      </c>
      <c r="P46" s="55">
        <f>'[10]Daily Roster'!$P46</f>
        <v>0</v>
      </c>
      <c r="Q46" s="55">
        <f>'[10]Daily Roster'!$Q46</f>
        <v>0</v>
      </c>
      <c r="R46" s="55">
        <f>'[10]Daily Roster'!$R46</f>
        <v>0</v>
      </c>
      <c r="S46" s="55">
        <f>'[10]Daily Roster'!$S46</f>
        <v>0</v>
      </c>
      <c r="T46" s="55">
        <f>'[10]Daily Roster'!$T46</f>
        <v>0</v>
      </c>
    </row>
    <row r="47" spans="1:20" x14ac:dyDescent="0.3">
      <c r="A47" s="7">
        <v>43164</v>
      </c>
      <c r="B47" s="1" t="s">
        <v>1</v>
      </c>
      <c r="C47" s="55" t="str">
        <f>'[10]Daily Roster'!$C47</f>
        <v>J.Hughes</v>
      </c>
      <c r="D47" s="55" t="str">
        <f>'[10]Daily Roster'!$D47</f>
        <v>Jasenka</v>
      </c>
      <c r="E47" s="55" t="str">
        <f>'[10]Daily Roster'!$E47</f>
        <v>J.Do</v>
      </c>
      <c r="F47" s="55" t="str">
        <f>'[10]Daily Roster'!$F47</f>
        <v>Richard</v>
      </c>
      <c r="G47" s="55" t="str">
        <f>'[10]Daily Roster'!$G47</f>
        <v>N.Morse</v>
      </c>
      <c r="H47" s="55" t="str">
        <f>'[10]Daily Roster'!$H47</f>
        <v>S.McPhee</v>
      </c>
      <c r="I47" s="55" t="str">
        <f>'[10]Daily Roster'!$I47</f>
        <v>Robbie</v>
      </c>
      <c r="J47" s="55" t="str">
        <f>'[10]Daily Roster'!$J47</f>
        <v>qq</v>
      </c>
      <c r="K47" s="55">
        <f>'[10]Daily Roster'!$K47</f>
        <v>0</v>
      </c>
      <c r="L47" s="55">
        <f>'[10]Daily Roster'!$L47</f>
        <v>0</v>
      </c>
      <c r="M47" s="55">
        <f>'[10]Daily Roster'!$M47</f>
        <v>0</v>
      </c>
      <c r="N47" s="55">
        <f>'[10]Daily Roster'!$N47</f>
        <v>0</v>
      </c>
      <c r="O47" s="55">
        <f>'[10]Daily Roster'!$O47</f>
        <v>0</v>
      </c>
      <c r="P47" s="55">
        <f>'[10]Daily Roster'!$P47</f>
        <v>0</v>
      </c>
      <c r="Q47" s="55">
        <f>'[10]Daily Roster'!$Q47</f>
        <v>0</v>
      </c>
      <c r="R47" s="55">
        <f>'[10]Daily Roster'!$R47</f>
        <v>0</v>
      </c>
      <c r="S47" s="55">
        <f>'[10]Daily Roster'!$S47</f>
        <v>0</v>
      </c>
      <c r="T47" s="55">
        <f>'[10]Daily Roster'!$T47</f>
        <v>0</v>
      </c>
    </row>
    <row r="48" spans="1:20" x14ac:dyDescent="0.3">
      <c r="A48" s="7">
        <v>43165</v>
      </c>
      <c r="B48" s="1" t="s">
        <v>2</v>
      </c>
      <c r="C48" s="55" t="str">
        <f>'[10]Daily Roster'!$C48</f>
        <v>J.Hughes</v>
      </c>
      <c r="D48" s="55" t="str">
        <f>'[10]Daily Roster'!$D48</f>
        <v>Jasenka</v>
      </c>
      <c r="E48" s="55" t="str">
        <f>'[10]Daily Roster'!$E48</f>
        <v>J.Do</v>
      </c>
      <c r="F48" s="55" t="str">
        <f>'[10]Daily Roster'!$F48</f>
        <v>Richard</v>
      </c>
      <c r="G48" s="55" t="str">
        <f>'[10]Daily Roster'!$G48</f>
        <v>N.Morse</v>
      </c>
      <c r="H48" s="55" t="str">
        <f>'[10]Daily Roster'!$H48</f>
        <v>S.McPhee</v>
      </c>
      <c r="I48" s="55" t="str">
        <f>'[10]Daily Roster'!$I48</f>
        <v>Robbie</v>
      </c>
      <c r="J48" s="55" t="str">
        <f>'[10]Daily Roster'!$J48</f>
        <v>qq</v>
      </c>
      <c r="K48" s="55">
        <f>'[10]Daily Roster'!$K48</f>
        <v>0</v>
      </c>
      <c r="L48" s="55">
        <f>'[10]Daily Roster'!$L48</f>
        <v>0</v>
      </c>
      <c r="M48" s="55">
        <f>'[10]Daily Roster'!$M48</f>
        <v>0</v>
      </c>
      <c r="N48" s="55">
        <f>'[10]Daily Roster'!$N48</f>
        <v>0</v>
      </c>
      <c r="O48" s="55">
        <f>'[10]Daily Roster'!$O48</f>
        <v>0</v>
      </c>
      <c r="P48" s="55">
        <f>'[10]Daily Roster'!$P48</f>
        <v>0</v>
      </c>
      <c r="Q48" s="55">
        <f>'[10]Daily Roster'!$Q48</f>
        <v>0</v>
      </c>
      <c r="R48" s="55">
        <f>'[10]Daily Roster'!$R48</f>
        <v>0</v>
      </c>
      <c r="S48" s="55">
        <f>'[10]Daily Roster'!$S48</f>
        <v>0</v>
      </c>
      <c r="T48" s="55">
        <f>'[10]Daily Roster'!$T48</f>
        <v>0</v>
      </c>
    </row>
    <row r="49" spans="1:20" x14ac:dyDescent="0.3">
      <c r="A49" s="7">
        <v>43166</v>
      </c>
      <c r="B49" s="1" t="s">
        <v>3</v>
      </c>
      <c r="C49" s="55" t="str">
        <f>'[10]Daily Roster'!$C49</f>
        <v>J.Hughes</v>
      </c>
      <c r="D49" s="55" t="str">
        <f>'[10]Daily Roster'!$D49</f>
        <v>Jasenka</v>
      </c>
      <c r="E49" s="55" t="str">
        <f>'[10]Daily Roster'!$E49</f>
        <v>J.Do</v>
      </c>
      <c r="F49" s="55" t="str">
        <f>'[10]Daily Roster'!$F49</f>
        <v>Richard</v>
      </c>
      <c r="G49" s="55" t="str">
        <f>'[10]Daily Roster'!$G49</f>
        <v>N.Morse</v>
      </c>
      <c r="H49" s="55" t="str">
        <f>'[10]Daily Roster'!$H49</f>
        <v>S.McPhee</v>
      </c>
      <c r="I49" s="55" t="str">
        <f>'[10]Daily Roster'!$I49</f>
        <v>Robbie</v>
      </c>
      <c r="J49" s="55" t="str">
        <f>'[10]Daily Roster'!$J49</f>
        <v>J.Parkinson</v>
      </c>
      <c r="K49" s="55">
        <f>'[10]Daily Roster'!$K49</f>
        <v>0</v>
      </c>
      <c r="L49" s="55">
        <f>'[10]Daily Roster'!$L49</f>
        <v>0</v>
      </c>
      <c r="M49" s="55">
        <f>'[10]Daily Roster'!$M49</f>
        <v>0</v>
      </c>
      <c r="N49" s="55">
        <f>'[10]Daily Roster'!$N49</f>
        <v>0</v>
      </c>
      <c r="O49" s="55">
        <f>'[10]Daily Roster'!$O49</f>
        <v>0</v>
      </c>
      <c r="P49" s="55">
        <f>'[10]Daily Roster'!$P49</f>
        <v>0</v>
      </c>
      <c r="Q49" s="55">
        <f>'[10]Daily Roster'!$Q49</f>
        <v>0</v>
      </c>
      <c r="R49" s="55">
        <f>'[10]Daily Roster'!$R49</f>
        <v>0</v>
      </c>
      <c r="S49" s="55">
        <f>'[10]Daily Roster'!$S49</f>
        <v>0</v>
      </c>
      <c r="T49" s="55">
        <f>'[10]Daily Roster'!$T49</f>
        <v>0</v>
      </c>
    </row>
    <row r="50" spans="1:20" x14ac:dyDescent="0.3">
      <c r="A50" s="7">
        <v>43167</v>
      </c>
      <c r="B50" s="1" t="s">
        <v>4</v>
      </c>
      <c r="C50" s="55" t="str">
        <f>'[10]Daily Roster'!$C50</f>
        <v>J.Hughes</v>
      </c>
      <c r="D50" s="55" t="str">
        <f>'[10]Daily Roster'!$D50</f>
        <v>Jasenka</v>
      </c>
      <c r="E50" s="55" t="str">
        <f>'[10]Daily Roster'!$E50</f>
        <v>J.Do</v>
      </c>
      <c r="F50" s="55" t="str">
        <f>'[10]Daily Roster'!$F50</f>
        <v>Richard</v>
      </c>
      <c r="G50" s="55" t="str">
        <f>'[10]Daily Roster'!$G50</f>
        <v>N.Morse</v>
      </c>
      <c r="H50" s="55" t="str">
        <f>'[10]Daily Roster'!$H50</f>
        <v>Arthur</v>
      </c>
      <c r="I50" s="55" t="str">
        <f>'[10]Daily Roster'!$I50</f>
        <v>Robbie</v>
      </c>
      <c r="J50" s="55" t="str">
        <f>'[10]Daily Roster'!$J50</f>
        <v>J.Parkinson</v>
      </c>
      <c r="K50" s="55">
        <f>'[10]Daily Roster'!$K50</f>
        <v>0</v>
      </c>
      <c r="L50" s="55">
        <f>'[10]Daily Roster'!$L50</f>
        <v>0</v>
      </c>
      <c r="M50" s="55">
        <f>'[10]Daily Roster'!$M50</f>
        <v>0</v>
      </c>
      <c r="N50" s="55">
        <f>'[10]Daily Roster'!$N50</f>
        <v>0</v>
      </c>
      <c r="O50" s="55">
        <f>'[10]Daily Roster'!$O50</f>
        <v>0</v>
      </c>
      <c r="P50" s="55">
        <f>'[10]Daily Roster'!$P50</f>
        <v>0</v>
      </c>
      <c r="Q50" s="55">
        <f>'[10]Daily Roster'!$Q50</f>
        <v>0</v>
      </c>
      <c r="R50" s="55">
        <f>'[10]Daily Roster'!$R50</f>
        <v>0</v>
      </c>
      <c r="S50" s="55">
        <f>'[10]Daily Roster'!$S50</f>
        <v>0</v>
      </c>
      <c r="T50" s="55">
        <f>'[10]Daily Roster'!$T50</f>
        <v>0</v>
      </c>
    </row>
    <row r="51" spans="1:20" x14ac:dyDescent="0.3">
      <c r="A51" s="7">
        <v>43168</v>
      </c>
      <c r="B51" s="1" t="s">
        <v>5</v>
      </c>
      <c r="C51" s="55" t="str">
        <f>'[10]Daily Roster'!$C51</f>
        <v>J.Hughes</v>
      </c>
      <c r="D51" s="55" t="str">
        <f>'[10]Daily Roster'!$D51</f>
        <v>Jasenka</v>
      </c>
      <c r="E51" s="55" t="str">
        <f>'[10]Daily Roster'!$E51</f>
        <v>J.Do</v>
      </c>
      <c r="F51" s="55" t="str">
        <f>'[10]Daily Roster'!$F51</f>
        <v>Richard</v>
      </c>
      <c r="G51" s="55" t="str">
        <f>'[10]Daily Roster'!$G51</f>
        <v>N.Morse</v>
      </c>
      <c r="H51" s="55" t="str">
        <f>'[10]Daily Roster'!$H51</f>
        <v>Harpreet</v>
      </c>
      <c r="I51" s="55" t="str">
        <f>'[10]Daily Roster'!$I51</f>
        <v>Robbie</v>
      </c>
      <c r="J51" s="55" t="str">
        <f>'[10]Daily Roster'!$J51</f>
        <v>qq</v>
      </c>
      <c r="K51" s="55">
        <f>'[10]Daily Roster'!$K51</f>
        <v>0</v>
      </c>
      <c r="L51" s="55">
        <f>'[10]Daily Roster'!$L51</f>
        <v>0</v>
      </c>
      <c r="M51" s="55">
        <f>'[10]Daily Roster'!$M51</f>
        <v>0</v>
      </c>
      <c r="N51" s="55">
        <f>'[10]Daily Roster'!$N51</f>
        <v>0</v>
      </c>
      <c r="O51" s="55">
        <f>'[10]Daily Roster'!$O51</f>
        <v>0</v>
      </c>
      <c r="P51" s="55">
        <f>'[10]Daily Roster'!$P51</f>
        <v>0</v>
      </c>
      <c r="Q51" s="55">
        <f>'[10]Daily Roster'!$Q51</f>
        <v>0</v>
      </c>
      <c r="R51" s="55">
        <f>'[10]Daily Roster'!$R51</f>
        <v>0</v>
      </c>
      <c r="S51" s="55">
        <f>'[10]Daily Roster'!$S51</f>
        <v>0</v>
      </c>
      <c r="T51" s="55">
        <f>'[10]Daily Roster'!$T51</f>
        <v>0</v>
      </c>
    </row>
    <row r="52" spans="1:20" x14ac:dyDescent="0.3">
      <c r="A52" s="7">
        <v>43171</v>
      </c>
      <c r="B52" s="1" t="s">
        <v>1</v>
      </c>
      <c r="C52" s="55" t="str">
        <f>'[10]Daily Roster'!$C52</f>
        <v>qq</v>
      </c>
      <c r="D52" s="55" t="str">
        <f>'[10]Daily Roster'!$D52</f>
        <v>qq</v>
      </c>
      <c r="E52" s="55" t="str">
        <f>'[10]Daily Roster'!$E52</f>
        <v>qq</v>
      </c>
      <c r="F52" s="55" t="str">
        <f>'[10]Daily Roster'!$F52</f>
        <v>qq</v>
      </c>
      <c r="G52" s="55" t="str">
        <f>'[10]Daily Roster'!$G52</f>
        <v>qq</v>
      </c>
      <c r="H52" s="55" t="str">
        <f>'[10]Daily Roster'!$H52</f>
        <v>qq</v>
      </c>
      <c r="I52" s="55" t="str">
        <f>'[10]Daily Roster'!$I52</f>
        <v>qq</v>
      </c>
      <c r="J52" s="55" t="str">
        <f>'[10]Daily Roster'!$J52</f>
        <v>qq</v>
      </c>
      <c r="K52" s="55">
        <f>'[10]Daily Roster'!$K52</f>
        <v>0</v>
      </c>
      <c r="L52" s="55">
        <f>'[10]Daily Roster'!$L52</f>
        <v>0</v>
      </c>
      <c r="M52" s="55">
        <f>'[10]Daily Roster'!$M52</f>
        <v>0</v>
      </c>
      <c r="N52" s="55">
        <f>'[10]Daily Roster'!$N52</f>
        <v>0</v>
      </c>
      <c r="O52" s="55">
        <f>'[10]Daily Roster'!$O52</f>
        <v>0</v>
      </c>
      <c r="P52" s="55">
        <f>'[10]Daily Roster'!$P52</f>
        <v>0</v>
      </c>
      <c r="Q52" s="55">
        <f>'[10]Daily Roster'!$Q52</f>
        <v>0</v>
      </c>
      <c r="R52" s="55">
        <f>'[10]Daily Roster'!$R52</f>
        <v>0</v>
      </c>
      <c r="S52" s="55">
        <f>'[10]Daily Roster'!$S52</f>
        <v>0</v>
      </c>
      <c r="T52" s="55">
        <f>'[10]Daily Roster'!$T52</f>
        <v>0</v>
      </c>
    </row>
    <row r="53" spans="1:20" x14ac:dyDescent="0.3">
      <c r="A53" s="7">
        <v>43172</v>
      </c>
      <c r="B53" s="1" t="s">
        <v>2</v>
      </c>
      <c r="C53" s="55" t="str">
        <f>'[10]Daily Roster'!$C53</f>
        <v>Robbie</v>
      </c>
      <c r="D53" s="55" t="str">
        <f>'[10]Daily Roster'!$D53</f>
        <v>Jasenka</v>
      </c>
      <c r="E53" s="55" t="str">
        <f>'[10]Daily Roster'!$E53</f>
        <v>J.Do</v>
      </c>
      <c r="F53" s="55" t="str">
        <f>'[10]Daily Roster'!$F53</f>
        <v>S.McPhee</v>
      </c>
      <c r="G53" s="55" t="str">
        <f>'[10]Daily Roster'!$G53</f>
        <v>Richard</v>
      </c>
      <c r="H53" s="55" t="str">
        <f>'[10]Daily Roster'!$H53</f>
        <v>Michael</v>
      </c>
      <c r="I53" s="55" t="str">
        <f>'[10]Daily Roster'!$I53</f>
        <v>Arthur</v>
      </c>
      <c r="J53" s="55" t="str">
        <f>'[10]Daily Roster'!$J53</f>
        <v>qq</v>
      </c>
      <c r="K53" s="55">
        <f>'[10]Daily Roster'!$K53</f>
        <v>0</v>
      </c>
      <c r="L53" s="55">
        <f>'[10]Daily Roster'!$L53</f>
        <v>0</v>
      </c>
      <c r="M53" s="55">
        <f>'[10]Daily Roster'!$M53</f>
        <v>0</v>
      </c>
      <c r="N53" s="55">
        <f>'[10]Daily Roster'!$N53</f>
        <v>0</v>
      </c>
      <c r="O53" s="55">
        <f>'[10]Daily Roster'!$O53</f>
        <v>0</v>
      </c>
      <c r="P53" s="55">
        <f>'[10]Daily Roster'!$P53</f>
        <v>0</v>
      </c>
      <c r="Q53" s="55">
        <f>'[10]Daily Roster'!$Q53</f>
        <v>0</v>
      </c>
      <c r="R53" s="55">
        <f>'[10]Daily Roster'!$R53</f>
        <v>0</v>
      </c>
      <c r="S53" s="55">
        <f>'[10]Daily Roster'!$S53</f>
        <v>0</v>
      </c>
      <c r="T53" s="55">
        <f>'[10]Daily Roster'!$T53</f>
        <v>0</v>
      </c>
    </row>
    <row r="54" spans="1:20" x14ac:dyDescent="0.3">
      <c r="A54" s="7">
        <v>43173</v>
      </c>
      <c r="B54" s="1" t="s">
        <v>3</v>
      </c>
      <c r="C54" s="55" t="str">
        <f>'[10]Daily Roster'!$C54</f>
        <v>Robbie</v>
      </c>
      <c r="D54" s="55" t="str">
        <f>'[10]Daily Roster'!$D54</f>
        <v>Jasenka</v>
      </c>
      <c r="E54" s="55" t="str">
        <f>'[10]Daily Roster'!$E54</f>
        <v>J.Do</v>
      </c>
      <c r="F54" s="55" t="str">
        <f>'[10]Daily Roster'!$F54</f>
        <v>S.McPhee</v>
      </c>
      <c r="G54" s="55" t="str">
        <f>'[10]Daily Roster'!$G54</f>
        <v>Richard</v>
      </c>
      <c r="H54" s="55" t="str">
        <f>'[10]Daily Roster'!$H54</f>
        <v>Michael</v>
      </c>
      <c r="I54" s="55" t="str">
        <f>'[10]Daily Roster'!$I54</f>
        <v>Arthur</v>
      </c>
      <c r="J54" s="55" t="str">
        <f>'[10]Daily Roster'!$J54</f>
        <v>qq</v>
      </c>
      <c r="K54" s="55">
        <f>'[10]Daily Roster'!$K54</f>
        <v>0</v>
      </c>
      <c r="L54" s="55">
        <f>'[10]Daily Roster'!$L54</f>
        <v>0</v>
      </c>
      <c r="M54" s="55">
        <f>'[10]Daily Roster'!$M54</f>
        <v>0</v>
      </c>
      <c r="N54" s="55">
        <f>'[10]Daily Roster'!$N54</f>
        <v>0</v>
      </c>
      <c r="O54" s="55">
        <f>'[10]Daily Roster'!$O54</f>
        <v>0</v>
      </c>
      <c r="P54" s="55">
        <f>'[10]Daily Roster'!$P54</f>
        <v>0</v>
      </c>
      <c r="Q54" s="55">
        <f>'[10]Daily Roster'!$Q54</f>
        <v>0</v>
      </c>
      <c r="R54" s="55">
        <f>'[10]Daily Roster'!$R54</f>
        <v>0</v>
      </c>
      <c r="S54" s="55">
        <f>'[10]Daily Roster'!$S54</f>
        <v>0</v>
      </c>
      <c r="T54" s="55">
        <f>'[10]Daily Roster'!$T54</f>
        <v>0</v>
      </c>
    </row>
    <row r="55" spans="1:20" x14ac:dyDescent="0.3">
      <c r="A55" s="7">
        <v>43174</v>
      </c>
      <c r="B55" s="1" t="s">
        <v>4</v>
      </c>
      <c r="C55" s="55" t="str">
        <f>'[10]Daily Roster'!$C55</f>
        <v>J.Hughes</v>
      </c>
      <c r="D55" s="55" t="str">
        <f>'[10]Daily Roster'!$D55</f>
        <v>Jasenka</v>
      </c>
      <c r="E55" s="55" t="str">
        <f>'[10]Daily Roster'!$E55</f>
        <v>Robbie</v>
      </c>
      <c r="F55" s="55" t="str">
        <f>'[10]Daily Roster'!$F55</f>
        <v>S.McPhee</v>
      </c>
      <c r="G55" s="55" t="str">
        <f>'[10]Daily Roster'!$G55</f>
        <v>Richard</v>
      </c>
      <c r="H55" s="55" t="str">
        <f>'[10]Daily Roster'!$H55</f>
        <v>Michael</v>
      </c>
      <c r="I55" s="55" t="str">
        <f>'[10]Daily Roster'!$I55</f>
        <v>Arthur</v>
      </c>
      <c r="J55" s="55" t="str">
        <f>'[10]Daily Roster'!$J55</f>
        <v>J.Parkinson</v>
      </c>
      <c r="K55" s="55">
        <f>'[10]Daily Roster'!$K55</f>
        <v>0</v>
      </c>
      <c r="L55" s="55">
        <f>'[10]Daily Roster'!$L55</f>
        <v>0</v>
      </c>
      <c r="M55" s="55">
        <f>'[10]Daily Roster'!$M55</f>
        <v>0</v>
      </c>
      <c r="N55" s="55">
        <f>'[10]Daily Roster'!$N55</f>
        <v>0</v>
      </c>
      <c r="O55" s="55">
        <f>'[10]Daily Roster'!$O55</f>
        <v>0</v>
      </c>
      <c r="P55" s="55">
        <f>'[10]Daily Roster'!$P55</f>
        <v>0</v>
      </c>
      <c r="Q55" s="55">
        <f>'[10]Daily Roster'!$Q55</f>
        <v>0</v>
      </c>
      <c r="R55" s="55">
        <f>'[10]Daily Roster'!$R55</f>
        <v>0</v>
      </c>
      <c r="S55" s="55">
        <f>'[10]Daily Roster'!$S55</f>
        <v>0</v>
      </c>
      <c r="T55" s="55">
        <f>'[10]Daily Roster'!$T55</f>
        <v>0</v>
      </c>
    </row>
    <row r="56" spans="1:20" x14ac:dyDescent="0.3">
      <c r="A56" s="7">
        <v>43175</v>
      </c>
      <c r="B56" s="1" t="s">
        <v>5</v>
      </c>
      <c r="C56" s="55" t="str">
        <f>'[10]Daily Roster'!$C56</f>
        <v>J.Hughes</v>
      </c>
      <c r="D56" s="55" t="str">
        <f>'[10]Daily Roster'!$D56</f>
        <v>Jasenka</v>
      </c>
      <c r="E56" s="55" t="str">
        <f>'[10]Daily Roster'!$E56</f>
        <v>J.Do</v>
      </c>
      <c r="F56" s="55" t="str">
        <f>'[10]Daily Roster'!$F56</f>
        <v>S.McPhee</v>
      </c>
      <c r="G56" s="55" t="str">
        <f>'[10]Daily Roster'!$G56</f>
        <v>Richard</v>
      </c>
      <c r="H56" s="55" t="str">
        <f>'[10]Daily Roster'!$H56</f>
        <v>Michael</v>
      </c>
      <c r="I56" s="55" t="str">
        <f>'[10]Daily Roster'!$I56</f>
        <v>Arthur</v>
      </c>
      <c r="J56" s="55" t="str">
        <f>'[10]Daily Roster'!$J56</f>
        <v>qq</v>
      </c>
      <c r="K56" s="55">
        <f>'[10]Daily Roster'!$K56</f>
        <v>0</v>
      </c>
      <c r="L56" s="55">
        <f>'[10]Daily Roster'!$L56</f>
        <v>0</v>
      </c>
      <c r="M56" s="55">
        <f>'[10]Daily Roster'!$M56</f>
        <v>0</v>
      </c>
      <c r="N56" s="55">
        <f>'[10]Daily Roster'!$N56</f>
        <v>0</v>
      </c>
      <c r="O56" s="55">
        <f>'[10]Daily Roster'!$O56</f>
        <v>0</v>
      </c>
      <c r="P56" s="55">
        <f>'[10]Daily Roster'!$P56</f>
        <v>0</v>
      </c>
      <c r="Q56" s="55">
        <f>'[10]Daily Roster'!$Q56</f>
        <v>0</v>
      </c>
      <c r="R56" s="55">
        <f>'[10]Daily Roster'!$R56</f>
        <v>0</v>
      </c>
      <c r="S56" s="55">
        <f>'[10]Daily Roster'!$S56</f>
        <v>0</v>
      </c>
      <c r="T56" s="55">
        <f>'[10]Daily Roster'!$T56</f>
        <v>0</v>
      </c>
    </row>
    <row r="57" spans="1:20" x14ac:dyDescent="0.3">
      <c r="A57" s="7">
        <v>43178</v>
      </c>
      <c r="B57" s="1" t="s">
        <v>1</v>
      </c>
      <c r="C57" s="55" t="str">
        <f>'[10]Daily Roster'!$C57</f>
        <v>J.Hughes</v>
      </c>
      <c r="D57" s="55" t="str">
        <f>'[10]Daily Roster'!$D57</f>
        <v>Jasenka</v>
      </c>
      <c r="E57" s="55" t="str">
        <f>'[10]Daily Roster'!$E57</f>
        <v>Richard</v>
      </c>
      <c r="F57" s="55" t="str">
        <f>'[10]Daily Roster'!$F57</f>
        <v>Robbie</v>
      </c>
      <c r="G57" s="55" t="str">
        <f>'[10]Daily Roster'!$G57</f>
        <v>S.McPhee</v>
      </c>
      <c r="H57" s="55" t="str">
        <f>'[10]Daily Roster'!$H57</f>
        <v>Harpreet</v>
      </c>
      <c r="I57" s="55" t="str">
        <f>'[10]Daily Roster'!$I57</f>
        <v>J.Do</v>
      </c>
      <c r="J57" s="55" t="str">
        <f>'[10]Daily Roster'!$J57</f>
        <v>qq</v>
      </c>
      <c r="K57" s="55">
        <f>'[10]Daily Roster'!$K57</f>
        <v>0</v>
      </c>
      <c r="L57" s="55">
        <f>'[10]Daily Roster'!$L57</f>
        <v>0</v>
      </c>
      <c r="M57" s="55">
        <f>'[10]Daily Roster'!$M57</f>
        <v>0</v>
      </c>
      <c r="N57" s="55">
        <f>'[10]Daily Roster'!$N57</f>
        <v>0</v>
      </c>
      <c r="O57" s="55">
        <f>'[10]Daily Roster'!$O57</f>
        <v>0</v>
      </c>
      <c r="P57" s="55">
        <f>'[10]Daily Roster'!$P57</f>
        <v>0</v>
      </c>
      <c r="Q57" s="55">
        <f>'[10]Daily Roster'!$Q57</f>
        <v>0</v>
      </c>
      <c r="R57" s="55">
        <f>'[10]Daily Roster'!$R57</f>
        <v>0</v>
      </c>
      <c r="S57" s="55">
        <f>'[10]Daily Roster'!$S57</f>
        <v>0</v>
      </c>
      <c r="T57" s="55">
        <f>'[10]Daily Roster'!$T57</f>
        <v>0</v>
      </c>
    </row>
    <row r="58" spans="1:20" x14ac:dyDescent="0.3">
      <c r="A58" s="7">
        <v>43179</v>
      </c>
      <c r="B58" s="1" t="s">
        <v>2</v>
      </c>
      <c r="C58" s="55" t="str">
        <f>'[10]Daily Roster'!$C58</f>
        <v>J.Hughes</v>
      </c>
      <c r="D58" s="55" t="str">
        <f>'[10]Daily Roster'!$D58</f>
        <v>Jasenka</v>
      </c>
      <c r="E58" s="55" t="str">
        <f>'[10]Daily Roster'!$E58</f>
        <v>Arthur</v>
      </c>
      <c r="F58" s="55" t="str">
        <f>'[10]Daily Roster'!$F58</f>
        <v>Robbie</v>
      </c>
      <c r="G58" s="55" t="str">
        <f>'[10]Daily Roster'!$G58</f>
        <v>S.McPhee</v>
      </c>
      <c r="H58" s="55" t="str">
        <f>'[10]Daily Roster'!$H58</f>
        <v>Richard</v>
      </c>
      <c r="I58" s="55" t="str">
        <f>'[10]Daily Roster'!$I58</f>
        <v>J.Do</v>
      </c>
      <c r="J58" s="55" t="str">
        <f>'[10]Daily Roster'!$J58</f>
        <v>qq</v>
      </c>
      <c r="K58" s="55">
        <f>'[10]Daily Roster'!$K58</f>
        <v>0</v>
      </c>
      <c r="L58" s="55">
        <f>'[10]Daily Roster'!$L58</f>
        <v>0</v>
      </c>
      <c r="M58" s="55">
        <f>'[10]Daily Roster'!$M58</f>
        <v>0</v>
      </c>
      <c r="N58" s="55">
        <f>'[10]Daily Roster'!$N58</f>
        <v>0</v>
      </c>
      <c r="O58" s="55">
        <f>'[10]Daily Roster'!$O58</f>
        <v>0</v>
      </c>
      <c r="P58" s="55">
        <f>'[10]Daily Roster'!$P58</f>
        <v>0</v>
      </c>
      <c r="Q58" s="55">
        <f>'[10]Daily Roster'!$Q58</f>
        <v>0</v>
      </c>
      <c r="R58" s="55">
        <f>'[10]Daily Roster'!$R58</f>
        <v>0</v>
      </c>
      <c r="S58" s="55">
        <f>'[10]Daily Roster'!$S58</f>
        <v>0</v>
      </c>
      <c r="T58" s="55">
        <f>'[10]Daily Roster'!$T58</f>
        <v>0</v>
      </c>
    </row>
    <row r="59" spans="1:20" x14ac:dyDescent="0.3">
      <c r="A59" s="7">
        <v>43180</v>
      </c>
      <c r="B59" s="1" t="s">
        <v>3</v>
      </c>
      <c r="C59" s="55" t="str">
        <f>'[10]Daily Roster'!$C59</f>
        <v>J.Hughes</v>
      </c>
      <c r="D59" s="55" t="str">
        <f>'[10]Daily Roster'!$D59</f>
        <v>Jasenka</v>
      </c>
      <c r="E59" s="55" t="str">
        <f>'[10]Daily Roster'!$E59</f>
        <v>Arthur</v>
      </c>
      <c r="F59" s="55" t="str">
        <f>'[10]Daily Roster'!$F59</f>
        <v>Robbie</v>
      </c>
      <c r="G59" s="55" t="str">
        <f>'[10]Daily Roster'!$G59</f>
        <v>S.McPhee</v>
      </c>
      <c r="H59" s="55" t="str">
        <f>'[10]Daily Roster'!$H59</f>
        <v>Richard</v>
      </c>
      <c r="I59" s="55" t="str">
        <f>'[10]Daily Roster'!$I59</f>
        <v>J.Do</v>
      </c>
      <c r="J59" s="55" t="str">
        <f>'[10]Daily Roster'!$J59</f>
        <v>qq</v>
      </c>
      <c r="K59" s="55">
        <f>'[10]Daily Roster'!$K59</f>
        <v>0</v>
      </c>
      <c r="L59" s="55">
        <f>'[10]Daily Roster'!$L59</f>
        <v>0</v>
      </c>
      <c r="M59" s="55">
        <f>'[10]Daily Roster'!$M59</f>
        <v>0</v>
      </c>
      <c r="N59" s="55">
        <f>'[10]Daily Roster'!$N59</f>
        <v>0</v>
      </c>
      <c r="O59" s="55">
        <f>'[10]Daily Roster'!$O59</f>
        <v>0</v>
      </c>
      <c r="P59" s="55">
        <f>'[10]Daily Roster'!$P59</f>
        <v>0</v>
      </c>
      <c r="Q59" s="55">
        <f>'[10]Daily Roster'!$Q59</f>
        <v>0</v>
      </c>
      <c r="R59" s="55">
        <f>'[10]Daily Roster'!$R59</f>
        <v>0</v>
      </c>
      <c r="S59" s="55">
        <f>'[10]Daily Roster'!$S59</f>
        <v>0</v>
      </c>
      <c r="T59" s="55">
        <f>'[10]Daily Roster'!$T59</f>
        <v>0</v>
      </c>
    </row>
    <row r="60" spans="1:20" x14ac:dyDescent="0.3">
      <c r="A60" s="7">
        <v>43181</v>
      </c>
      <c r="B60" s="1" t="s">
        <v>4</v>
      </c>
      <c r="C60" s="55" t="str">
        <f>'[10]Daily Roster'!$C60</f>
        <v>J.Hughes</v>
      </c>
      <c r="D60" s="55" t="str">
        <f>'[10]Daily Roster'!$D60</f>
        <v>Jasenka</v>
      </c>
      <c r="E60" s="55" t="str">
        <f>'[10]Daily Roster'!$E60</f>
        <v>Arthur</v>
      </c>
      <c r="F60" s="55" t="str">
        <f>'[10]Daily Roster'!$F60</f>
        <v>Robbie</v>
      </c>
      <c r="G60" s="55" t="str">
        <f>'[10]Daily Roster'!$G60</f>
        <v>S.McPhee</v>
      </c>
      <c r="H60" s="55" t="str">
        <f>'[10]Daily Roster'!$H60</f>
        <v>Richard</v>
      </c>
      <c r="I60" s="55" t="str">
        <f>'[10]Daily Roster'!$I60</f>
        <v>J.Do</v>
      </c>
      <c r="J60" s="55" t="str">
        <f>'[10]Daily Roster'!$J60</f>
        <v>J.Parkinson</v>
      </c>
      <c r="K60" s="55">
        <f>'[10]Daily Roster'!$K60</f>
        <v>0</v>
      </c>
      <c r="L60" s="55">
        <f>'[10]Daily Roster'!$L60</f>
        <v>0</v>
      </c>
      <c r="M60" s="55">
        <f>'[10]Daily Roster'!$M60</f>
        <v>0</v>
      </c>
      <c r="N60" s="55">
        <f>'[10]Daily Roster'!$N60</f>
        <v>0</v>
      </c>
      <c r="O60" s="55">
        <f>'[10]Daily Roster'!$O60</f>
        <v>0</v>
      </c>
      <c r="P60" s="55">
        <f>'[10]Daily Roster'!$P60</f>
        <v>0</v>
      </c>
      <c r="Q60" s="55">
        <f>'[10]Daily Roster'!$Q60</f>
        <v>0</v>
      </c>
      <c r="R60" s="55">
        <f>'[10]Daily Roster'!$R60</f>
        <v>0</v>
      </c>
      <c r="S60" s="55">
        <f>'[10]Daily Roster'!$S60</f>
        <v>0</v>
      </c>
      <c r="T60" s="55">
        <f>'[10]Daily Roster'!$T60</f>
        <v>0</v>
      </c>
    </row>
    <row r="61" spans="1:20" x14ac:dyDescent="0.3">
      <c r="A61" s="7">
        <v>43182</v>
      </c>
      <c r="B61" s="1" t="s">
        <v>5</v>
      </c>
      <c r="C61" s="55" t="str">
        <f>'[10]Daily Roster'!$C61</f>
        <v>J.Hughes</v>
      </c>
      <c r="D61" s="55" t="str">
        <f>'[10]Daily Roster'!$D61</f>
        <v>Jasenka</v>
      </c>
      <c r="E61" s="55" t="str">
        <f>'[10]Daily Roster'!$E61</f>
        <v>Arthur</v>
      </c>
      <c r="F61" s="55" t="str">
        <f>'[10]Daily Roster'!$F61</f>
        <v>Robbie</v>
      </c>
      <c r="G61" s="55" t="str">
        <f>'[10]Daily Roster'!$G61</f>
        <v>S.McPhee</v>
      </c>
      <c r="H61" s="55" t="str">
        <f>'[10]Daily Roster'!$H61</f>
        <v>Richard</v>
      </c>
      <c r="I61" s="55" t="str">
        <f>'[10]Daily Roster'!$I61</f>
        <v>J.Do</v>
      </c>
      <c r="J61" s="55" t="str">
        <f>'[10]Daily Roster'!$J61</f>
        <v>qq</v>
      </c>
      <c r="K61" s="55">
        <f>'[10]Daily Roster'!$K61</f>
        <v>0</v>
      </c>
      <c r="L61" s="55">
        <f>'[10]Daily Roster'!$L61</f>
        <v>0</v>
      </c>
      <c r="M61" s="55">
        <f>'[10]Daily Roster'!$M61</f>
        <v>0</v>
      </c>
      <c r="N61" s="55">
        <f>'[10]Daily Roster'!$N61</f>
        <v>0</v>
      </c>
      <c r="O61" s="55">
        <f>'[10]Daily Roster'!$O61</f>
        <v>0</v>
      </c>
      <c r="P61" s="55">
        <f>'[10]Daily Roster'!$P61</f>
        <v>0</v>
      </c>
      <c r="Q61" s="55">
        <f>'[10]Daily Roster'!$Q61</f>
        <v>0</v>
      </c>
      <c r="R61" s="55">
        <f>'[10]Daily Roster'!$R61</f>
        <v>0</v>
      </c>
      <c r="S61" s="55">
        <f>'[10]Daily Roster'!$S61</f>
        <v>0</v>
      </c>
      <c r="T61" s="55">
        <f>'[10]Daily Roster'!$T61</f>
        <v>0</v>
      </c>
    </row>
    <row r="62" spans="1:20" x14ac:dyDescent="0.3">
      <c r="A62" s="7">
        <v>43185</v>
      </c>
      <c r="B62" s="1" t="s">
        <v>1</v>
      </c>
      <c r="C62" s="55" t="str">
        <f>'[10]Daily Roster'!$C62</f>
        <v>J.Hughes</v>
      </c>
      <c r="D62" s="55" t="str">
        <f>'[10]Daily Roster'!$D62</f>
        <v>Jasenka</v>
      </c>
      <c r="E62" s="55" t="str">
        <f>'[10]Daily Roster'!$E62</f>
        <v>Stuart</v>
      </c>
      <c r="F62" s="55" t="str">
        <f>'[10]Daily Roster'!$F62</f>
        <v>J.Do</v>
      </c>
      <c r="G62" s="55" t="str">
        <f>'[10]Daily Roster'!$G62</f>
        <v>Richard</v>
      </c>
      <c r="H62" s="55" t="str">
        <f>'[10]Daily Roster'!$H62</f>
        <v>Harpreet</v>
      </c>
      <c r="I62" s="55" t="str">
        <f>'[10]Daily Roster'!$I62</f>
        <v>Robbie</v>
      </c>
      <c r="J62" s="55" t="str">
        <f>'[10]Daily Roster'!$J62</f>
        <v>qq</v>
      </c>
      <c r="K62" s="55">
        <f>'[10]Daily Roster'!$K62</f>
        <v>0</v>
      </c>
      <c r="L62" s="55">
        <f>'[10]Daily Roster'!$L62</f>
        <v>0</v>
      </c>
      <c r="M62" s="55">
        <f>'[10]Daily Roster'!$M62</f>
        <v>0</v>
      </c>
      <c r="N62" s="55">
        <f>'[10]Daily Roster'!$N62</f>
        <v>0</v>
      </c>
      <c r="O62" s="55">
        <f>'[10]Daily Roster'!$O62</f>
        <v>0</v>
      </c>
      <c r="P62" s="55">
        <f>'[10]Daily Roster'!$P62</f>
        <v>0</v>
      </c>
      <c r="Q62" s="55">
        <f>'[10]Daily Roster'!$Q62</f>
        <v>0</v>
      </c>
      <c r="R62" s="55">
        <f>'[10]Daily Roster'!$R62</f>
        <v>0</v>
      </c>
      <c r="S62" s="55">
        <f>'[10]Daily Roster'!$S62</f>
        <v>0</v>
      </c>
      <c r="T62" s="55">
        <f>'[10]Daily Roster'!$T62</f>
        <v>0</v>
      </c>
    </row>
    <row r="63" spans="1:20" x14ac:dyDescent="0.3">
      <c r="A63" s="7">
        <v>43186</v>
      </c>
      <c r="B63" s="1" t="s">
        <v>2</v>
      </c>
      <c r="C63" s="55" t="str">
        <f>'[10]Daily Roster'!$C63</f>
        <v>J.Hughes</v>
      </c>
      <c r="D63" s="55" t="str">
        <f>'[10]Daily Roster'!$D63</f>
        <v>Jasenka</v>
      </c>
      <c r="E63" s="55" t="str">
        <f>'[10]Daily Roster'!$E63</f>
        <v>Robbie</v>
      </c>
      <c r="F63" s="55" t="str">
        <f>'[10]Daily Roster'!$F63</f>
        <v>J.Do</v>
      </c>
      <c r="G63" s="55" t="str">
        <f>'[10]Daily Roster'!$G63</f>
        <v>Estelle</v>
      </c>
      <c r="H63" s="55" t="str">
        <f>'[10]Daily Roster'!$H63</f>
        <v>Harpreet</v>
      </c>
      <c r="I63" s="55" t="str">
        <f>'[10]Daily Roster'!$I63</f>
        <v>S.McPhee</v>
      </c>
      <c r="J63" s="55" t="str">
        <f>'[10]Daily Roster'!$J63</f>
        <v>qq</v>
      </c>
      <c r="K63" s="55">
        <f>'[10]Daily Roster'!$K63</f>
        <v>0</v>
      </c>
      <c r="L63" s="55">
        <f>'[10]Daily Roster'!$L63</f>
        <v>0</v>
      </c>
      <c r="M63" s="55">
        <f>'[10]Daily Roster'!$M63</f>
        <v>0</v>
      </c>
      <c r="N63" s="55">
        <f>'[10]Daily Roster'!$N63</f>
        <v>0</v>
      </c>
      <c r="O63" s="55">
        <f>'[10]Daily Roster'!$O63</f>
        <v>0</v>
      </c>
      <c r="P63" s="55">
        <f>'[10]Daily Roster'!$P63</f>
        <v>0</v>
      </c>
      <c r="Q63" s="55">
        <f>'[10]Daily Roster'!$Q63</f>
        <v>0</v>
      </c>
      <c r="R63" s="55">
        <f>'[10]Daily Roster'!$R63</f>
        <v>0</v>
      </c>
      <c r="S63" s="55">
        <f>'[10]Daily Roster'!$S63</f>
        <v>0</v>
      </c>
      <c r="T63" s="55">
        <f>'[10]Daily Roster'!$T63</f>
        <v>0</v>
      </c>
    </row>
    <row r="64" spans="1:20" x14ac:dyDescent="0.3">
      <c r="A64" s="7">
        <v>43187</v>
      </c>
      <c r="B64" s="1" t="s">
        <v>3</v>
      </c>
      <c r="C64" s="55" t="str">
        <f>'[10]Daily Roster'!$C64</f>
        <v>J.Parkinson</v>
      </c>
      <c r="D64" s="55" t="str">
        <f>'[10]Daily Roster'!$D64</f>
        <v>Jasenka</v>
      </c>
      <c r="E64" s="55" t="str">
        <f>'[10]Daily Roster'!$E64</f>
        <v>Robbie</v>
      </c>
      <c r="F64" s="55" t="str">
        <f>'[10]Daily Roster'!$F64</f>
        <v>J.Do</v>
      </c>
      <c r="G64" s="55" t="str">
        <f>'[10]Daily Roster'!$G64</f>
        <v>Richard</v>
      </c>
      <c r="H64" s="55" t="str">
        <f>'[10]Daily Roster'!$H64</f>
        <v>K.Fildes</v>
      </c>
      <c r="I64" s="55" t="str">
        <f>'[10]Daily Roster'!$I64</f>
        <v>S.McPhee</v>
      </c>
      <c r="J64" s="55" t="str">
        <f>'[10]Daily Roster'!$J64</f>
        <v>qq</v>
      </c>
      <c r="K64" s="55">
        <f>'[10]Daily Roster'!$K64</f>
        <v>0</v>
      </c>
      <c r="L64" s="55">
        <f>'[10]Daily Roster'!$L64</f>
        <v>0</v>
      </c>
      <c r="M64" s="55">
        <f>'[10]Daily Roster'!$M64</f>
        <v>0</v>
      </c>
      <c r="N64" s="55">
        <f>'[10]Daily Roster'!$N64</f>
        <v>0</v>
      </c>
      <c r="O64" s="55">
        <f>'[10]Daily Roster'!$O64</f>
        <v>0</v>
      </c>
      <c r="P64" s="55">
        <f>'[10]Daily Roster'!$P64</f>
        <v>0</v>
      </c>
      <c r="Q64" s="55">
        <f>'[10]Daily Roster'!$Q64</f>
        <v>0</v>
      </c>
      <c r="R64" s="55">
        <f>'[10]Daily Roster'!$R64</f>
        <v>0</v>
      </c>
      <c r="S64" s="55">
        <f>'[10]Daily Roster'!$S64</f>
        <v>0</v>
      </c>
      <c r="T64" s="55">
        <f>'[10]Daily Roster'!$T64</f>
        <v>0</v>
      </c>
    </row>
    <row r="65" spans="1:20" x14ac:dyDescent="0.3">
      <c r="A65" s="7">
        <v>43188</v>
      </c>
      <c r="B65" s="1" t="s">
        <v>4</v>
      </c>
      <c r="C65" s="55" t="str">
        <f>'[10]Daily Roster'!$C65</f>
        <v>J.Hughes</v>
      </c>
      <c r="D65" s="55" t="str">
        <f>'[10]Daily Roster'!$D65</f>
        <v>Jasenka</v>
      </c>
      <c r="E65" s="55" t="str">
        <f>'[10]Daily Roster'!$E65</f>
        <v>Robbie</v>
      </c>
      <c r="F65" s="55" t="str">
        <f>'[10]Daily Roster'!$F65</f>
        <v>J.Do</v>
      </c>
      <c r="G65" s="55" t="str">
        <f>'[10]Daily Roster'!$G65</f>
        <v>Richard</v>
      </c>
      <c r="H65" s="55" t="str">
        <f>'[10]Daily Roster'!$H65</f>
        <v>J.Parkinson</v>
      </c>
      <c r="I65" s="55" t="str">
        <f>'[10]Daily Roster'!$I65</f>
        <v>S.McPhee</v>
      </c>
      <c r="J65" s="55" t="str">
        <f>'[10]Daily Roster'!$J65</f>
        <v>qq</v>
      </c>
      <c r="K65" s="55">
        <f>'[10]Daily Roster'!$K65</f>
        <v>0</v>
      </c>
      <c r="L65" s="55">
        <f>'[10]Daily Roster'!$L65</f>
        <v>0</v>
      </c>
      <c r="M65" s="55">
        <f>'[10]Daily Roster'!$M65</f>
        <v>0</v>
      </c>
      <c r="N65" s="55">
        <f>'[10]Daily Roster'!$N65</f>
        <v>0</v>
      </c>
      <c r="O65" s="55">
        <f>'[10]Daily Roster'!$O65</f>
        <v>0</v>
      </c>
      <c r="P65" s="55">
        <f>'[10]Daily Roster'!$P65</f>
        <v>0</v>
      </c>
      <c r="Q65" s="55">
        <f>'[10]Daily Roster'!$Q65</f>
        <v>0</v>
      </c>
      <c r="R65" s="55">
        <f>'[10]Daily Roster'!$R65</f>
        <v>0</v>
      </c>
      <c r="S65" s="55">
        <f>'[10]Daily Roster'!$S65</f>
        <v>0</v>
      </c>
      <c r="T65" s="55">
        <f>'[10]Daily Roster'!$T65</f>
        <v>0</v>
      </c>
    </row>
    <row r="66" spans="1:20" x14ac:dyDescent="0.3">
      <c r="A66" s="7">
        <v>43189</v>
      </c>
      <c r="B66" s="1" t="s">
        <v>5</v>
      </c>
      <c r="C66" s="55" t="str">
        <f>'[10]Daily Roster'!$C66</f>
        <v>Public Holiday</v>
      </c>
      <c r="D66" s="55" t="str">
        <f>'[10]Daily Roster'!$D66</f>
        <v>Public Holiday</v>
      </c>
      <c r="E66" s="55" t="str">
        <f>'[10]Daily Roster'!$E66</f>
        <v>Public Holiday</v>
      </c>
      <c r="F66" s="55" t="str">
        <f>'[10]Daily Roster'!$F66</f>
        <v>Public Holiday</v>
      </c>
      <c r="G66" s="55" t="str">
        <f>'[10]Daily Roster'!$G66</f>
        <v>Public Holiday</v>
      </c>
      <c r="H66" s="55" t="str">
        <f>'[10]Daily Roster'!$H66</f>
        <v>Public Holiday</v>
      </c>
      <c r="I66" s="55" t="str">
        <f>'[10]Daily Roster'!$I66</f>
        <v>Public Holiday</v>
      </c>
      <c r="J66" s="55" t="str">
        <f>'[10]Daily Roster'!$J66</f>
        <v>Public Holiday</v>
      </c>
      <c r="K66" s="55">
        <f>'[10]Daily Roster'!$K66</f>
        <v>0</v>
      </c>
      <c r="L66" s="55">
        <f>'[10]Daily Roster'!$L66</f>
        <v>0</v>
      </c>
      <c r="M66" s="55">
        <f>'[10]Daily Roster'!$M66</f>
        <v>0</v>
      </c>
      <c r="N66" s="55">
        <f>'[10]Daily Roster'!$N66</f>
        <v>0</v>
      </c>
      <c r="O66" s="55">
        <f>'[10]Daily Roster'!$O66</f>
        <v>0</v>
      </c>
      <c r="P66" s="55">
        <f>'[10]Daily Roster'!$P66</f>
        <v>0</v>
      </c>
      <c r="Q66" s="55">
        <f>'[10]Daily Roster'!$Q66</f>
        <v>0</v>
      </c>
      <c r="R66" s="55">
        <f>'[10]Daily Roster'!$R66</f>
        <v>0</v>
      </c>
      <c r="S66" s="55">
        <f>'[10]Daily Roster'!$S66</f>
        <v>0</v>
      </c>
      <c r="T66" s="55">
        <f>'[10]Daily Roster'!$T66</f>
        <v>0</v>
      </c>
    </row>
    <row r="67" spans="1:20" x14ac:dyDescent="0.3">
      <c r="A67" s="7">
        <v>43192</v>
      </c>
      <c r="B67" s="1" t="s">
        <v>1</v>
      </c>
      <c r="C67" s="55" t="str">
        <f>'[10]Daily Roster'!$C67</f>
        <v>Public Holiday</v>
      </c>
      <c r="D67" s="55" t="str">
        <f>'[10]Daily Roster'!$D67</f>
        <v>Public Holiday</v>
      </c>
      <c r="E67" s="55" t="str">
        <f>'[10]Daily Roster'!$E67</f>
        <v>Public Holiday</v>
      </c>
      <c r="F67" s="55" t="str">
        <f>'[10]Daily Roster'!$F67</f>
        <v>Public Holiday</v>
      </c>
      <c r="G67" s="55" t="str">
        <f>'[10]Daily Roster'!$G67</f>
        <v>Public Holiday</v>
      </c>
      <c r="H67" s="55" t="str">
        <f>'[10]Daily Roster'!$H67</f>
        <v>Public Holiday</v>
      </c>
      <c r="I67" s="55" t="str">
        <f>'[10]Daily Roster'!$I67</f>
        <v>Public Holiday</v>
      </c>
      <c r="J67" s="55" t="str">
        <f>'[10]Daily Roster'!$J67</f>
        <v>Public Holiday</v>
      </c>
      <c r="K67" s="55">
        <f>'[10]Daily Roster'!$K67</f>
        <v>0</v>
      </c>
      <c r="L67" s="55">
        <f>'[10]Daily Roster'!$L67</f>
        <v>0</v>
      </c>
      <c r="M67" s="55">
        <f>'[10]Daily Roster'!$M67</f>
        <v>0</v>
      </c>
      <c r="N67" s="55">
        <f>'[10]Daily Roster'!$N67</f>
        <v>0</v>
      </c>
      <c r="O67" s="55">
        <f>'[10]Daily Roster'!$O67</f>
        <v>0</v>
      </c>
      <c r="P67" s="55">
        <f>'[10]Daily Roster'!$P67</f>
        <v>0</v>
      </c>
      <c r="Q67" s="55">
        <f>'[10]Daily Roster'!$Q67</f>
        <v>0</v>
      </c>
      <c r="R67" s="55">
        <f>'[10]Daily Roster'!$R67</f>
        <v>0</v>
      </c>
      <c r="S67" s="55">
        <f>'[10]Daily Roster'!$S67</f>
        <v>0</v>
      </c>
      <c r="T67" s="55">
        <f>'[10]Daily Roster'!$T67</f>
        <v>0</v>
      </c>
    </row>
    <row r="68" spans="1:20" x14ac:dyDescent="0.3">
      <c r="A68" s="7">
        <v>43193</v>
      </c>
      <c r="B68" s="1" t="s">
        <v>2</v>
      </c>
      <c r="C68" s="55" t="str">
        <f>'[10]Daily Roster'!$C68</f>
        <v>Robbie</v>
      </c>
      <c r="D68" s="55" t="str">
        <f>'[10]Daily Roster'!$D68</f>
        <v>Michael</v>
      </c>
      <c r="E68" s="55" t="str">
        <f>'[10]Daily Roster'!$E68</f>
        <v>Arthur</v>
      </c>
      <c r="F68" s="55" t="str">
        <f>'[10]Daily Roster'!$F68</f>
        <v>S.McPhee</v>
      </c>
      <c r="G68" s="55" t="str">
        <f>'[10]Daily Roster'!$G68</f>
        <v>Richard</v>
      </c>
      <c r="H68" s="55" t="str">
        <f>'[10]Daily Roster'!$H68</f>
        <v>J.Do</v>
      </c>
      <c r="I68" s="55" t="str">
        <f>'[10]Daily Roster'!$I68</f>
        <v>J.Hughes</v>
      </c>
      <c r="J68" s="55">
        <f>'[10]Daily Roster'!$J68</f>
        <v>0</v>
      </c>
      <c r="K68" s="55">
        <f>'[10]Daily Roster'!$K68</f>
        <v>0</v>
      </c>
      <c r="L68" s="55">
        <f>'[10]Daily Roster'!$L68</f>
        <v>0</v>
      </c>
      <c r="M68" s="55">
        <f>'[10]Daily Roster'!$M68</f>
        <v>0</v>
      </c>
      <c r="N68" s="55">
        <f>'[10]Daily Roster'!$N68</f>
        <v>0</v>
      </c>
      <c r="O68" s="55">
        <f>'[10]Daily Roster'!$O68</f>
        <v>0</v>
      </c>
      <c r="P68" s="55">
        <f>'[10]Daily Roster'!$P68</f>
        <v>0</v>
      </c>
      <c r="Q68" s="55">
        <f>'[10]Daily Roster'!$Q68</f>
        <v>0</v>
      </c>
      <c r="R68" s="55">
        <f>'[10]Daily Roster'!$R68</f>
        <v>0</v>
      </c>
      <c r="S68" s="55">
        <f>'[10]Daily Roster'!$S68</f>
        <v>0</v>
      </c>
      <c r="T68" s="55">
        <f>'[10]Daily Roster'!$T68</f>
        <v>0</v>
      </c>
    </row>
    <row r="69" spans="1:20" x14ac:dyDescent="0.3">
      <c r="A69" s="7">
        <v>43194</v>
      </c>
      <c r="B69" s="1" t="s">
        <v>3</v>
      </c>
      <c r="C69" s="55" t="str">
        <f>'[10]Daily Roster'!$C69</f>
        <v>Robbie</v>
      </c>
      <c r="D69" s="55" t="str">
        <f>'[10]Daily Roster'!$D69</f>
        <v>Arthur</v>
      </c>
      <c r="E69" s="55" t="str">
        <f>'[10]Daily Roster'!$E69</f>
        <v>J.Parkinson</v>
      </c>
      <c r="F69" s="55" t="str">
        <f>'[10]Daily Roster'!$F69</f>
        <v>S.McPhee</v>
      </c>
      <c r="G69" s="55" t="str">
        <f>'[10]Daily Roster'!$G69</f>
        <v>Richard</v>
      </c>
      <c r="H69" s="55" t="str">
        <f>'[10]Daily Roster'!$H69</f>
        <v>J.Do</v>
      </c>
      <c r="I69" s="55" t="str">
        <f>'[10]Daily Roster'!$I69</f>
        <v>J.Hughes</v>
      </c>
      <c r="J69" s="55">
        <f>'[10]Daily Roster'!$J69</f>
        <v>0</v>
      </c>
      <c r="K69" s="55">
        <f>'[10]Daily Roster'!$K69</f>
        <v>0</v>
      </c>
      <c r="L69" s="55">
        <f>'[10]Daily Roster'!$L69</f>
        <v>0</v>
      </c>
      <c r="M69" s="55">
        <f>'[10]Daily Roster'!$M69</f>
        <v>0</v>
      </c>
      <c r="N69" s="55">
        <f>'[10]Daily Roster'!$N69</f>
        <v>0</v>
      </c>
      <c r="O69" s="55">
        <f>'[10]Daily Roster'!$O69</f>
        <v>0</v>
      </c>
      <c r="P69" s="55">
        <f>'[10]Daily Roster'!$P69</f>
        <v>0</v>
      </c>
      <c r="Q69" s="55">
        <f>'[10]Daily Roster'!$Q69</f>
        <v>0</v>
      </c>
      <c r="R69" s="55">
        <f>'[10]Daily Roster'!$R69</f>
        <v>0</v>
      </c>
      <c r="S69" s="55">
        <f>'[10]Daily Roster'!$S69</f>
        <v>0</v>
      </c>
      <c r="T69" s="55">
        <f>'[10]Daily Roster'!$T69</f>
        <v>0</v>
      </c>
    </row>
    <row r="70" spans="1:20" x14ac:dyDescent="0.3">
      <c r="A70" s="7">
        <v>43195</v>
      </c>
      <c r="B70" s="1" t="s">
        <v>4</v>
      </c>
      <c r="C70" s="55" t="str">
        <f>'[10]Daily Roster'!$C70</f>
        <v>Robbie</v>
      </c>
      <c r="D70" s="55" t="str">
        <f>'[10]Daily Roster'!$D70</f>
        <v>Michael</v>
      </c>
      <c r="E70" s="55" t="str">
        <f>'[10]Daily Roster'!$E70</f>
        <v>J.Do</v>
      </c>
      <c r="F70" s="55" t="str">
        <f>'[10]Daily Roster'!$F70</f>
        <v>S.McPhee</v>
      </c>
      <c r="G70" s="55" t="str">
        <f>'[10]Daily Roster'!$G70</f>
        <v>J.Parkinson</v>
      </c>
      <c r="H70" s="55" t="str">
        <f>'[10]Daily Roster'!$H70</f>
        <v>Jasenka</v>
      </c>
      <c r="I70" s="55" t="str">
        <f>'[10]Daily Roster'!$I70</f>
        <v>J.Hughes</v>
      </c>
      <c r="J70" s="55">
        <f>'[10]Daily Roster'!$J70</f>
        <v>0</v>
      </c>
      <c r="K70" s="55">
        <f>'[10]Daily Roster'!$K70</f>
        <v>0</v>
      </c>
      <c r="L70" s="55">
        <f>'[10]Daily Roster'!$L70</f>
        <v>0</v>
      </c>
      <c r="M70" s="55">
        <f>'[10]Daily Roster'!$M70</f>
        <v>0</v>
      </c>
      <c r="N70" s="55">
        <f>'[10]Daily Roster'!$N70</f>
        <v>0</v>
      </c>
      <c r="O70" s="55">
        <f>'[10]Daily Roster'!$O70</f>
        <v>0</v>
      </c>
      <c r="P70" s="55">
        <f>'[10]Daily Roster'!$P70</f>
        <v>0</v>
      </c>
      <c r="Q70" s="55">
        <f>'[10]Daily Roster'!$Q70</f>
        <v>0</v>
      </c>
      <c r="R70" s="55">
        <f>'[10]Daily Roster'!$R70</f>
        <v>0</v>
      </c>
      <c r="S70" s="55">
        <f>'[10]Daily Roster'!$S70</f>
        <v>0</v>
      </c>
      <c r="T70" s="55">
        <f>'[10]Daily Roster'!$T70</f>
        <v>0</v>
      </c>
    </row>
    <row r="71" spans="1:20" x14ac:dyDescent="0.3">
      <c r="A71" s="7">
        <v>43196</v>
      </c>
      <c r="B71" s="1" t="s">
        <v>5</v>
      </c>
      <c r="C71" s="55" t="str">
        <f>'[10]Daily Roster'!$C71</f>
        <v>Robbie</v>
      </c>
      <c r="D71" s="55" t="str">
        <f>'[10]Daily Roster'!$D71</f>
        <v>Michael</v>
      </c>
      <c r="E71" s="55" t="str">
        <f>'[10]Daily Roster'!$E71</f>
        <v>J.Do</v>
      </c>
      <c r="F71" s="55" t="str">
        <f>'[10]Daily Roster'!$F71</f>
        <v>S.McPhee</v>
      </c>
      <c r="G71" s="55" t="str">
        <f>'[10]Daily Roster'!$G71</f>
        <v>Richard</v>
      </c>
      <c r="H71" s="55" t="str">
        <f>'[10]Daily Roster'!$H71</f>
        <v>Jasenka</v>
      </c>
      <c r="I71" s="55" t="str">
        <f>'[10]Daily Roster'!$I71</f>
        <v>J.Hughes</v>
      </c>
      <c r="J71" s="55">
        <f>'[10]Daily Roster'!$J71</f>
        <v>0</v>
      </c>
      <c r="K71" s="55">
        <f>'[10]Daily Roster'!$K71</f>
        <v>0</v>
      </c>
      <c r="L71" s="55">
        <f>'[10]Daily Roster'!$L71</f>
        <v>0</v>
      </c>
      <c r="M71" s="55">
        <f>'[10]Daily Roster'!$M71</f>
        <v>0</v>
      </c>
      <c r="N71" s="55">
        <f>'[10]Daily Roster'!$N71</f>
        <v>0</v>
      </c>
      <c r="O71" s="55">
        <f>'[10]Daily Roster'!$O71</f>
        <v>0</v>
      </c>
      <c r="P71" s="55">
        <f>'[10]Daily Roster'!$P71</f>
        <v>0</v>
      </c>
      <c r="Q71" s="55">
        <f>'[10]Daily Roster'!$Q71</f>
        <v>0</v>
      </c>
      <c r="R71" s="55">
        <f>'[10]Daily Roster'!$R71</f>
        <v>0</v>
      </c>
      <c r="S71" s="55">
        <f>'[10]Daily Roster'!$S71</f>
        <v>0</v>
      </c>
      <c r="T71" s="55">
        <f>'[10]Daily Roster'!$T71</f>
        <v>0</v>
      </c>
    </row>
    <row r="72" spans="1:20" x14ac:dyDescent="0.3">
      <c r="A72" s="7">
        <v>43199</v>
      </c>
      <c r="B72" s="1" t="s">
        <v>1</v>
      </c>
      <c r="C72" s="55" t="str">
        <f>'[10]Daily Roster'!$C72</f>
        <v>Robbie</v>
      </c>
      <c r="D72" s="55" t="str">
        <f>'[10]Daily Roster'!$D72</f>
        <v>Michael</v>
      </c>
      <c r="E72" s="55" t="str">
        <f>'[10]Daily Roster'!$E72</f>
        <v>Harpreet</v>
      </c>
      <c r="F72" s="55" t="str">
        <f>'[10]Daily Roster'!$F72</f>
        <v>S.McPhee</v>
      </c>
      <c r="G72" s="55" t="str">
        <f>'[10]Daily Roster'!$G72</f>
        <v>Richard</v>
      </c>
      <c r="H72" s="55" t="str">
        <f>'[10]Daily Roster'!$H72</f>
        <v>J.Hughes</v>
      </c>
      <c r="I72" s="55" t="str">
        <f>'[10]Daily Roster'!$I72</f>
        <v>Jasenka</v>
      </c>
      <c r="J72" s="55">
        <f>'[10]Daily Roster'!$J72</f>
        <v>0</v>
      </c>
      <c r="K72" s="55">
        <f>'[10]Daily Roster'!$K72</f>
        <v>0</v>
      </c>
      <c r="L72" s="55">
        <f>'[10]Daily Roster'!$L72</f>
        <v>0</v>
      </c>
      <c r="M72" s="55">
        <f>'[10]Daily Roster'!$M72</f>
        <v>0</v>
      </c>
      <c r="N72" s="55">
        <f>'[10]Daily Roster'!$N72</f>
        <v>0</v>
      </c>
      <c r="O72" s="55">
        <f>'[10]Daily Roster'!$O72</f>
        <v>0</v>
      </c>
      <c r="P72" s="55">
        <f>'[10]Daily Roster'!$P72</f>
        <v>0</v>
      </c>
      <c r="Q72" s="55">
        <f>'[10]Daily Roster'!$Q72</f>
        <v>0</v>
      </c>
      <c r="R72" s="55">
        <f>'[10]Daily Roster'!$R72</f>
        <v>0</v>
      </c>
      <c r="S72" s="55">
        <f>'[10]Daily Roster'!$S72</f>
        <v>0</v>
      </c>
      <c r="T72" s="55">
        <f>'[10]Daily Roster'!$T72</f>
        <v>0</v>
      </c>
    </row>
    <row r="73" spans="1:20" x14ac:dyDescent="0.3">
      <c r="A73" s="7">
        <v>43200</v>
      </c>
      <c r="B73" s="1" t="s">
        <v>2</v>
      </c>
      <c r="C73" s="55" t="str">
        <f>'[10]Daily Roster'!$C73</f>
        <v>Robbie</v>
      </c>
      <c r="D73" s="55" t="str">
        <f>'[10]Daily Roster'!$D73</f>
        <v>J.Do</v>
      </c>
      <c r="E73" s="55" t="str">
        <f>'[10]Daily Roster'!$E73</f>
        <v>Arthur</v>
      </c>
      <c r="F73" s="55" t="str">
        <f>'[10]Daily Roster'!$F73</f>
        <v>S.McPhee</v>
      </c>
      <c r="G73" s="55" t="str">
        <f>'[10]Daily Roster'!$G73</f>
        <v>Richard</v>
      </c>
      <c r="H73" s="55" t="str">
        <f>'[10]Daily Roster'!$H73</f>
        <v>J.Hughes</v>
      </c>
      <c r="I73" s="55" t="str">
        <f>'[10]Daily Roster'!$I73</f>
        <v>Jasenka</v>
      </c>
      <c r="J73" s="55">
        <f>'[10]Daily Roster'!$J73</f>
        <v>0</v>
      </c>
      <c r="K73" s="55">
        <f>'[10]Daily Roster'!$K73</f>
        <v>0</v>
      </c>
      <c r="L73" s="55">
        <f>'[10]Daily Roster'!$L73</f>
        <v>0</v>
      </c>
      <c r="M73" s="55">
        <f>'[10]Daily Roster'!$M73</f>
        <v>0</v>
      </c>
      <c r="N73" s="55">
        <f>'[10]Daily Roster'!$N73</f>
        <v>0</v>
      </c>
      <c r="O73" s="55">
        <f>'[10]Daily Roster'!$O73</f>
        <v>0</v>
      </c>
      <c r="P73" s="55">
        <f>'[10]Daily Roster'!$P73</f>
        <v>0</v>
      </c>
      <c r="Q73" s="55">
        <f>'[10]Daily Roster'!$Q73</f>
        <v>0</v>
      </c>
      <c r="R73" s="55">
        <f>'[10]Daily Roster'!$R73</f>
        <v>0</v>
      </c>
      <c r="S73" s="55">
        <f>'[10]Daily Roster'!$S73</f>
        <v>0</v>
      </c>
      <c r="T73" s="55">
        <f>'[10]Daily Roster'!$T73</f>
        <v>0</v>
      </c>
    </row>
    <row r="74" spans="1:20" x14ac:dyDescent="0.3">
      <c r="A74" s="7">
        <v>43201</v>
      </c>
      <c r="B74" s="1" t="s">
        <v>3</v>
      </c>
      <c r="C74" s="55" t="str">
        <f>'[10]Daily Roster'!$C74</f>
        <v>Robbie</v>
      </c>
      <c r="D74" s="55" t="str">
        <f>'[10]Daily Roster'!$D74</f>
        <v>Michael</v>
      </c>
      <c r="E74" s="55" t="str">
        <f>'[10]Daily Roster'!$E74</f>
        <v>Arthur</v>
      </c>
      <c r="F74" s="55" t="str">
        <f>'[10]Daily Roster'!$F74</f>
        <v>S.McPhee</v>
      </c>
      <c r="G74" s="55" t="str">
        <f>'[10]Daily Roster'!$G74</f>
        <v>Richard</v>
      </c>
      <c r="H74" s="55" t="str">
        <f>'[10]Daily Roster'!$H74</f>
        <v>J.Hughes</v>
      </c>
      <c r="I74" s="55" t="str">
        <f>'[10]Daily Roster'!$I74</f>
        <v>Jasenka</v>
      </c>
      <c r="J74" s="55">
        <f>'[10]Daily Roster'!$J74</f>
        <v>0</v>
      </c>
      <c r="K74" s="55">
        <f>'[10]Daily Roster'!$K74</f>
        <v>0</v>
      </c>
      <c r="L74" s="55">
        <f>'[10]Daily Roster'!$L74</f>
        <v>0</v>
      </c>
      <c r="M74" s="55">
        <f>'[10]Daily Roster'!$M74</f>
        <v>0</v>
      </c>
      <c r="N74" s="55">
        <f>'[10]Daily Roster'!$N74</f>
        <v>0</v>
      </c>
      <c r="O74" s="55">
        <f>'[10]Daily Roster'!$O74</f>
        <v>0</v>
      </c>
      <c r="P74" s="55">
        <f>'[10]Daily Roster'!$P74</f>
        <v>0</v>
      </c>
      <c r="Q74" s="55">
        <f>'[10]Daily Roster'!$Q74</f>
        <v>0</v>
      </c>
      <c r="R74" s="55">
        <f>'[10]Daily Roster'!$R74</f>
        <v>0</v>
      </c>
      <c r="S74" s="55">
        <f>'[10]Daily Roster'!$S74</f>
        <v>0</v>
      </c>
      <c r="T74" s="55">
        <f>'[10]Daily Roster'!$T74</f>
        <v>0</v>
      </c>
    </row>
    <row r="75" spans="1:20" x14ac:dyDescent="0.3">
      <c r="A75" s="7">
        <v>43202</v>
      </c>
      <c r="B75" s="1" t="s">
        <v>4</v>
      </c>
      <c r="C75" s="55" t="str">
        <f>'[10]Daily Roster'!$C75</f>
        <v>Robbie</v>
      </c>
      <c r="D75" s="55" t="str">
        <f>'[10]Daily Roster'!$D75</f>
        <v>Michael</v>
      </c>
      <c r="E75" s="55" t="str">
        <f>'[10]Daily Roster'!$E75</f>
        <v>Arthur</v>
      </c>
      <c r="F75" s="55" t="str">
        <f>'[10]Daily Roster'!$F75</f>
        <v>S.McPhee</v>
      </c>
      <c r="G75" s="55" t="str">
        <f>'[10]Daily Roster'!$G75</f>
        <v>Richard</v>
      </c>
      <c r="H75" s="55" t="str">
        <f>'[10]Daily Roster'!$H75</f>
        <v>J.Do</v>
      </c>
      <c r="I75" s="55" t="str">
        <f>'[10]Daily Roster'!$I75</f>
        <v>Jasenka</v>
      </c>
      <c r="J75" s="55">
        <f>'[10]Daily Roster'!$J75</f>
        <v>0</v>
      </c>
      <c r="K75" s="55">
        <f>'[10]Daily Roster'!$K75</f>
        <v>0</v>
      </c>
      <c r="L75" s="55">
        <f>'[10]Daily Roster'!$L75</f>
        <v>0</v>
      </c>
      <c r="M75" s="55">
        <f>'[10]Daily Roster'!$M75</f>
        <v>0</v>
      </c>
      <c r="N75" s="55">
        <f>'[10]Daily Roster'!$N75</f>
        <v>0</v>
      </c>
      <c r="O75" s="55">
        <f>'[10]Daily Roster'!$O75</f>
        <v>0</v>
      </c>
      <c r="P75" s="55">
        <f>'[10]Daily Roster'!$P75</f>
        <v>0</v>
      </c>
      <c r="Q75" s="55">
        <f>'[10]Daily Roster'!$Q75</f>
        <v>0</v>
      </c>
      <c r="R75" s="55">
        <f>'[10]Daily Roster'!$R75</f>
        <v>0</v>
      </c>
      <c r="S75" s="55">
        <f>'[10]Daily Roster'!$S75</f>
        <v>0</v>
      </c>
      <c r="T75" s="55">
        <f>'[10]Daily Roster'!$T75</f>
        <v>0</v>
      </c>
    </row>
    <row r="76" spans="1:20" x14ac:dyDescent="0.3">
      <c r="A76" s="7">
        <v>43203</v>
      </c>
      <c r="B76" s="1" t="s">
        <v>5</v>
      </c>
      <c r="C76" s="55" t="str">
        <f>'[10]Daily Roster'!$C76</f>
        <v>Robbie</v>
      </c>
      <c r="D76" s="55" t="str">
        <f>'[10]Daily Roster'!$D76</f>
        <v>Michael</v>
      </c>
      <c r="E76" s="55" t="str">
        <f>'[10]Daily Roster'!$E76</f>
        <v>Arthur</v>
      </c>
      <c r="F76" s="55" t="str">
        <f>'[10]Daily Roster'!$F76</f>
        <v>S.McPhee</v>
      </c>
      <c r="G76" s="55" t="str">
        <f>'[10]Daily Roster'!$G76</f>
        <v>Richard</v>
      </c>
      <c r="H76" s="55" t="str">
        <f>'[10]Daily Roster'!$H76</f>
        <v>J.Hughes</v>
      </c>
      <c r="I76" s="55" t="str">
        <f>'[10]Daily Roster'!$I76</f>
        <v>Jasenka</v>
      </c>
      <c r="J76" s="55">
        <f>'[10]Daily Roster'!$J76</f>
        <v>0</v>
      </c>
      <c r="K76" s="55">
        <f>'[10]Daily Roster'!$K76</f>
        <v>0</v>
      </c>
      <c r="L76" s="55">
        <f>'[10]Daily Roster'!$L76</f>
        <v>0</v>
      </c>
      <c r="M76" s="55">
        <f>'[10]Daily Roster'!$M76</f>
        <v>0</v>
      </c>
      <c r="N76" s="55">
        <f>'[10]Daily Roster'!$N76</f>
        <v>0</v>
      </c>
      <c r="O76" s="55">
        <f>'[10]Daily Roster'!$O76</f>
        <v>0</v>
      </c>
      <c r="P76" s="55">
        <f>'[10]Daily Roster'!$P76</f>
        <v>0</v>
      </c>
      <c r="Q76" s="55">
        <f>'[10]Daily Roster'!$Q76</f>
        <v>0</v>
      </c>
      <c r="R76" s="55">
        <f>'[10]Daily Roster'!$R76</f>
        <v>0</v>
      </c>
      <c r="S76" s="55">
        <f>'[10]Daily Roster'!$S76</f>
        <v>0</v>
      </c>
      <c r="T76" s="55">
        <f>'[10]Daily Roster'!$T76</f>
        <v>0</v>
      </c>
    </row>
    <row r="77" spans="1:20" x14ac:dyDescent="0.3">
      <c r="A77" s="7">
        <v>43206</v>
      </c>
      <c r="B77" s="1" t="s">
        <v>1</v>
      </c>
      <c r="C77" s="55" t="str">
        <f>'[10]Daily Roster'!$C77</f>
        <v>Robbie</v>
      </c>
      <c r="D77" s="55" t="str">
        <f>'[10]Daily Roster'!$D77</f>
        <v>Michael</v>
      </c>
      <c r="E77" s="55" t="str">
        <f>'[10]Daily Roster'!$E77</f>
        <v>Arthur</v>
      </c>
      <c r="F77" s="55" t="str">
        <f>'[10]Daily Roster'!$F77</f>
        <v>Jasenka</v>
      </c>
      <c r="G77" s="55" t="str">
        <f>'[10]Daily Roster'!$G77</f>
        <v>S.McPhee</v>
      </c>
      <c r="H77" s="55" t="str">
        <f>'[10]Daily Roster'!$H77</f>
        <v>J.Do</v>
      </c>
      <c r="I77" s="55" t="str">
        <f>'[10]Daily Roster'!$I77</f>
        <v>J.Hughes</v>
      </c>
      <c r="J77" s="55">
        <f>'[10]Daily Roster'!$J77</f>
        <v>0</v>
      </c>
      <c r="K77" s="55">
        <f>'[10]Daily Roster'!$K77</f>
        <v>0</v>
      </c>
      <c r="L77" s="55">
        <f>'[10]Daily Roster'!$L77</f>
        <v>0</v>
      </c>
      <c r="M77" s="55">
        <f>'[10]Daily Roster'!$M77</f>
        <v>0</v>
      </c>
      <c r="N77" s="55">
        <f>'[10]Daily Roster'!$N77</f>
        <v>0</v>
      </c>
      <c r="O77" s="55">
        <f>'[10]Daily Roster'!$O77</f>
        <v>0</v>
      </c>
      <c r="P77" s="55">
        <f>'[10]Daily Roster'!$P77</f>
        <v>0</v>
      </c>
      <c r="Q77" s="55">
        <f>'[10]Daily Roster'!$Q77</f>
        <v>0</v>
      </c>
      <c r="R77" s="55">
        <f>'[10]Daily Roster'!$R77</f>
        <v>0</v>
      </c>
      <c r="S77" s="55">
        <f>'[10]Daily Roster'!$S77</f>
        <v>0</v>
      </c>
      <c r="T77" s="55">
        <f>'[10]Daily Roster'!$T77</f>
        <v>0</v>
      </c>
    </row>
    <row r="78" spans="1:20" x14ac:dyDescent="0.3">
      <c r="A78" s="7">
        <v>43207</v>
      </c>
      <c r="B78" s="1" t="s">
        <v>2</v>
      </c>
      <c r="C78" s="55" t="str">
        <f>'[10]Daily Roster'!$C78</f>
        <v>Robbie</v>
      </c>
      <c r="D78" s="55" t="str">
        <f>'[10]Daily Roster'!$D78</f>
        <v>Michael</v>
      </c>
      <c r="E78" s="55" t="str">
        <f>'[10]Daily Roster'!$E78</f>
        <v>Arthur</v>
      </c>
      <c r="F78" s="55" t="str">
        <f>'[10]Daily Roster'!$F78</f>
        <v>Jasenka</v>
      </c>
      <c r="G78" s="55" t="str">
        <f>'[10]Daily Roster'!$G78</f>
        <v>S.McPhee</v>
      </c>
      <c r="H78" s="55" t="str">
        <f>'[10]Daily Roster'!$H78</f>
        <v>Aseel</v>
      </c>
      <c r="I78" s="55" t="str">
        <f>'[10]Daily Roster'!$I78</f>
        <v>J.Hughes</v>
      </c>
      <c r="J78" s="55">
        <f>'[10]Daily Roster'!$J78</f>
        <v>0</v>
      </c>
      <c r="K78" s="55">
        <f>'[10]Daily Roster'!$K78</f>
        <v>0</v>
      </c>
      <c r="L78" s="55">
        <f>'[10]Daily Roster'!$L78</f>
        <v>0</v>
      </c>
      <c r="M78" s="55">
        <f>'[10]Daily Roster'!$M78</f>
        <v>0</v>
      </c>
      <c r="N78" s="55">
        <f>'[10]Daily Roster'!$N78</f>
        <v>0</v>
      </c>
      <c r="O78" s="55">
        <f>'[10]Daily Roster'!$O78</f>
        <v>0</v>
      </c>
      <c r="P78" s="55">
        <f>'[10]Daily Roster'!$P78</f>
        <v>0</v>
      </c>
      <c r="Q78" s="55">
        <f>'[10]Daily Roster'!$Q78</f>
        <v>0</v>
      </c>
      <c r="R78" s="55">
        <f>'[10]Daily Roster'!$R78</f>
        <v>0</v>
      </c>
      <c r="S78" s="55">
        <f>'[10]Daily Roster'!$S78</f>
        <v>0</v>
      </c>
      <c r="T78" s="55">
        <f>'[10]Daily Roster'!$T78</f>
        <v>0</v>
      </c>
    </row>
    <row r="79" spans="1:20" x14ac:dyDescent="0.3">
      <c r="A79" s="7">
        <v>43208</v>
      </c>
      <c r="B79" s="1" t="s">
        <v>3</v>
      </c>
      <c r="C79" s="55" t="str">
        <f>'[10]Daily Roster'!$C79</f>
        <v>J.Do</v>
      </c>
      <c r="D79" s="55" t="str">
        <f>'[10]Daily Roster'!$D79</f>
        <v>Michael</v>
      </c>
      <c r="E79" s="55" t="str">
        <f>'[10]Daily Roster'!$E79</f>
        <v>Arthur</v>
      </c>
      <c r="F79" s="55" t="str">
        <f>'[10]Daily Roster'!$F79</f>
        <v>Jasenka</v>
      </c>
      <c r="G79" s="55" t="str">
        <f>'[10]Daily Roster'!$G79</f>
        <v>S.McPhee</v>
      </c>
      <c r="H79" s="55" t="str">
        <f>'[10]Daily Roster'!$H79</f>
        <v>Stuart</v>
      </c>
      <c r="I79" s="55" t="str">
        <f>'[10]Daily Roster'!$I79</f>
        <v>J.Hughes</v>
      </c>
      <c r="J79" s="55">
        <f>'[10]Daily Roster'!$J79</f>
        <v>0</v>
      </c>
      <c r="K79" s="55">
        <f>'[10]Daily Roster'!$K79</f>
        <v>0</v>
      </c>
      <c r="L79" s="55">
        <f>'[10]Daily Roster'!$L79</f>
        <v>0</v>
      </c>
      <c r="M79" s="55">
        <f>'[10]Daily Roster'!$M79</f>
        <v>0</v>
      </c>
      <c r="N79" s="55">
        <f>'[10]Daily Roster'!$N79</f>
        <v>0</v>
      </c>
      <c r="O79" s="55">
        <f>'[10]Daily Roster'!$O79</f>
        <v>0</v>
      </c>
      <c r="P79" s="55">
        <f>'[10]Daily Roster'!$P79</f>
        <v>0</v>
      </c>
      <c r="Q79" s="55">
        <f>'[10]Daily Roster'!$Q79</f>
        <v>0</v>
      </c>
      <c r="R79" s="55">
        <f>'[10]Daily Roster'!$R79</f>
        <v>0</v>
      </c>
      <c r="S79" s="55">
        <f>'[10]Daily Roster'!$S79</f>
        <v>0</v>
      </c>
      <c r="T79" s="55">
        <f>'[10]Daily Roster'!$T79</f>
        <v>0</v>
      </c>
    </row>
    <row r="80" spans="1:20" x14ac:dyDescent="0.3">
      <c r="A80" s="7">
        <v>43209</v>
      </c>
      <c r="B80" s="1" t="s">
        <v>4</v>
      </c>
      <c r="C80" s="55" t="str">
        <f>'[10]Daily Roster'!$C80</f>
        <v>Robbie</v>
      </c>
      <c r="D80" s="55" t="str">
        <f>'[10]Daily Roster'!$D80</f>
        <v>Michael</v>
      </c>
      <c r="E80" s="55" t="str">
        <f>'[10]Daily Roster'!$E80</f>
        <v>Arthur</v>
      </c>
      <c r="F80" s="55" t="str">
        <f>'[10]Daily Roster'!$F80</f>
        <v>Jasenka</v>
      </c>
      <c r="G80" s="55" t="str">
        <f>'[10]Daily Roster'!$G80</f>
        <v>S.McPhee/J.Do</v>
      </c>
      <c r="H80" s="55" t="str">
        <f>'[10]Daily Roster'!$H80</f>
        <v>Stuart</v>
      </c>
      <c r="I80" s="55" t="str">
        <f>'[10]Daily Roster'!$I80</f>
        <v>J.Hughes</v>
      </c>
      <c r="J80" s="55">
        <f>'[10]Daily Roster'!$J80</f>
        <v>0</v>
      </c>
      <c r="K80" s="55">
        <f>'[10]Daily Roster'!$K80</f>
        <v>0</v>
      </c>
      <c r="L80" s="55">
        <f>'[10]Daily Roster'!$L80</f>
        <v>0</v>
      </c>
      <c r="M80" s="55">
        <f>'[10]Daily Roster'!$M80</f>
        <v>0</v>
      </c>
      <c r="N80" s="55">
        <f>'[10]Daily Roster'!$N80</f>
        <v>0</v>
      </c>
      <c r="O80" s="55">
        <f>'[10]Daily Roster'!$O80</f>
        <v>0</v>
      </c>
      <c r="P80" s="55">
        <f>'[10]Daily Roster'!$P80</f>
        <v>0</v>
      </c>
      <c r="Q80" s="55">
        <f>'[10]Daily Roster'!$Q80</f>
        <v>0</v>
      </c>
      <c r="R80" s="55">
        <f>'[10]Daily Roster'!$R80</f>
        <v>0</v>
      </c>
      <c r="S80" s="55">
        <f>'[10]Daily Roster'!$S80</f>
        <v>0</v>
      </c>
      <c r="T80" s="55">
        <f>'[10]Daily Roster'!$T80</f>
        <v>0</v>
      </c>
    </row>
    <row r="81" spans="1:20" x14ac:dyDescent="0.3">
      <c r="A81" s="7">
        <v>43210</v>
      </c>
      <c r="B81" s="1" t="s">
        <v>5</v>
      </c>
      <c r="C81" s="55" t="str">
        <f>'[10]Daily Roster'!$C81</f>
        <v>Robbie</v>
      </c>
      <c r="D81" s="55" t="str">
        <f>'[10]Daily Roster'!$D81</f>
        <v>Michael</v>
      </c>
      <c r="E81" s="55" t="str">
        <f>'[10]Daily Roster'!$E81</f>
        <v>Arthur</v>
      </c>
      <c r="F81" s="55" t="str">
        <f>'[10]Daily Roster'!$F81</f>
        <v>Jasenka</v>
      </c>
      <c r="G81" s="55" t="str">
        <f>'[10]Daily Roster'!$G81</f>
        <v>S.McPhee</v>
      </c>
      <c r="H81" s="55" t="str">
        <f>'[10]Daily Roster'!$H81</f>
        <v>J.Do</v>
      </c>
      <c r="I81" s="55" t="str">
        <f>'[10]Daily Roster'!$I81</f>
        <v>J.Hughes</v>
      </c>
      <c r="J81" s="55">
        <f>'[10]Daily Roster'!$J81</f>
        <v>0</v>
      </c>
      <c r="K81" s="55">
        <f>'[10]Daily Roster'!$K81</f>
        <v>0</v>
      </c>
      <c r="L81" s="55">
        <f>'[10]Daily Roster'!$L81</f>
        <v>0</v>
      </c>
      <c r="M81" s="55">
        <f>'[10]Daily Roster'!$M81</f>
        <v>0</v>
      </c>
      <c r="N81" s="55">
        <f>'[10]Daily Roster'!$N81</f>
        <v>0</v>
      </c>
      <c r="O81" s="55">
        <f>'[10]Daily Roster'!$O81</f>
        <v>0</v>
      </c>
      <c r="P81" s="55">
        <f>'[10]Daily Roster'!$P81</f>
        <v>0</v>
      </c>
      <c r="Q81" s="55">
        <f>'[10]Daily Roster'!$Q81</f>
        <v>0</v>
      </c>
      <c r="R81" s="55">
        <f>'[10]Daily Roster'!$R81</f>
        <v>0</v>
      </c>
      <c r="S81" s="55">
        <f>'[10]Daily Roster'!$S81</f>
        <v>0</v>
      </c>
      <c r="T81" s="55">
        <f>'[10]Daily Roster'!$T81</f>
        <v>0</v>
      </c>
    </row>
    <row r="82" spans="1:20" x14ac:dyDescent="0.3">
      <c r="A82" s="7">
        <v>43213</v>
      </c>
      <c r="B82" s="1" t="s">
        <v>1</v>
      </c>
      <c r="C82" s="55" t="str">
        <f>'[10]Daily Roster'!$C82</f>
        <v>Robbie</v>
      </c>
      <c r="D82" s="55" t="str">
        <f>'[10]Daily Roster'!$D82</f>
        <v>Michael</v>
      </c>
      <c r="E82" s="55" t="str">
        <f>'[10]Daily Roster'!$E82</f>
        <v>Arthur</v>
      </c>
      <c r="F82" s="55" t="str">
        <f>'[10]Daily Roster'!$F82</f>
        <v>Jasenka</v>
      </c>
      <c r="G82" s="55" t="str">
        <f>'[10]Daily Roster'!$G82</f>
        <v>J.Do</v>
      </c>
      <c r="H82" s="55" t="str">
        <f>'[10]Daily Roster'!$H82</f>
        <v>Harpreet</v>
      </c>
      <c r="I82" s="55" t="str">
        <f>'[10]Daily Roster'!$I82</f>
        <v>S.McPhee</v>
      </c>
      <c r="J82" s="55" t="str">
        <f>'[10]Daily Roster'!$J82</f>
        <v>qq</v>
      </c>
      <c r="K82" s="55">
        <f>'[10]Daily Roster'!$K82</f>
        <v>0</v>
      </c>
      <c r="L82" s="55">
        <f>'[10]Daily Roster'!$L82</f>
        <v>0</v>
      </c>
      <c r="M82" s="55">
        <f>'[10]Daily Roster'!$M82</f>
        <v>0</v>
      </c>
      <c r="N82" s="55">
        <f>'[10]Daily Roster'!$N82</f>
        <v>0</v>
      </c>
      <c r="O82" s="55">
        <f>'[10]Daily Roster'!$O82</f>
        <v>0</v>
      </c>
      <c r="P82" s="55">
        <f>'[10]Daily Roster'!$P82</f>
        <v>0</v>
      </c>
      <c r="Q82" s="55">
        <f>'[10]Daily Roster'!$Q82</f>
        <v>0</v>
      </c>
      <c r="R82" s="55">
        <f>'[10]Daily Roster'!$R82</f>
        <v>0</v>
      </c>
      <c r="S82" s="55">
        <f>'[10]Daily Roster'!$S82</f>
        <v>0</v>
      </c>
      <c r="T82" s="55">
        <f>'[10]Daily Roster'!$T82</f>
        <v>0</v>
      </c>
    </row>
    <row r="83" spans="1:20" x14ac:dyDescent="0.3">
      <c r="A83" s="7">
        <v>43214</v>
      </c>
      <c r="B83" s="1" t="s">
        <v>2</v>
      </c>
      <c r="C83" s="55" t="str">
        <f>'[10]Daily Roster'!$C83</f>
        <v>Robbie</v>
      </c>
      <c r="D83" s="55" t="str">
        <f>'[10]Daily Roster'!$D83</f>
        <v>Michael</v>
      </c>
      <c r="E83" s="55" t="str">
        <f>'[10]Daily Roster'!$E83</f>
        <v>Arthur</v>
      </c>
      <c r="F83" s="55" t="str">
        <f>'[10]Daily Roster'!$F83</f>
        <v>Jasenka</v>
      </c>
      <c r="G83" s="55" t="str">
        <f>'[10]Daily Roster'!$G83</f>
        <v>J.Do</v>
      </c>
      <c r="H83" s="55" t="str">
        <f>'[10]Daily Roster'!$H83</f>
        <v>J.Hughes</v>
      </c>
      <c r="I83" s="55" t="str">
        <f>'[10]Daily Roster'!$I83</f>
        <v>S.McPhee</v>
      </c>
      <c r="J83" s="55" t="str">
        <f>'[10]Daily Roster'!$J83</f>
        <v>qq</v>
      </c>
      <c r="K83" s="55">
        <f>'[10]Daily Roster'!$K83</f>
        <v>0</v>
      </c>
      <c r="L83" s="55">
        <f>'[10]Daily Roster'!$L83</f>
        <v>0</v>
      </c>
      <c r="M83" s="55">
        <f>'[10]Daily Roster'!$M83</f>
        <v>0</v>
      </c>
      <c r="N83" s="55">
        <f>'[10]Daily Roster'!$N83</f>
        <v>0</v>
      </c>
      <c r="O83" s="55">
        <f>'[10]Daily Roster'!$O83</f>
        <v>0</v>
      </c>
      <c r="P83" s="55">
        <f>'[10]Daily Roster'!$P83</f>
        <v>0</v>
      </c>
      <c r="Q83" s="55">
        <f>'[10]Daily Roster'!$Q83</f>
        <v>0</v>
      </c>
      <c r="R83" s="55">
        <f>'[10]Daily Roster'!$R83</f>
        <v>0</v>
      </c>
      <c r="S83" s="55">
        <f>'[10]Daily Roster'!$S83</f>
        <v>0</v>
      </c>
      <c r="T83" s="55">
        <f>'[10]Daily Roster'!$T83</f>
        <v>0</v>
      </c>
    </row>
    <row r="84" spans="1:20" x14ac:dyDescent="0.3">
      <c r="A84" s="7">
        <v>43215</v>
      </c>
      <c r="B84" s="1" t="s">
        <v>3</v>
      </c>
      <c r="C84" s="55" t="str">
        <f>'[10]Daily Roster'!$C84</f>
        <v>Public Holiday</v>
      </c>
      <c r="D84" s="55" t="str">
        <f>'[10]Daily Roster'!$D84</f>
        <v>Public Holiday</v>
      </c>
      <c r="E84" s="55" t="str">
        <f>'[10]Daily Roster'!$E84</f>
        <v>Public Holiday</v>
      </c>
      <c r="F84" s="55" t="str">
        <f>'[10]Daily Roster'!$F84</f>
        <v>Public Holiday</v>
      </c>
      <c r="G84" s="55" t="str">
        <f>'[10]Daily Roster'!$G84</f>
        <v>Public Holiday</v>
      </c>
      <c r="H84" s="55" t="str">
        <f>'[10]Daily Roster'!$H84</f>
        <v>Public Holiday</v>
      </c>
      <c r="I84" s="55" t="str">
        <f>'[10]Daily Roster'!$I84</f>
        <v>Public Holiday</v>
      </c>
      <c r="J84" s="55" t="str">
        <f>'[10]Daily Roster'!$J84</f>
        <v>Public Holiday</v>
      </c>
      <c r="K84" s="55">
        <f>'[10]Daily Roster'!$K84</f>
        <v>0</v>
      </c>
      <c r="L84" s="55">
        <f>'[10]Daily Roster'!$L84</f>
        <v>0</v>
      </c>
      <c r="M84" s="55">
        <f>'[10]Daily Roster'!$M84</f>
        <v>0</v>
      </c>
      <c r="N84" s="55">
        <f>'[10]Daily Roster'!$N84</f>
        <v>0</v>
      </c>
      <c r="O84" s="55">
        <f>'[10]Daily Roster'!$O84</f>
        <v>0</v>
      </c>
      <c r="P84" s="55">
        <f>'[10]Daily Roster'!$P84</f>
        <v>0</v>
      </c>
      <c r="Q84" s="55">
        <f>'[10]Daily Roster'!$Q84</f>
        <v>0</v>
      </c>
      <c r="R84" s="55">
        <f>'[10]Daily Roster'!$R84</f>
        <v>0</v>
      </c>
      <c r="S84" s="55">
        <f>'[10]Daily Roster'!$S84</f>
        <v>0</v>
      </c>
      <c r="T84" s="55">
        <f>'[10]Daily Roster'!$T84</f>
        <v>0</v>
      </c>
    </row>
    <row r="85" spans="1:20" x14ac:dyDescent="0.3">
      <c r="A85" s="7">
        <v>43216</v>
      </c>
      <c r="B85" s="1" t="s">
        <v>4</v>
      </c>
      <c r="C85" s="55" t="str">
        <f>'[10]Daily Roster'!$C85</f>
        <v>Robbie</v>
      </c>
      <c r="D85" s="55" t="str">
        <f>'[10]Daily Roster'!$D85</f>
        <v>Michael</v>
      </c>
      <c r="E85" s="55" t="str">
        <f>'[10]Daily Roster'!$E85</f>
        <v>Arthur</v>
      </c>
      <c r="F85" s="55" t="str">
        <f>'[10]Daily Roster'!$F85</f>
        <v>Jasenka</v>
      </c>
      <c r="G85" s="55" t="str">
        <f>'[10]Daily Roster'!$G85</f>
        <v>J.Do</v>
      </c>
      <c r="H85" s="55" t="str">
        <f>'[10]Daily Roster'!$H85</f>
        <v>J.Hughes</v>
      </c>
      <c r="I85" s="55" t="str">
        <f>'[10]Daily Roster'!$I85</f>
        <v>S.McPhee</v>
      </c>
      <c r="J85" s="55" t="str">
        <f>'[10]Daily Roster'!$J85</f>
        <v>J.Parkinson(PPMC)</v>
      </c>
      <c r="K85" s="55">
        <f>'[10]Daily Roster'!$K85</f>
        <v>0</v>
      </c>
      <c r="L85" s="55">
        <f>'[10]Daily Roster'!$L85</f>
        <v>0</v>
      </c>
      <c r="M85" s="55">
        <f>'[10]Daily Roster'!$M85</f>
        <v>0</v>
      </c>
      <c r="N85" s="55">
        <f>'[10]Daily Roster'!$N85</f>
        <v>0</v>
      </c>
      <c r="O85" s="55">
        <f>'[10]Daily Roster'!$O85</f>
        <v>0</v>
      </c>
      <c r="P85" s="55">
        <f>'[10]Daily Roster'!$P85</f>
        <v>0</v>
      </c>
      <c r="Q85" s="55">
        <f>'[10]Daily Roster'!$Q85</f>
        <v>0</v>
      </c>
      <c r="R85" s="55">
        <f>'[10]Daily Roster'!$R85</f>
        <v>0</v>
      </c>
      <c r="S85" s="55">
        <f>'[10]Daily Roster'!$S85</f>
        <v>0</v>
      </c>
      <c r="T85" s="55">
        <f>'[10]Daily Roster'!$T85</f>
        <v>0</v>
      </c>
    </row>
    <row r="86" spans="1:20" x14ac:dyDescent="0.3">
      <c r="A86" s="7">
        <v>43217</v>
      </c>
      <c r="B86" s="1" t="s">
        <v>5</v>
      </c>
      <c r="C86" s="55" t="str">
        <f>'[10]Daily Roster'!$C86</f>
        <v>Robbie</v>
      </c>
      <c r="D86" s="55" t="str">
        <f>'[10]Daily Roster'!$D86</f>
        <v>Michael</v>
      </c>
      <c r="E86" s="55" t="str">
        <f>'[10]Daily Roster'!$E86</f>
        <v>Arthur</v>
      </c>
      <c r="F86" s="55" t="str">
        <f>'[10]Daily Roster'!$F86</f>
        <v>Jasenka</v>
      </c>
      <c r="G86" s="55" t="str">
        <f>'[10]Daily Roster'!$G86</f>
        <v>J.Do</v>
      </c>
      <c r="H86" s="55" t="str">
        <f>'[10]Daily Roster'!$H86</f>
        <v>J.Hughes</v>
      </c>
      <c r="I86" s="55" t="str">
        <f>'[10]Daily Roster'!$I86</f>
        <v>S.McPhee</v>
      </c>
      <c r="J86" s="55" t="str">
        <f>'[10]Daily Roster'!$J86</f>
        <v>qq</v>
      </c>
      <c r="K86" s="55">
        <f>'[10]Daily Roster'!$K86</f>
        <v>0</v>
      </c>
      <c r="L86" s="55">
        <f>'[10]Daily Roster'!$L86</f>
        <v>0</v>
      </c>
      <c r="M86" s="55">
        <f>'[10]Daily Roster'!$M86</f>
        <v>0</v>
      </c>
      <c r="N86" s="55">
        <f>'[10]Daily Roster'!$N86</f>
        <v>0</v>
      </c>
      <c r="O86" s="55">
        <f>'[10]Daily Roster'!$O86</f>
        <v>0</v>
      </c>
      <c r="P86" s="55">
        <f>'[10]Daily Roster'!$P86</f>
        <v>0</v>
      </c>
      <c r="Q86" s="55">
        <f>'[10]Daily Roster'!$Q86</f>
        <v>0</v>
      </c>
      <c r="R86" s="55">
        <f>'[10]Daily Roster'!$R86</f>
        <v>0</v>
      </c>
      <c r="S86" s="55">
        <f>'[10]Daily Roster'!$S86</f>
        <v>0</v>
      </c>
      <c r="T86" s="55">
        <f>'[10]Daily Roster'!$T86</f>
        <v>0</v>
      </c>
    </row>
    <row r="87" spans="1:20" x14ac:dyDescent="0.3">
      <c r="A87" s="7">
        <v>43220</v>
      </c>
      <c r="B87" s="1" t="s">
        <v>1</v>
      </c>
      <c r="C87" s="55" t="str">
        <f>'[10]Daily Roster'!$C87</f>
        <v>J.Do</v>
      </c>
      <c r="D87" s="55" t="str">
        <f>'[10]Daily Roster'!$D87</f>
        <v>Michael</v>
      </c>
      <c r="E87" s="55" t="str">
        <f>'[10]Daily Roster'!$E87</f>
        <v>J.Hughes</v>
      </c>
      <c r="F87" s="55" t="str">
        <f>'[10]Daily Roster'!$F87</f>
        <v>S.McPhee</v>
      </c>
      <c r="G87" s="55" t="str">
        <f>'[10]Daily Roster'!$G87</f>
        <v>Arthur</v>
      </c>
      <c r="H87" s="55" t="str">
        <f>'[10]Daily Roster'!$H87</f>
        <v>Jasenka</v>
      </c>
      <c r="I87" s="55" t="str">
        <f>'[10]Daily Roster'!$I87</f>
        <v>Robbie</v>
      </c>
      <c r="J87" s="55" t="str">
        <f>'[10]Daily Roster'!$J87</f>
        <v>qq</v>
      </c>
      <c r="K87" s="55">
        <f>'[10]Daily Roster'!$K87</f>
        <v>0</v>
      </c>
      <c r="L87" s="55">
        <f>'[10]Daily Roster'!$L87</f>
        <v>0</v>
      </c>
      <c r="M87" s="55">
        <f>'[10]Daily Roster'!$M87</f>
        <v>0</v>
      </c>
      <c r="N87" s="55">
        <f>'[10]Daily Roster'!$N87</f>
        <v>0</v>
      </c>
      <c r="O87" s="55">
        <f>'[10]Daily Roster'!$O87</f>
        <v>0</v>
      </c>
      <c r="P87" s="55">
        <f>'[10]Daily Roster'!$P87</f>
        <v>0</v>
      </c>
      <c r="Q87" s="55">
        <f>'[10]Daily Roster'!$Q87</f>
        <v>0</v>
      </c>
      <c r="R87" s="55">
        <f>'[10]Daily Roster'!$R87</f>
        <v>0</v>
      </c>
      <c r="S87" s="55">
        <f>'[10]Daily Roster'!$S87</f>
        <v>0</v>
      </c>
      <c r="T87" s="55">
        <f>'[10]Daily Roster'!$T87</f>
        <v>0</v>
      </c>
    </row>
    <row r="88" spans="1:20" x14ac:dyDescent="0.3">
      <c r="A88" s="7">
        <v>43221</v>
      </c>
      <c r="B88" s="1" t="s">
        <v>2</v>
      </c>
      <c r="C88" s="55" t="str">
        <f>'[10]Daily Roster'!$C88</f>
        <v>J.Do</v>
      </c>
      <c r="D88" s="55" t="str">
        <f>'[10]Daily Roster'!$D88</f>
        <v>Michael</v>
      </c>
      <c r="E88" s="55" t="str">
        <f>'[10]Daily Roster'!$E88</f>
        <v>J.Hughes</v>
      </c>
      <c r="F88" s="55" t="str">
        <f>'[10]Daily Roster'!$F88</f>
        <v>S.McPhee</v>
      </c>
      <c r="G88" s="55" t="str">
        <f>'[10]Daily Roster'!$G88</f>
        <v>Arthur</v>
      </c>
      <c r="H88" s="55" t="str">
        <f>'[10]Daily Roster'!$H88</f>
        <v>Jasenka</v>
      </c>
      <c r="I88" s="55" t="str">
        <f>'[10]Daily Roster'!$I88</f>
        <v>Robbie</v>
      </c>
      <c r="J88" s="55" t="str">
        <f>'[10]Daily Roster'!$J88</f>
        <v>qq</v>
      </c>
      <c r="K88" s="55">
        <f>'[10]Daily Roster'!$K88</f>
        <v>0</v>
      </c>
      <c r="L88" s="55">
        <f>'[10]Daily Roster'!$L88</f>
        <v>0</v>
      </c>
      <c r="M88" s="55">
        <f>'[10]Daily Roster'!$M88</f>
        <v>0</v>
      </c>
      <c r="N88" s="55">
        <f>'[10]Daily Roster'!$N88</f>
        <v>0</v>
      </c>
      <c r="O88" s="55">
        <f>'[10]Daily Roster'!$O88</f>
        <v>0</v>
      </c>
      <c r="P88" s="55">
        <f>'[10]Daily Roster'!$P88</f>
        <v>0</v>
      </c>
      <c r="Q88" s="55">
        <f>'[10]Daily Roster'!$Q88</f>
        <v>0</v>
      </c>
      <c r="R88" s="55">
        <f>'[10]Daily Roster'!$R88</f>
        <v>0</v>
      </c>
      <c r="S88" s="55">
        <f>'[10]Daily Roster'!$S88</f>
        <v>0</v>
      </c>
      <c r="T88" s="55">
        <f>'[10]Daily Roster'!$T88</f>
        <v>0</v>
      </c>
    </row>
    <row r="89" spans="1:20" x14ac:dyDescent="0.3">
      <c r="A89" s="7">
        <v>43222</v>
      </c>
      <c r="B89" s="1" t="s">
        <v>3</v>
      </c>
      <c r="C89" s="55" t="str">
        <f>'[10]Daily Roster'!$C89</f>
        <v>J.Do</v>
      </c>
      <c r="D89" s="55" t="str">
        <f>'[10]Daily Roster'!$D89</f>
        <v>Michael</v>
      </c>
      <c r="E89" s="55" t="str">
        <f>'[10]Daily Roster'!$E89</f>
        <v>J.Hughes</v>
      </c>
      <c r="F89" s="55" t="str">
        <f>'[10]Daily Roster'!$F89</f>
        <v>J.Parkinson</v>
      </c>
      <c r="G89" s="55" t="str">
        <f>'[10]Daily Roster'!$G89</f>
        <v>Arthur</v>
      </c>
      <c r="H89" s="55" t="str">
        <f>'[10]Daily Roster'!$H89</f>
        <v>Jasenka</v>
      </c>
      <c r="I89" s="55" t="str">
        <f>'[10]Daily Roster'!$I89</f>
        <v>Robbie</v>
      </c>
      <c r="J89" s="55" t="str">
        <f>'[10]Daily Roster'!$J89</f>
        <v>qq</v>
      </c>
      <c r="K89" s="55">
        <f>'[10]Daily Roster'!$K89</f>
        <v>0</v>
      </c>
      <c r="L89" s="55">
        <f>'[10]Daily Roster'!$L89</f>
        <v>0</v>
      </c>
      <c r="M89" s="55">
        <f>'[10]Daily Roster'!$M89</f>
        <v>0</v>
      </c>
      <c r="N89" s="55">
        <f>'[10]Daily Roster'!$N89</f>
        <v>0</v>
      </c>
      <c r="O89" s="55">
        <f>'[10]Daily Roster'!$O89</f>
        <v>0</v>
      </c>
      <c r="P89" s="55">
        <f>'[10]Daily Roster'!$P89</f>
        <v>0</v>
      </c>
      <c r="Q89" s="55">
        <f>'[10]Daily Roster'!$Q89</f>
        <v>0</v>
      </c>
      <c r="R89" s="55">
        <f>'[10]Daily Roster'!$R89</f>
        <v>0</v>
      </c>
      <c r="S89" s="55">
        <f>'[10]Daily Roster'!$S89</f>
        <v>0</v>
      </c>
      <c r="T89" s="55">
        <f>'[10]Daily Roster'!$T89</f>
        <v>0</v>
      </c>
    </row>
    <row r="90" spans="1:20" x14ac:dyDescent="0.3">
      <c r="A90" s="7">
        <v>43223</v>
      </c>
      <c r="B90" s="1" t="s">
        <v>4</v>
      </c>
      <c r="C90" s="55" t="str">
        <f>'[10]Daily Roster'!$C90</f>
        <v>J.Do</v>
      </c>
      <c r="D90" s="55" t="str">
        <f>'[10]Daily Roster'!$D90</f>
        <v>Michael</v>
      </c>
      <c r="E90" s="55" t="str">
        <f>'[10]Daily Roster'!$E90</f>
        <v>J.Hughes</v>
      </c>
      <c r="F90" s="55" t="str">
        <f>'[10]Daily Roster'!$F90</f>
        <v>S.McPhee</v>
      </c>
      <c r="G90" s="55" t="str">
        <f>'[10]Daily Roster'!$G90</f>
        <v>Arthur</v>
      </c>
      <c r="H90" s="55" t="str">
        <f>'[10]Daily Roster'!$H90</f>
        <v>J.Parkinson</v>
      </c>
      <c r="I90" s="55" t="str">
        <f>'[10]Daily Roster'!$I90</f>
        <v>Robbie</v>
      </c>
      <c r="J90" s="55" t="str">
        <f>'[10]Daily Roster'!$J90</f>
        <v>qq</v>
      </c>
      <c r="K90" s="55">
        <f>'[10]Daily Roster'!$K90</f>
        <v>0</v>
      </c>
      <c r="L90" s="55">
        <f>'[10]Daily Roster'!$L90</f>
        <v>0</v>
      </c>
      <c r="M90" s="55">
        <f>'[10]Daily Roster'!$M90</f>
        <v>0</v>
      </c>
      <c r="N90" s="55">
        <f>'[10]Daily Roster'!$N90</f>
        <v>0</v>
      </c>
      <c r="O90" s="55">
        <f>'[10]Daily Roster'!$O90</f>
        <v>0</v>
      </c>
      <c r="P90" s="55">
        <f>'[10]Daily Roster'!$P90</f>
        <v>0</v>
      </c>
      <c r="Q90" s="55">
        <f>'[10]Daily Roster'!$Q90</f>
        <v>0</v>
      </c>
      <c r="R90" s="55">
        <f>'[10]Daily Roster'!$R90</f>
        <v>0</v>
      </c>
      <c r="S90" s="55">
        <f>'[10]Daily Roster'!$S90</f>
        <v>0</v>
      </c>
      <c r="T90" s="55">
        <f>'[10]Daily Roster'!$T90</f>
        <v>0</v>
      </c>
    </row>
    <row r="91" spans="1:20" x14ac:dyDescent="0.3">
      <c r="A91" s="7">
        <v>43224</v>
      </c>
      <c r="B91" s="1" t="s">
        <v>5</v>
      </c>
      <c r="C91" s="55" t="str">
        <f>'[10]Daily Roster'!$C91</f>
        <v>J.Do</v>
      </c>
      <c r="D91" s="55" t="str">
        <f>'[10]Daily Roster'!$D91</f>
        <v>Michael</v>
      </c>
      <c r="E91" s="55" t="str">
        <f>'[10]Daily Roster'!$E91</f>
        <v>J.Hughes</v>
      </c>
      <c r="F91" s="55" t="str">
        <f>'[10]Daily Roster'!$F91</f>
        <v>S.McPhee</v>
      </c>
      <c r="G91" s="55" t="str">
        <f>'[10]Daily Roster'!$G91</f>
        <v>Jasenka</v>
      </c>
      <c r="H91" s="55" t="str">
        <f>'[10]Daily Roster'!$H91</f>
        <v>Estelle</v>
      </c>
      <c r="I91" s="55" t="str">
        <f>'[10]Daily Roster'!$I91</f>
        <v>Robbie</v>
      </c>
      <c r="J91" s="55" t="str">
        <f>'[10]Daily Roster'!$J91</f>
        <v>qq</v>
      </c>
      <c r="K91" s="55">
        <f>'[10]Daily Roster'!$K91</f>
        <v>0</v>
      </c>
      <c r="L91" s="55">
        <f>'[10]Daily Roster'!$L91</f>
        <v>0</v>
      </c>
      <c r="M91" s="55">
        <f>'[10]Daily Roster'!$M91</f>
        <v>0</v>
      </c>
      <c r="N91" s="55">
        <f>'[10]Daily Roster'!$N91</f>
        <v>0</v>
      </c>
      <c r="O91" s="55">
        <f>'[10]Daily Roster'!$O91</f>
        <v>0</v>
      </c>
      <c r="P91" s="55">
        <f>'[10]Daily Roster'!$P91</f>
        <v>0</v>
      </c>
      <c r="Q91" s="55">
        <f>'[10]Daily Roster'!$Q91</f>
        <v>0</v>
      </c>
      <c r="R91" s="55">
        <f>'[10]Daily Roster'!$R91</f>
        <v>0</v>
      </c>
      <c r="S91" s="55">
        <f>'[10]Daily Roster'!$S91</f>
        <v>0</v>
      </c>
      <c r="T91" s="55">
        <f>'[10]Daily Roster'!$T91</f>
        <v>0</v>
      </c>
    </row>
    <row r="92" spans="1:20" x14ac:dyDescent="0.3">
      <c r="A92" s="7">
        <v>43227</v>
      </c>
      <c r="B92" s="1" t="s">
        <v>1</v>
      </c>
      <c r="C92" s="55" t="str">
        <f>'[10]Daily Roster'!$C92</f>
        <v>J.Do</v>
      </c>
      <c r="D92" s="55" t="str">
        <f>'[10]Daily Roster'!$D92</f>
        <v>Michael</v>
      </c>
      <c r="E92" s="55" t="str">
        <f>'[10]Daily Roster'!$E92</f>
        <v>J.Hughes</v>
      </c>
      <c r="F92" s="55" t="str">
        <f>'[10]Daily Roster'!$F92</f>
        <v>S.McPhee</v>
      </c>
      <c r="G92" s="55" t="str">
        <f>'[10]Daily Roster'!$G92</f>
        <v>Arthur</v>
      </c>
      <c r="H92" s="55" t="str">
        <f>'[10]Daily Roster'!$H92</f>
        <v>Robbie</v>
      </c>
      <c r="I92" s="55" t="str">
        <f>'[10]Daily Roster'!$I92</f>
        <v>Jasenka</v>
      </c>
      <c r="J92" s="55" t="str">
        <f>'[10]Daily Roster'!$J92</f>
        <v>qq</v>
      </c>
      <c r="K92" s="55">
        <f>'[10]Daily Roster'!$K92</f>
        <v>0</v>
      </c>
      <c r="L92" s="55">
        <f>'[10]Daily Roster'!$L92</f>
        <v>0</v>
      </c>
      <c r="M92" s="55">
        <f>'[10]Daily Roster'!$M92</f>
        <v>0</v>
      </c>
      <c r="N92" s="55">
        <f>'[10]Daily Roster'!$N92</f>
        <v>0</v>
      </c>
      <c r="O92" s="55">
        <f>'[10]Daily Roster'!$O92</f>
        <v>0</v>
      </c>
      <c r="P92" s="55">
        <f>'[10]Daily Roster'!$P92</f>
        <v>0</v>
      </c>
      <c r="Q92" s="55">
        <f>'[10]Daily Roster'!$Q92</f>
        <v>0</v>
      </c>
      <c r="R92" s="55">
        <f>'[10]Daily Roster'!$R92</f>
        <v>0</v>
      </c>
      <c r="S92" s="55">
        <f>'[10]Daily Roster'!$S92</f>
        <v>0</v>
      </c>
      <c r="T92" s="55">
        <f>'[10]Daily Roster'!$T92</f>
        <v>0</v>
      </c>
    </row>
    <row r="93" spans="1:20" x14ac:dyDescent="0.3">
      <c r="A93" s="7">
        <v>43228</v>
      </c>
      <c r="B93" s="1" t="s">
        <v>2</v>
      </c>
      <c r="C93" s="55" t="str">
        <f>'[10]Daily Roster'!$C93</f>
        <v>J.Do</v>
      </c>
      <c r="D93" s="55" t="str">
        <f>'[10]Daily Roster'!$D93</f>
        <v>Michael</v>
      </c>
      <c r="E93" s="55" t="str">
        <f>'[10]Daily Roster'!$E93</f>
        <v>J.Hughes</v>
      </c>
      <c r="F93" s="55" t="str">
        <f>'[10]Daily Roster'!$F93</f>
        <v>S.McPhee</v>
      </c>
      <c r="G93" s="55" t="str">
        <f>'[10]Daily Roster'!$G93</f>
        <v>Arthur</v>
      </c>
      <c r="H93" s="55" t="str">
        <f>'[10]Daily Roster'!$H93</f>
        <v>Robbie</v>
      </c>
      <c r="I93" s="55" t="str">
        <f>'[10]Daily Roster'!$I93</f>
        <v>Jasenka</v>
      </c>
      <c r="J93" s="55" t="str">
        <f>'[10]Daily Roster'!$J93</f>
        <v>D.Dunning</v>
      </c>
      <c r="K93" s="55">
        <f>'[10]Daily Roster'!$K93</f>
        <v>0</v>
      </c>
      <c r="L93" s="55">
        <f>'[10]Daily Roster'!$L93</f>
        <v>0</v>
      </c>
      <c r="M93" s="55">
        <f>'[10]Daily Roster'!$M93</f>
        <v>0</v>
      </c>
      <c r="N93" s="55">
        <f>'[10]Daily Roster'!$N93</f>
        <v>0</v>
      </c>
      <c r="O93" s="55">
        <f>'[10]Daily Roster'!$O93</f>
        <v>0</v>
      </c>
      <c r="P93" s="55">
        <f>'[10]Daily Roster'!$P93</f>
        <v>0</v>
      </c>
      <c r="Q93" s="55">
        <f>'[10]Daily Roster'!$Q93</f>
        <v>0</v>
      </c>
      <c r="R93" s="55">
        <f>'[10]Daily Roster'!$R93</f>
        <v>0</v>
      </c>
      <c r="S93" s="55">
        <f>'[10]Daily Roster'!$S93</f>
        <v>0</v>
      </c>
      <c r="T93" s="55">
        <f>'[10]Daily Roster'!$T93</f>
        <v>0</v>
      </c>
    </row>
    <row r="94" spans="1:20" x14ac:dyDescent="0.3">
      <c r="A94" s="7">
        <v>43229</v>
      </c>
      <c r="B94" s="1" t="s">
        <v>3</v>
      </c>
      <c r="C94" s="55" t="str">
        <f>'[10]Daily Roster'!$C94</f>
        <v>J.Do</v>
      </c>
      <c r="D94" s="55" t="str">
        <f>'[10]Daily Roster'!$D94</f>
        <v>Michael</v>
      </c>
      <c r="E94" s="55" t="str">
        <f>'[10]Daily Roster'!$E94</f>
        <v>J.Hughes</v>
      </c>
      <c r="F94" s="55" t="str">
        <f>'[10]Daily Roster'!$F94</f>
        <v>S.McPhee</v>
      </c>
      <c r="G94" s="55" t="str">
        <f>'[10]Daily Roster'!$G94</f>
        <v>Arthur</v>
      </c>
      <c r="H94" s="55" t="str">
        <f>'[10]Daily Roster'!$H94</f>
        <v>Robbie</v>
      </c>
      <c r="I94" s="55" t="str">
        <f>'[10]Daily Roster'!$I94</f>
        <v>Jasenka</v>
      </c>
      <c r="J94" s="55" t="str">
        <f>'[10]Daily Roster'!$J94</f>
        <v>qq</v>
      </c>
      <c r="K94" s="55">
        <f>'[10]Daily Roster'!$K94</f>
        <v>0</v>
      </c>
      <c r="L94" s="55">
        <f>'[10]Daily Roster'!$L94</f>
        <v>0</v>
      </c>
      <c r="M94" s="55">
        <f>'[10]Daily Roster'!$M94</f>
        <v>0</v>
      </c>
      <c r="N94" s="55">
        <f>'[10]Daily Roster'!$N94</f>
        <v>0</v>
      </c>
      <c r="O94" s="55">
        <f>'[10]Daily Roster'!$O94</f>
        <v>0</v>
      </c>
      <c r="P94" s="55">
        <f>'[10]Daily Roster'!$P94</f>
        <v>0</v>
      </c>
      <c r="Q94" s="55">
        <f>'[10]Daily Roster'!$Q94</f>
        <v>0</v>
      </c>
      <c r="R94" s="55">
        <f>'[10]Daily Roster'!$R94</f>
        <v>0</v>
      </c>
      <c r="S94" s="55">
        <f>'[10]Daily Roster'!$S94</f>
        <v>0</v>
      </c>
      <c r="T94" s="55">
        <f>'[10]Daily Roster'!$T94</f>
        <v>0</v>
      </c>
    </row>
    <row r="95" spans="1:20" x14ac:dyDescent="0.3">
      <c r="A95" s="7">
        <v>43230</v>
      </c>
      <c r="B95" s="1" t="s">
        <v>4</v>
      </c>
      <c r="C95" s="55" t="str">
        <f>'[10]Daily Roster'!$C95</f>
        <v>J.Do</v>
      </c>
      <c r="D95" s="55" t="str">
        <f>'[10]Daily Roster'!$D95</f>
        <v>Michael</v>
      </c>
      <c r="E95" s="55" t="str">
        <f>'[10]Daily Roster'!$E95</f>
        <v>J.Hughes</v>
      </c>
      <c r="F95" s="55" t="str">
        <f>'[10]Daily Roster'!$F95</f>
        <v>S.McPhee</v>
      </c>
      <c r="G95" s="55" t="str">
        <f>'[10]Daily Roster'!$G95</f>
        <v>Arthur</v>
      </c>
      <c r="H95" s="55" t="str">
        <f>'[10]Daily Roster'!$H95</f>
        <v>Robbie</v>
      </c>
      <c r="I95" s="55" t="str">
        <f>'[10]Daily Roster'!$I95</f>
        <v>Jasenka</v>
      </c>
      <c r="J95" s="55" t="str">
        <f>'[10]Daily Roster'!$J95</f>
        <v>qq</v>
      </c>
      <c r="K95" s="55">
        <f>'[10]Daily Roster'!$K95</f>
        <v>0</v>
      </c>
      <c r="L95" s="55">
        <f>'[10]Daily Roster'!$L95</f>
        <v>0</v>
      </c>
      <c r="M95" s="55">
        <f>'[10]Daily Roster'!$M95</f>
        <v>0</v>
      </c>
      <c r="N95" s="55">
        <f>'[10]Daily Roster'!$N95</f>
        <v>0</v>
      </c>
      <c r="O95" s="55">
        <f>'[10]Daily Roster'!$O95</f>
        <v>0</v>
      </c>
      <c r="P95" s="55">
        <f>'[10]Daily Roster'!$P95</f>
        <v>0</v>
      </c>
      <c r="Q95" s="55">
        <f>'[10]Daily Roster'!$Q95</f>
        <v>0</v>
      </c>
      <c r="R95" s="55">
        <f>'[10]Daily Roster'!$R95</f>
        <v>0</v>
      </c>
      <c r="S95" s="55">
        <f>'[10]Daily Roster'!$S95</f>
        <v>0</v>
      </c>
      <c r="T95" s="55">
        <f>'[10]Daily Roster'!$T95</f>
        <v>0</v>
      </c>
    </row>
    <row r="96" spans="1:20" x14ac:dyDescent="0.3">
      <c r="A96" s="7">
        <v>43231</v>
      </c>
      <c r="B96" s="1" t="s">
        <v>5</v>
      </c>
      <c r="C96" s="55" t="str">
        <f>'[10]Daily Roster'!$C96</f>
        <v>J.Do</v>
      </c>
      <c r="D96" s="55" t="str">
        <f>'[10]Daily Roster'!$D96</f>
        <v>Michael</v>
      </c>
      <c r="E96" s="55" t="str">
        <f>'[10]Daily Roster'!$E96</f>
        <v>J.Hughes</v>
      </c>
      <c r="F96" s="55" t="str">
        <f>'[10]Daily Roster'!$F96</f>
        <v>S.McPhee</v>
      </c>
      <c r="G96" s="55" t="str">
        <f>'[10]Daily Roster'!$G96</f>
        <v>Arthur</v>
      </c>
      <c r="H96" s="55" t="str">
        <f>'[10]Daily Roster'!$H96</f>
        <v>Robbie</v>
      </c>
      <c r="I96" s="55" t="str">
        <f>'[10]Daily Roster'!$I96</f>
        <v>Jasenka</v>
      </c>
      <c r="J96" s="55" t="str">
        <f>'[10]Daily Roster'!$J96</f>
        <v>qq</v>
      </c>
      <c r="K96" s="55">
        <f>'[10]Daily Roster'!$K96</f>
        <v>0</v>
      </c>
      <c r="L96" s="55">
        <f>'[10]Daily Roster'!$L96</f>
        <v>0</v>
      </c>
      <c r="M96" s="55">
        <f>'[10]Daily Roster'!$M96</f>
        <v>0</v>
      </c>
      <c r="N96" s="55">
        <f>'[10]Daily Roster'!$N96</f>
        <v>0</v>
      </c>
      <c r="O96" s="55">
        <f>'[10]Daily Roster'!$O96</f>
        <v>0</v>
      </c>
      <c r="P96" s="55">
        <f>'[10]Daily Roster'!$P96</f>
        <v>0</v>
      </c>
      <c r="Q96" s="55">
        <f>'[10]Daily Roster'!$Q96</f>
        <v>0</v>
      </c>
      <c r="R96" s="55">
        <f>'[10]Daily Roster'!$R96</f>
        <v>0</v>
      </c>
      <c r="S96" s="55">
        <f>'[10]Daily Roster'!$S96</f>
        <v>0</v>
      </c>
      <c r="T96" s="55">
        <f>'[10]Daily Roster'!$T96</f>
        <v>0</v>
      </c>
    </row>
    <row r="97" spans="1:20" x14ac:dyDescent="0.3">
      <c r="A97" s="7">
        <v>43234</v>
      </c>
      <c r="B97" s="1" t="s">
        <v>1</v>
      </c>
      <c r="C97" s="55" t="str">
        <f>'[10]Daily Roster'!$C97</f>
        <v>J.Do</v>
      </c>
      <c r="D97" s="55" t="str">
        <f>'[10]Daily Roster'!$D97</f>
        <v>Harpreet</v>
      </c>
      <c r="E97" s="55" t="str">
        <f>'[10]Daily Roster'!$E97</f>
        <v>J.Hughes</v>
      </c>
      <c r="F97" s="55" t="str">
        <f>'[10]Daily Roster'!$F97</f>
        <v>S.McPhee</v>
      </c>
      <c r="G97" s="55" t="str">
        <f>'[10]Daily Roster'!$G97</f>
        <v>Robbie</v>
      </c>
      <c r="H97" s="55" t="str">
        <f>'[10]Daily Roster'!$H97</f>
        <v>Jasenka</v>
      </c>
      <c r="I97" s="55" t="str">
        <f>'[10]Daily Roster'!$I97</f>
        <v>Arthur</v>
      </c>
      <c r="J97" s="55" t="str">
        <f>'[10]Daily Roster'!$J97</f>
        <v>qq</v>
      </c>
      <c r="K97" s="55">
        <f>'[10]Daily Roster'!$K97</f>
        <v>0</v>
      </c>
      <c r="L97" s="55">
        <f>'[10]Daily Roster'!$L97</f>
        <v>0</v>
      </c>
      <c r="M97" s="55">
        <f>'[10]Daily Roster'!$M97</f>
        <v>0</v>
      </c>
      <c r="N97" s="55">
        <f>'[10]Daily Roster'!$N97</f>
        <v>0</v>
      </c>
      <c r="O97" s="55">
        <f>'[10]Daily Roster'!$O97</f>
        <v>0</v>
      </c>
      <c r="P97" s="55">
        <f>'[10]Daily Roster'!$P97</f>
        <v>0</v>
      </c>
      <c r="Q97" s="55">
        <f>'[10]Daily Roster'!$Q97</f>
        <v>0</v>
      </c>
      <c r="R97" s="55">
        <f>'[10]Daily Roster'!$R97</f>
        <v>0</v>
      </c>
      <c r="S97" s="55">
        <f>'[10]Daily Roster'!$S97</f>
        <v>0</v>
      </c>
      <c r="T97" s="55">
        <f>'[10]Daily Roster'!$T97</f>
        <v>0</v>
      </c>
    </row>
    <row r="98" spans="1:20" x14ac:dyDescent="0.3">
      <c r="A98" s="7">
        <v>43235</v>
      </c>
      <c r="B98" s="1" t="s">
        <v>2</v>
      </c>
      <c r="C98" s="55" t="str">
        <f>'[10]Daily Roster'!$C98</f>
        <v>K.Noble</v>
      </c>
      <c r="D98" s="55" t="str">
        <f>'[10]Daily Roster'!$D98</f>
        <v>Harpreet</v>
      </c>
      <c r="E98" s="55" t="str">
        <f>'[10]Daily Roster'!$E98</f>
        <v>J.Parkinson</v>
      </c>
      <c r="F98" s="55" t="str">
        <f>'[10]Daily Roster'!$F98</f>
        <v>S.McPhee</v>
      </c>
      <c r="G98" s="55" t="str">
        <f>'[10]Daily Roster'!$G98</f>
        <v>Robbie</v>
      </c>
      <c r="H98" s="55" t="str">
        <f>'[10]Daily Roster'!$H98</f>
        <v>Adil</v>
      </c>
      <c r="I98" s="55" t="str">
        <f>'[10]Daily Roster'!$I98</f>
        <v>Arthur</v>
      </c>
      <c r="J98" s="55" t="str">
        <f>'[10]Daily Roster'!$J98</f>
        <v>qq</v>
      </c>
      <c r="K98" s="55">
        <f>'[10]Daily Roster'!$K98</f>
        <v>0</v>
      </c>
      <c r="L98" s="55">
        <f>'[10]Daily Roster'!$L98</f>
        <v>0</v>
      </c>
      <c r="M98" s="55">
        <f>'[10]Daily Roster'!$M98</f>
        <v>0</v>
      </c>
      <c r="N98" s="55">
        <f>'[10]Daily Roster'!$N98</f>
        <v>0</v>
      </c>
      <c r="O98" s="55">
        <f>'[10]Daily Roster'!$O98</f>
        <v>0</v>
      </c>
      <c r="P98" s="55">
        <f>'[10]Daily Roster'!$P98</f>
        <v>0</v>
      </c>
      <c r="Q98" s="55">
        <f>'[10]Daily Roster'!$Q98</f>
        <v>0</v>
      </c>
      <c r="R98" s="55">
        <f>'[10]Daily Roster'!$R98</f>
        <v>0</v>
      </c>
      <c r="S98" s="55">
        <f>'[10]Daily Roster'!$S98</f>
        <v>0</v>
      </c>
      <c r="T98" s="55">
        <f>'[10]Daily Roster'!$T98</f>
        <v>0</v>
      </c>
    </row>
    <row r="99" spans="1:20" x14ac:dyDescent="0.3">
      <c r="A99" s="7">
        <v>43236</v>
      </c>
      <c r="B99" s="1" t="s">
        <v>3</v>
      </c>
      <c r="C99" s="55" t="str">
        <f>'[10]Daily Roster'!$C99</f>
        <v>J.Do</v>
      </c>
      <c r="D99" s="55" t="str">
        <f>'[10]Daily Roster'!$D99</f>
        <v>Jasenka</v>
      </c>
      <c r="E99" s="55" t="str">
        <f>'[10]Daily Roster'!$E99</f>
        <v>J.Hughes</v>
      </c>
      <c r="F99" s="55" t="str">
        <f>'[10]Daily Roster'!$F99</f>
        <v>S.McPhee</v>
      </c>
      <c r="G99" s="55" t="str">
        <f>'[10]Daily Roster'!$G99</f>
        <v>Robbie</v>
      </c>
      <c r="H99" s="55" t="str">
        <f>'[10]Daily Roster'!$H99</f>
        <v>Li-Ling</v>
      </c>
      <c r="I99" s="55" t="str">
        <f>'[10]Daily Roster'!$I99</f>
        <v>Arthur</v>
      </c>
      <c r="J99" s="55" t="str">
        <f>'[10]Daily Roster'!$J99</f>
        <v>Karishma</v>
      </c>
      <c r="K99" s="55">
        <f>'[10]Daily Roster'!$K99</f>
        <v>0</v>
      </c>
      <c r="L99" s="55">
        <f>'[10]Daily Roster'!$L99</f>
        <v>0</v>
      </c>
      <c r="M99" s="55">
        <f>'[10]Daily Roster'!$M99</f>
        <v>0</v>
      </c>
      <c r="N99" s="55">
        <f>'[10]Daily Roster'!$N99</f>
        <v>0</v>
      </c>
      <c r="O99" s="55">
        <f>'[10]Daily Roster'!$O99</f>
        <v>0</v>
      </c>
      <c r="P99" s="55">
        <f>'[10]Daily Roster'!$P99</f>
        <v>0</v>
      </c>
      <c r="Q99" s="55">
        <f>'[10]Daily Roster'!$Q99</f>
        <v>0</v>
      </c>
      <c r="R99" s="55">
        <f>'[10]Daily Roster'!$R99</f>
        <v>0</v>
      </c>
      <c r="S99" s="55">
        <f>'[10]Daily Roster'!$S99</f>
        <v>0</v>
      </c>
      <c r="T99" s="55">
        <f>'[10]Daily Roster'!$T99</f>
        <v>0</v>
      </c>
    </row>
    <row r="100" spans="1:20" x14ac:dyDescent="0.3">
      <c r="A100" s="7">
        <v>43237</v>
      </c>
      <c r="B100" s="1" t="s">
        <v>4</v>
      </c>
      <c r="C100" s="55" t="str">
        <f>'[10]Daily Roster'!$C100</f>
        <v>J.Do</v>
      </c>
      <c r="D100" s="55" t="str">
        <f>'[10]Daily Roster'!$D100</f>
        <v>J.Parkinson</v>
      </c>
      <c r="E100" s="55" t="str">
        <f>'[10]Daily Roster'!$E100</f>
        <v>J.Hughes</v>
      </c>
      <c r="F100" s="55" t="str">
        <f>'[10]Daily Roster'!$F100</f>
        <v>S.McPhee</v>
      </c>
      <c r="G100" s="55" t="str">
        <f>'[10]Daily Roster'!$G100</f>
        <v>Robbie</v>
      </c>
      <c r="H100" s="55" t="str">
        <f>'[10]Daily Roster'!$H100</f>
        <v>Jasenka</v>
      </c>
      <c r="I100" s="55" t="str">
        <f>'[10]Daily Roster'!$I100</f>
        <v>Arthur</v>
      </c>
      <c r="J100" s="55" t="str">
        <f>'[10]Daily Roster'!$J100</f>
        <v>D.Dunning</v>
      </c>
      <c r="K100" s="55">
        <f>'[10]Daily Roster'!$K100</f>
        <v>0</v>
      </c>
      <c r="L100" s="55">
        <f>'[10]Daily Roster'!$L100</f>
        <v>0</v>
      </c>
      <c r="M100" s="55">
        <f>'[10]Daily Roster'!$M100</f>
        <v>0</v>
      </c>
      <c r="N100" s="55">
        <f>'[10]Daily Roster'!$N100</f>
        <v>0</v>
      </c>
      <c r="O100" s="55">
        <f>'[10]Daily Roster'!$O100</f>
        <v>0</v>
      </c>
      <c r="P100" s="55">
        <f>'[10]Daily Roster'!$P100</f>
        <v>0</v>
      </c>
      <c r="Q100" s="55">
        <f>'[10]Daily Roster'!$Q100</f>
        <v>0</v>
      </c>
      <c r="R100" s="55">
        <f>'[10]Daily Roster'!$R100</f>
        <v>0</v>
      </c>
      <c r="S100" s="55">
        <f>'[10]Daily Roster'!$S100</f>
        <v>0</v>
      </c>
      <c r="T100" s="55">
        <f>'[10]Daily Roster'!$T100</f>
        <v>0</v>
      </c>
    </row>
    <row r="101" spans="1:20" x14ac:dyDescent="0.3">
      <c r="A101" s="7">
        <v>43238</v>
      </c>
      <c r="B101" s="1" t="s">
        <v>5</v>
      </c>
      <c r="C101" s="55" t="str">
        <f>'[10]Daily Roster'!$C101</f>
        <v>J.Do</v>
      </c>
      <c r="D101" s="55" t="str">
        <f>'[10]Daily Roster'!$D101</f>
        <v>Harpreet</v>
      </c>
      <c r="E101" s="55" t="str">
        <f>'[10]Daily Roster'!$E101</f>
        <v>J.Hughes</v>
      </c>
      <c r="F101" s="55" t="str">
        <f>'[10]Daily Roster'!$F101</f>
        <v>S.McPhee</v>
      </c>
      <c r="G101" s="55" t="str">
        <f>'[10]Daily Roster'!$G101</f>
        <v>Robbie</v>
      </c>
      <c r="H101" s="55" t="str">
        <f>'[10]Daily Roster'!$H101</f>
        <v>Jasenka</v>
      </c>
      <c r="I101" s="55" t="str">
        <f>'[10]Daily Roster'!$I101</f>
        <v>Arthur</v>
      </c>
      <c r="J101" s="55" t="str">
        <f>'[10]Daily Roster'!$J101</f>
        <v>qq</v>
      </c>
      <c r="K101" s="55">
        <f>'[10]Daily Roster'!$K101</f>
        <v>0</v>
      </c>
      <c r="L101" s="55">
        <f>'[10]Daily Roster'!$L101</f>
        <v>0</v>
      </c>
      <c r="M101" s="55">
        <f>'[10]Daily Roster'!$M101</f>
        <v>0</v>
      </c>
      <c r="N101" s="55">
        <f>'[10]Daily Roster'!$N101</f>
        <v>0</v>
      </c>
      <c r="O101" s="55">
        <f>'[10]Daily Roster'!$O101</f>
        <v>0</v>
      </c>
      <c r="P101" s="55">
        <f>'[10]Daily Roster'!$P101</f>
        <v>0</v>
      </c>
      <c r="Q101" s="55">
        <f>'[10]Daily Roster'!$Q101</f>
        <v>0</v>
      </c>
      <c r="R101" s="55">
        <f>'[10]Daily Roster'!$R101</f>
        <v>0</v>
      </c>
      <c r="S101" s="55">
        <f>'[10]Daily Roster'!$S101</f>
        <v>0</v>
      </c>
      <c r="T101" s="55">
        <f>'[10]Daily Roster'!$T101</f>
        <v>0</v>
      </c>
    </row>
    <row r="102" spans="1:20" x14ac:dyDescent="0.3">
      <c r="A102" s="7">
        <v>43241</v>
      </c>
      <c r="B102" s="1" t="s">
        <v>1</v>
      </c>
      <c r="C102" s="55" t="str">
        <f>'[10]Daily Roster'!$C102</f>
        <v>J.Do</v>
      </c>
      <c r="D102" s="55" t="str">
        <f>'[10]Daily Roster'!$D102</f>
        <v>Estelle</v>
      </c>
      <c r="E102" s="55" t="str">
        <f>'[10]Daily Roster'!$E102</f>
        <v>J.Hughes</v>
      </c>
      <c r="F102" s="55" t="str">
        <f>'[10]Daily Roster'!$F102</f>
        <v>S.McPhee</v>
      </c>
      <c r="G102" s="55" t="str">
        <f>'[10]Daily Roster'!$G102</f>
        <v>Jasenka</v>
      </c>
      <c r="H102" s="55" t="str">
        <f>'[10]Daily Roster'!$H102</f>
        <v>Harpreet</v>
      </c>
      <c r="I102" s="55" t="str">
        <f>'[10]Daily Roster'!$I102</f>
        <v>Arthur</v>
      </c>
      <c r="J102" s="55" t="str">
        <f>'[10]Daily Roster'!$J102</f>
        <v>qq</v>
      </c>
      <c r="K102" s="55">
        <f>'[10]Daily Roster'!$K102</f>
        <v>0</v>
      </c>
      <c r="L102" s="55">
        <f>'[10]Daily Roster'!$L102</f>
        <v>0</v>
      </c>
      <c r="M102" s="55">
        <f>'[10]Daily Roster'!$M102</f>
        <v>0</v>
      </c>
      <c r="N102" s="55">
        <f>'[10]Daily Roster'!$N102</f>
        <v>0</v>
      </c>
      <c r="O102" s="55">
        <f>'[10]Daily Roster'!$O102</f>
        <v>0</v>
      </c>
      <c r="P102" s="55">
        <f>'[10]Daily Roster'!$P102</f>
        <v>0</v>
      </c>
      <c r="Q102" s="55">
        <f>'[10]Daily Roster'!$Q102</f>
        <v>0</v>
      </c>
      <c r="R102" s="55">
        <f>'[10]Daily Roster'!$R102</f>
        <v>0</v>
      </c>
      <c r="S102" s="55">
        <f>'[10]Daily Roster'!$S102</f>
        <v>0</v>
      </c>
      <c r="T102" s="55">
        <f>'[10]Daily Roster'!$T102</f>
        <v>0</v>
      </c>
    </row>
    <row r="103" spans="1:20" x14ac:dyDescent="0.3">
      <c r="A103" s="7">
        <v>43242</v>
      </c>
      <c r="B103" s="1" t="s">
        <v>2</v>
      </c>
      <c r="C103" s="55" t="str">
        <f>'[10]Daily Roster'!$C103</f>
        <v>J.Do</v>
      </c>
      <c r="D103" s="55" t="str">
        <f>'[10]Daily Roster'!$D103</f>
        <v>Arthur</v>
      </c>
      <c r="E103" s="55" t="str">
        <f>'[10]Daily Roster'!$E103</f>
        <v>J.Hughes</v>
      </c>
      <c r="F103" s="55" t="str">
        <f>'[10]Daily Roster'!$F103</f>
        <v>S.McPhee</v>
      </c>
      <c r="G103" s="55" t="str">
        <f>'[10]Daily Roster'!$G103</f>
        <v>Jasenka</v>
      </c>
      <c r="H103" s="55" t="str">
        <f>'[10]Daily Roster'!$H103</f>
        <v>D.Dunning</v>
      </c>
      <c r="I103" s="55" t="str">
        <f>'[10]Daily Roster'!$I103</f>
        <v>Robbie</v>
      </c>
      <c r="J103" s="55" t="str">
        <f>'[10]Daily Roster'!$J103</f>
        <v>qq</v>
      </c>
      <c r="K103" s="55">
        <f>'[10]Daily Roster'!$K103</f>
        <v>0</v>
      </c>
      <c r="L103" s="55">
        <f>'[10]Daily Roster'!$L103</f>
        <v>0</v>
      </c>
      <c r="M103" s="55">
        <f>'[10]Daily Roster'!$M103</f>
        <v>0</v>
      </c>
      <c r="N103" s="55">
        <f>'[10]Daily Roster'!$N103</f>
        <v>0</v>
      </c>
      <c r="O103" s="55">
        <f>'[10]Daily Roster'!$O103</f>
        <v>0</v>
      </c>
      <c r="P103" s="55">
        <f>'[10]Daily Roster'!$P103</f>
        <v>0</v>
      </c>
      <c r="Q103" s="55">
        <f>'[10]Daily Roster'!$Q103</f>
        <v>0</v>
      </c>
      <c r="R103" s="55">
        <f>'[10]Daily Roster'!$R103</f>
        <v>0</v>
      </c>
      <c r="S103" s="55">
        <f>'[10]Daily Roster'!$S103</f>
        <v>0</v>
      </c>
      <c r="T103" s="55">
        <f>'[10]Daily Roster'!$T103</f>
        <v>0</v>
      </c>
    </row>
    <row r="104" spans="1:20" x14ac:dyDescent="0.3">
      <c r="A104" s="7">
        <v>43243</v>
      </c>
      <c r="B104" s="1" t="s">
        <v>3</v>
      </c>
      <c r="C104" s="55" t="str">
        <f>'[10]Daily Roster'!$C104</f>
        <v>J.Do</v>
      </c>
      <c r="D104" s="55" t="str">
        <f>'[10]Daily Roster'!$D104</f>
        <v>J.Parkinson</v>
      </c>
      <c r="E104" s="55" t="str">
        <f>'[10]Daily Roster'!$E104</f>
        <v>J.Hughes</v>
      </c>
      <c r="F104" s="55" t="str">
        <f>'[10]Daily Roster'!$F104</f>
        <v>S.McPhee</v>
      </c>
      <c r="G104" s="55" t="str">
        <f>'[10]Daily Roster'!$G104</f>
        <v>Jasenka</v>
      </c>
      <c r="H104" s="55" t="str">
        <f>'[10]Daily Roster'!$H104</f>
        <v>Arthur</v>
      </c>
      <c r="I104" s="55" t="str">
        <f>'[10]Daily Roster'!$I104</f>
        <v>Robbie</v>
      </c>
      <c r="J104" s="55" t="str">
        <f>'[10]Daily Roster'!$J104</f>
        <v>qq</v>
      </c>
      <c r="K104" s="55">
        <f>'[10]Daily Roster'!$K104</f>
        <v>0</v>
      </c>
      <c r="L104" s="55">
        <f>'[10]Daily Roster'!$L104</f>
        <v>0</v>
      </c>
      <c r="M104" s="55">
        <f>'[10]Daily Roster'!$M104</f>
        <v>0</v>
      </c>
      <c r="N104" s="55">
        <f>'[10]Daily Roster'!$N104</f>
        <v>0</v>
      </c>
      <c r="O104" s="55">
        <f>'[10]Daily Roster'!$O104</f>
        <v>0</v>
      </c>
      <c r="P104" s="55">
        <f>'[10]Daily Roster'!$P104</f>
        <v>0</v>
      </c>
      <c r="Q104" s="55">
        <f>'[10]Daily Roster'!$Q104</f>
        <v>0</v>
      </c>
      <c r="R104" s="55">
        <f>'[10]Daily Roster'!$R104</f>
        <v>0</v>
      </c>
      <c r="S104" s="55">
        <f>'[10]Daily Roster'!$S104</f>
        <v>0</v>
      </c>
      <c r="T104" s="55">
        <f>'[10]Daily Roster'!$T104</f>
        <v>0</v>
      </c>
    </row>
    <row r="105" spans="1:20" x14ac:dyDescent="0.3">
      <c r="A105" s="7">
        <v>43244</v>
      </c>
      <c r="B105" s="1" t="s">
        <v>4</v>
      </c>
      <c r="C105" s="55" t="str">
        <f>'[10]Daily Roster'!$C105</f>
        <v>J.Do</v>
      </c>
      <c r="D105" s="55" t="str">
        <f>'[10]Daily Roster'!$D105</f>
        <v>J.Parkinson</v>
      </c>
      <c r="E105" s="55" t="str">
        <f>'[10]Daily Roster'!$E105</f>
        <v>J.Hughes</v>
      </c>
      <c r="F105" s="55" t="str">
        <f>'[10]Daily Roster'!$F105</f>
        <v>S.McPhee</v>
      </c>
      <c r="G105" s="55" t="str">
        <f>'[10]Daily Roster'!$G105</f>
        <v>Jasenka</v>
      </c>
      <c r="H105" s="55" t="str">
        <f>'[10]Daily Roster'!$H105</f>
        <v>Arthur</v>
      </c>
      <c r="I105" s="55" t="str">
        <f>'[10]Daily Roster'!$I105</f>
        <v>Robbie</v>
      </c>
      <c r="J105" s="55" t="str">
        <f>'[10]Daily Roster'!$J105</f>
        <v>Karishma</v>
      </c>
      <c r="K105" s="55">
        <f>'[10]Daily Roster'!$K105</f>
        <v>0</v>
      </c>
      <c r="L105" s="55">
        <f>'[10]Daily Roster'!$L105</f>
        <v>0</v>
      </c>
      <c r="M105" s="55">
        <f>'[10]Daily Roster'!$M105</f>
        <v>0</v>
      </c>
      <c r="N105" s="55">
        <f>'[10]Daily Roster'!$N105</f>
        <v>0</v>
      </c>
      <c r="O105" s="55">
        <f>'[10]Daily Roster'!$O105</f>
        <v>0</v>
      </c>
      <c r="P105" s="55">
        <f>'[10]Daily Roster'!$P105</f>
        <v>0</v>
      </c>
      <c r="Q105" s="55">
        <f>'[10]Daily Roster'!$Q105</f>
        <v>0</v>
      </c>
      <c r="R105" s="55">
        <f>'[10]Daily Roster'!$R105</f>
        <v>0</v>
      </c>
      <c r="S105" s="55">
        <f>'[10]Daily Roster'!$S105</f>
        <v>0</v>
      </c>
      <c r="T105" s="55">
        <f>'[10]Daily Roster'!$T105</f>
        <v>0</v>
      </c>
    </row>
    <row r="106" spans="1:20" x14ac:dyDescent="0.3">
      <c r="A106" s="7">
        <v>43245</v>
      </c>
      <c r="B106" s="1" t="s">
        <v>5</v>
      </c>
      <c r="C106" s="55" t="str">
        <f>'[10]Daily Roster'!$C106</f>
        <v>J.Do</v>
      </c>
      <c r="D106" s="55" t="str">
        <f>'[10]Daily Roster'!$D106</f>
        <v>Arthur</v>
      </c>
      <c r="E106" s="55" t="str">
        <f>'[10]Daily Roster'!$E106</f>
        <v>J.Hughes</v>
      </c>
      <c r="F106" s="55" t="str">
        <f>'[10]Daily Roster'!$F106</f>
        <v>S.McPhee</v>
      </c>
      <c r="G106" s="55" t="str">
        <f>'[10]Daily Roster'!$G106</f>
        <v>Jasenka</v>
      </c>
      <c r="H106" s="55" t="str">
        <f>'[10]Daily Roster'!$H106</f>
        <v>Harpreet</v>
      </c>
      <c r="I106" s="55" t="str">
        <f>'[10]Daily Roster'!$I106</f>
        <v>Robbie</v>
      </c>
      <c r="J106" s="55" t="str">
        <f>'[10]Daily Roster'!$J106</f>
        <v>qq</v>
      </c>
      <c r="K106" s="55">
        <f>'[10]Daily Roster'!$K106</f>
        <v>0</v>
      </c>
      <c r="L106" s="55">
        <f>'[10]Daily Roster'!$L106</f>
        <v>0</v>
      </c>
      <c r="M106" s="55">
        <f>'[10]Daily Roster'!$M106</f>
        <v>0</v>
      </c>
      <c r="N106" s="55">
        <f>'[10]Daily Roster'!$N106</f>
        <v>0</v>
      </c>
      <c r="O106" s="55">
        <f>'[10]Daily Roster'!$O106</f>
        <v>0</v>
      </c>
      <c r="P106" s="55">
        <f>'[10]Daily Roster'!$P106</f>
        <v>0</v>
      </c>
      <c r="Q106" s="55">
        <f>'[10]Daily Roster'!$Q106</f>
        <v>0</v>
      </c>
      <c r="R106" s="55">
        <f>'[10]Daily Roster'!$R106</f>
        <v>0</v>
      </c>
      <c r="S106" s="55">
        <f>'[10]Daily Roster'!$S106</f>
        <v>0</v>
      </c>
      <c r="T106" s="55">
        <f>'[10]Daily Roster'!$T106</f>
        <v>0</v>
      </c>
    </row>
    <row r="107" spans="1:20" x14ac:dyDescent="0.3">
      <c r="A107" s="7">
        <v>43248</v>
      </c>
      <c r="B107" s="1" t="s">
        <v>1</v>
      </c>
      <c r="C107" s="55" t="str">
        <f>'[10]Daily Roster'!$C107</f>
        <v>Arthur</v>
      </c>
      <c r="D107" s="55" t="str">
        <f>'[10]Daily Roster'!$D107</f>
        <v>S.McPhee</v>
      </c>
      <c r="E107" s="55" t="str">
        <f>'[10]Daily Roster'!$E107</f>
        <v>J.Hughes</v>
      </c>
      <c r="F107" s="55" t="str">
        <f>'[10]Daily Roster'!$F107</f>
        <v>Robbie</v>
      </c>
      <c r="G107" s="55" t="str">
        <f>'[10]Daily Roster'!$G107</f>
        <v>J.Do</v>
      </c>
      <c r="H107" s="55" t="str">
        <f>'[10]Daily Roster'!$H107</f>
        <v>Phil</v>
      </c>
      <c r="I107" s="55" t="str">
        <f>'[10]Daily Roster'!$I107</f>
        <v>Jasenka</v>
      </c>
      <c r="J107" s="55">
        <f>'[10]Daily Roster'!$J107</f>
        <v>0</v>
      </c>
      <c r="K107" s="55">
        <f>'[10]Daily Roster'!$K107</f>
        <v>0</v>
      </c>
      <c r="L107" s="55">
        <f>'[10]Daily Roster'!$L107</f>
        <v>0</v>
      </c>
      <c r="M107" s="55">
        <f>'[10]Daily Roster'!$M107</f>
        <v>0</v>
      </c>
      <c r="N107" s="55">
        <f>'[10]Daily Roster'!$N107</f>
        <v>0</v>
      </c>
      <c r="O107" s="55">
        <f>'[10]Daily Roster'!$O107</f>
        <v>0</v>
      </c>
      <c r="P107" s="55">
        <f>'[10]Daily Roster'!$P107</f>
        <v>0</v>
      </c>
      <c r="Q107" s="55">
        <f>'[10]Daily Roster'!$Q107</f>
        <v>0</v>
      </c>
      <c r="R107" s="55">
        <f>'[10]Daily Roster'!$R107</f>
        <v>0</v>
      </c>
      <c r="S107" s="55">
        <f>'[10]Daily Roster'!$S107</f>
        <v>0</v>
      </c>
      <c r="T107" s="55">
        <f>'[10]Daily Roster'!$T107</f>
        <v>0</v>
      </c>
    </row>
    <row r="108" spans="1:20" x14ac:dyDescent="0.3">
      <c r="A108" s="7">
        <v>43249</v>
      </c>
      <c r="B108" s="1" t="s">
        <v>2</v>
      </c>
      <c r="C108" s="55" t="str">
        <f>'[10]Daily Roster'!$C108</f>
        <v>Arthur</v>
      </c>
      <c r="D108" s="55" t="str">
        <f>'[10]Daily Roster'!$D108</f>
        <v>S.McPhee</v>
      </c>
      <c r="E108" s="55" t="str">
        <f>'[10]Daily Roster'!$E108</f>
        <v>J.Hughes</v>
      </c>
      <c r="F108" s="55" t="str">
        <f>'[10]Daily Roster'!$F108</f>
        <v>Robbie</v>
      </c>
      <c r="G108" s="55" t="str">
        <f>'[10]Daily Roster'!$G108</f>
        <v>J.Do</v>
      </c>
      <c r="H108" s="55" t="str">
        <f>'[10]Daily Roster'!$H108</f>
        <v>Michael</v>
      </c>
      <c r="I108" s="55" t="str">
        <f>'[10]Daily Roster'!$I108</f>
        <v>Jasenka</v>
      </c>
      <c r="J108" s="55">
        <f>'[10]Daily Roster'!$J108</f>
        <v>0</v>
      </c>
      <c r="K108" s="55">
        <f>'[10]Daily Roster'!$K108</f>
        <v>0</v>
      </c>
      <c r="L108" s="55">
        <f>'[10]Daily Roster'!$L108</f>
        <v>0</v>
      </c>
      <c r="M108" s="55">
        <f>'[10]Daily Roster'!$M108</f>
        <v>0</v>
      </c>
      <c r="N108" s="55">
        <f>'[10]Daily Roster'!$N108</f>
        <v>0</v>
      </c>
      <c r="O108" s="55">
        <f>'[10]Daily Roster'!$O108</f>
        <v>0</v>
      </c>
      <c r="P108" s="55">
        <f>'[10]Daily Roster'!$P108</f>
        <v>0</v>
      </c>
      <c r="Q108" s="55">
        <f>'[10]Daily Roster'!$Q108</f>
        <v>0</v>
      </c>
      <c r="R108" s="55">
        <f>'[10]Daily Roster'!$R108</f>
        <v>0</v>
      </c>
      <c r="S108" s="55">
        <f>'[10]Daily Roster'!$S108</f>
        <v>0</v>
      </c>
      <c r="T108" s="55">
        <f>'[10]Daily Roster'!$T108</f>
        <v>0</v>
      </c>
    </row>
    <row r="109" spans="1:20" x14ac:dyDescent="0.3">
      <c r="A109" s="7">
        <v>43250</v>
      </c>
      <c r="B109" s="1" t="s">
        <v>3</v>
      </c>
      <c r="C109" s="55" t="str">
        <f>'[10]Daily Roster'!$C109</f>
        <v>Arthur</v>
      </c>
      <c r="D109" s="55" t="str">
        <f>'[10]Daily Roster'!$D109</f>
        <v>S.McPhee</v>
      </c>
      <c r="E109" s="55" t="str">
        <f>'[10]Daily Roster'!$E109</f>
        <v>J.Hughes</v>
      </c>
      <c r="F109" s="55" t="str">
        <f>'[10]Daily Roster'!$F109</f>
        <v>Robbie</v>
      </c>
      <c r="G109" s="55" t="str">
        <f>'[10]Daily Roster'!$G109</f>
        <v>J.Do</v>
      </c>
      <c r="H109" s="55" t="str">
        <f>'[10]Daily Roster'!$H109</f>
        <v>J.Parkinson</v>
      </c>
      <c r="I109" s="55" t="str">
        <f>'[10]Daily Roster'!$I109</f>
        <v>Jasenka</v>
      </c>
      <c r="J109" s="55">
        <f>'[10]Daily Roster'!$J109</f>
        <v>0</v>
      </c>
      <c r="K109" s="55">
        <f>'[10]Daily Roster'!$K109</f>
        <v>0</v>
      </c>
      <c r="L109" s="55">
        <f>'[10]Daily Roster'!$L109</f>
        <v>0</v>
      </c>
      <c r="M109" s="55">
        <f>'[10]Daily Roster'!$M109</f>
        <v>0</v>
      </c>
      <c r="N109" s="55">
        <f>'[10]Daily Roster'!$N109</f>
        <v>0</v>
      </c>
      <c r="O109" s="55">
        <f>'[10]Daily Roster'!$O109</f>
        <v>0</v>
      </c>
      <c r="P109" s="55">
        <f>'[10]Daily Roster'!$P109</f>
        <v>0</v>
      </c>
      <c r="Q109" s="55">
        <f>'[10]Daily Roster'!$Q109</f>
        <v>0</v>
      </c>
      <c r="R109" s="55">
        <f>'[10]Daily Roster'!$R109</f>
        <v>0</v>
      </c>
      <c r="S109" s="55">
        <f>'[10]Daily Roster'!$S109</f>
        <v>0</v>
      </c>
      <c r="T109" s="55">
        <f>'[10]Daily Roster'!$T109</f>
        <v>0</v>
      </c>
    </row>
    <row r="110" spans="1:20" x14ac:dyDescent="0.3">
      <c r="A110" s="7">
        <v>43251</v>
      </c>
      <c r="B110" s="1" t="s">
        <v>4</v>
      </c>
      <c r="C110" s="55" t="str">
        <f>'[10]Daily Roster'!$C110</f>
        <v>Arthur</v>
      </c>
      <c r="D110" s="55" t="str">
        <f>'[10]Daily Roster'!$D110</f>
        <v>S.McPhee</v>
      </c>
      <c r="E110" s="55" t="str">
        <f>'[10]Daily Roster'!$E110</f>
        <v>J.Hughes</v>
      </c>
      <c r="F110" s="55" t="str">
        <f>'[10]Daily Roster'!$F110</f>
        <v>Robbie</v>
      </c>
      <c r="G110" s="55" t="str">
        <f>'[10]Daily Roster'!$G110</f>
        <v>J.Do</v>
      </c>
      <c r="H110" s="55" t="str">
        <f>'[10]Daily Roster'!$H110</f>
        <v>J.Parkinson</v>
      </c>
      <c r="I110" s="55" t="str">
        <f>'[10]Daily Roster'!$I110</f>
        <v>Jasenka</v>
      </c>
      <c r="J110" s="55">
        <f>'[10]Daily Roster'!$J110</f>
        <v>0</v>
      </c>
      <c r="K110" s="55">
        <f>'[10]Daily Roster'!$K110</f>
        <v>0</v>
      </c>
      <c r="L110" s="55">
        <f>'[10]Daily Roster'!$L110</f>
        <v>0</v>
      </c>
      <c r="M110" s="55">
        <f>'[10]Daily Roster'!$M110</f>
        <v>0</v>
      </c>
      <c r="N110" s="55">
        <f>'[10]Daily Roster'!$N110</f>
        <v>0</v>
      </c>
      <c r="O110" s="55">
        <f>'[10]Daily Roster'!$O110</f>
        <v>0</v>
      </c>
      <c r="P110" s="55">
        <f>'[10]Daily Roster'!$P110</f>
        <v>0</v>
      </c>
      <c r="Q110" s="55">
        <f>'[10]Daily Roster'!$Q110</f>
        <v>0</v>
      </c>
      <c r="R110" s="55">
        <f>'[10]Daily Roster'!$R110</f>
        <v>0</v>
      </c>
      <c r="S110" s="55">
        <f>'[10]Daily Roster'!$S110</f>
        <v>0</v>
      </c>
      <c r="T110" s="55">
        <f>'[10]Daily Roster'!$T110</f>
        <v>0</v>
      </c>
    </row>
    <row r="111" spans="1:20" x14ac:dyDescent="0.3">
      <c r="A111" s="7">
        <v>43252</v>
      </c>
      <c r="B111" s="1" t="s">
        <v>5</v>
      </c>
      <c r="C111" s="55" t="str">
        <f>'[10]Daily Roster'!$C111</f>
        <v>Arthur</v>
      </c>
      <c r="D111" s="55" t="str">
        <f>'[10]Daily Roster'!$D111</f>
        <v>S.McPhee</v>
      </c>
      <c r="E111" s="55" t="str">
        <f>'[10]Daily Roster'!$E111</f>
        <v>J.Hughes</v>
      </c>
      <c r="F111" s="55" t="str">
        <f>'[10]Daily Roster'!$F111</f>
        <v>Robbie</v>
      </c>
      <c r="G111" s="55" t="str">
        <f>'[10]Daily Roster'!$G111</f>
        <v>J.Do</v>
      </c>
      <c r="H111" s="55" t="str">
        <f>'[10]Daily Roster'!$H111</f>
        <v>Michael</v>
      </c>
      <c r="I111" s="55" t="str">
        <f>'[10]Daily Roster'!$I111</f>
        <v>Jasenka</v>
      </c>
      <c r="J111" s="55">
        <f>'[10]Daily Roster'!$J111</f>
        <v>0</v>
      </c>
      <c r="K111" s="55">
        <f>'[10]Daily Roster'!$K111</f>
        <v>0</v>
      </c>
      <c r="L111" s="55">
        <f>'[10]Daily Roster'!$L111</f>
        <v>0</v>
      </c>
      <c r="M111" s="55">
        <f>'[10]Daily Roster'!$M111</f>
        <v>0</v>
      </c>
      <c r="N111" s="55">
        <f>'[10]Daily Roster'!$N111</f>
        <v>0</v>
      </c>
      <c r="O111" s="55">
        <f>'[10]Daily Roster'!$O111</f>
        <v>0</v>
      </c>
      <c r="P111" s="55">
        <f>'[10]Daily Roster'!$P111</f>
        <v>0</v>
      </c>
      <c r="Q111" s="55">
        <f>'[10]Daily Roster'!$Q111</f>
        <v>0</v>
      </c>
      <c r="R111" s="55">
        <f>'[10]Daily Roster'!$R111</f>
        <v>0</v>
      </c>
      <c r="S111" s="55">
        <f>'[10]Daily Roster'!$S111</f>
        <v>0</v>
      </c>
      <c r="T111" s="55">
        <f>'[10]Daily Roster'!$T111</f>
        <v>0</v>
      </c>
    </row>
    <row r="112" spans="1:20" x14ac:dyDescent="0.3">
      <c r="A112" s="7">
        <v>43255</v>
      </c>
      <c r="B112" s="1" t="s">
        <v>1</v>
      </c>
      <c r="C112" s="55" t="str">
        <f>'[10]Daily Roster'!$C112</f>
        <v>Arthur</v>
      </c>
      <c r="D112" s="55" t="str">
        <f>'[10]Daily Roster'!$D112</f>
        <v>Jasenka</v>
      </c>
      <c r="E112" s="55" t="str">
        <f>'[10]Daily Roster'!$E112</f>
        <v>J.Hughes</v>
      </c>
      <c r="F112" s="55" t="str">
        <f>'[10]Daily Roster'!$F112</f>
        <v>Robbie</v>
      </c>
      <c r="G112" s="55" t="str">
        <f>'[10]Daily Roster'!$G112</f>
        <v>Michael</v>
      </c>
      <c r="H112" s="55" t="str">
        <f>'[10]Daily Roster'!$H112</f>
        <v>Karishma</v>
      </c>
      <c r="I112" s="55" t="str">
        <f>'[10]Daily Roster'!$I112</f>
        <v>J.Do</v>
      </c>
      <c r="J112" s="55">
        <f>'[10]Daily Roster'!$J112</f>
        <v>0</v>
      </c>
      <c r="K112" s="55">
        <f>'[10]Daily Roster'!$K112</f>
        <v>0</v>
      </c>
      <c r="L112" s="55">
        <f>'[10]Daily Roster'!$L112</f>
        <v>0</v>
      </c>
      <c r="M112" s="55">
        <f>'[10]Daily Roster'!$M112</f>
        <v>0</v>
      </c>
      <c r="N112" s="55">
        <f>'[10]Daily Roster'!$N112</f>
        <v>0</v>
      </c>
      <c r="O112" s="55">
        <f>'[10]Daily Roster'!$O112</f>
        <v>0</v>
      </c>
      <c r="P112" s="55">
        <f>'[10]Daily Roster'!$P112</f>
        <v>0</v>
      </c>
      <c r="Q112" s="55">
        <f>'[10]Daily Roster'!$Q112</f>
        <v>0</v>
      </c>
      <c r="R112" s="55">
        <f>'[10]Daily Roster'!$R112</f>
        <v>0</v>
      </c>
      <c r="S112" s="55">
        <f>'[10]Daily Roster'!$S112</f>
        <v>0</v>
      </c>
      <c r="T112" s="55">
        <f>'[10]Daily Roster'!$T112</f>
        <v>0</v>
      </c>
    </row>
    <row r="113" spans="1:20" x14ac:dyDescent="0.3">
      <c r="A113" s="7">
        <v>43256</v>
      </c>
      <c r="B113" s="1" t="s">
        <v>2</v>
      </c>
      <c r="C113" s="55" t="str">
        <f>'[10]Daily Roster'!$C113</f>
        <v>Arthur</v>
      </c>
      <c r="D113" s="55" t="str">
        <f>'[10]Daily Roster'!$D113</f>
        <v>S.McPhee</v>
      </c>
      <c r="E113" s="55" t="str">
        <f>'[10]Daily Roster'!$E113</f>
        <v>J.Hughes</v>
      </c>
      <c r="F113" s="55" t="str">
        <f>'[10]Daily Roster'!$F113</f>
        <v>Robbie</v>
      </c>
      <c r="G113" s="55" t="str">
        <f>'[10]Daily Roster'!$G113</f>
        <v>Michael</v>
      </c>
      <c r="H113" s="55" t="str">
        <f>'[10]Daily Roster'!$H113</f>
        <v>Karishma</v>
      </c>
      <c r="I113" s="55" t="str">
        <f>'[10]Daily Roster'!$I113</f>
        <v>J.Do</v>
      </c>
      <c r="J113" s="55">
        <f>'[10]Daily Roster'!$J113</f>
        <v>0</v>
      </c>
      <c r="K113" s="55">
        <f>'[10]Daily Roster'!$K113</f>
        <v>0</v>
      </c>
      <c r="L113" s="55">
        <f>'[10]Daily Roster'!$L113</f>
        <v>0</v>
      </c>
      <c r="M113" s="55">
        <f>'[10]Daily Roster'!$M113</f>
        <v>0</v>
      </c>
      <c r="N113" s="55">
        <f>'[10]Daily Roster'!$N113</f>
        <v>0</v>
      </c>
      <c r="O113" s="55">
        <f>'[10]Daily Roster'!$O113</f>
        <v>0</v>
      </c>
      <c r="P113" s="55">
        <f>'[10]Daily Roster'!$P113</f>
        <v>0</v>
      </c>
      <c r="Q113" s="55">
        <f>'[10]Daily Roster'!$Q113</f>
        <v>0</v>
      </c>
      <c r="R113" s="55">
        <f>'[10]Daily Roster'!$R113</f>
        <v>0</v>
      </c>
      <c r="S113" s="55">
        <f>'[10]Daily Roster'!$S113</f>
        <v>0</v>
      </c>
      <c r="T113" s="55">
        <f>'[10]Daily Roster'!$T113</f>
        <v>0</v>
      </c>
    </row>
    <row r="114" spans="1:20" x14ac:dyDescent="0.3">
      <c r="A114" s="7">
        <v>43257</v>
      </c>
      <c r="B114" s="1" t="s">
        <v>3</v>
      </c>
      <c r="C114" s="55" t="str">
        <f>'[10]Daily Roster'!$C114</f>
        <v>Arthur</v>
      </c>
      <c r="D114" s="55" t="str">
        <f>'[10]Daily Roster'!$D114</f>
        <v>S.McPhee</v>
      </c>
      <c r="E114" s="55" t="str">
        <f>'[10]Daily Roster'!$E114</f>
        <v>J.Hughes</v>
      </c>
      <c r="F114" s="55" t="str">
        <f>'[10]Daily Roster'!$F114</f>
        <v>Robbie</v>
      </c>
      <c r="G114" s="55" t="str">
        <f>'[10]Daily Roster'!$G114</f>
        <v>J.Parkinson</v>
      </c>
      <c r="H114" s="55" t="str">
        <f>'[10]Daily Roster'!$H114</f>
        <v>Jasenka</v>
      </c>
      <c r="I114" s="55" t="str">
        <f>'[10]Daily Roster'!$I114</f>
        <v>J.Do</v>
      </c>
      <c r="J114" s="55">
        <f>'[10]Daily Roster'!$J114</f>
        <v>0</v>
      </c>
      <c r="K114" s="55">
        <f>'[10]Daily Roster'!$K114</f>
        <v>0</v>
      </c>
      <c r="L114" s="55">
        <f>'[10]Daily Roster'!$L114</f>
        <v>0</v>
      </c>
      <c r="M114" s="55">
        <f>'[10]Daily Roster'!$M114</f>
        <v>0</v>
      </c>
      <c r="N114" s="55">
        <f>'[10]Daily Roster'!$N114</f>
        <v>0</v>
      </c>
      <c r="O114" s="55">
        <f>'[10]Daily Roster'!$O114</f>
        <v>0</v>
      </c>
      <c r="P114" s="55">
        <f>'[10]Daily Roster'!$P114</f>
        <v>0</v>
      </c>
      <c r="Q114" s="55">
        <f>'[10]Daily Roster'!$Q114</f>
        <v>0</v>
      </c>
      <c r="R114" s="55">
        <f>'[10]Daily Roster'!$R114</f>
        <v>0</v>
      </c>
      <c r="S114" s="55">
        <f>'[10]Daily Roster'!$S114</f>
        <v>0</v>
      </c>
      <c r="T114" s="55">
        <f>'[10]Daily Roster'!$T114</f>
        <v>0</v>
      </c>
    </row>
    <row r="115" spans="1:20" x14ac:dyDescent="0.3">
      <c r="A115" s="7">
        <v>43258</v>
      </c>
      <c r="B115" s="1" t="s">
        <v>4</v>
      </c>
      <c r="C115" s="55" t="str">
        <f>'[10]Daily Roster'!$C115</f>
        <v>Arthur</v>
      </c>
      <c r="D115" s="55" t="str">
        <f>'[10]Daily Roster'!$D115</f>
        <v>S.McPhee</v>
      </c>
      <c r="E115" s="55" t="str">
        <f>'[10]Daily Roster'!$E115</f>
        <v>J.Hughes</v>
      </c>
      <c r="F115" s="55" t="str">
        <f>'[10]Daily Roster'!$F115</f>
        <v>Robbie</v>
      </c>
      <c r="G115" s="55" t="str">
        <f>'[10]Daily Roster'!$G115</f>
        <v>J.Parkinson</v>
      </c>
      <c r="H115" s="55" t="str">
        <f>'[10]Daily Roster'!$H115</f>
        <v>Jasenka</v>
      </c>
      <c r="I115" s="55" t="str">
        <f>'[10]Daily Roster'!$I115</f>
        <v>J.Do</v>
      </c>
      <c r="J115" s="55">
        <f>'[10]Daily Roster'!$J115</f>
        <v>0</v>
      </c>
      <c r="K115" s="55">
        <f>'[10]Daily Roster'!$K115</f>
        <v>0</v>
      </c>
      <c r="L115" s="55">
        <f>'[10]Daily Roster'!$L115</f>
        <v>0</v>
      </c>
      <c r="M115" s="55">
        <f>'[10]Daily Roster'!$M115</f>
        <v>0</v>
      </c>
      <c r="N115" s="55">
        <f>'[10]Daily Roster'!$N115</f>
        <v>0</v>
      </c>
      <c r="O115" s="55">
        <f>'[10]Daily Roster'!$O115</f>
        <v>0</v>
      </c>
      <c r="P115" s="55">
        <f>'[10]Daily Roster'!$P115</f>
        <v>0</v>
      </c>
      <c r="Q115" s="55">
        <f>'[10]Daily Roster'!$Q115</f>
        <v>0</v>
      </c>
      <c r="R115" s="55">
        <f>'[10]Daily Roster'!$R115</f>
        <v>0</v>
      </c>
      <c r="S115" s="55">
        <f>'[10]Daily Roster'!$S115</f>
        <v>0</v>
      </c>
      <c r="T115" s="55">
        <f>'[10]Daily Roster'!$T115</f>
        <v>0</v>
      </c>
    </row>
    <row r="116" spans="1:20" x14ac:dyDescent="0.3">
      <c r="A116" s="7">
        <v>43259</v>
      </c>
      <c r="B116" s="1" t="s">
        <v>5</v>
      </c>
      <c r="C116" s="55" t="str">
        <f>'[10]Daily Roster'!$C116</f>
        <v>Arthur</v>
      </c>
      <c r="D116" s="55" t="str">
        <f>'[10]Daily Roster'!$D116</f>
        <v>S.McPhee</v>
      </c>
      <c r="E116" s="55" t="str">
        <f>'[10]Daily Roster'!$E116</f>
        <v>J.Hughes</v>
      </c>
      <c r="F116" s="55" t="str">
        <f>'[10]Daily Roster'!$F116</f>
        <v>Robbie</v>
      </c>
      <c r="G116" s="55" t="str">
        <f>'[10]Daily Roster'!$G116</f>
        <v>Michael</v>
      </c>
      <c r="H116" s="55" t="str">
        <f>'[10]Daily Roster'!$H116</f>
        <v>Jasenka</v>
      </c>
      <c r="I116" s="55" t="str">
        <f>'[10]Daily Roster'!$I116</f>
        <v>J.Do</v>
      </c>
      <c r="J116" s="55">
        <f>'[10]Daily Roster'!$J116</f>
        <v>0</v>
      </c>
      <c r="K116" s="55">
        <f>'[10]Daily Roster'!$K116</f>
        <v>0</v>
      </c>
      <c r="L116" s="55">
        <f>'[10]Daily Roster'!$L116</f>
        <v>0</v>
      </c>
      <c r="M116" s="55">
        <f>'[10]Daily Roster'!$M116</f>
        <v>0</v>
      </c>
      <c r="N116" s="55">
        <f>'[10]Daily Roster'!$N116</f>
        <v>0</v>
      </c>
      <c r="O116" s="55">
        <f>'[10]Daily Roster'!$O116</f>
        <v>0</v>
      </c>
      <c r="P116" s="55">
        <f>'[10]Daily Roster'!$P116</f>
        <v>0</v>
      </c>
      <c r="Q116" s="55">
        <f>'[10]Daily Roster'!$Q116</f>
        <v>0</v>
      </c>
      <c r="R116" s="55">
        <f>'[10]Daily Roster'!$R116</f>
        <v>0</v>
      </c>
      <c r="S116" s="55">
        <f>'[10]Daily Roster'!$S116</f>
        <v>0</v>
      </c>
      <c r="T116" s="55">
        <f>'[10]Daily Roster'!$T116</f>
        <v>0</v>
      </c>
    </row>
    <row r="117" spans="1:20" x14ac:dyDescent="0.3">
      <c r="A117" s="7">
        <v>43262</v>
      </c>
      <c r="B117" s="1" t="s">
        <v>1</v>
      </c>
      <c r="C117" s="55" t="str">
        <f>'[10]Daily Roster'!$C117</f>
        <v>Public Holiday</v>
      </c>
      <c r="D117" s="55" t="str">
        <f>'[10]Daily Roster'!$D117</f>
        <v>Public Holiday</v>
      </c>
      <c r="E117" s="55" t="str">
        <f>'[10]Daily Roster'!$E117</f>
        <v>Public Holiday</v>
      </c>
      <c r="F117" s="55" t="str">
        <f>'[10]Daily Roster'!$F117</f>
        <v>Public Holiday</v>
      </c>
      <c r="G117" s="55" t="str">
        <f>'[10]Daily Roster'!$G117</f>
        <v>Public Holiday</v>
      </c>
      <c r="H117" s="55" t="str">
        <f>'[10]Daily Roster'!$H117</f>
        <v>Public Holiday</v>
      </c>
      <c r="I117" s="55" t="str">
        <f>'[10]Daily Roster'!$I117</f>
        <v>Public Holiday</v>
      </c>
      <c r="J117" s="55">
        <f>'[10]Daily Roster'!$J117</f>
        <v>0</v>
      </c>
      <c r="K117" s="55">
        <f>'[10]Daily Roster'!$K117</f>
        <v>0</v>
      </c>
      <c r="L117" s="55">
        <f>'[10]Daily Roster'!$L117</f>
        <v>0</v>
      </c>
      <c r="M117" s="55">
        <f>'[10]Daily Roster'!$M117</f>
        <v>0</v>
      </c>
      <c r="N117" s="55">
        <f>'[10]Daily Roster'!$N117</f>
        <v>0</v>
      </c>
      <c r="O117" s="55">
        <f>'[10]Daily Roster'!$O117</f>
        <v>0</v>
      </c>
      <c r="P117" s="55">
        <f>'[10]Daily Roster'!$P117</f>
        <v>0</v>
      </c>
      <c r="Q117" s="55">
        <f>'[10]Daily Roster'!$Q117</f>
        <v>0</v>
      </c>
      <c r="R117" s="55">
        <f>'[10]Daily Roster'!$R117</f>
        <v>0</v>
      </c>
      <c r="S117" s="55">
        <f>'[10]Daily Roster'!$S117</f>
        <v>0</v>
      </c>
      <c r="T117" s="55">
        <f>'[10]Daily Roster'!$T117</f>
        <v>0</v>
      </c>
    </row>
    <row r="118" spans="1:20" x14ac:dyDescent="0.3">
      <c r="A118" s="7">
        <v>43263</v>
      </c>
      <c r="B118" s="1" t="s">
        <v>2</v>
      </c>
      <c r="C118" s="55" t="str">
        <f>'[10]Daily Roster'!$C118</f>
        <v>Adil</v>
      </c>
      <c r="D118" s="55" t="str">
        <f>'[10]Daily Roster'!$D118</f>
        <v>Tara</v>
      </c>
      <c r="E118" s="55" t="str">
        <f>'[10]Daily Roster'!$E118</f>
        <v>Jasenka</v>
      </c>
      <c r="F118" s="55" t="str">
        <f>'[10]Daily Roster'!$F118</f>
        <v>Robbie</v>
      </c>
      <c r="G118" s="55" t="str">
        <f>'[10]Daily Roster'!$G118</f>
        <v>S.McPhee</v>
      </c>
      <c r="H118" s="55" t="str">
        <f>'[10]Daily Roster'!$H118</f>
        <v>Karishma</v>
      </c>
      <c r="I118" s="55" t="str">
        <f>'[10]Daily Roster'!$I118</f>
        <v>Michael</v>
      </c>
      <c r="J118" s="55">
        <f>'[10]Daily Roster'!$J118</f>
        <v>0</v>
      </c>
      <c r="K118" s="55">
        <f>'[10]Daily Roster'!$K118</f>
        <v>0</v>
      </c>
      <c r="L118" s="55">
        <f>'[10]Daily Roster'!$L118</f>
        <v>0</v>
      </c>
      <c r="M118" s="55">
        <f>'[10]Daily Roster'!$M118</f>
        <v>0</v>
      </c>
      <c r="N118" s="55">
        <f>'[10]Daily Roster'!$N118</f>
        <v>0</v>
      </c>
      <c r="O118" s="55">
        <f>'[10]Daily Roster'!$O118</f>
        <v>0</v>
      </c>
      <c r="P118" s="55">
        <f>'[10]Daily Roster'!$P118</f>
        <v>0</v>
      </c>
      <c r="Q118" s="55">
        <f>'[10]Daily Roster'!$Q118</f>
        <v>0</v>
      </c>
      <c r="R118" s="55">
        <f>'[10]Daily Roster'!$R118</f>
        <v>0</v>
      </c>
      <c r="S118" s="55">
        <f>'[10]Daily Roster'!$S118</f>
        <v>0</v>
      </c>
      <c r="T118" s="55">
        <f>'[10]Daily Roster'!$T118</f>
        <v>0</v>
      </c>
    </row>
    <row r="119" spans="1:20" x14ac:dyDescent="0.3">
      <c r="A119" s="7">
        <v>43264</v>
      </c>
      <c r="B119" s="1" t="s">
        <v>3</v>
      </c>
      <c r="C119" s="55" t="str">
        <f>'[10]Daily Roster'!$C119</f>
        <v>Arthur</v>
      </c>
      <c r="D119" s="55" t="str">
        <f>'[10]Daily Roster'!$D119</f>
        <v>S.McPhee</v>
      </c>
      <c r="E119" s="55" t="str">
        <f>'[10]Daily Roster'!$E119</f>
        <v>Jasenka</v>
      </c>
      <c r="F119" s="55" t="str">
        <f>'[10]Daily Roster'!$F119</f>
        <v>Robbie</v>
      </c>
      <c r="G119" s="55" t="str">
        <f>'[10]Daily Roster'!$G119</f>
        <v>J.Parkinson</v>
      </c>
      <c r="H119" s="55" t="str">
        <f>'[10]Daily Roster'!$H119</f>
        <v>Karishma</v>
      </c>
      <c r="I119" s="55" t="str">
        <f>'[10]Daily Roster'!$I119</f>
        <v>Michael</v>
      </c>
      <c r="J119" s="55">
        <f>'[10]Daily Roster'!$J119</f>
        <v>0</v>
      </c>
      <c r="K119" s="55">
        <f>'[10]Daily Roster'!$K119</f>
        <v>0</v>
      </c>
      <c r="L119" s="55">
        <f>'[10]Daily Roster'!$L119</f>
        <v>0</v>
      </c>
      <c r="M119" s="55">
        <f>'[10]Daily Roster'!$M119</f>
        <v>0</v>
      </c>
      <c r="N119" s="55">
        <f>'[10]Daily Roster'!$N119</f>
        <v>0</v>
      </c>
      <c r="O119" s="55">
        <f>'[10]Daily Roster'!$O119</f>
        <v>0</v>
      </c>
      <c r="P119" s="55">
        <f>'[10]Daily Roster'!$P119</f>
        <v>0</v>
      </c>
      <c r="Q119" s="55">
        <f>'[10]Daily Roster'!$Q119</f>
        <v>0</v>
      </c>
      <c r="R119" s="55">
        <f>'[10]Daily Roster'!$R119</f>
        <v>0</v>
      </c>
      <c r="S119" s="55">
        <f>'[10]Daily Roster'!$S119</f>
        <v>0</v>
      </c>
      <c r="T119" s="55">
        <f>'[10]Daily Roster'!$T119</f>
        <v>0</v>
      </c>
    </row>
    <row r="120" spans="1:20" x14ac:dyDescent="0.3">
      <c r="A120" s="7">
        <v>43265</v>
      </c>
      <c r="B120" s="1" t="s">
        <v>4</v>
      </c>
      <c r="C120" s="55" t="str">
        <f>'[10]Daily Roster'!$C120</f>
        <v>Arthur</v>
      </c>
      <c r="D120" s="55" t="str">
        <f>'[10]Daily Roster'!$D120</f>
        <v>S.McPhee</v>
      </c>
      <c r="E120" s="55" t="str">
        <f>'[10]Daily Roster'!$E120</f>
        <v>Jasenka</v>
      </c>
      <c r="F120" s="55" t="str">
        <f>'[10]Daily Roster'!$F120</f>
        <v>Robbie</v>
      </c>
      <c r="G120" s="55" t="str">
        <f>'[10]Daily Roster'!$G120</f>
        <v>J.Parkinson</v>
      </c>
      <c r="H120" s="55" t="str">
        <f>'[10]Daily Roster'!$H120</f>
        <v>Karishma</v>
      </c>
      <c r="I120" s="55" t="str">
        <f>'[10]Daily Roster'!$I120</f>
        <v>Michael</v>
      </c>
      <c r="J120" s="55">
        <f>'[10]Daily Roster'!$J120</f>
        <v>0</v>
      </c>
      <c r="K120" s="55">
        <f>'[10]Daily Roster'!$K120</f>
        <v>0</v>
      </c>
      <c r="L120" s="55">
        <f>'[10]Daily Roster'!$L120</f>
        <v>0</v>
      </c>
      <c r="M120" s="55">
        <f>'[10]Daily Roster'!$M120</f>
        <v>0</v>
      </c>
      <c r="N120" s="55">
        <f>'[10]Daily Roster'!$N120</f>
        <v>0</v>
      </c>
      <c r="O120" s="55">
        <f>'[10]Daily Roster'!$O120</f>
        <v>0</v>
      </c>
      <c r="P120" s="55">
        <f>'[10]Daily Roster'!$P120</f>
        <v>0</v>
      </c>
      <c r="Q120" s="55">
        <f>'[10]Daily Roster'!$Q120</f>
        <v>0</v>
      </c>
      <c r="R120" s="55">
        <f>'[10]Daily Roster'!$R120</f>
        <v>0</v>
      </c>
      <c r="S120" s="55">
        <f>'[10]Daily Roster'!$S120</f>
        <v>0</v>
      </c>
      <c r="T120" s="55">
        <f>'[10]Daily Roster'!$T120</f>
        <v>0</v>
      </c>
    </row>
    <row r="121" spans="1:20" x14ac:dyDescent="0.3">
      <c r="A121" s="7">
        <v>43266</v>
      </c>
      <c r="B121" s="1" t="s">
        <v>5</v>
      </c>
      <c r="C121" s="55" t="str">
        <f>'[10]Daily Roster'!$C121</f>
        <v>Arthur</v>
      </c>
      <c r="D121" s="55" t="str">
        <f>'[10]Daily Roster'!$D121</f>
        <v>Estelle</v>
      </c>
      <c r="E121" s="55" t="str">
        <f>'[10]Daily Roster'!$E121</f>
        <v>Jasenka</v>
      </c>
      <c r="F121" s="55" t="str">
        <f>'[10]Daily Roster'!$F121</f>
        <v>Robbie</v>
      </c>
      <c r="G121" s="55" t="str">
        <f>'[10]Daily Roster'!$G121</f>
        <v>S.McPhee</v>
      </c>
      <c r="H121" s="55" t="str">
        <f>'[10]Daily Roster'!$H121</f>
        <v>Karishma</v>
      </c>
      <c r="I121" s="55" t="str">
        <f>'[10]Daily Roster'!$I121</f>
        <v>Michael</v>
      </c>
      <c r="J121" s="55">
        <f>'[10]Daily Roster'!$J121</f>
        <v>0</v>
      </c>
      <c r="K121" s="55">
        <f>'[10]Daily Roster'!$K121</f>
        <v>0</v>
      </c>
      <c r="L121" s="55">
        <f>'[10]Daily Roster'!$L121</f>
        <v>0</v>
      </c>
      <c r="M121" s="55">
        <f>'[10]Daily Roster'!$M121</f>
        <v>0</v>
      </c>
      <c r="N121" s="55">
        <f>'[10]Daily Roster'!$N121</f>
        <v>0</v>
      </c>
      <c r="O121" s="55">
        <f>'[10]Daily Roster'!$O121</f>
        <v>0</v>
      </c>
      <c r="P121" s="55">
        <f>'[10]Daily Roster'!$P121</f>
        <v>0</v>
      </c>
      <c r="Q121" s="55">
        <f>'[10]Daily Roster'!$Q121</f>
        <v>0</v>
      </c>
      <c r="R121" s="55">
        <f>'[10]Daily Roster'!$R121</f>
        <v>0</v>
      </c>
      <c r="S121" s="55">
        <f>'[10]Daily Roster'!$S121</f>
        <v>0</v>
      </c>
      <c r="T121" s="55">
        <f>'[10]Daily Roster'!$T121</f>
        <v>0</v>
      </c>
    </row>
    <row r="122" spans="1:20" x14ac:dyDescent="0.3">
      <c r="A122" s="7">
        <v>43269</v>
      </c>
      <c r="B122" s="1" t="s">
        <v>1</v>
      </c>
      <c r="C122" s="55" t="str">
        <f>'[10]Daily Roster'!$C122</f>
        <v>Arthur</v>
      </c>
      <c r="D122" s="55" t="str">
        <f>'[10]Daily Roster'!$D122</f>
        <v>Amy</v>
      </c>
      <c r="E122" s="55" t="str">
        <f>'[10]Daily Roster'!$E122</f>
        <v>J.Hughes</v>
      </c>
      <c r="F122" s="55" t="str">
        <f>'[10]Daily Roster'!$F122</f>
        <v>Robbie</v>
      </c>
      <c r="G122" s="55" t="str">
        <f>'[10]Daily Roster'!$G122</f>
        <v>S.McPhee</v>
      </c>
      <c r="H122" s="55" t="str">
        <f>'[10]Daily Roster'!$H122</f>
        <v>D.Dunning</v>
      </c>
      <c r="I122" s="55" t="str">
        <f>'[10]Daily Roster'!$I122</f>
        <v>Jasenka</v>
      </c>
      <c r="J122" s="55">
        <f>'[10]Daily Roster'!$J122</f>
        <v>0</v>
      </c>
      <c r="K122" s="55">
        <f>'[10]Daily Roster'!$K122</f>
        <v>0</v>
      </c>
      <c r="L122" s="55">
        <f>'[10]Daily Roster'!$L122</f>
        <v>0</v>
      </c>
      <c r="M122" s="55">
        <f>'[10]Daily Roster'!$M122</f>
        <v>0</v>
      </c>
      <c r="N122" s="55">
        <f>'[10]Daily Roster'!$N122</f>
        <v>0</v>
      </c>
      <c r="O122" s="55">
        <f>'[10]Daily Roster'!$O122</f>
        <v>0</v>
      </c>
      <c r="P122" s="55">
        <f>'[10]Daily Roster'!$P122</f>
        <v>0</v>
      </c>
      <c r="Q122" s="55">
        <f>'[10]Daily Roster'!$Q122</f>
        <v>0</v>
      </c>
      <c r="R122" s="55">
        <f>'[10]Daily Roster'!$R122</f>
        <v>0</v>
      </c>
      <c r="S122" s="55">
        <f>'[10]Daily Roster'!$S122</f>
        <v>0</v>
      </c>
      <c r="T122" s="55">
        <f>'[10]Daily Roster'!$T122</f>
        <v>0</v>
      </c>
    </row>
    <row r="123" spans="1:20" x14ac:dyDescent="0.3">
      <c r="A123" s="7">
        <v>43270</v>
      </c>
      <c r="B123" s="1" t="s">
        <v>2</v>
      </c>
      <c r="C123" s="55" t="str">
        <f>'[10]Daily Roster'!$C123</f>
        <v>Arthur</v>
      </c>
      <c r="D123" s="55" t="str">
        <f>'[10]Daily Roster'!$D123</f>
        <v>S.McPhee/Georgia</v>
      </c>
      <c r="E123" s="55" t="str">
        <f>'[10]Daily Roster'!$E123</f>
        <v>Stuart</v>
      </c>
      <c r="F123" s="55" t="str">
        <f>'[10]Daily Roster'!$F123</f>
        <v>Robbie</v>
      </c>
      <c r="G123" s="55" t="str">
        <f>'[10]Daily Roster'!$G123</f>
        <v>Michael</v>
      </c>
      <c r="H123" s="55" t="str">
        <f>'[10]Daily Roster'!$H123</f>
        <v>Karishma</v>
      </c>
      <c r="I123" s="55" t="str">
        <f>'[10]Daily Roster'!$I123</f>
        <v>Jasenka</v>
      </c>
      <c r="J123" s="55">
        <f>'[10]Daily Roster'!$J123</f>
        <v>0</v>
      </c>
      <c r="K123" s="55">
        <f>'[10]Daily Roster'!$K123</f>
        <v>0</v>
      </c>
      <c r="L123" s="55">
        <f>'[10]Daily Roster'!$L123</f>
        <v>0</v>
      </c>
      <c r="M123" s="55">
        <f>'[10]Daily Roster'!$M123</f>
        <v>0</v>
      </c>
      <c r="N123" s="55">
        <f>'[10]Daily Roster'!$N123</f>
        <v>0</v>
      </c>
      <c r="O123" s="55">
        <f>'[10]Daily Roster'!$O123</f>
        <v>0</v>
      </c>
      <c r="P123" s="55">
        <f>'[10]Daily Roster'!$P123</f>
        <v>0</v>
      </c>
      <c r="Q123" s="55">
        <f>'[10]Daily Roster'!$Q123</f>
        <v>0</v>
      </c>
      <c r="R123" s="55">
        <f>'[10]Daily Roster'!$R123</f>
        <v>0</v>
      </c>
      <c r="S123" s="55">
        <f>'[10]Daily Roster'!$S123</f>
        <v>0</v>
      </c>
      <c r="T123" s="55">
        <f>'[10]Daily Roster'!$T123</f>
        <v>0</v>
      </c>
    </row>
    <row r="124" spans="1:20" x14ac:dyDescent="0.3">
      <c r="A124" s="7">
        <v>43271</v>
      </c>
      <c r="B124" s="1" t="s">
        <v>3</v>
      </c>
      <c r="C124" s="55" t="str">
        <f>'[10]Daily Roster'!$C124</f>
        <v>Arthur</v>
      </c>
      <c r="D124" s="55" t="str">
        <f>'[10]Daily Roster'!$D124</f>
        <v>S.McPhee</v>
      </c>
      <c r="E124" s="55" t="str">
        <f>'[10]Daily Roster'!$E124</f>
        <v>J.Hughes</v>
      </c>
      <c r="F124" s="55" t="str">
        <f>'[10]Daily Roster'!$F124</f>
        <v>Robbie</v>
      </c>
      <c r="G124" s="55" t="str">
        <f>'[10]Daily Roster'!$G124</f>
        <v>J.Parkinson</v>
      </c>
      <c r="H124" s="55" t="str">
        <f>'[10]Daily Roster'!$H124</f>
        <v>Michael</v>
      </c>
      <c r="I124" s="55" t="str">
        <f>'[10]Daily Roster'!$I124</f>
        <v>Jasenka</v>
      </c>
      <c r="J124" s="55">
        <f>'[10]Daily Roster'!$J124</f>
        <v>0</v>
      </c>
      <c r="K124" s="55">
        <f>'[10]Daily Roster'!$K124</f>
        <v>0</v>
      </c>
      <c r="L124" s="55">
        <f>'[10]Daily Roster'!$L124</f>
        <v>0</v>
      </c>
      <c r="M124" s="55">
        <f>'[10]Daily Roster'!$M124</f>
        <v>0</v>
      </c>
      <c r="N124" s="55">
        <f>'[10]Daily Roster'!$N124</f>
        <v>0</v>
      </c>
      <c r="O124" s="55">
        <f>'[10]Daily Roster'!$O124</f>
        <v>0</v>
      </c>
      <c r="P124" s="55">
        <f>'[10]Daily Roster'!$P124</f>
        <v>0</v>
      </c>
      <c r="Q124" s="55">
        <f>'[10]Daily Roster'!$Q124</f>
        <v>0</v>
      </c>
      <c r="R124" s="55">
        <f>'[10]Daily Roster'!$R124</f>
        <v>0</v>
      </c>
      <c r="S124" s="55">
        <f>'[10]Daily Roster'!$S124</f>
        <v>0</v>
      </c>
      <c r="T124" s="55">
        <f>'[10]Daily Roster'!$T124</f>
        <v>0</v>
      </c>
    </row>
    <row r="125" spans="1:20" x14ac:dyDescent="0.3">
      <c r="A125" s="7">
        <v>43272</v>
      </c>
      <c r="B125" s="1" t="s">
        <v>4</v>
      </c>
      <c r="C125" s="55" t="str">
        <f>'[10]Daily Roster'!$C125</f>
        <v>Arthur</v>
      </c>
      <c r="D125" s="55" t="str">
        <f>'[10]Daily Roster'!$D125</f>
        <v>S.McPhee</v>
      </c>
      <c r="E125" s="55" t="str">
        <f>'[10]Daily Roster'!$E125</f>
        <v>J.Hughes</v>
      </c>
      <c r="F125" s="55" t="str">
        <f>'[10]Daily Roster'!$F125</f>
        <v>Robbie</v>
      </c>
      <c r="G125" s="55" t="str">
        <f>'[10]Daily Roster'!$G125</f>
        <v>J.Parkinson</v>
      </c>
      <c r="H125" s="55" t="str">
        <f>'[10]Daily Roster'!$H125</f>
        <v>Michael</v>
      </c>
      <c r="I125" s="55" t="str">
        <f>'[10]Daily Roster'!$I125</f>
        <v>Jasenka</v>
      </c>
      <c r="J125" s="55">
        <f>'[10]Daily Roster'!$J125</f>
        <v>0</v>
      </c>
      <c r="K125" s="55">
        <f>'[10]Daily Roster'!$K125</f>
        <v>0</v>
      </c>
      <c r="L125" s="55">
        <f>'[10]Daily Roster'!$L125</f>
        <v>0</v>
      </c>
      <c r="M125" s="55">
        <f>'[10]Daily Roster'!$M125</f>
        <v>0</v>
      </c>
      <c r="N125" s="55">
        <f>'[10]Daily Roster'!$N125</f>
        <v>0</v>
      </c>
      <c r="O125" s="55">
        <f>'[10]Daily Roster'!$O125</f>
        <v>0</v>
      </c>
      <c r="P125" s="55">
        <f>'[10]Daily Roster'!$P125</f>
        <v>0</v>
      </c>
      <c r="Q125" s="55">
        <f>'[10]Daily Roster'!$Q125</f>
        <v>0</v>
      </c>
      <c r="R125" s="55">
        <f>'[10]Daily Roster'!$R125</f>
        <v>0</v>
      </c>
      <c r="S125" s="55">
        <f>'[10]Daily Roster'!$S125</f>
        <v>0</v>
      </c>
      <c r="T125" s="55">
        <f>'[10]Daily Roster'!$T125</f>
        <v>0</v>
      </c>
    </row>
    <row r="126" spans="1:20" x14ac:dyDescent="0.3">
      <c r="A126" s="7">
        <v>43273</v>
      </c>
      <c r="B126" s="1" t="s">
        <v>5</v>
      </c>
      <c r="C126" s="55" t="str">
        <f>'[10]Daily Roster'!$C126</f>
        <v>Arthur</v>
      </c>
      <c r="D126" s="55" t="str">
        <f>'[10]Daily Roster'!$D126</f>
        <v>S.McPhee</v>
      </c>
      <c r="E126" s="55" t="str">
        <f>'[10]Daily Roster'!$E126</f>
        <v>J.Hughes</v>
      </c>
      <c r="F126" s="55" t="str">
        <f>'[10]Daily Roster'!$F126</f>
        <v>John</v>
      </c>
      <c r="G126" s="55" t="str">
        <f>'[10]Daily Roster'!$G126</f>
        <v>Michael</v>
      </c>
      <c r="H126" s="55" t="str">
        <f>'[10]Daily Roster'!$H126</f>
        <v>Karishma</v>
      </c>
      <c r="I126" s="55" t="str">
        <f>'[10]Daily Roster'!$I126</f>
        <v>Jasenka</v>
      </c>
      <c r="J126" s="55">
        <f>'[10]Daily Roster'!$J126</f>
        <v>0</v>
      </c>
      <c r="K126" s="55">
        <f>'[10]Daily Roster'!$K126</f>
        <v>0</v>
      </c>
      <c r="L126" s="55">
        <f>'[10]Daily Roster'!$L126</f>
        <v>0</v>
      </c>
      <c r="M126" s="55">
        <f>'[10]Daily Roster'!$M126</f>
        <v>0</v>
      </c>
      <c r="N126" s="55">
        <f>'[10]Daily Roster'!$N126</f>
        <v>0</v>
      </c>
      <c r="O126" s="55">
        <f>'[10]Daily Roster'!$O126</f>
        <v>0</v>
      </c>
      <c r="P126" s="55">
        <f>'[10]Daily Roster'!$P126</f>
        <v>0</v>
      </c>
      <c r="Q126" s="55">
        <f>'[10]Daily Roster'!$Q126</f>
        <v>0</v>
      </c>
      <c r="R126" s="55">
        <f>'[10]Daily Roster'!$R126</f>
        <v>0</v>
      </c>
      <c r="S126" s="55">
        <f>'[10]Daily Roster'!$S126</f>
        <v>0</v>
      </c>
      <c r="T126" s="55">
        <f>'[10]Daily Roster'!$T126</f>
        <v>0</v>
      </c>
    </row>
    <row r="127" spans="1:20" x14ac:dyDescent="0.3">
      <c r="A127" s="7">
        <v>43276</v>
      </c>
      <c r="B127" s="1" t="s">
        <v>1</v>
      </c>
      <c r="C127" s="55" t="str">
        <f>'[10]Daily Roster'!$C127</f>
        <v>Jasenka</v>
      </c>
      <c r="D127" s="55" t="str">
        <f>'[10]Daily Roster'!$D127</f>
        <v>S.McPhee</v>
      </c>
      <c r="E127" s="55" t="str">
        <f>'[10]Daily Roster'!$E127</f>
        <v>J.Hughes</v>
      </c>
      <c r="F127" s="55" t="str">
        <f>'[10]Daily Roster'!$F127</f>
        <v>Robbie</v>
      </c>
      <c r="G127" s="55" t="str">
        <f>'[10]Daily Roster'!$G127</f>
        <v>Michael</v>
      </c>
      <c r="H127" s="55" t="str">
        <f>'[10]Daily Roster'!$H127</f>
        <v>V.Shen</v>
      </c>
      <c r="I127" s="55" t="str">
        <f>'[10]Daily Roster'!$I127</f>
        <v>J.Do</v>
      </c>
      <c r="J127" s="55">
        <f>'[10]Daily Roster'!$J127</f>
        <v>0</v>
      </c>
      <c r="K127" s="55">
        <f>'[10]Daily Roster'!$K127</f>
        <v>0</v>
      </c>
      <c r="L127" s="55">
        <f>'[10]Daily Roster'!$L127</f>
        <v>0</v>
      </c>
      <c r="M127" s="55">
        <f>'[10]Daily Roster'!$M127</f>
        <v>0</v>
      </c>
      <c r="N127" s="55">
        <f>'[10]Daily Roster'!$N127</f>
        <v>0</v>
      </c>
      <c r="O127" s="55">
        <f>'[10]Daily Roster'!$O127</f>
        <v>0</v>
      </c>
      <c r="P127" s="55">
        <f>'[10]Daily Roster'!$P127</f>
        <v>0</v>
      </c>
      <c r="Q127" s="55">
        <f>'[10]Daily Roster'!$Q127</f>
        <v>0</v>
      </c>
      <c r="R127" s="55">
        <f>'[10]Daily Roster'!$R127</f>
        <v>0</v>
      </c>
      <c r="S127" s="55">
        <f>'[10]Daily Roster'!$S127</f>
        <v>0</v>
      </c>
      <c r="T127" s="55">
        <f>'[10]Daily Roster'!$T127</f>
        <v>0</v>
      </c>
    </row>
    <row r="128" spans="1:20" x14ac:dyDescent="0.3">
      <c r="A128" s="7">
        <v>43277</v>
      </c>
      <c r="B128" s="1" t="s">
        <v>2</v>
      </c>
      <c r="C128" s="55" t="str">
        <f>'[10]Daily Roster'!$C128</f>
        <v>Jasenka</v>
      </c>
      <c r="D128" s="55" t="str">
        <f>'[10]Daily Roster'!$D128</f>
        <v>S.McPhee</v>
      </c>
      <c r="E128" s="55" t="str">
        <f>'[10]Daily Roster'!$E128</f>
        <v>J.Hughes</v>
      </c>
      <c r="F128" s="55" t="str">
        <f>'[10]Daily Roster'!$F128</f>
        <v>Robbie</v>
      </c>
      <c r="G128" s="55" t="str">
        <f>'[10]Daily Roster'!$G128</f>
        <v>Michael</v>
      </c>
      <c r="H128" s="55" t="str">
        <f>'[10]Daily Roster'!$H128</f>
        <v>Karishma</v>
      </c>
      <c r="I128" s="55" t="str">
        <f>'[10]Daily Roster'!$I128</f>
        <v>J.Do</v>
      </c>
      <c r="J128" s="55">
        <f>'[10]Daily Roster'!$J128</f>
        <v>0</v>
      </c>
      <c r="K128" s="55">
        <f>'[10]Daily Roster'!$K128</f>
        <v>0</v>
      </c>
      <c r="L128" s="55">
        <f>'[10]Daily Roster'!$L128</f>
        <v>0</v>
      </c>
      <c r="M128" s="55">
        <f>'[10]Daily Roster'!$M128</f>
        <v>0</v>
      </c>
      <c r="N128" s="55">
        <f>'[10]Daily Roster'!$N128</f>
        <v>0</v>
      </c>
      <c r="O128" s="55">
        <f>'[10]Daily Roster'!$O128</f>
        <v>0</v>
      </c>
      <c r="P128" s="55">
        <f>'[10]Daily Roster'!$P128</f>
        <v>0</v>
      </c>
      <c r="Q128" s="55">
        <f>'[10]Daily Roster'!$Q128</f>
        <v>0</v>
      </c>
      <c r="R128" s="55">
        <f>'[10]Daily Roster'!$R128</f>
        <v>0</v>
      </c>
      <c r="S128" s="55">
        <f>'[10]Daily Roster'!$S128</f>
        <v>0</v>
      </c>
      <c r="T128" s="55">
        <f>'[10]Daily Roster'!$T128</f>
        <v>0</v>
      </c>
    </row>
    <row r="129" spans="1:20" x14ac:dyDescent="0.3">
      <c r="A129" s="7">
        <v>43278</v>
      </c>
      <c r="B129" s="1" t="s">
        <v>3</v>
      </c>
      <c r="C129" s="55" t="str">
        <f>'[10]Daily Roster'!$C129</f>
        <v>Jasenka</v>
      </c>
      <c r="D129" s="55" t="str">
        <f>'[10]Daily Roster'!$D129</f>
        <v>S.McPhee</v>
      </c>
      <c r="E129" s="55" t="str">
        <f>'[10]Daily Roster'!$E129</f>
        <v>J.Hughes</v>
      </c>
      <c r="F129" s="55" t="str">
        <f>'[10]Daily Roster'!$F129</f>
        <v>Robbie</v>
      </c>
      <c r="G129" s="55" t="str">
        <f>'[10]Daily Roster'!$G129</f>
        <v>J.Parkinson</v>
      </c>
      <c r="H129" s="55" t="str">
        <f>'[10]Daily Roster'!$H129</f>
        <v>Michael</v>
      </c>
      <c r="I129" s="55" t="str">
        <f>'[10]Daily Roster'!$I129</f>
        <v>J.Do</v>
      </c>
      <c r="J129" s="55">
        <f>'[10]Daily Roster'!$J129</f>
        <v>0</v>
      </c>
      <c r="K129" s="55">
        <f>'[10]Daily Roster'!$K129</f>
        <v>0</v>
      </c>
      <c r="L129" s="55">
        <f>'[10]Daily Roster'!$L129</f>
        <v>0</v>
      </c>
      <c r="M129" s="55">
        <f>'[10]Daily Roster'!$M129</f>
        <v>0</v>
      </c>
      <c r="N129" s="55">
        <f>'[10]Daily Roster'!$N129</f>
        <v>0</v>
      </c>
      <c r="O129" s="55">
        <f>'[10]Daily Roster'!$O129</f>
        <v>0</v>
      </c>
      <c r="P129" s="55">
        <f>'[10]Daily Roster'!$P129</f>
        <v>0</v>
      </c>
      <c r="Q129" s="55">
        <f>'[10]Daily Roster'!$Q129</f>
        <v>0</v>
      </c>
      <c r="R129" s="55">
        <f>'[10]Daily Roster'!$R129</f>
        <v>0</v>
      </c>
      <c r="S129" s="55">
        <f>'[10]Daily Roster'!$S129</f>
        <v>0</v>
      </c>
      <c r="T129" s="55">
        <f>'[10]Daily Roster'!$T129</f>
        <v>0</v>
      </c>
    </row>
    <row r="130" spans="1:20" x14ac:dyDescent="0.3">
      <c r="A130" s="7">
        <v>43279</v>
      </c>
      <c r="B130" s="1" t="s">
        <v>4</v>
      </c>
      <c r="C130" s="55" t="str">
        <f>'[10]Daily Roster'!$C130</f>
        <v>Jasenka</v>
      </c>
      <c r="D130" s="55" t="str">
        <f>'[10]Daily Roster'!$D130</f>
        <v>J.Parkinson</v>
      </c>
      <c r="E130" s="55" t="str">
        <f>'[10]Daily Roster'!$E130</f>
        <v>J.Hughes</v>
      </c>
      <c r="F130" s="55" t="str">
        <f>'[10]Daily Roster'!$F130</f>
        <v>Robbie</v>
      </c>
      <c r="G130" s="55" t="str">
        <f>'[10]Daily Roster'!$G130</f>
        <v>Michael</v>
      </c>
      <c r="H130" s="55" t="str">
        <f>'[10]Daily Roster'!$H130</f>
        <v>Karishma</v>
      </c>
      <c r="I130" s="55" t="str">
        <f>'[10]Daily Roster'!$I130</f>
        <v>J.Do</v>
      </c>
      <c r="J130" s="55">
        <f>'[10]Daily Roster'!$J130</f>
        <v>0</v>
      </c>
      <c r="K130" s="55">
        <f>'[10]Daily Roster'!$K130</f>
        <v>0</v>
      </c>
      <c r="L130" s="55">
        <f>'[10]Daily Roster'!$L130</f>
        <v>0</v>
      </c>
      <c r="M130" s="55">
        <f>'[10]Daily Roster'!$M130</f>
        <v>0</v>
      </c>
      <c r="N130" s="55">
        <f>'[10]Daily Roster'!$N130</f>
        <v>0</v>
      </c>
      <c r="O130" s="55">
        <f>'[10]Daily Roster'!$O130</f>
        <v>0</v>
      </c>
      <c r="P130" s="55">
        <f>'[10]Daily Roster'!$P130</f>
        <v>0</v>
      </c>
      <c r="Q130" s="55">
        <f>'[10]Daily Roster'!$Q130</f>
        <v>0</v>
      </c>
      <c r="R130" s="55">
        <f>'[10]Daily Roster'!$R130</f>
        <v>0</v>
      </c>
      <c r="S130" s="55">
        <f>'[10]Daily Roster'!$S130</f>
        <v>0</v>
      </c>
      <c r="T130" s="55">
        <f>'[10]Daily Roster'!$T130</f>
        <v>0</v>
      </c>
    </row>
    <row r="131" spans="1:20" x14ac:dyDescent="0.3">
      <c r="A131" s="7">
        <v>43280</v>
      </c>
      <c r="B131" s="1" t="s">
        <v>5</v>
      </c>
      <c r="C131" s="55" t="str">
        <f>'[10]Daily Roster'!$C131</f>
        <v>Jasenka</v>
      </c>
      <c r="D131" s="55" t="str">
        <f>'[10]Daily Roster'!$D131</f>
        <v>S.McPhee</v>
      </c>
      <c r="E131" s="55" t="str">
        <f>'[10]Daily Roster'!$E131</f>
        <v>J.Hughes</v>
      </c>
      <c r="F131" s="55" t="str">
        <f>'[10]Daily Roster'!$F131</f>
        <v>Robbie</v>
      </c>
      <c r="G131" s="55" t="str">
        <f>'[10]Daily Roster'!$G131</f>
        <v>Michael</v>
      </c>
      <c r="H131" s="55" t="str">
        <f>'[10]Daily Roster'!$H131</f>
        <v>Karishma</v>
      </c>
      <c r="I131" s="55" t="str">
        <f>'[10]Daily Roster'!$I131</f>
        <v>J.Do</v>
      </c>
      <c r="J131" s="55">
        <f>'[10]Daily Roster'!$J131</f>
        <v>0</v>
      </c>
      <c r="K131" s="55">
        <f>'[10]Daily Roster'!$K131</f>
        <v>0</v>
      </c>
      <c r="L131" s="55">
        <f>'[10]Daily Roster'!$L131</f>
        <v>0</v>
      </c>
      <c r="M131" s="55">
        <f>'[10]Daily Roster'!$M131</f>
        <v>0</v>
      </c>
      <c r="N131" s="55">
        <f>'[10]Daily Roster'!$N131</f>
        <v>0</v>
      </c>
      <c r="O131" s="55">
        <f>'[10]Daily Roster'!$O131</f>
        <v>0</v>
      </c>
      <c r="P131" s="55">
        <f>'[10]Daily Roster'!$P131</f>
        <v>0</v>
      </c>
      <c r="Q131" s="55">
        <f>'[10]Daily Roster'!$Q131</f>
        <v>0</v>
      </c>
      <c r="R131" s="55">
        <f>'[10]Daily Roster'!$R131</f>
        <v>0</v>
      </c>
      <c r="S131" s="55">
        <f>'[10]Daily Roster'!$S131</f>
        <v>0</v>
      </c>
      <c r="T131" s="55">
        <f>'[10]Daily Roster'!$T131</f>
        <v>0</v>
      </c>
    </row>
    <row r="132" spans="1:20" x14ac:dyDescent="0.3">
      <c r="A132" s="7">
        <v>43283</v>
      </c>
      <c r="B132" s="1" t="s">
        <v>1</v>
      </c>
      <c r="C132" s="55" t="str">
        <f>'[10]Daily Roster'!$C132</f>
        <v>Karishma</v>
      </c>
      <c r="D132" s="55" t="str">
        <f>'[10]Daily Roster'!$D132</f>
        <v>S.McPhee</v>
      </c>
      <c r="E132" s="55" t="str">
        <f>'[10]Daily Roster'!$E132</f>
        <v>Kosta</v>
      </c>
      <c r="F132" s="55" t="str">
        <f>'[10]Daily Roster'!$F132</f>
        <v>Jasenka</v>
      </c>
      <c r="G132" s="55" t="str">
        <f>'[10]Daily Roster'!$G132</f>
        <v>J.Do</v>
      </c>
      <c r="H132" s="55" t="str">
        <f>'[10]Daily Roster'!$H132</f>
        <v>D.Dunning</v>
      </c>
      <c r="I132" s="55" t="str">
        <f>'[10]Daily Roster'!$I132</f>
        <v>Arthur</v>
      </c>
      <c r="J132" s="55">
        <f>'[10]Daily Roster'!$J132</f>
        <v>0</v>
      </c>
      <c r="K132" s="55">
        <f>'[10]Daily Roster'!$K132</f>
        <v>0</v>
      </c>
      <c r="L132" s="55">
        <f>'[10]Daily Roster'!$L132</f>
        <v>0</v>
      </c>
      <c r="M132" s="55">
        <f>'[10]Daily Roster'!$M132</f>
        <v>0</v>
      </c>
      <c r="N132" s="55">
        <f>'[10]Daily Roster'!$N132</f>
        <v>0</v>
      </c>
      <c r="O132" s="55">
        <f>'[10]Daily Roster'!$O132</f>
        <v>0</v>
      </c>
      <c r="P132" s="55">
        <f>'[10]Daily Roster'!$P132</f>
        <v>0</v>
      </c>
      <c r="Q132" s="55">
        <f>'[10]Daily Roster'!$Q132</f>
        <v>0</v>
      </c>
      <c r="R132" s="55">
        <f>'[10]Daily Roster'!$R132</f>
        <v>0</v>
      </c>
      <c r="S132" s="55">
        <f>'[10]Daily Roster'!$S132</f>
        <v>0</v>
      </c>
      <c r="T132" s="55">
        <f>'[10]Daily Roster'!$T132</f>
        <v>0</v>
      </c>
    </row>
    <row r="133" spans="1:20" x14ac:dyDescent="0.3">
      <c r="A133" s="7">
        <v>43284</v>
      </c>
      <c r="B133" s="1" t="s">
        <v>2</v>
      </c>
      <c r="C133" s="55" t="str">
        <f>'[10]Daily Roster'!$C133</f>
        <v>Karishma</v>
      </c>
      <c r="D133" s="55" t="str">
        <f>'[10]Daily Roster'!$D133</f>
        <v>S.McPhee</v>
      </c>
      <c r="E133" s="55" t="str">
        <f>'[10]Daily Roster'!$E133</f>
        <v>Kosta</v>
      </c>
      <c r="F133" s="55" t="str">
        <f>'[10]Daily Roster'!$F133</f>
        <v>Jasenka</v>
      </c>
      <c r="G133" s="55" t="str">
        <f>'[10]Daily Roster'!$G133</f>
        <v>J.Parkinson</v>
      </c>
      <c r="H133" s="55" t="str">
        <f>'[10]Daily Roster'!$H133</f>
        <v>J.Do</v>
      </c>
      <c r="I133" s="55" t="str">
        <f>'[10]Daily Roster'!$I133</f>
        <v>Arthur</v>
      </c>
      <c r="J133" s="55">
        <f>'[10]Daily Roster'!$J133</f>
        <v>0</v>
      </c>
      <c r="K133" s="55">
        <f>'[10]Daily Roster'!$K133</f>
        <v>0</v>
      </c>
      <c r="L133" s="55">
        <f>'[10]Daily Roster'!$L133</f>
        <v>0</v>
      </c>
      <c r="M133" s="55">
        <f>'[10]Daily Roster'!$M133</f>
        <v>0</v>
      </c>
      <c r="N133" s="55">
        <f>'[10]Daily Roster'!$N133</f>
        <v>0</v>
      </c>
      <c r="O133" s="55">
        <f>'[10]Daily Roster'!$O133</f>
        <v>0</v>
      </c>
      <c r="P133" s="55">
        <f>'[10]Daily Roster'!$P133</f>
        <v>0</v>
      </c>
      <c r="Q133" s="55">
        <f>'[10]Daily Roster'!$Q133</f>
        <v>0</v>
      </c>
      <c r="R133" s="55">
        <f>'[10]Daily Roster'!$R133</f>
        <v>0</v>
      </c>
      <c r="S133" s="55">
        <f>'[10]Daily Roster'!$S133</f>
        <v>0</v>
      </c>
      <c r="T133" s="55">
        <f>'[10]Daily Roster'!$T133</f>
        <v>0</v>
      </c>
    </row>
    <row r="134" spans="1:20" x14ac:dyDescent="0.3">
      <c r="A134" s="7">
        <v>43285</v>
      </c>
      <c r="B134" s="1" t="s">
        <v>3</v>
      </c>
      <c r="C134" s="55" t="str">
        <f>'[10]Daily Roster'!$C134</f>
        <v>Karishma</v>
      </c>
      <c r="D134" s="55" t="str">
        <f>'[10]Daily Roster'!$D134</f>
        <v>S.McPhee</v>
      </c>
      <c r="E134" s="55" t="str">
        <f>'[10]Daily Roster'!$E134</f>
        <v>Kosta</v>
      </c>
      <c r="F134" s="55" t="str">
        <f>'[10]Daily Roster'!$F134</f>
        <v>Jasenka</v>
      </c>
      <c r="G134" s="55" t="str">
        <f>'[10]Daily Roster'!$G134</f>
        <v>J.Parkinson</v>
      </c>
      <c r="H134" s="55" t="str">
        <f>'[10]Daily Roster'!$H134</f>
        <v>J.Do</v>
      </c>
      <c r="I134" s="55" t="str">
        <f>'[10]Daily Roster'!$I134</f>
        <v>Arthur</v>
      </c>
      <c r="J134" s="55">
        <f>'[10]Daily Roster'!$J134</f>
        <v>0</v>
      </c>
      <c r="K134" s="55">
        <f>'[10]Daily Roster'!$K134</f>
        <v>0</v>
      </c>
      <c r="L134" s="55">
        <f>'[10]Daily Roster'!$L134</f>
        <v>0</v>
      </c>
      <c r="M134" s="55">
        <f>'[10]Daily Roster'!$M134</f>
        <v>0</v>
      </c>
      <c r="N134" s="55">
        <f>'[10]Daily Roster'!$N134</f>
        <v>0</v>
      </c>
      <c r="O134" s="55">
        <f>'[10]Daily Roster'!$O134</f>
        <v>0</v>
      </c>
      <c r="P134" s="55">
        <f>'[10]Daily Roster'!$P134</f>
        <v>0</v>
      </c>
      <c r="Q134" s="55">
        <f>'[10]Daily Roster'!$Q134</f>
        <v>0</v>
      </c>
      <c r="R134" s="55">
        <f>'[10]Daily Roster'!$R134</f>
        <v>0</v>
      </c>
      <c r="S134" s="55">
        <f>'[10]Daily Roster'!$S134</f>
        <v>0</v>
      </c>
      <c r="T134" s="55">
        <f>'[10]Daily Roster'!$T134</f>
        <v>0</v>
      </c>
    </row>
    <row r="135" spans="1:20" x14ac:dyDescent="0.3">
      <c r="A135" s="7">
        <v>43286</v>
      </c>
      <c r="B135" s="1" t="s">
        <v>4</v>
      </c>
      <c r="C135" s="55" t="str">
        <f>'[10]Daily Roster'!$C135</f>
        <v>Karishma</v>
      </c>
      <c r="D135" s="55" t="str">
        <f>'[10]Daily Roster'!$D135</f>
        <v>S.McPhee</v>
      </c>
      <c r="E135" s="55" t="str">
        <f>'[10]Daily Roster'!$E135</f>
        <v>Kosta</v>
      </c>
      <c r="F135" s="55" t="str">
        <f>'[10]Daily Roster'!$F135</f>
        <v>Jasenka</v>
      </c>
      <c r="G135" s="55" t="str">
        <f>'[10]Daily Roster'!$G135</f>
        <v>J.Do</v>
      </c>
      <c r="H135" s="55" t="str">
        <f>'[10]Daily Roster'!$H135</f>
        <v>Tatyana</v>
      </c>
      <c r="I135" s="55" t="str">
        <f>'[10]Daily Roster'!$I135</f>
        <v>Arthur</v>
      </c>
      <c r="J135" s="55">
        <f>'[10]Daily Roster'!$J135</f>
        <v>0</v>
      </c>
      <c r="K135" s="55">
        <f>'[10]Daily Roster'!$K135</f>
        <v>0</v>
      </c>
      <c r="L135" s="55">
        <f>'[10]Daily Roster'!$L135</f>
        <v>0</v>
      </c>
      <c r="M135" s="55">
        <f>'[10]Daily Roster'!$M135</f>
        <v>0</v>
      </c>
      <c r="N135" s="55">
        <f>'[10]Daily Roster'!$N135</f>
        <v>0</v>
      </c>
      <c r="O135" s="55">
        <f>'[10]Daily Roster'!$O135</f>
        <v>0</v>
      </c>
      <c r="P135" s="55">
        <f>'[10]Daily Roster'!$P135</f>
        <v>0</v>
      </c>
      <c r="Q135" s="55">
        <f>'[10]Daily Roster'!$Q135</f>
        <v>0</v>
      </c>
      <c r="R135" s="55">
        <f>'[10]Daily Roster'!$R135</f>
        <v>0</v>
      </c>
      <c r="S135" s="55">
        <f>'[10]Daily Roster'!$S135</f>
        <v>0</v>
      </c>
      <c r="T135" s="55">
        <f>'[10]Daily Roster'!$T135</f>
        <v>0</v>
      </c>
    </row>
    <row r="136" spans="1:20" x14ac:dyDescent="0.3">
      <c r="A136" s="7">
        <v>43287</v>
      </c>
      <c r="B136" s="1" t="s">
        <v>5</v>
      </c>
      <c r="C136" s="55" t="str">
        <f>'[10]Daily Roster'!$C136</f>
        <v>Karishma</v>
      </c>
      <c r="D136" s="55" t="str">
        <f>'[10]Daily Roster'!$D136</f>
        <v>S.McPhee</v>
      </c>
      <c r="E136" s="55" t="str">
        <f>'[10]Daily Roster'!$E136</f>
        <v>Kosta</v>
      </c>
      <c r="F136" s="55" t="str">
        <f>'[10]Daily Roster'!$F136</f>
        <v>Tatyana</v>
      </c>
      <c r="G136" s="55" t="str">
        <f>'[10]Daily Roster'!$G136</f>
        <v>J.Do</v>
      </c>
      <c r="H136" s="55" t="str">
        <f>'[10]Daily Roster'!$H136</f>
        <v>D.Dunning</v>
      </c>
      <c r="I136" s="55" t="str">
        <f>'[10]Daily Roster'!$I136</f>
        <v>Arthur</v>
      </c>
      <c r="J136" s="55">
        <f>'[10]Daily Roster'!$J136</f>
        <v>0</v>
      </c>
      <c r="K136" s="55">
        <f>'[10]Daily Roster'!$K136</f>
        <v>0</v>
      </c>
      <c r="L136" s="55">
        <f>'[10]Daily Roster'!$L136</f>
        <v>0</v>
      </c>
      <c r="M136" s="55">
        <f>'[10]Daily Roster'!$M136</f>
        <v>0</v>
      </c>
      <c r="N136" s="55">
        <f>'[10]Daily Roster'!$N136</f>
        <v>0</v>
      </c>
      <c r="O136" s="55">
        <f>'[10]Daily Roster'!$O136</f>
        <v>0</v>
      </c>
      <c r="P136" s="55">
        <f>'[10]Daily Roster'!$P136</f>
        <v>0</v>
      </c>
      <c r="Q136" s="55">
        <f>'[10]Daily Roster'!$Q136</f>
        <v>0</v>
      </c>
      <c r="R136" s="55">
        <f>'[10]Daily Roster'!$R136</f>
        <v>0</v>
      </c>
      <c r="S136" s="55">
        <f>'[10]Daily Roster'!$S136</f>
        <v>0</v>
      </c>
      <c r="T136" s="55">
        <f>'[10]Daily Roster'!$T136</f>
        <v>0</v>
      </c>
    </row>
    <row r="137" spans="1:20" x14ac:dyDescent="0.3">
      <c r="A137" s="7">
        <v>43290</v>
      </c>
      <c r="B137" s="1" t="s">
        <v>1</v>
      </c>
      <c r="C137" s="55" t="str">
        <f>'[10]Daily Roster'!$C137</f>
        <v>Karishma</v>
      </c>
      <c r="D137" s="55" t="str">
        <f>'[10]Daily Roster'!$D137</f>
        <v>S.McPhee</v>
      </c>
      <c r="E137" s="55" t="str">
        <f>'[10]Daily Roster'!$E137</f>
        <v>Kosta</v>
      </c>
      <c r="F137" s="55" t="str">
        <f>'[10]Daily Roster'!$F137</f>
        <v>Jasenka</v>
      </c>
      <c r="G137" s="55" t="str">
        <f>'[10]Daily Roster'!$G137</f>
        <v>Arthur</v>
      </c>
      <c r="H137" s="55" t="str">
        <f>'[10]Daily Roster'!$H137</f>
        <v>J.Do</v>
      </c>
      <c r="I137" s="55" t="str">
        <f>'[10]Daily Roster'!$I137</f>
        <v>Tatyana</v>
      </c>
      <c r="J137" s="55">
        <f>'[10]Daily Roster'!$J137</f>
        <v>0</v>
      </c>
      <c r="K137" s="55">
        <f>'[10]Daily Roster'!$K137</f>
        <v>0</v>
      </c>
      <c r="L137" s="55">
        <f>'[10]Daily Roster'!$L137</f>
        <v>0</v>
      </c>
      <c r="M137" s="55">
        <f>'[10]Daily Roster'!$M137</f>
        <v>0</v>
      </c>
      <c r="N137" s="55">
        <f>'[10]Daily Roster'!$N137</f>
        <v>0</v>
      </c>
      <c r="O137" s="55">
        <f>'[10]Daily Roster'!$O137</f>
        <v>0</v>
      </c>
      <c r="P137" s="55">
        <f>'[10]Daily Roster'!$P137</f>
        <v>0</v>
      </c>
      <c r="Q137" s="55">
        <f>'[10]Daily Roster'!$Q137</f>
        <v>0</v>
      </c>
      <c r="R137" s="55">
        <f>'[10]Daily Roster'!$R137</f>
        <v>0</v>
      </c>
      <c r="S137" s="55">
        <f>'[10]Daily Roster'!$S137</f>
        <v>0</v>
      </c>
      <c r="T137" s="55">
        <f>'[10]Daily Roster'!$T137</f>
        <v>0</v>
      </c>
    </row>
    <row r="138" spans="1:20" x14ac:dyDescent="0.3">
      <c r="A138" s="7">
        <v>43291</v>
      </c>
      <c r="B138" s="1" t="s">
        <v>2</v>
      </c>
      <c r="C138" s="55" t="str">
        <f>'[10]Daily Roster'!$C138</f>
        <v>Karishma</v>
      </c>
      <c r="D138" s="55" t="str">
        <f>'[10]Daily Roster'!$D138</f>
        <v>S.McPhee</v>
      </c>
      <c r="E138" s="55" t="str">
        <f>'[10]Daily Roster'!$E138</f>
        <v>Kosta</v>
      </c>
      <c r="F138" s="55" t="str">
        <f>'[10]Daily Roster'!$F138</f>
        <v>Jasenka</v>
      </c>
      <c r="G138" s="55" t="str">
        <f>'[10]Daily Roster'!$G138</f>
        <v>Arthur</v>
      </c>
      <c r="H138" s="55" t="str">
        <f>'[10]Daily Roster'!$H138</f>
        <v>J.Do</v>
      </c>
      <c r="I138" s="55" t="str">
        <f>'[10]Daily Roster'!$I138</f>
        <v>Tatyana</v>
      </c>
      <c r="J138" s="55">
        <f>'[10]Daily Roster'!$J138</f>
        <v>0</v>
      </c>
      <c r="K138" s="55">
        <f>'[10]Daily Roster'!$K138</f>
        <v>0</v>
      </c>
      <c r="L138" s="55">
        <f>'[10]Daily Roster'!$L138</f>
        <v>0</v>
      </c>
      <c r="M138" s="55">
        <f>'[10]Daily Roster'!$M138</f>
        <v>0</v>
      </c>
      <c r="N138" s="55">
        <f>'[10]Daily Roster'!$N138</f>
        <v>0</v>
      </c>
      <c r="O138" s="55">
        <f>'[10]Daily Roster'!$O138</f>
        <v>0</v>
      </c>
      <c r="P138" s="55">
        <f>'[10]Daily Roster'!$P138</f>
        <v>0</v>
      </c>
      <c r="Q138" s="55">
        <f>'[10]Daily Roster'!$Q138</f>
        <v>0</v>
      </c>
      <c r="R138" s="55">
        <f>'[10]Daily Roster'!$R138</f>
        <v>0</v>
      </c>
      <c r="S138" s="55">
        <f>'[10]Daily Roster'!$S138</f>
        <v>0</v>
      </c>
      <c r="T138" s="55">
        <f>'[10]Daily Roster'!$T138</f>
        <v>0</v>
      </c>
    </row>
    <row r="139" spans="1:20" x14ac:dyDescent="0.3">
      <c r="A139" s="7">
        <v>43292</v>
      </c>
      <c r="B139" s="1" t="s">
        <v>3</v>
      </c>
      <c r="C139" s="55" t="str">
        <f>'[10]Daily Roster'!$C139</f>
        <v>Karishma</v>
      </c>
      <c r="D139" s="55" t="str">
        <f>'[10]Daily Roster'!$D139</f>
        <v>S.McPhee</v>
      </c>
      <c r="E139" s="55" t="str">
        <f>'[10]Daily Roster'!$E139</f>
        <v>Ubai</v>
      </c>
      <c r="F139" s="55" t="str">
        <f>'[10]Daily Roster'!$F139</f>
        <v>Jasenka</v>
      </c>
      <c r="G139" s="55" t="str">
        <f>'[10]Daily Roster'!$G139</f>
        <v>J.Parkinson</v>
      </c>
      <c r="H139" s="55" t="str">
        <f>'[10]Daily Roster'!$H139</f>
        <v>J.Do</v>
      </c>
      <c r="I139" s="55" t="str">
        <f>'[10]Daily Roster'!$I139</f>
        <v>Tatyana</v>
      </c>
      <c r="J139" s="55">
        <f>'[10]Daily Roster'!$J139</f>
        <v>0</v>
      </c>
      <c r="K139" s="55">
        <f>'[10]Daily Roster'!$K139</f>
        <v>0</v>
      </c>
      <c r="L139" s="55">
        <f>'[10]Daily Roster'!$L139</f>
        <v>0</v>
      </c>
      <c r="M139" s="55">
        <f>'[10]Daily Roster'!$M139</f>
        <v>0</v>
      </c>
      <c r="N139" s="55">
        <f>'[10]Daily Roster'!$N139</f>
        <v>0</v>
      </c>
      <c r="O139" s="55">
        <f>'[10]Daily Roster'!$O139</f>
        <v>0</v>
      </c>
      <c r="P139" s="55">
        <f>'[10]Daily Roster'!$P139</f>
        <v>0</v>
      </c>
      <c r="Q139" s="55">
        <f>'[10]Daily Roster'!$Q139</f>
        <v>0</v>
      </c>
      <c r="R139" s="55">
        <f>'[10]Daily Roster'!$R139</f>
        <v>0</v>
      </c>
      <c r="S139" s="55">
        <f>'[10]Daily Roster'!$S139</f>
        <v>0</v>
      </c>
      <c r="T139" s="55">
        <f>'[10]Daily Roster'!$T139</f>
        <v>0</v>
      </c>
    </row>
    <row r="140" spans="1:20" x14ac:dyDescent="0.3">
      <c r="A140" s="7">
        <v>43293</v>
      </c>
      <c r="B140" s="1" t="s">
        <v>4</v>
      </c>
      <c r="C140" s="55" t="str">
        <f>'[10]Daily Roster'!$C140</f>
        <v>Karishma</v>
      </c>
      <c r="D140" s="55" t="str">
        <f>'[10]Daily Roster'!$D140</f>
        <v>S.McPhee</v>
      </c>
      <c r="E140" s="55" t="str">
        <f>'[10]Daily Roster'!$E140</f>
        <v>Kosta</v>
      </c>
      <c r="F140" s="55" t="str">
        <f>'[10]Daily Roster'!$F140</f>
        <v>Jasenka</v>
      </c>
      <c r="G140" s="55" t="str">
        <f>'[10]Daily Roster'!$G140</f>
        <v>J.Parkinson</v>
      </c>
      <c r="H140" s="55" t="str">
        <f>'[10]Daily Roster'!$H140</f>
        <v>J.Do</v>
      </c>
      <c r="I140" s="55" t="str">
        <f>'[10]Daily Roster'!$I140</f>
        <v>Tatyana</v>
      </c>
      <c r="J140" s="55">
        <f>'[10]Daily Roster'!$J140</f>
        <v>0</v>
      </c>
      <c r="K140" s="55">
        <f>'[10]Daily Roster'!$K140</f>
        <v>0</v>
      </c>
      <c r="L140" s="55">
        <f>'[10]Daily Roster'!$L140</f>
        <v>0</v>
      </c>
      <c r="M140" s="55">
        <f>'[10]Daily Roster'!$M140</f>
        <v>0</v>
      </c>
      <c r="N140" s="55">
        <f>'[10]Daily Roster'!$N140</f>
        <v>0</v>
      </c>
      <c r="O140" s="55">
        <f>'[10]Daily Roster'!$O140</f>
        <v>0</v>
      </c>
      <c r="P140" s="55">
        <f>'[10]Daily Roster'!$P140</f>
        <v>0</v>
      </c>
      <c r="Q140" s="55">
        <f>'[10]Daily Roster'!$Q140</f>
        <v>0</v>
      </c>
      <c r="R140" s="55">
        <f>'[10]Daily Roster'!$R140</f>
        <v>0</v>
      </c>
      <c r="S140" s="55">
        <f>'[10]Daily Roster'!$S140</f>
        <v>0</v>
      </c>
      <c r="T140" s="55">
        <f>'[10]Daily Roster'!$T140</f>
        <v>0</v>
      </c>
    </row>
    <row r="141" spans="1:20" x14ac:dyDescent="0.3">
      <c r="A141" s="7">
        <v>43294</v>
      </c>
      <c r="B141" s="1" t="s">
        <v>5</v>
      </c>
      <c r="C141" s="55" t="str">
        <f>'[10]Daily Roster'!$C141</f>
        <v>Karishma</v>
      </c>
      <c r="D141" s="55" t="str">
        <f>'[10]Daily Roster'!$D141</f>
        <v>S.McPhee</v>
      </c>
      <c r="E141" s="55" t="str">
        <f>'[10]Daily Roster'!$E141</f>
        <v>Kosta</v>
      </c>
      <c r="F141" s="55" t="str">
        <f>'[10]Daily Roster'!$F141</f>
        <v>Jasenka</v>
      </c>
      <c r="G141" s="55" t="str">
        <f>'[10]Daily Roster'!$G141</f>
        <v>Arthur</v>
      </c>
      <c r="H141" s="55" t="str">
        <f>'[10]Daily Roster'!$H141</f>
        <v>J.Do</v>
      </c>
      <c r="I141" s="55" t="str">
        <f>'[10]Daily Roster'!$I141</f>
        <v>Tatyana</v>
      </c>
      <c r="J141" s="55">
        <f>'[10]Daily Roster'!$J141</f>
        <v>0</v>
      </c>
      <c r="K141" s="55">
        <f>'[10]Daily Roster'!$K141</f>
        <v>0</v>
      </c>
      <c r="L141" s="55">
        <f>'[10]Daily Roster'!$L141</f>
        <v>0</v>
      </c>
      <c r="M141" s="55">
        <f>'[10]Daily Roster'!$M141</f>
        <v>0</v>
      </c>
      <c r="N141" s="55">
        <f>'[10]Daily Roster'!$N141</f>
        <v>0</v>
      </c>
      <c r="O141" s="55">
        <f>'[10]Daily Roster'!$O141</f>
        <v>0</v>
      </c>
      <c r="P141" s="55">
        <f>'[10]Daily Roster'!$P141</f>
        <v>0</v>
      </c>
      <c r="Q141" s="55">
        <f>'[10]Daily Roster'!$Q141</f>
        <v>0</v>
      </c>
      <c r="R141" s="55">
        <f>'[10]Daily Roster'!$R141</f>
        <v>0</v>
      </c>
      <c r="S141" s="55">
        <f>'[10]Daily Roster'!$S141</f>
        <v>0</v>
      </c>
      <c r="T141" s="55">
        <f>'[10]Daily Roster'!$T141</f>
        <v>0</v>
      </c>
    </row>
    <row r="142" spans="1:20" x14ac:dyDescent="0.3">
      <c r="A142" s="7">
        <v>43297</v>
      </c>
      <c r="B142" s="1" t="s">
        <v>1</v>
      </c>
      <c r="C142" s="55" t="str">
        <f>'[10]Daily Roster'!$C142</f>
        <v>Karishma</v>
      </c>
      <c r="D142" s="55" t="str">
        <f>'[10]Daily Roster'!$D142</f>
        <v>S.McPhee</v>
      </c>
      <c r="E142" s="55" t="str">
        <f>'[10]Daily Roster'!$E142</f>
        <v>Ubai</v>
      </c>
      <c r="F142" s="55" t="str">
        <f>'[10]Daily Roster'!$F142</f>
        <v>Jasenka</v>
      </c>
      <c r="G142" s="55" t="str">
        <f>'[10]Daily Roster'!$G142</f>
        <v>Arthur</v>
      </c>
      <c r="H142" s="55" t="str">
        <f>'[10]Daily Roster'!$H142</f>
        <v>Tatyana</v>
      </c>
      <c r="I142" s="55" t="str">
        <f>'[10]Daily Roster'!$I142</f>
        <v>J.Do</v>
      </c>
      <c r="J142" s="55">
        <f>'[10]Daily Roster'!$J142</f>
        <v>0</v>
      </c>
      <c r="K142" s="55">
        <f>'[10]Daily Roster'!$K142</f>
        <v>0</v>
      </c>
      <c r="L142" s="55">
        <f>'[10]Daily Roster'!$L142</f>
        <v>0</v>
      </c>
      <c r="M142" s="55">
        <f>'[10]Daily Roster'!$M142</f>
        <v>0</v>
      </c>
      <c r="N142" s="55">
        <f>'[10]Daily Roster'!$N142</f>
        <v>0</v>
      </c>
      <c r="O142" s="55">
        <f>'[10]Daily Roster'!$O142</f>
        <v>0</v>
      </c>
      <c r="P142" s="55">
        <f>'[10]Daily Roster'!$P142</f>
        <v>0</v>
      </c>
      <c r="Q142" s="55">
        <f>'[10]Daily Roster'!$Q142</f>
        <v>0</v>
      </c>
      <c r="R142" s="55">
        <f>'[10]Daily Roster'!$R142</f>
        <v>0</v>
      </c>
      <c r="S142" s="55">
        <f>'[10]Daily Roster'!$S142</f>
        <v>0</v>
      </c>
      <c r="T142" s="55">
        <f>'[10]Daily Roster'!$T142</f>
        <v>0</v>
      </c>
    </row>
    <row r="143" spans="1:20" x14ac:dyDescent="0.3">
      <c r="A143" s="7">
        <v>43298</v>
      </c>
      <c r="B143" s="1" t="s">
        <v>2</v>
      </c>
      <c r="C143" s="55" t="str">
        <f>'[10]Daily Roster'!$C143</f>
        <v>Karishma</v>
      </c>
      <c r="D143" s="55" t="str">
        <f>'[10]Daily Roster'!$D143</f>
        <v>S.McPhee</v>
      </c>
      <c r="E143" s="55" t="str">
        <f>'[10]Daily Roster'!$E143</f>
        <v>Kosta</v>
      </c>
      <c r="F143" s="55" t="str">
        <f>'[10]Daily Roster'!$F143</f>
        <v>Jasenka</v>
      </c>
      <c r="G143" s="55" t="str">
        <f>'[10]Daily Roster'!$G143</f>
        <v>Arthur</v>
      </c>
      <c r="H143" s="55" t="str">
        <f>'[10]Daily Roster'!$H143</f>
        <v>Tatyana</v>
      </c>
      <c r="I143" s="55" t="str">
        <f>'[10]Daily Roster'!$I143</f>
        <v>J.Do</v>
      </c>
      <c r="J143" s="55">
        <f>'[10]Daily Roster'!$J143</f>
        <v>0</v>
      </c>
      <c r="K143" s="55">
        <f>'[10]Daily Roster'!$K143</f>
        <v>0</v>
      </c>
      <c r="L143" s="55">
        <f>'[10]Daily Roster'!$L143</f>
        <v>0</v>
      </c>
      <c r="M143" s="55">
        <f>'[10]Daily Roster'!$M143</f>
        <v>0</v>
      </c>
      <c r="N143" s="55">
        <f>'[10]Daily Roster'!$N143</f>
        <v>0</v>
      </c>
      <c r="O143" s="55">
        <f>'[10]Daily Roster'!$O143</f>
        <v>0</v>
      </c>
      <c r="P143" s="55">
        <f>'[10]Daily Roster'!$P143</f>
        <v>0</v>
      </c>
      <c r="Q143" s="55">
        <f>'[10]Daily Roster'!$Q143</f>
        <v>0</v>
      </c>
      <c r="R143" s="55">
        <f>'[10]Daily Roster'!$R143</f>
        <v>0</v>
      </c>
      <c r="S143" s="55">
        <f>'[10]Daily Roster'!$S143</f>
        <v>0</v>
      </c>
      <c r="T143" s="55">
        <f>'[10]Daily Roster'!$T143</f>
        <v>0</v>
      </c>
    </row>
    <row r="144" spans="1:20" x14ac:dyDescent="0.3">
      <c r="A144" s="7">
        <v>43299</v>
      </c>
      <c r="B144" s="1" t="s">
        <v>3</v>
      </c>
      <c r="C144" s="55" t="str">
        <f>'[10]Daily Roster'!$C144</f>
        <v>Karishma</v>
      </c>
      <c r="D144" s="55" t="str">
        <f>'[10]Daily Roster'!$D144</f>
        <v>S.McPhee&lt;3pm</v>
      </c>
      <c r="E144" s="55" t="str">
        <f>'[10]Daily Roster'!$E144</f>
        <v>Kosta</v>
      </c>
      <c r="F144" s="55" t="str">
        <f>'[10]Daily Roster'!$F144</f>
        <v>Jasenka</v>
      </c>
      <c r="G144" s="55" t="str">
        <f>'[10]Daily Roster'!$G144</f>
        <v>J.Parkinson&lt;3pm</v>
      </c>
      <c r="H144" s="55" t="str">
        <f>'[10]Daily Roster'!$H144</f>
        <v>Tatyana</v>
      </c>
      <c r="I144" s="55" t="str">
        <f>'[10]Daily Roster'!$I144</f>
        <v>J.Do</v>
      </c>
      <c r="J144" s="55">
        <f>'[10]Daily Roster'!$J144</f>
        <v>0</v>
      </c>
      <c r="K144" s="55">
        <f>'[10]Daily Roster'!$K144</f>
        <v>0</v>
      </c>
      <c r="L144" s="55">
        <f>'[10]Daily Roster'!$L144</f>
        <v>0</v>
      </c>
      <c r="M144" s="55">
        <f>'[10]Daily Roster'!$M144</f>
        <v>0</v>
      </c>
      <c r="N144" s="55">
        <f>'[10]Daily Roster'!$N144</f>
        <v>0</v>
      </c>
      <c r="O144" s="55">
        <f>'[10]Daily Roster'!$O144</f>
        <v>0</v>
      </c>
      <c r="P144" s="55">
        <f>'[10]Daily Roster'!$P144</f>
        <v>0</v>
      </c>
      <c r="Q144" s="55">
        <f>'[10]Daily Roster'!$Q144</f>
        <v>0</v>
      </c>
      <c r="R144" s="55">
        <f>'[10]Daily Roster'!$R144</f>
        <v>0</v>
      </c>
      <c r="S144" s="55">
        <f>'[10]Daily Roster'!$S144</f>
        <v>0</v>
      </c>
      <c r="T144" s="55">
        <f>'[10]Daily Roster'!$T144</f>
        <v>0</v>
      </c>
    </row>
    <row r="145" spans="1:20" x14ac:dyDescent="0.3">
      <c r="A145" s="7">
        <v>43300</v>
      </c>
      <c r="B145" s="1" t="s">
        <v>4</v>
      </c>
      <c r="C145" s="55" t="str">
        <f>'[10]Daily Roster'!$C145</f>
        <v>Karishma</v>
      </c>
      <c r="D145" s="55" t="str">
        <f>'[10]Daily Roster'!$D145</f>
        <v>S.McPhee/J.Yang</v>
      </c>
      <c r="E145" s="55" t="str">
        <f>'[10]Daily Roster'!$E145</f>
        <v>Kosta</v>
      </c>
      <c r="F145" s="55" t="str">
        <f>'[10]Daily Roster'!$F145</f>
        <v>Jasenka</v>
      </c>
      <c r="G145" s="55" t="str">
        <f>'[10]Daily Roster'!$G145</f>
        <v>J.Parkinson</v>
      </c>
      <c r="H145" s="55" t="str">
        <f>'[10]Daily Roster'!$H145</f>
        <v>Arthur</v>
      </c>
      <c r="I145" s="55" t="str">
        <f>'[10]Daily Roster'!$I145</f>
        <v>J.Do</v>
      </c>
      <c r="J145" s="55">
        <f>'[10]Daily Roster'!$J145</f>
        <v>0</v>
      </c>
      <c r="K145" s="55">
        <f>'[10]Daily Roster'!$K145</f>
        <v>0</v>
      </c>
      <c r="L145" s="55">
        <f>'[10]Daily Roster'!$L145</f>
        <v>0</v>
      </c>
      <c r="M145" s="55">
        <f>'[10]Daily Roster'!$M145</f>
        <v>0</v>
      </c>
      <c r="N145" s="55">
        <f>'[10]Daily Roster'!$N145</f>
        <v>0</v>
      </c>
      <c r="O145" s="55">
        <f>'[10]Daily Roster'!$O145</f>
        <v>0</v>
      </c>
      <c r="P145" s="55">
        <f>'[10]Daily Roster'!$P145</f>
        <v>0</v>
      </c>
      <c r="Q145" s="55">
        <f>'[10]Daily Roster'!$Q145</f>
        <v>0</v>
      </c>
      <c r="R145" s="55">
        <f>'[10]Daily Roster'!$R145</f>
        <v>0</v>
      </c>
      <c r="S145" s="55">
        <f>'[10]Daily Roster'!$S145</f>
        <v>0</v>
      </c>
      <c r="T145" s="55">
        <f>'[10]Daily Roster'!$T145</f>
        <v>0</v>
      </c>
    </row>
    <row r="146" spans="1:20" x14ac:dyDescent="0.3">
      <c r="A146" s="7">
        <v>43301</v>
      </c>
      <c r="B146" s="1" t="s">
        <v>5</v>
      </c>
      <c r="C146" s="55" t="str">
        <f>'[10]Daily Roster'!$C146</f>
        <v>Karishma</v>
      </c>
      <c r="D146" s="55" t="str">
        <f>'[10]Daily Roster'!$D146</f>
        <v>S.McPhee</v>
      </c>
      <c r="E146" s="55" t="str">
        <f>'[10]Daily Roster'!$E146</f>
        <v>Kosta</v>
      </c>
      <c r="F146" s="55" t="str">
        <f>'[10]Daily Roster'!$F146</f>
        <v>Jasenka</v>
      </c>
      <c r="G146" s="55" t="str">
        <f>'[10]Daily Roster'!$G146</f>
        <v>Arthur</v>
      </c>
      <c r="H146" s="55" t="str">
        <f>'[10]Daily Roster'!$H146</f>
        <v>Tatyana</v>
      </c>
      <c r="I146" s="55" t="str">
        <f>'[10]Daily Roster'!$I146</f>
        <v>J.Do</v>
      </c>
      <c r="J146" s="55">
        <f>'[10]Daily Roster'!$J146</f>
        <v>0</v>
      </c>
      <c r="K146" s="55">
        <f>'[10]Daily Roster'!$K146</f>
        <v>0</v>
      </c>
      <c r="L146" s="55">
        <f>'[10]Daily Roster'!$L146</f>
        <v>0</v>
      </c>
      <c r="M146" s="55">
        <f>'[10]Daily Roster'!$M146</f>
        <v>0</v>
      </c>
      <c r="N146" s="55">
        <f>'[10]Daily Roster'!$N146</f>
        <v>0</v>
      </c>
      <c r="O146" s="55">
        <f>'[10]Daily Roster'!$O146</f>
        <v>0</v>
      </c>
      <c r="P146" s="55">
        <f>'[10]Daily Roster'!$P146</f>
        <v>0</v>
      </c>
      <c r="Q146" s="55">
        <f>'[10]Daily Roster'!$Q146</f>
        <v>0</v>
      </c>
      <c r="R146" s="55">
        <f>'[10]Daily Roster'!$R146</f>
        <v>0</v>
      </c>
      <c r="S146" s="55">
        <f>'[10]Daily Roster'!$S146</f>
        <v>0</v>
      </c>
      <c r="T146" s="55">
        <f>'[10]Daily Roster'!$T146</f>
        <v>0</v>
      </c>
    </row>
    <row r="147" spans="1:20" x14ac:dyDescent="0.3">
      <c r="A147" s="7">
        <v>43304</v>
      </c>
      <c r="B147" s="1" t="s">
        <v>1</v>
      </c>
      <c r="C147" s="55" t="str">
        <f>'[10]Daily Roster'!$C147</f>
        <v>Karishma</v>
      </c>
      <c r="D147" s="55" t="str">
        <f>'[10]Daily Roster'!$D147</f>
        <v>Tatyana</v>
      </c>
      <c r="E147" s="55" t="str">
        <f>'[10]Daily Roster'!$E147</f>
        <v>Kosta</v>
      </c>
      <c r="F147" s="55" t="str">
        <f>'[10]Daily Roster'!$F147</f>
        <v>Jasenka</v>
      </c>
      <c r="G147" s="55" t="str">
        <f>'[10]Daily Roster'!$G147</f>
        <v>Ubai</v>
      </c>
      <c r="H147" s="55" t="str">
        <f>'[10]Daily Roster'!$H147</f>
        <v>J.Yang</v>
      </c>
      <c r="I147" s="55" t="str">
        <f>'[10]Daily Roster'!$I147</f>
        <v>Arthur</v>
      </c>
      <c r="J147" s="55">
        <f>'[10]Daily Roster'!$J147</f>
        <v>0</v>
      </c>
      <c r="K147" s="55">
        <f>'[10]Daily Roster'!$K147</f>
        <v>0</v>
      </c>
      <c r="L147" s="55">
        <f>'[10]Daily Roster'!$L147</f>
        <v>0</v>
      </c>
      <c r="M147" s="55">
        <f>'[10]Daily Roster'!$M147</f>
        <v>0</v>
      </c>
      <c r="N147" s="55">
        <f>'[10]Daily Roster'!$N147</f>
        <v>0</v>
      </c>
      <c r="O147" s="55">
        <f>'[10]Daily Roster'!$O147</f>
        <v>0</v>
      </c>
      <c r="P147" s="55">
        <f>'[10]Daily Roster'!$P147</f>
        <v>0</v>
      </c>
      <c r="Q147" s="55">
        <f>'[10]Daily Roster'!$Q147</f>
        <v>0</v>
      </c>
      <c r="R147" s="55">
        <f>'[10]Daily Roster'!$R147</f>
        <v>0</v>
      </c>
      <c r="S147" s="55">
        <f>'[10]Daily Roster'!$S147</f>
        <v>0</v>
      </c>
      <c r="T147" s="55">
        <f>'[10]Daily Roster'!$T147</f>
        <v>0</v>
      </c>
    </row>
    <row r="148" spans="1:20" x14ac:dyDescent="0.3">
      <c r="A148" s="7">
        <v>43305</v>
      </c>
      <c r="B148" s="1" t="s">
        <v>2</v>
      </c>
      <c r="C148" s="55" t="str">
        <f>'[10]Daily Roster'!$C148</f>
        <v>Karishma</v>
      </c>
      <c r="D148" s="55" t="str">
        <f>'[10]Daily Roster'!$D148</f>
        <v>Tatyana</v>
      </c>
      <c r="E148" s="55" t="str">
        <f>'[10]Daily Roster'!$E148</f>
        <v>Kosta/PEP student(Koe)</v>
      </c>
      <c r="F148" s="55" t="str">
        <f>'[10]Daily Roster'!$F148</f>
        <v>Jasenka /PEP student (Shuyang)</v>
      </c>
      <c r="G148" s="55" t="str">
        <f>'[10]Daily Roster'!$G148</f>
        <v>J.Do</v>
      </c>
      <c r="H148" s="55" t="str">
        <f>'[10]Daily Roster'!$H148</f>
        <v>J.Yang</v>
      </c>
      <c r="I148" s="55" t="str">
        <f>'[10]Daily Roster'!$I148</f>
        <v>Arthur</v>
      </c>
      <c r="J148" s="55">
        <f>'[10]Daily Roster'!$J148</f>
        <v>0</v>
      </c>
      <c r="K148" s="55">
        <f>'[10]Daily Roster'!$K148</f>
        <v>0</v>
      </c>
      <c r="L148" s="55">
        <f>'[10]Daily Roster'!$L148</f>
        <v>0</v>
      </c>
      <c r="M148" s="55">
        <f>'[10]Daily Roster'!$M148</f>
        <v>0</v>
      </c>
      <c r="N148" s="55">
        <f>'[10]Daily Roster'!$N148</f>
        <v>0</v>
      </c>
      <c r="O148" s="55">
        <f>'[10]Daily Roster'!$O148</f>
        <v>0</v>
      </c>
      <c r="P148" s="55">
        <f>'[10]Daily Roster'!$P148</f>
        <v>0</v>
      </c>
      <c r="Q148" s="55">
        <f>'[10]Daily Roster'!$Q148</f>
        <v>0</v>
      </c>
      <c r="R148" s="55">
        <f>'[10]Daily Roster'!$R148</f>
        <v>0</v>
      </c>
      <c r="S148" s="55">
        <f>'[10]Daily Roster'!$S148</f>
        <v>0</v>
      </c>
      <c r="T148" s="55">
        <f>'[10]Daily Roster'!$T148</f>
        <v>0</v>
      </c>
    </row>
    <row r="149" spans="1:20" x14ac:dyDescent="0.3">
      <c r="A149" s="7">
        <v>43306</v>
      </c>
      <c r="B149" s="1" t="s">
        <v>3</v>
      </c>
      <c r="C149" s="55" t="str">
        <f>'[10]Daily Roster'!$C149</f>
        <v>Karishma</v>
      </c>
      <c r="D149" s="55" t="str">
        <f>'[10]Daily Roster'!$D149</f>
        <v>Tatyana</v>
      </c>
      <c r="E149" s="55" t="str">
        <f>'[10]Daily Roster'!$E149</f>
        <v>Kosta/PEP student(Koe)</v>
      </c>
      <c r="F149" s="55" t="str">
        <f>'[10]Daily Roster'!$F149</f>
        <v>Jasenka /PEP student (Shuyang)</v>
      </c>
      <c r="G149" s="55" t="str">
        <f>'[10]Daily Roster'!$G149</f>
        <v>J.Do</v>
      </c>
      <c r="H149" s="55" t="str">
        <f>'[10]Daily Roster'!$H149</f>
        <v>Ubai</v>
      </c>
      <c r="I149" s="55" t="str">
        <f>'[10]Daily Roster'!$I149</f>
        <v>Arthur</v>
      </c>
      <c r="J149" s="55">
        <f>'[10]Daily Roster'!$J149</f>
        <v>0</v>
      </c>
      <c r="K149" s="55">
        <f>'[10]Daily Roster'!$K149</f>
        <v>0</v>
      </c>
      <c r="L149" s="55">
        <f>'[10]Daily Roster'!$L149</f>
        <v>0</v>
      </c>
      <c r="M149" s="55">
        <f>'[10]Daily Roster'!$M149</f>
        <v>0</v>
      </c>
      <c r="N149" s="55">
        <f>'[10]Daily Roster'!$N149</f>
        <v>0</v>
      </c>
      <c r="O149" s="55">
        <f>'[10]Daily Roster'!$O149</f>
        <v>0</v>
      </c>
      <c r="P149" s="55">
        <f>'[10]Daily Roster'!$P149</f>
        <v>0</v>
      </c>
      <c r="Q149" s="55">
        <f>'[10]Daily Roster'!$Q149</f>
        <v>0</v>
      </c>
      <c r="R149" s="55">
        <f>'[10]Daily Roster'!$R149</f>
        <v>0</v>
      </c>
      <c r="S149" s="55">
        <f>'[10]Daily Roster'!$S149</f>
        <v>0</v>
      </c>
      <c r="T149" s="55">
        <f>'[10]Daily Roster'!$T149</f>
        <v>0</v>
      </c>
    </row>
    <row r="150" spans="1:20" x14ac:dyDescent="0.3">
      <c r="A150" s="7">
        <v>43307</v>
      </c>
      <c r="B150" s="1" t="s">
        <v>4</v>
      </c>
      <c r="C150" s="55" t="str">
        <f>'[10]Daily Roster'!$C150</f>
        <v>Karishma</v>
      </c>
      <c r="D150" s="55" t="str">
        <f>'[10]Daily Roster'!$D150</f>
        <v>Tatyana</v>
      </c>
      <c r="E150" s="55" t="str">
        <f>'[10]Daily Roster'!$E150</f>
        <v>Kosta/PEP student(Koe)</v>
      </c>
      <c r="F150" s="55" t="str">
        <f>'[10]Daily Roster'!$F150</f>
        <v>Jasenka /PEP student (Shuyang)</v>
      </c>
      <c r="G150" s="55" t="str">
        <f>'[10]Daily Roster'!$G150</f>
        <v>J.Parkinson</v>
      </c>
      <c r="H150" s="55" t="str">
        <f>'[10]Daily Roster'!$H150</f>
        <v>J.Do</v>
      </c>
      <c r="I150" s="55" t="str">
        <f>'[10]Daily Roster'!$I150</f>
        <v>Arthur</v>
      </c>
      <c r="J150" s="55">
        <f>'[10]Daily Roster'!$J150</f>
        <v>0</v>
      </c>
      <c r="K150" s="55">
        <f>'[10]Daily Roster'!$K150</f>
        <v>0</v>
      </c>
      <c r="L150" s="55">
        <f>'[10]Daily Roster'!$L150</f>
        <v>0</v>
      </c>
      <c r="M150" s="55">
        <f>'[10]Daily Roster'!$M150</f>
        <v>0</v>
      </c>
      <c r="N150" s="55">
        <f>'[10]Daily Roster'!$N150</f>
        <v>0</v>
      </c>
      <c r="O150" s="55">
        <f>'[10]Daily Roster'!$O150</f>
        <v>0</v>
      </c>
      <c r="P150" s="55">
        <f>'[10]Daily Roster'!$P150</f>
        <v>0</v>
      </c>
      <c r="Q150" s="55">
        <f>'[10]Daily Roster'!$Q150</f>
        <v>0</v>
      </c>
      <c r="R150" s="55">
        <f>'[10]Daily Roster'!$R150</f>
        <v>0</v>
      </c>
      <c r="S150" s="55">
        <f>'[10]Daily Roster'!$S150</f>
        <v>0</v>
      </c>
      <c r="T150" s="55">
        <f>'[10]Daily Roster'!$T150</f>
        <v>0</v>
      </c>
    </row>
    <row r="151" spans="1:20" x14ac:dyDescent="0.3">
      <c r="A151" s="7">
        <v>43308</v>
      </c>
      <c r="B151" s="1" t="s">
        <v>5</v>
      </c>
      <c r="C151" s="55" t="str">
        <f>'[10]Daily Roster'!$C151</f>
        <v>Karishma</v>
      </c>
      <c r="D151" s="55" t="str">
        <f>'[10]Daily Roster'!$D151</f>
        <v>Tatyana</v>
      </c>
      <c r="E151" s="55" t="str">
        <f>'[10]Daily Roster'!$E151</f>
        <v>Kosta/PEP student(Koe)</v>
      </c>
      <c r="F151" s="55" t="str">
        <f>'[10]Daily Roster'!$F151</f>
        <v>Jasenka /PEP student (Shuyang)</v>
      </c>
      <c r="G151" s="55" t="str">
        <f>'[10]Daily Roster'!$G151</f>
        <v>J.Do</v>
      </c>
      <c r="H151" s="55" t="str">
        <f>'[10]Daily Roster'!$H151</f>
        <v>J.Yang</v>
      </c>
      <c r="I151" s="55" t="str">
        <f>'[10]Daily Roster'!$I151</f>
        <v>Arthur</v>
      </c>
      <c r="J151" s="55">
        <f>'[10]Daily Roster'!$J151</f>
        <v>0</v>
      </c>
      <c r="K151" s="55">
        <f>'[10]Daily Roster'!$K151</f>
        <v>0</v>
      </c>
      <c r="L151" s="55">
        <f>'[10]Daily Roster'!$L151</f>
        <v>0</v>
      </c>
      <c r="M151" s="55">
        <f>'[10]Daily Roster'!$M151</f>
        <v>0</v>
      </c>
      <c r="N151" s="55">
        <f>'[10]Daily Roster'!$N151</f>
        <v>0</v>
      </c>
      <c r="O151" s="55">
        <f>'[10]Daily Roster'!$O151</f>
        <v>0</v>
      </c>
      <c r="P151" s="55">
        <f>'[10]Daily Roster'!$P151</f>
        <v>0</v>
      </c>
      <c r="Q151" s="55">
        <f>'[10]Daily Roster'!$Q151</f>
        <v>0</v>
      </c>
      <c r="R151" s="55">
        <f>'[10]Daily Roster'!$R151</f>
        <v>0</v>
      </c>
      <c r="S151" s="55">
        <f>'[10]Daily Roster'!$S151</f>
        <v>0</v>
      </c>
      <c r="T151" s="55">
        <f>'[10]Daily Roster'!$T151</f>
        <v>0</v>
      </c>
    </row>
    <row r="152" spans="1:20" x14ac:dyDescent="0.3">
      <c r="A152" s="7">
        <v>43311</v>
      </c>
      <c r="B152" s="1" t="s">
        <v>1</v>
      </c>
      <c r="C152" s="55" t="str">
        <f>'[10]Daily Roster'!$C152</f>
        <v>J.Parkinson/Meng</v>
      </c>
      <c r="D152" s="55" t="str">
        <f>'[10]Daily Roster'!$D152</f>
        <v>Ubai</v>
      </c>
      <c r="E152" s="55" t="str">
        <f>'[10]Daily Roster'!$E152</f>
        <v xml:space="preserve">Kosta </v>
      </c>
      <c r="F152" s="55" t="str">
        <f>'[10]Daily Roster'!$F152</f>
        <v>J.Do/PEP student(Alan)</v>
      </c>
      <c r="G152" s="55" t="str">
        <f>'[10]Daily Roster'!$G152</f>
        <v>S.McPhee</v>
      </c>
      <c r="H152" s="55" t="str">
        <f>'[10]Daily Roster'!$H152</f>
        <v>Eunice</v>
      </c>
      <c r="I152" s="55" t="str">
        <f>'[10]Daily Roster'!$I152</f>
        <v>Jasenka</v>
      </c>
      <c r="J152" s="55">
        <f>'[10]Daily Roster'!$J152</f>
        <v>0</v>
      </c>
      <c r="K152" s="55">
        <f>'[10]Daily Roster'!$K152</f>
        <v>0</v>
      </c>
      <c r="L152" s="55">
        <f>'[10]Daily Roster'!$L152</f>
        <v>0</v>
      </c>
      <c r="M152" s="55">
        <f>'[10]Daily Roster'!$M152</f>
        <v>0</v>
      </c>
      <c r="N152" s="55">
        <f>'[10]Daily Roster'!$N152</f>
        <v>0</v>
      </c>
      <c r="O152" s="55">
        <f>'[10]Daily Roster'!$O152</f>
        <v>0</v>
      </c>
      <c r="P152" s="55">
        <f>'[10]Daily Roster'!$P152</f>
        <v>0</v>
      </c>
      <c r="Q152" s="55">
        <f>'[10]Daily Roster'!$Q152</f>
        <v>0</v>
      </c>
      <c r="R152" s="55">
        <f>'[10]Daily Roster'!$R152</f>
        <v>0</v>
      </c>
      <c r="S152" s="55">
        <f>'[10]Daily Roster'!$S152</f>
        <v>0</v>
      </c>
      <c r="T152" s="55">
        <f>'[10]Daily Roster'!$T152</f>
        <v>0</v>
      </c>
    </row>
    <row r="153" spans="1:20" x14ac:dyDescent="0.3">
      <c r="A153" s="7">
        <v>43312</v>
      </c>
      <c r="B153" s="1" t="s">
        <v>2</v>
      </c>
      <c r="C153" s="55" t="str">
        <f>'[10]Daily Roster'!$C153</f>
        <v>Karishma /PEP student (Muykim)</v>
      </c>
      <c r="D153" s="55" t="str">
        <f>'[10]Daily Roster'!$D153</f>
        <v>S.McPhee</v>
      </c>
      <c r="E153" s="55" t="str">
        <f>'[10]Daily Roster'!$E153</f>
        <v xml:space="preserve">Kosta </v>
      </c>
      <c r="F153" s="55" t="str">
        <f>'[10]Daily Roster'!$F153</f>
        <v>J.Do/PEP student(Alan)</v>
      </c>
      <c r="G153" s="55" t="str">
        <f>'[10]Daily Roster'!$G153</f>
        <v>J.Parkinson</v>
      </c>
      <c r="H153" s="55" t="str">
        <f>'[10]Daily Roster'!$H153</f>
        <v>Adil</v>
      </c>
      <c r="I153" s="55" t="str">
        <f>'[10]Daily Roster'!$I153</f>
        <v>Jasenka</v>
      </c>
      <c r="J153" s="55">
        <f>'[10]Daily Roster'!$J153</f>
        <v>0</v>
      </c>
      <c r="K153" s="55">
        <f>'[10]Daily Roster'!$K153</f>
        <v>0</v>
      </c>
      <c r="L153" s="55">
        <f>'[10]Daily Roster'!$L153</f>
        <v>0</v>
      </c>
      <c r="M153" s="55">
        <f>'[10]Daily Roster'!$M153</f>
        <v>0</v>
      </c>
      <c r="N153" s="55">
        <f>'[10]Daily Roster'!$N153</f>
        <v>0</v>
      </c>
      <c r="O153" s="55">
        <f>'[10]Daily Roster'!$O153</f>
        <v>0</v>
      </c>
      <c r="P153" s="55">
        <f>'[10]Daily Roster'!$P153</f>
        <v>0</v>
      </c>
      <c r="Q153" s="55">
        <f>'[10]Daily Roster'!$Q153</f>
        <v>0</v>
      </c>
      <c r="R153" s="55">
        <f>'[10]Daily Roster'!$R153</f>
        <v>0</v>
      </c>
      <c r="S153" s="55">
        <f>'[10]Daily Roster'!$S153</f>
        <v>0</v>
      </c>
      <c r="T153" s="55">
        <f>'[10]Daily Roster'!$T153</f>
        <v>0</v>
      </c>
    </row>
    <row r="154" spans="1:20" x14ac:dyDescent="0.3">
      <c r="A154" s="7">
        <v>43313</v>
      </c>
      <c r="B154" s="1" t="s">
        <v>3</v>
      </c>
      <c r="C154" s="55" t="str">
        <f>'[10]Daily Roster'!$C154</f>
        <v>Karishma /PEP student (Muykim)</v>
      </c>
      <c r="D154" s="55" t="str">
        <f>'[10]Daily Roster'!$D154</f>
        <v>Ubai</v>
      </c>
      <c r="E154" s="55" t="str">
        <f>'[10]Daily Roster'!$E154</f>
        <v xml:space="preserve">Kosta </v>
      </c>
      <c r="F154" s="55" t="str">
        <f>'[10]Daily Roster'!$F154</f>
        <v>J.Do/PEP student(Alan)</v>
      </c>
      <c r="G154" s="55" t="str">
        <f>'[10]Daily Roster'!$G154</f>
        <v>J.Parkinson(am)/Karishma</v>
      </c>
      <c r="H154" s="55" t="str">
        <f>'[10]Daily Roster'!$H154</f>
        <v>S.McPhee</v>
      </c>
      <c r="I154" s="55" t="str">
        <f>'[10]Daily Roster'!$I154</f>
        <v>Jasenka</v>
      </c>
      <c r="J154" s="55">
        <f>'[10]Daily Roster'!$J154</f>
        <v>0</v>
      </c>
      <c r="K154" s="55">
        <f>'[10]Daily Roster'!$K154</f>
        <v>0</v>
      </c>
      <c r="L154" s="55">
        <f>'[10]Daily Roster'!$L154</f>
        <v>0</v>
      </c>
      <c r="M154" s="55">
        <f>'[10]Daily Roster'!$M154</f>
        <v>0</v>
      </c>
      <c r="N154" s="55">
        <f>'[10]Daily Roster'!$N154</f>
        <v>0</v>
      </c>
      <c r="O154" s="55">
        <f>'[10]Daily Roster'!$O154</f>
        <v>0</v>
      </c>
      <c r="P154" s="55">
        <f>'[10]Daily Roster'!$P154</f>
        <v>0</v>
      </c>
      <c r="Q154" s="55">
        <f>'[10]Daily Roster'!$Q154</f>
        <v>0</v>
      </c>
      <c r="R154" s="55">
        <f>'[10]Daily Roster'!$R154</f>
        <v>0</v>
      </c>
      <c r="S154" s="55">
        <f>'[10]Daily Roster'!$S154</f>
        <v>0</v>
      </c>
      <c r="T154" s="55">
        <f>'[10]Daily Roster'!$T154</f>
        <v>0</v>
      </c>
    </row>
    <row r="155" spans="1:20" x14ac:dyDescent="0.3">
      <c r="A155" s="7">
        <v>43314</v>
      </c>
      <c r="B155" s="1" t="s">
        <v>4</v>
      </c>
      <c r="C155" s="55" t="str">
        <f>'[10]Daily Roster'!$C155</f>
        <v>Karishma /PEP student (Muykim)</v>
      </c>
      <c r="D155" s="55" t="str">
        <f>'[10]Daily Roster'!$D155</f>
        <v>Karishma</v>
      </c>
      <c r="E155" s="55" t="str">
        <f>'[10]Daily Roster'!$E155</f>
        <v xml:space="preserve">Kosta </v>
      </c>
      <c r="F155" s="55" t="str">
        <f>'[10]Daily Roster'!$F155</f>
        <v>J.Do/PEP student(Alan)</v>
      </c>
      <c r="G155" s="55" t="str">
        <f>'[10]Daily Roster'!$G155</f>
        <v>S.McPhee</v>
      </c>
      <c r="H155" s="55" t="str">
        <f>'[10]Daily Roster'!$H155</f>
        <v>J.Yang</v>
      </c>
      <c r="I155" s="55" t="str">
        <f>'[10]Daily Roster'!$I155</f>
        <v>Jasenka</v>
      </c>
      <c r="J155" s="55">
        <f>'[10]Daily Roster'!$J155</f>
        <v>0</v>
      </c>
      <c r="K155" s="55">
        <f>'[10]Daily Roster'!$K155</f>
        <v>0</v>
      </c>
      <c r="L155" s="55">
        <f>'[10]Daily Roster'!$L155</f>
        <v>0</v>
      </c>
      <c r="M155" s="55">
        <f>'[10]Daily Roster'!$M155</f>
        <v>0</v>
      </c>
      <c r="N155" s="55">
        <f>'[10]Daily Roster'!$N155</f>
        <v>0</v>
      </c>
      <c r="O155" s="55">
        <f>'[10]Daily Roster'!$O155</f>
        <v>0</v>
      </c>
      <c r="P155" s="55">
        <f>'[10]Daily Roster'!$P155</f>
        <v>0</v>
      </c>
      <c r="Q155" s="55">
        <f>'[10]Daily Roster'!$Q155</f>
        <v>0</v>
      </c>
      <c r="R155" s="55">
        <f>'[10]Daily Roster'!$R155</f>
        <v>0</v>
      </c>
      <c r="S155" s="55">
        <f>'[10]Daily Roster'!$S155</f>
        <v>0</v>
      </c>
      <c r="T155" s="55">
        <f>'[10]Daily Roster'!$T155</f>
        <v>0</v>
      </c>
    </row>
    <row r="156" spans="1:20" x14ac:dyDescent="0.3">
      <c r="A156" s="7">
        <v>43315</v>
      </c>
      <c r="B156" s="1" t="s">
        <v>5</v>
      </c>
      <c r="C156" s="55" t="str">
        <f>'[10]Daily Roster'!$C156</f>
        <v>Karishma /PEP student (Muykim)</v>
      </c>
      <c r="D156" s="55" t="str">
        <f>'[10]Daily Roster'!$D156</f>
        <v>Ubai</v>
      </c>
      <c r="E156" s="55" t="str">
        <f>'[10]Daily Roster'!$E156</f>
        <v xml:space="preserve">Kosta </v>
      </c>
      <c r="F156" s="55" t="str">
        <f>'[10]Daily Roster'!$F156</f>
        <v>J.Do/PEP student(Alan)</v>
      </c>
      <c r="G156" s="55" t="str">
        <f>'[10]Daily Roster'!$G156</f>
        <v>S.McPhee</v>
      </c>
      <c r="H156" s="55" t="str">
        <f>'[10]Daily Roster'!$H156</f>
        <v>J.Yang</v>
      </c>
      <c r="I156" s="55" t="str">
        <f>'[10]Daily Roster'!$I156</f>
        <v>Jasenka</v>
      </c>
      <c r="J156" s="55">
        <f>'[10]Daily Roster'!$J156</f>
        <v>0</v>
      </c>
      <c r="K156" s="55">
        <f>'[10]Daily Roster'!$K156</f>
        <v>0</v>
      </c>
      <c r="L156" s="55">
        <f>'[10]Daily Roster'!$L156</f>
        <v>0</v>
      </c>
      <c r="M156" s="55">
        <f>'[10]Daily Roster'!$M156</f>
        <v>0</v>
      </c>
      <c r="N156" s="55">
        <f>'[10]Daily Roster'!$N156</f>
        <v>0</v>
      </c>
      <c r="O156" s="55">
        <f>'[10]Daily Roster'!$O156</f>
        <v>0</v>
      </c>
      <c r="P156" s="55">
        <f>'[10]Daily Roster'!$P156</f>
        <v>0</v>
      </c>
      <c r="Q156" s="55">
        <f>'[10]Daily Roster'!$Q156</f>
        <v>0</v>
      </c>
      <c r="R156" s="55">
        <f>'[10]Daily Roster'!$R156</f>
        <v>0</v>
      </c>
      <c r="S156" s="55">
        <f>'[10]Daily Roster'!$S156</f>
        <v>0</v>
      </c>
      <c r="T156" s="55">
        <f>'[10]Daily Roster'!$T156</f>
        <v>0</v>
      </c>
    </row>
    <row r="157" spans="1:20" x14ac:dyDescent="0.3">
      <c r="A157" s="7">
        <v>43318</v>
      </c>
      <c r="B157" s="1" t="s">
        <v>1</v>
      </c>
      <c r="C157" s="55" t="str">
        <f>'[10]Daily Roster'!$C157</f>
        <v>Karishma</v>
      </c>
      <c r="D157" s="55" t="str">
        <f>'[10]Daily Roster'!$D157</f>
        <v>J.Yang</v>
      </c>
      <c r="E157" s="55" t="str">
        <f>'[10]Daily Roster'!$E157</f>
        <v>Kosta</v>
      </c>
      <c r="F157" s="55" t="str">
        <f>'[10]Daily Roster'!$F157</f>
        <v>J.Do</v>
      </c>
      <c r="G157" s="55" t="str">
        <f>'[10]Daily Roster'!$G157</f>
        <v>Eunice</v>
      </c>
      <c r="H157" s="55" t="str">
        <f>'[10]Daily Roster'!$H157</f>
        <v>Eugene</v>
      </c>
      <c r="I157" s="55" t="str">
        <f>'[10]Daily Roster'!$I157</f>
        <v>Arthur</v>
      </c>
      <c r="J157" s="55">
        <f>'[10]Daily Roster'!$J157</f>
        <v>0</v>
      </c>
      <c r="K157" s="55">
        <f>'[10]Daily Roster'!$K157</f>
        <v>0</v>
      </c>
      <c r="L157" s="55" t="str">
        <f>'[10]Daily Roster'!$L157</f>
        <v>Peng (Alpha)</v>
      </c>
      <c r="M157" s="55">
        <f>'[10]Daily Roster'!$M157</f>
        <v>0</v>
      </c>
      <c r="N157" s="55">
        <f>'[10]Daily Roster'!$N157</f>
        <v>0</v>
      </c>
      <c r="O157" s="55">
        <f>'[10]Daily Roster'!$O157</f>
        <v>0</v>
      </c>
      <c r="P157" s="55">
        <f>'[10]Daily Roster'!$P157</f>
        <v>0</v>
      </c>
      <c r="Q157" s="55">
        <f>'[10]Daily Roster'!$Q157</f>
        <v>0</v>
      </c>
      <c r="R157" s="55">
        <f>'[10]Daily Roster'!$R157</f>
        <v>0</v>
      </c>
      <c r="S157" s="55">
        <f>'[10]Daily Roster'!$S157</f>
        <v>0</v>
      </c>
      <c r="T157" s="55">
        <f>'[10]Daily Roster'!$T157</f>
        <v>0</v>
      </c>
    </row>
    <row r="158" spans="1:20" x14ac:dyDescent="0.3">
      <c r="A158" s="7">
        <v>43319</v>
      </c>
      <c r="B158" s="1" t="s">
        <v>2</v>
      </c>
      <c r="C158" s="55" t="str">
        <f>'[10]Daily Roster'!$C158</f>
        <v>Karishma</v>
      </c>
      <c r="D158" s="55" t="str">
        <f>'[10]Daily Roster'!$D158</f>
        <v>Jasenka</v>
      </c>
      <c r="E158" s="55" t="str">
        <f>'[10]Daily Roster'!$E158</f>
        <v>Kosta</v>
      </c>
      <c r="F158" s="55" t="str">
        <f>'[10]Daily Roster'!$F158</f>
        <v xml:space="preserve">J.Do </v>
      </c>
      <c r="G158" s="55" t="str">
        <f>'[10]Daily Roster'!$G158</f>
        <v>J.Parkinson</v>
      </c>
      <c r="H158" s="55" t="str">
        <f>'[10]Daily Roster'!$H158</f>
        <v>Arthur</v>
      </c>
      <c r="I158" s="55" t="str">
        <f>'[10]Daily Roster'!$I158</f>
        <v>S.McPhee</v>
      </c>
      <c r="J158" s="55">
        <f>'[10]Daily Roster'!$J158</f>
        <v>0</v>
      </c>
      <c r="K158" s="55">
        <f>'[10]Daily Roster'!$K158</f>
        <v>0</v>
      </c>
      <c r="L158" s="55" t="str">
        <f>'[10]Daily Roster'!$L158</f>
        <v>Peng (Alpha)</v>
      </c>
      <c r="M158" s="55">
        <f>'[10]Daily Roster'!$M158</f>
        <v>0</v>
      </c>
      <c r="N158" s="55">
        <f>'[10]Daily Roster'!$N158</f>
        <v>0</v>
      </c>
      <c r="O158" s="55">
        <f>'[10]Daily Roster'!$O158</f>
        <v>0</v>
      </c>
      <c r="P158" s="55">
        <f>'[10]Daily Roster'!$P158</f>
        <v>0</v>
      </c>
      <c r="Q158" s="55">
        <f>'[10]Daily Roster'!$Q158</f>
        <v>0</v>
      </c>
      <c r="R158" s="55">
        <f>'[10]Daily Roster'!$R158</f>
        <v>0</v>
      </c>
      <c r="S158" s="55">
        <f>'[10]Daily Roster'!$S158</f>
        <v>0</v>
      </c>
      <c r="T158" s="55">
        <f>'[10]Daily Roster'!$T158</f>
        <v>0</v>
      </c>
    </row>
    <row r="159" spans="1:20" x14ac:dyDescent="0.3">
      <c r="A159" s="7">
        <v>43320</v>
      </c>
      <c r="B159" s="1" t="s">
        <v>3</v>
      </c>
      <c r="C159" s="55" t="str">
        <f>'[10]Daily Roster'!$C159</f>
        <v>Karishma</v>
      </c>
      <c r="D159" s="55" t="str">
        <f>'[10]Daily Roster'!$D159</f>
        <v>Ubai</v>
      </c>
      <c r="E159" s="55" t="str">
        <f>'[10]Daily Roster'!$E159</f>
        <v>Kosta</v>
      </c>
      <c r="F159" s="55" t="str">
        <f>'[10]Daily Roster'!$F159</f>
        <v>J.Do</v>
      </c>
      <c r="G159" s="55" t="str">
        <f>'[10]Daily Roster'!$G159</f>
        <v>Jasenka</v>
      </c>
      <c r="H159" s="55" t="str">
        <f>'[10]Daily Roster'!$H159</f>
        <v>Arthur</v>
      </c>
      <c r="I159" s="55" t="str">
        <f>'[10]Daily Roster'!$I159</f>
        <v>S.McPhee</v>
      </c>
      <c r="J159" s="55">
        <f>'[10]Daily Roster'!$J159</f>
        <v>0</v>
      </c>
      <c r="K159" s="55">
        <f>'[10]Daily Roster'!$K159</f>
        <v>0</v>
      </c>
      <c r="L159" s="55" t="str">
        <f>'[10]Daily Roster'!$L159</f>
        <v>Peng (Alpha)</v>
      </c>
      <c r="M159" s="55">
        <f>'[10]Daily Roster'!$M159</f>
        <v>0</v>
      </c>
      <c r="N159" s="55">
        <f>'[10]Daily Roster'!$N159</f>
        <v>0</v>
      </c>
      <c r="O159" s="55">
        <f>'[10]Daily Roster'!$O159</f>
        <v>0</v>
      </c>
      <c r="P159" s="55">
        <f>'[10]Daily Roster'!$P159</f>
        <v>0</v>
      </c>
      <c r="Q159" s="55">
        <f>'[10]Daily Roster'!$Q159</f>
        <v>0</v>
      </c>
      <c r="R159" s="55">
        <f>'[10]Daily Roster'!$R159</f>
        <v>0</v>
      </c>
      <c r="S159" s="55">
        <f>'[10]Daily Roster'!$S159</f>
        <v>0</v>
      </c>
      <c r="T159" s="55">
        <f>'[10]Daily Roster'!$T159</f>
        <v>0</v>
      </c>
    </row>
    <row r="160" spans="1:20" x14ac:dyDescent="0.3">
      <c r="A160" s="7">
        <v>43321</v>
      </c>
      <c r="B160" s="1" t="s">
        <v>4</v>
      </c>
      <c r="C160" s="55" t="str">
        <f>'[10]Daily Roster'!$C160</f>
        <v>Karishma</v>
      </c>
      <c r="D160" s="55" t="str">
        <f>'[10]Daily Roster'!$D160</f>
        <v>Jasenka</v>
      </c>
      <c r="E160" s="55" t="str">
        <f>'[10]Daily Roster'!$E160</f>
        <v>Kosta</v>
      </c>
      <c r="F160" s="55" t="str">
        <f>'[10]Daily Roster'!$F160</f>
        <v>J.Do</v>
      </c>
      <c r="G160" s="55" t="str">
        <f>'[10]Daily Roster'!$G160</f>
        <v>J.Parkinson</v>
      </c>
      <c r="H160" s="55" t="str">
        <f>'[10]Daily Roster'!$H160</f>
        <v>Arthur</v>
      </c>
      <c r="I160" s="55" t="str">
        <f>'[10]Daily Roster'!$I160</f>
        <v>S.McPhee</v>
      </c>
      <c r="J160" s="55">
        <f>'[10]Daily Roster'!$J160</f>
        <v>0</v>
      </c>
      <c r="K160" s="55">
        <f>'[10]Daily Roster'!$K160</f>
        <v>0</v>
      </c>
      <c r="L160" s="55" t="str">
        <f>'[10]Daily Roster'!$L160</f>
        <v>Peng (Alpha)</v>
      </c>
      <c r="M160" s="55">
        <f>'[10]Daily Roster'!$M160</f>
        <v>0</v>
      </c>
      <c r="N160" s="55">
        <f>'[10]Daily Roster'!$N160</f>
        <v>0</v>
      </c>
      <c r="O160" s="55">
        <f>'[10]Daily Roster'!$O160</f>
        <v>0</v>
      </c>
      <c r="P160" s="55">
        <f>'[10]Daily Roster'!$P160</f>
        <v>0</v>
      </c>
      <c r="Q160" s="55">
        <f>'[10]Daily Roster'!$Q160</f>
        <v>0</v>
      </c>
      <c r="R160" s="55">
        <f>'[10]Daily Roster'!$R160</f>
        <v>0</v>
      </c>
      <c r="S160" s="55">
        <f>'[10]Daily Roster'!$S160</f>
        <v>0</v>
      </c>
      <c r="T160" s="55">
        <f>'[10]Daily Roster'!$T160</f>
        <v>0</v>
      </c>
    </row>
    <row r="161" spans="1:20" x14ac:dyDescent="0.3">
      <c r="A161" s="7">
        <v>43322</v>
      </c>
      <c r="B161" s="1" t="s">
        <v>5</v>
      </c>
      <c r="C161" s="55" t="str">
        <f>'[10]Daily Roster'!$C161</f>
        <v>Karishma</v>
      </c>
      <c r="D161" s="55" t="str">
        <f>'[10]Daily Roster'!$D161</f>
        <v>J.Yang</v>
      </c>
      <c r="E161" s="55" t="str">
        <f>'[10]Daily Roster'!$E161</f>
        <v>Kosta</v>
      </c>
      <c r="F161" s="55" t="str">
        <f>'[10]Daily Roster'!$F161</f>
        <v>J.Do</v>
      </c>
      <c r="G161" s="55" t="str">
        <f>'[10]Daily Roster'!$G161</f>
        <v>Jasenka</v>
      </c>
      <c r="H161" s="55" t="str">
        <f>'[10]Daily Roster'!$H161</f>
        <v>D.Dunning</v>
      </c>
      <c r="I161" s="55" t="str">
        <f>'[10]Daily Roster'!$I161</f>
        <v>S.McPhee</v>
      </c>
      <c r="J161" s="55">
        <f>'[10]Daily Roster'!$J161</f>
        <v>0</v>
      </c>
      <c r="K161" s="55">
        <f>'[10]Daily Roster'!$K161</f>
        <v>0</v>
      </c>
      <c r="L161" s="55" t="str">
        <f>'[10]Daily Roster'!$L161</f>
        <v>Peng (Alpha)</v>
      </c>
      <c r="M161" s="55">
        <f>'[10]Daily Roster'!$M161</f>
        <v>0</v>
      </c>
      <c r="N161" s="55">
        <f>'[10]Daily Roster'!$N161</f>
        <v>0</v>
      </c>
      <c r="O161" s="55">
        <f>'[10]Daily Roster'!$O161</f>
        <v>0</v>
      </c>
      <c r="P161" s="55">
        <f>'[10]Daily Roster'!$P161</f>
        <v>0</v>
      </c>
      <c r="Q161" s="55">
        <f>'[10]Daily Roster'!$Q161</f>
        <v>0</v>
      </c>
      <c r="R161" s="55">
        <f>'[10]Daily Roster'!$R161</f>
        <v>0</v>
      </c>
      <c r="S161" s="55">
        <f>'[10]Daily Roster'!$S161</f>
        <v>0</v>
      </c>
      <c r="T161" s="55">
        <f>'[10]Daily Roster'!$T161</f>
        <v>0</v>
      </c>
    </row>
    <row r="162" spans="1:20" x14ac:dyDescent="0.3">
      <c r="A162" s="7">
        <v>43325</v>
      </c>
      <c r="B162" s="1" t="s">
        <v>1</v>
      </c>
      <c r="C162" s="55" t="str">
        <f>'[10]Daily Roster'!$C162</f>
        <v>Karishma</v>
      </c>
      <c r="D162" s="55" t="str">
        <f>'[10]Daily Roster'!$D162</f>
        <v>Jasenka</v>
      </c>
      <c r="E162" s="55" t="str">
        <f>'[10]Daily Roster'!$E162</f>
        <v>Kosta</v>
      </c>
      <c r="F162" s="55" t="str">
        <f>'[10]Daily Roster'!$F162</f>
        <v>J.Do</v>
      </c>
      <c r="G162" s="55" t="str">
        <f>'[10]Daily Roster'!$G162</f>
        <v>S.McPhee</v>
      </c>
      <c r="H162" s="55" t="str">
        <f>'[10]Daily Roster'!$H162</f>
        <v>Ubai</v>
      </c>
      <c r="I162" s="55" t="str">
        <f>'[10]Daily Roster'!$I162</f>
        <v>Arthur</v>
      </c>
      <c r="J162" s="55">
        <f>'[10]Daily Roster'!$J162</f>
        <v>0</v>
      </c>
      <c r="K162" s="55">
        <f>'[10]Daily Roster'!$K162</f>
        <v>0</v>
      </c>
      <c r="L162" s="55">
        <f>'[10]Daily Roster'!$L162</f>
        <v>0</v>
      </c>
      <c r="M162" s="55">
        <f>'[10]Daily Roster'!$M162</f>
        <v>0</v>
      </c>
      <c r="N162" s="55">
        <f>'[10]Daily Roster'!$N162</f>
        <v>0</v>
      </c>
      <c r="O162" s="55">
        <f>'[10]Daily Roster'!$O162</f>
        <v>0</v>
      </c>
      <c r="P162" s="55">
        <f>'[10]Daily Roster'!$P162</f>
        <v>0</v>
      </c>
      <c r="Q162" s="55">
        <f>'[10]Daily Roster'!$Q162</f>
        <v>0</v>
      </c>
      <c r="R162" s="55">
        <f>'[10]Daily Roster'!$R162</f>
        <v>0</v>
      </c>
      <c r="S162" s="55">
        <f>'[10]Daily Roster'!$S162</f>
        <v>0</v>
      </c>
      <c r="T162" s="55">
        <f>'[10]Daily Roster'!$T162</f>
        <v>0</v>
      </c>
    </row>
    <row r="163" spans="1:20" x14ac:dyDescent="0.3">
      <c r="A163" s="7">
        <v>43326</v>
      </c>
      <c r="B163" s="1" t="s">
        <v>2</v>
      </c>
      <c r="C163" s="55" t="str">
        <f>'[10]Daily Roster'!$C163</f>
        <v>Karishma</v>
      </c>
      <c r="D163" s="55" t="str">
        <f>'[10]Daily Roster'!$D163</f>
        <v>Jasenka</v>
      </c>
      <c r="E163" s="55" t="str">
        <f>'[10]Daily Roster'!$E163</f>
        <v>Eunice</v>
      </c>
      <c r="F163" s="55" t="str">
        <f>'[10]Daily Roster'!$F163</f>
        <v>J.Do</v>
      </c>
      <c r="G163" s="55" t="str">
        <f>'[10]Daily Roster'!$G163</f>
        <v>J.Parkinson/Sherine</v>
      </c>
      <c r="H163" s="55" t="str">
        <f>'[10]Daily Roster'!$H163</f>
        <v>S.McPhee</v>
      </c>
      <c r="I163" s="55" t="str">
        <f>'[10]Daily Roster'!$I163</f>
        <v>Arthur</v>
      </c>
      <c r="J163" s="55">
        <f>'[10]Daily Roster'!$J163</f>
        <v>0</v>
      </c>
      <c r="K163" s="55">
        <f>'[10]Daily Roster'!$K163</f>
        <v>0</v>
      </c>
      <c r="L163" s="55">
        <f>'[10]Daily Roster'!$L163</f>
        <v>0</v>
      </c>
      <c r="M163" s="55">
        <f>'[10]Daily Roster'!$M163</f>
        <v>0</v>
      </c>
      <c r="N163" s="55">
        <f>'[10]Daily Roster'!$N163</f>
        <v>0</v>
      </c>
      <c r="O163" s="55">
        <f>'[10]Daily Roster'!$O163</f>
        <v>0</v>
      </c>
      <c r="P163" s="55">
        <f>'[10]Daily Roster'!$P163</f>
        <v>0</v>
      </c>
      <c r="Q163" s="55">
        <f>'[10]Daily Roster'!$Q163</f>
        <v>0</v>
      </c>
      <c r="R163" s="55">
        <f>'[10]Daily Roster'!$R163</f>
        <v>0</v>
      </c>
      <c r="S163" s="55">
        <f>'[10]Daily Roster'!$S163</f>
        <v>0</v>
      </c>
      <c r="T163" s="55">
        <f>'[10]Daily Roster'!$T163</f>
        <v>0</v>
      </c>
    </row>
    <row r="164" spans="1:20" x14ac:dyDescent="0.3">
      <c r="A164" s="7">
        <v>43327</v>
      </c>
      <c r="B164" s="1" t="s">
        <v>3</v>
      </c>
      <c r="C164" s="55" t="str">
        <f>'[10]Daily Roster'!$C164</f>
        <v>Karishma</v>
      </c>
      <c r="D164" s="55" t="str">
        <f>'[10]Daily Roster'!$D164</f>
        <v>Jasenka</v>
      </c>
      <c r="E164" s="55" t="str">
        <f>'[10]Daily Roster'!$E164</f>
        <v>Kosta</v>
      </c>
      <c r="F164" s="55" t="str">
        <f>'[10]Daily Roster'!$F164</f>
        <v>J.Do</v>
      </c>
      <c r="G164" s="55" t="str">
        <f>'[10]Daily Roster'!$G164</f>
        <v>S.McPhee</v>
      </c>
      <c r="H164" s="55" t="str">
        <f>'[10]Daily Roster'!$H164</f>
        <v>Ubai</v>
      </c>
      <c r="I164" s="55" t="str">
        <f>'[10]Daily Roster'!$I164</f>
        <v>Arthur</v>
      </c>
      <c r="J164" s="55">
        <f>'[10]Daily Roster'!$J164</f>
        <v>0</v>
      </c>
      <c r="K164" s="55">
        <f>'[10]Daily Roster'!$K164</f>
        <v>0</v>
      </c>
      <c r="L164" s="55">
        <f>'[10]Daily Roster'!$L164</f>
        <v>0</v>
      </c>
      <c r="M164" s="55">
        <f>'[10]Daily Roster'!$M164</f>
        <v>0</v>
      </c>
      <c r="N164" s="55">
        <f>'[10]Daily Roster'!$N164</f>
        <v>0</v>
      </c>
      <c r="O164" s="55">
        <f>'[10]Daily Roster'!$O164</f>
        <v>0</v>
      </c>
      <c r="P164" s="55">
        <f>'[10]Daily Roster'!$P164</f>
        <v>0</v>
      </c>
      <c r="Q164" s="55">
        <f>'[10]Daily Roster'!$Q164</f>
        <v>0</v>
      </c>
      <c r="R164" s="55">
        <f>'[10]Daily Roster'!$R164</f>
        <v>0</v>
      </c>
      <c r="S164" s="55">
        <f>'[10]Daily Roster'!$S164</f>
        <v>0</v>
      </c>
      <c r="T164" s="55">
        <f>'[10]Daily Roster'!$T164</f>
        <v>0</v>
      </c>
    </row>
    <row r="165" spans="1:20" x14ac:dyDescent="0.3">
      <c r="A165" s="7">
        <v>43328</v>
      </c>
      <c r="B165" s="1" t="s">
        <v>4</v>
      </c>
      <c r="C165" s="55" t="str">
        <f>'[10]Daily Roster'!$C165</f>
        <v>Karishma</v>
      </c>
      <c r="D165" s="55" t="str">
        <f>'[10]Daily Roster'!$D165</f>
        <v>Jasenka</v>
      </c>
      <c r="E165" s="55" t="str">
        <f>'[10]Daily Roster'!$E165</f>
        <v>Kosta</v>
      </c>
      <c r="F165" s="55" t="str">
        <f>'[10]Daily Roster'!$F165</f>
        <v>J.Do</v>
      </c>
      <c r="G165" s="55" t="str">
        <f>'[10]Daily Roster'!$G165</f>
        <v>J.Parkinson(am)/A.Alex(pm)</v>
      </c>
      <c r="H165" s="55" t="str">
        <f>'[10]Daily Roster'!$H165</f>
        <v>S.McPhee</v>
      </c>
      <c r="I165" s="55" t="str">
        <f>'[10]Daily Roster'!$I165</f>
        <v>Arthur</v>
      </c>
      <c r="J165" s="55">
        <f>'[10]Daily Roster'!$J165</f>
        <v>0</v>
      </c>
      <c r="K165" s="55">
        <f>'[10]Daily Roster'!$K165</f>
        <v>0</v>
      </c>
      <c r="L165" s="55">
        <f>'[10]Daily Roster'!$L165</f>
        <v>0</v>
      </c>
      <c r="M165" s="55">
        <f>'[10]Daily Roster'!$M165</f>
        <v>0</v>
      </c>
      <c r="N165" s="55">
        <f>'[10]Daily Roster'!$N165</f>
        <v>0</v>
      </c>
      <c r="O165" s="55">
        <f>'[10]Daily Roster'!$O165</f>
        <v>0</v>
      </c>
      <c r="P165" s="55">
        <f>'[10]Daily Roster'!$P165</f>
        <v>0</v>
      </c>
      <c r="Q165" s="55">
        <f>'[10]Daily Roster'!$Q165</f>
        <v>0</v>
      </c>
      <c r="R165" s="55">
        <f>'[10]Daily Roster'!$R165</f>
        <v>0</v>
      </c>
      <c r="S165" s="55">
        <f>'[10]Daily Roster'!$S165</f>
        <v>0</v>
      </c>
      <c r="T165" s="55">
        <f>'[10]Daily Roster'!$T165</f>
        <v>0</v>
      </c>
    </row>
    <row r="166" spans="1:20" x14ac:dyDescent="0.3">
      <c r="A166" s="7">
        <v>43329</v>
      </c>
      <c r="B166" s="1" t="s">
        <v>5</v>
      </c>
      <c r="C166" s="55" t="str">
        <f>'[10]Daily Roster'!$C166</f>
        <v>Karishma</v>
      </c>
      <c r="D166" s="55" t="str">
        <f>'[10]Daily Roster'!$D166</f>
        <v>Jasenka</v>
      </c>
      <c r="E166" s="55" t="str">
        <f>'[10]Daily Roster'!$E166</f>
        <v>Kosta</v>
      </c>
      <c r="F166" s="55" t="str">
        <f>'[10]Daily Roster'!$F166</f>
        <v>J.Do</v>
      </c>
      <c r="G166" s="55" t="str">
        <f>'[10]Daily Roster'!$G166</f>
        <v>S.McPhee</v>
      </c>
      <c r="H166" s="55" t="str">
        <f>'[10]Daily Roster'!$H166</f>
        <v>Eugene</v>
      </c>
      <c r="I166" s="55" t="str">
        <f>'[10]Daily Roster'!$I166</f>
        <v>Arthur</v>
      </c>
      <c r="J166" s="55">
        <f>'[10]Daily Roster'!$J166</f>
        <v>0</v>
      </c>
      <c r="K166" s="55">
        <f>'[10]Daily Roster'!$K166</f>
        <v>0</v>
      </c>
      <c r="L166" s="55">
        <f>'[10]Daily Roster'!$L166</f>
        <v>0</v>
      </c>
      <c r="M166" s="55">
        <f>'[10]Daily Roster'!$M166</f>
        <v>0</v>
      </c>
      <c r="N166" s="55">
        <f>'[10]Daily Roster'!$N166</f>
        <v>0</v>
      </c>
      <c r="O166" s="55">
        <f>'[10]Daily Roster'!$O166</f>
        <v>0</v>
      </c>
      <c r="P166" s="55">
        <f>'[10]Daily Roster'!$P166</f>
        <v>0</v>
      </c>
      <c r="Q166" s="55">
        <f>'[10]Daily Roster'!$Q166</f>
        <v>0</v>
      </c>
      <c r="R166" s="55">
        <f>'[10]Daily Roster'!$R166</f>
        <v>0</v>
      </c>
      <c r="S166" s="55">
        <f>'[10]Daily Roster'!$S166</f>
        <v>0</v>
      </c>
      <c r="T166" s="55">
        <f>'[10]Daily Roster'!$T166</f>
        <v>0</v>
      </c>
    </row>
    <row r="167" spans="1:20" x14ac:dyDescent="0.3">
      <c r="A167" s="7">
        <v>43332</v>
      </c>
      <c r="B167" s="1" t="s">
        <v>1</v>
      </c>
      <c r="C167" s="55" t="str">
        <f>'[10]Daily Roster'!$C167</f>
        <v>Karishma</v>
      </c>
      <c r="D167" s="55" t="str">
        <f>'[10]Daily Roster'!$D167</f>
        <v>Arthur</v>
      </c>
      <c r="E167" s="55" t="str">
        <f>'[10]Daily Roster'!$E167</f>
        <v>Kosta</v>
      </c>
      <c r="F167" s="55" t="str">
        <f>'[10]Daily Roster'!$F167</f>
        <v>J.Do</v>
      </c>
      <c r="G167" s="55" t="str">
        <f>'[10]Daily Roster'!$G167</f>
        <v>S.McPhee</v>
      </c>
      <c r="H167" s="55" t="str">
        <f>'[10]Daily Roster'!$H167</f>
        <v>Eugene</v>
      </c>
      <c r="I167" s="55" t="str">
        <f>'[10]Daily Roster'!$I167</f>
        <v>Jasenka</v>
      </c>
      <c r="J167" s="55">
        <f>'[10]Daily Roster'!$J167</f>
        <v>0</v>
      </c>
      <c r="K167" s="55" t="str">
        <f>'[10]Daily Roster'!$K167</f>
        <v>qq</v>
      </c>
      <c r="L167" s="55">
        <f>'[10]Daily Roster'!$L167</f>
        <v>0</v>
      </c>
      <c r="M167" s="55">
        <f>'[10]Daily Roster'!$M167</f>
        <v>0</v>
      </c>
      <c r="N167" s="55">
        <f>'[10]Daily Roster'!$N167</f>
        <v>0</v>
      </c>
      <c r="O167" s="55">
        <f>'[10]Daily Roster'!$O167</f>
        <v>0</v>
      </c>
      <c r="P167" s="55">
        <f>'[10]Daily Roster'!$P167</f>
        <v>0</v>
      </c>
      <c r="Q167" s="55">
        <f>'[10]Daily Roster'!$Q167</f>
        <v>0</v>
      </c>
      <c r="R167" s="55">
        <f>'[10]Daily Roster'!$R167</f>
        <v>0</v>
      </c>
      <c r="S167" s="55">
        <f>'[10]Daily Roster'!$S167</f>
        <v>0</v>
      </c>
      <c r="T167" s="55">
        <f>'[10]Daily Roster'!$T167</f>
        <v>0</v>
      </c>
    </row>
    <row r="168" spans="1:20" x14ac:dyDescent="0.3">
      <c r="A168" s="7">
        <v>43333</v>
      </c>
      <c r="B168" s="1" t="s">
        <v>2</v>
      </c>
      <c r="C168" s="55" t="str">
        <f>'[10]Daily Roster'!$C168</f>
        <v>Karishma</v>
      </c>
      <c r="D168" s="55" t="str">
        <f>'[10]Daily Roster'!$D168</f>
        <v>Arthur</v>
      </c>
      <c r="E168" s="55" t="str">
        <f>'[10]Daily Roster'!$E168</f>
        <v>Kosta</v>
      </c>
      <c r="F168" s="55" t="str">
        <f>'[10]Daily Roster'!$F168</f>
        <v>S.McPhee</v>
      </c>
      <c r="G168" s="55" t="str">
        <f>'[10]Daily Roster'!$G168</f>
        <v>J.Parkinson</v>
      </c>
      <c r="H168" s="55" t="str">
        <f>'[10]Daily Roster'!$H168</f>
        <v>Sylvia</v>
      </c>
      <c r="I168" s="55" t="str">
        <f>'[10]Daily Roster'!$I168</f>
        <v>Jasenka</v>
      </c>
      <c r="J168" s="55">
        <f>'[10]Daily Roster'!$J168</f>
        <v>0</v>
      </c>
      <c r="K168" s="55" t="str">
        <f>'[10]Daily Roster'!$K168</f>
        <v>qq</v>
      </c>
      <c r="L168" s="55">
        <f>'[10]Daily Roster'!$L168</f>
        <v>0</v>
      </c>
      <c r="M168" s="55">
        <f>'[10]Daily Roster'!$M168</f>
        <v>0</v>
      </c>
      <c r="N168" s="55">
        <f>'[10]Daily Roster'!$N168</f>
        <v>0</v>
      </c>
      <c r="O168" s="55">
        <f>'[10]Daily Roster'!$O168</f>
        <v>0</v>
      </c>
      <c r="P168" s="55">
        <f>'[10]Daily Roster'!$P168</f>
        <v>0</v>
      </c>
      <c r="Q168" s="55">
        <f>'[10]Daily Roster'!$Q168</f>
        <v>0</v>
      </c>
      <c r="R168" s="55">
        <f>'[10]Daily Roster'!$R168</f>
        <v>0</v>
      </c>
      <c r="S168" s="55">
        <f>'[10]Daily Roster'!$S168</f>
        <v>0</v>
      </c>
      <c r="T168" s="55">
        <f>'[10]Daily Roster'!$T168</f>
        <v>0</v>
      </c>
    </row>
    <row r="169" spans="1:20" x14ac:dyDescent="0.3">
      <c r="A169" s="7">
        <v>43334</v>
      </c>
      <c r="B169" s="1" t="s">
        <v>3</v>
      </c>
      <c r="C169" s="55" t="str">
        <f>'[10]Daily Roster'!$C169</f>
        <v>Karishma</v>
      </c>
      <c r="D169" s="55" t="str">
        <f>'[10]Daily Roster'!$D169</f>
        <v>Arthur</v>
      </c>
      <c r="E169" s="55" t="str">
        <f>'[10]Daily Roster'!$E169</f>
        <v>Kosta</v>
      </c>
      <c r="F169" s="55" t="str">
        <f>'[10]Daily Roster'!$F169</f>
        <v>J.Do</v>
      </c>
      <c r="G169" s="55" t="str">
        <f>'[10]Daily Roster'!$G169</f>
        <v>S.McPhee</v>
      </c>
      <c r="H169" s="55" t="str">
        <f>'[10]Daily Roster'!$H169</f>
        <v>Ubai</v>
      </c>
      <c r="I169" s="55" t="str">
        <f>'[10]Daily Roster'!$I169</f>
        <v>Jasenka</v>
      </c>
      <c r="J169" s="55">
        <f>'[10]Daily Roster'!$J169</f>
        <v>0</v>
      </c>
      <c r="K169" s="55" t="str">
        <f>'[10]Daily Roster'!$K169</f>
        <v>qq</v>
      </c>
      <c r="L169" s="55">
        <f>'[10]Daily Roster'!$L169</f>
        <v>0</v>
      </c>
      <c r="M169" s="55">
        <f>'[10]Daily Roster'!$M169</f>
        <v>0</v>
      </c>
      <c r="N169" s="55">
        <f>'[10]Daily Roster'!$N169</f>
        <v>0</v>
      </c>
      <c r="O169" s="55">
        <f>'[10]Daily Roster'!$O169</f>
        <v>0</v>
      </c>
      <c r="P169" s="55">
        <f>'[10]Daily Roster'!$P169</f>
        <v>0</v>
      </c>
      <c r="Q169" s="55">
        <f>'[10]Daily Roster'!$Q169</f>
        <v>0</v>
      </c>
      <c r="R169" s="55">
        <f>'[10]Daily Roster'!$R169</f>
        <v>0</v>
      </c>
      <c r="S169" s="55">
        <f>'[10]Daily Roster'!$S169</f>
        <v>0</v>
      </c>
      <c r="T169" s="55">
        <f>'[10]Daily Roster'!$T169</f>
        <v>0</v>
      </c>
    </row>
    <row r="170" spans="1:20" x14ac:dyDescent="0.3">
      <c r="A170" s="7">
        <v>43335</v>
      </c>
      <c r="B170" s="1" t="s">
        <v>4</v>
      </c>
      <c r="C170" s="55" t="str">
        <f>'[10]Daily Roster'!$C170</f>
        <v>Karishma</v>
      </c>
      <c r="D170" s="55" t="str">
        <f>'[10]Daily Roster'!$D170</f>
        <v>Arthur</v>
      </c>
      <c r="E170" s="55" t="str">
        <f>'[10]Daily Roster'!$E170</f>
        <v>Kosta</v>
      </c>
      <c r="F170" s="55" t="str">
        <f>'[10]Daily Roster'!$F170</f>
        <v>J.Do</v>
      </c>
      <c r="G170" s="55" t="str">
        <f>'[10]Daily Roster'!$G170</f>
        <v>J.Parkinson</v>
      </c>
      <c r="H170" s="55" t="str">
        <f>'[10]Daily Roster'!$H170</f>
        <v>S.McPhee</v>
      </c>
      <c r="I170" s="55" t="str">
        <f>'[10]Daily Roster'!$I170</f>
        <v>Jasenka</v>
      </c>
      <c r="J170" s="55">
        <f>'[10]Daily Roster'!$J170</f>
        <v>0</v>
      </c>
      <c r="K170" s="55" t="str">
        <f>'[10]Daily Roster'!$K170</f>
        <v>qq</v>
      </c>
      <c r="L170" s="55">
        <f>'[10]Daily Roster'!$L170</f>
        <v>0</v>
      </c>
      <c r="M170" s="55">
        <f>'[10]Daily Roster'!$M170</f>
        <v>0</v>
      </c>
      <c r="N170" s="55">
        <f>'[10]Daily Roster'!$N170</f>
        <v>0</v>
      </c>
      <c r="O170" s="55">
        <f>'[10]Daily Roster'!$O170</f>
        <v>0</v>
      </c>
      <c r="P170" s="55">
        <f>'[10]Daily Roster'!$P170</f>
        <v>0</v>
      </c>
      <c r="Q170" s="55">
        <f>'[10]Daily Roster'!$Q170</f>
        <v>0</v>
      </c>
      <c r="R170" s="55">
        <f>'[10]Daily Roster'!$R170</f>
        <v>0</v>
      </c>
      <c r="S170" s="55">
        <f>'[10]Daily Roster'!$S170</f>
        <v>0</v>
      </c>
      <c r="T170" s="55">
        <f>'[10]Daily Roster'!$T170</f>
        <v>0</v>
      </c>
    </row>
    <row r="171" spans="1:20" x14ac:dyDescent="0.3">
      <c r="A171" s="7">
        <v>43336</v>
      </c>
      <c r="B171" s="1" t="s">
        <v>5</v>
      </c>
      <c r="C171" s="55" t="str">
        <f>'[10]Daily Roster'!$C171</f>
        <v>Karishma</v>
      </c>
      <c r="D171" s="55" t="str">
        <f>'[10]Daily Roster'!$D171</f>
        <v>Arthur</v>
      </c>
      <c r="E171" s="55" t="str">
        <f>'[10]Daily Roster'!$E171</f>
        <v>Kosta</v>
      </c>
      <c r="F171" s="55" t="str">
        <f>'[10]Daily Roster'!$F171</f>
        <v>J.Do</v>
      </c>
      <c r="G171" s="55" t="str">
        <f>'[10]Daily Roster'!$G171</f>
        <v>S.McPhee</v>
      </c>
      <c r="H171" s="55" t="str">
        <f>'[10]Daily Roster'!$H171</f>
        <v>Sylvia</v>
      </c>
      <c r="I171" s="55" t="str">
        <f>'[10]Daily Roster'!$I171</f>
        <v>Jasenka</v>
      </c>
      <c r="J171" s="55">
        <f>'[10]Daily Roster'!$J171</f>
        <v>0</v>
      </c>
      <c r="K171" s="55" t="str">
        <f>'[10]Daily Roster'!$K171</f>
        <v>qq</v>
      </c>
      <c r="L171" s="55">
        <f>'[10]Daily Roster'!$L171</f>
        <v>0</v>
      </c>
      <c r="M171" s="55">
        <f>'[10]Daily Roster'!$M171</f>
        <v>0</v>
      </c>
      <c r="N171" s="55">
        <f>'[10]Daily Roster'!$N171</f>
        <v>0</v>
      </c>
      <c r="O171" s="55">
        <f>'[10]Daily Roster'!$O171</f>
        <v>0</v>
      </c>
      <c r="P171" s="55">
        <f>'[10]Daily Roster'!$P171</f>
        <v>0</v>
      </c>
      <c r="Q171" s="55">
        <f>'[10]Daily Roster'!$Q171</f>
        <v>0</v>
      </c>
      <c r="R171" s="55">
        <f>'[10]Daily Roster'!$R171</f>
        <v>0</v>
      </c>
      <c r="S171" s="55">
        <f>'[10]Daily Roster'!$S171</f>
        <v>0</v>
      </c>
      <c r="T171" s="55">
        <f>'[10]Daily Roster'!$T171</f>
        <v>0</v>
      </c>
    </row>
    <row r="172" spans="1:20" x14ac:dyDescent="0.3">
      <c r="A172" s="7">
        <v>43339</v>
      </c>
      <c r="B172" s="1" t="s">
        <v>1</v>
      </c>
      <c r="C172" s="55" t="str">
        <f>'[10]Daily Roster'!$C172</f>
        <v>D.Dunning</v>
      </c>
      <c r="D172" s="55" t="str">
        <f>'[10]Daily Roster'!$D172</f>
        <v>Arthur</v>
      </c>
      <c r="E172" s="55" t="str">
        <f>'[10]Daily Roster'!$E172</f>
        <v>Kosta</v>
      </c>
      <c r="F172" s="55" t="str">
        <f>'[10]Daily Roster'!$F172</f>
        <v>J.Do</v>
      </c>
      <c r="G172" s="55" t="str">
        <f>'[10]Daily Roster'!$G172</f>
        <v>Jasenka</v>
      </c>
      <c r="H172" s="55" t="str">
        <f>'[10]Daily Roster'!$H172</f>
        <v>Sherine</v>
      </c>
      <c r="I172" s="55" t="str">
        <f>'[10]Daily Roster'!$I172</f>
        <v>S.McPhee</v>
      </c>
      <c r="J172" s="55">
        <f>'[10]Daily Roster'!$J172</f>
        <v>0</v>
      </c>
      <c r="K172" s="55">
        <f>'[10]Daily Roster'!$K172</f>
        <v>0</v>
      </c>
      <c r="L172" s="55">
        <f>'[10]Daily Roster'!$L172</f>
        <v>0</v>
      </c>
      <c r="M172" s="55">
        <f>'[10]Daily Roster'!$M172</f>
        <v>0</v>
      </c>
      <c r="N172" s="55">
        <f>'[10]Daily Roster'!$N172</f>
        <v>0</v>
      </c>
      <c r="O172" s="55">
        <f>'[10]Daily Roster'!$O172</f>
        <v>0</v>
      </c>
      <c r="P172" s="55">
        <f>'[10]Daily Roster'!$P172</f>
        <v>0</v>
      </c>
      <c r="Q172" s="55">
        <f>'[10]Daily Roster'!$Q172</f>
        <v>0</v>
      </c>
      <c r="R172" s="55">
        <f>'[10]Daily Roster'!$R172</f>
        <v>0</v>
      </c>
      <c r="S172" s="55">
        <f>'[10]Daily Roster'!$S172</f>
        <v>0</v>
      </c>
      <c r="T172" s="55">
        <f>'[10]Daily Roster'!$T172</f>
        <v>0</v>
      </c>
    </row>
    <row r="173" spans="1:20" x14ac:dyDescent="0.3">
      <c r="A173" s="7">
        <v>43340</v>
      </c>
      <c r="B173" s="1" t="s">
        <v>2</v>
      </c>
      <c r="C173" s="55" t="str">
        <f>'[10]Daily Roster'!$C173</f>
        <v>Karishma</v>
      </c>
      <c r="D173" s="55" t="str">
        <f>'[10]Daily Roster'!$D173</f>
        <v>Arthur</v>
      </c>
      <c r="E173" s="55" t="str">
        <f>'[10]Daily Roster'!$E173</f>
        <v>Kosta</v>
      </c>
      <c r="F173" s="55" t="str">
        <f>'[10]Daily Roster'!$F173</f>
        <v>J.Do</v>
      </c>
      <c r="G173" s="55" t="str">
        <f>'[10]Daily Roster'!$G173</f>
        <v>J.Parkinson/Sherine</v>
      </c>
      <c r="H173" s="55" t="str">
        <f>'[10]Daily Roster'!$H173</f>
        <v>Jasenka</v>
      </c>
      <c r="I173" s="55" t="str">
        <f>'[10]Daily Roster'!$I173</f>
        <v>S.McPhee</v>
      </c>
      <c r="J173" s="55">
        <f>'[10]Daily Roster'!$J173</f>
        <v>0</v>
      </c>
      <c r="K173" s="55">
        <f>'[10]Daily Roster'!$K173</f>
        <v>0</v>
      </c>
      <c r="L173" s="55">
        <f>'[10]Daily Roster'!$L173</f>
        <v>0</v>
      </c>
      <c r="M173" s="55">
        <f>'[10]Daily Roster'!$M173</f>
        <v>0</v>
      </c>
      <c r="N173" s="55">
        <f>'[10]Daily Roster'!$N173</f>
        <v>0</v>
      </c>
      <c r="O173" s="55">
        <f>'[10]Daily Roster'!$O173</f>
        <v>0</v>
      </c>
      <c r="P173" s="55">
        <f>'[10]Daily Roster'!$P173</f>
        <v>0</v>
      </c>
      <c r="Q173" s="55">
        <f>'[10]Daily Roster'!$Q173</f>
        <v>0</v>
      </c>
      <c r="R173" s="55">
        <f>'[10]Daily Roster'!$R173</f>
        <v>0</v>
      </c>
      <c r="S173" s="55">
        <f>'[10]Daily Roster'!$S173</f>
        <v>0</v>
      </c>
      <c r="T173" s="55">
        <f>'[10]Daily Roster'!$T173</f>
        <v>0</v>
      </c>
    </row>
    <row r="174" spans="1:20" x14ac:dyDescent="0.3">
      <c r="A174" s="7">
        <v>43341</v>
      </c>
      <c r="B174" s="1" t="s">
        <v>3</v>
      </c>
      <c r="C174" s="55" t="str">
        <f>'[10]Daily Roster'!$C174</f>
        <v>Karishma</v>
      </c>
      <c r="D174" s="55" t="str">
        <f>'[10]Daily Roster'!$D174</f>
        <v>Arthur</v>
      </c>
      <c r="E174" s="55" t="str">
        <f>'[10]Daily Roster'!$E174</f>
        <v>Kosta</v>
      </c>
      <c r="F174" s="55" t="str">
        <f>'[10]Daily Roster'!$F174</f>
        <v>J.Do</v>
      </c>
      <c r="G174" s="55" t="str">
        <f>'[10]Daily Roster'!$G174</f>
        <v>Jasenka</v>
      </c>
      <c r="H174" s="55" t="str">
        <f>'[10]Daily Roster'!$H174</f>
        <v>Michael</v>
      </c>
      <c r="I174" s="55" t="str">
        <f>'[10]Daily Roster'!$I174</f>
        <v>S.McPhee</v>
      </c>
      <c r="J174" s="55">
        <f>'[10]Daily Roster'!$J174</f>
        <v>0</v>
      </c>
      <c r="K174" s="55">
        <f>'[10]Daily Roster'!$K174</f>
        <v>0</v>
      </c>
      <c r="L174" s="55">
        <f>'[10]Daily Roster'!$L174</f>
        <v>0</v>
      </c>
      <c r="M174" s="55">
        <f>'[10]Daily Roster'!$M174</f>
        <v>0</v>
      </c>
      <c r="N174" s="55">
        <f>'[10]Daily Roster'!$N174</f>
        <v>0</v>
      </c>
      <c r="O174" s="55">
        <f>'[10]Daily Roster'!$O174</f>
        <v>0</v>
      </c>
      <c r="P174" s="55">
        <f>'[10]Daily Roster'!$P174</f>
        <v>0</v>
      </c>
      <c r="Q174" s="55">
        <f>'[10]Daily Roster'!$Q174</f>
        <v>0</v>
      </c>
      <c r="R174" s="55">
        <f>'[10]Daily Roster'!$R174</f>
        <v>0</v>
      </c>
      <c r="S174" s="55">
        <f>'[10]Daily Roster'!$S174</f>
        <v>0</v>
      </c>
      <c r="T174" s="55">
        <f>'[10]Daily Roster'!$T174</f>
        <v>0</v>
      </c>
    </row>
    <row r="175" spans="1:20" x14ac:dyDescent="0.3">
      <c r="A175" s="7">
        <v>43342</v>
      </c>
      <c r="B175" s="1" t="s">
        <v>4</v>
      </c>
      <c r="C175" s="55" t="str">
        <f>'[10]Daily Roster'!$C175</f>
        <v>Karishma</v>
      </c>
      <c r="D175" s="55" t="str">
        <f>'[10]Daily Roster'!$D175</f>
        <v>Arthur</v>
      </c>
      <c r="E175" s="55" t="str">
        <f>'[10]Daily Roster'!$E175</f>
        <v>Kosta</v>
      </c>
      <c r="F175" s="55" t="str">
        <f>'[10]Daily Roster'!$F175</f>
        <v>J.Do</v>
      </c>
      <c r="G175" s="55" t="str">
        <f>'[10]Daily Roster'!$G175</f>
        <v>J.Parkinson</v>
      </c>
      <c r="H175" s="55" t="str">
        <f>'[10]Daily Roster'!$H175</f>
        <v>Jasenka</v>
      </c>
      <c r="I175" s="55" t="str">
        <f>'[10]Daily Roster'!$I175</f>
        <v>S.McPhee</v>
      </c>
      <c r="J175" s="55">
        <f>'[10]Daily Roster'!$J175</f>
        <v>0</v>
      </c>
      <c r="K175" s="55">
        <f>'[10]Daily Roster'!$K175</f>
        <v>0</v>
      </c>
      <c r="L175" s="55">
        <f>'[10]Daily Roster'!$L175</f>
        <v>0</v>
      </c>
      <c r="M175" s="55">
        <f>'[10]Daily Roster'!$M175</f>
        <v>0</v>
      </c>
      <c r="N175" s="55">
        <f>'[10]Daily Roster'!$N175</f>
        <v>0</v>
      </c>
      <c r="O175" s="55">
        <f>'[10]Daily Roster'!$O175</f>
        <v>0</v>
      </c>
      <c r="P175" s="55">
        <f>'[10]Daily Roster'!$P175</f>
        <v>0</v>
      </c>
      <c r="Q175" s="55">
        <f>'[10]Daily Roster'!$Q175</f>
        <v>0</v>
      </c>
      <c r="R175" s="55">
        <f>'[10]Daily Roster'!$R175</f>
        <v>0</v>
      </c>
      <c r="S175" s="55">
        <f>'[10]Daily Roster'!$S175</f>
        <v>0</v>
      </c>
      <c r="T175" s="55">
        <f>'[10]Daily Roster'!$T175</f>
        <v>0</v>
      </c>
    </row>
    <row r="176" spans="1:20" x14ac:dyDescent="0.3">
      <c r="A176" s="7">
        <v>43343</v>
      </c>
      <c r="B176" s="1" t="s">
        <v>5</v>
      </c>
      <c r="C176" s="55" t="str">
        <f>'[10]Daily Roster'!$C176</f>
        <v>Karishma</v>
      </c>
      <c r="D176" s="55" t="str">
        <f>'[10]Daily Roster'!$D176</f>
        <v>Arthur</v>
      </c>
      <c r="E176" s="55" t="str">
        <f>'[10]Daily Roster'!$E176</f>
        <v>Kosta</v>
      </c>
      <c r="F176" s="55" t="str">
        <f>'[10]Daily Roster'!$F176</f>
        <v>J.Do</v>
      </c>
      <c r="G176" s="55" t="str">
        <f>'[10]Daily Roster'!$G176</f>
        <v>Jasenka</v>
      </c>
      <c r="H176" s="55" t="str">
        <f>'[10]Daily Roster'!$H176</f>
        <v>D.Dunning</v>
      </c>
      <c r="I176" s="55" t="str">
        <f>'[10]Daily Roster'!$I176</f>
        <v>S.McPhee</v>
      </c>
      <c r="J176" s="55">
        <f>'[10]Daily Roster'!$J176</f>
        <v>0</v>
      </c>
      <c r="K176" s="55">
        <f>'[10]Daily Roster'!$K176</f>
        <v>0</v>
      </c>
      <c r="L176" s="55">
        <f>'[10]Daily Roster'!$L176</f>
        <v>0</v>
      </c>
      <c r="M176" s="55">
        <f>'[10]Daily Roster'!$M176</f>
        <v>0</v>
      </c>
      <c r="N176" s="55">
        <f>'[10]Daily Roster'!$N176</f>
        <v>0</v>
      </c>
      <c r="O176" s="55">
        <f>'[10]Daily Roster'!$O176</f>
        <v>0</v>
      </c>
      <c r="P176" s="55">
        <f>'[10]Daily Roster'!$P176</f>
        <v>0</v>
      </c>
      <c r="Q176" s="55">
        <f>'[10]Daily Roster'!$Q176</f>
        <v>0</v>
      </c>
      <c r="R176" s="55">
        <f>'[10]Daily Roster'!$R176</f>
        <v>0</v>
      </c>
      <c r="S176" s="55">
        <f>'[10]Daily Roster'!$S176</f>
        <v>0</v>
      </c>
      <c r="T176" s="55">
        <f>'[10]Daily Roster'!$T176</f>
        <v>0</v>
      </c>
    </row>
    <row r="177" spans="1:20" x14ac:dyDescent="0.3">
      <c r="A177" s="7">
        <v>43346</v>
      </c>
      <c r="B177" s="1" t="s">
        <v>1</v>
      </c>
      <c r="C177" s="55" t="str">
        <f>'[10]Daily Roster'!$C177</f>
        <v>Jasenka</v>
      </c>
      <c r="D177" s="55" t="str">
        <f>'[10]Daily Roster'!$D177</f>
        <v>Arthur</v>
      </c>
      <c r="E177" s="55" t="str">
        <f>'[10]Daily Roster'!$E177</f>
        <v>Tatyana</v>
      </c>
      <c r="F177" s="55" t="str">
        <f>'[10]Daily Roster'!$F177</f>
        <v>J.Do</v>
      </c>
      <c r="G177" s="55" t="str">
        <f>'[10]Daily Roster'!$G177</f>
        <v>S.McPhee</v>
      </c>
      <c r="H177" s="55" t="str">
        <f>'[10]Daily Roster'!$H177</f>
        <v>Kosta</v>
      </c>
      <c r="I177" s="55" t="str">
        <f>'[10]Daily Roster'!$I177</f>
        <v>Karishma</v>
      </c>
      <c r="J177" s="55" t="str">
        <f>'[10]Daily Roster'!$J177</f>
        <v>qq</v>
      </c>
      <c r="K177" s="55" t="str">
        <f>'[10]Daily Roster'!$K177</f>
        <v>qq</v>
      </c>
      <c r="L177" s="55" t="str">
        <f>'[10]Daily Roster'!$L177</f>
        <v>qq</v>
      </c>
      <c r="M177" s="55">
        <f>'[10]Daily Roster'!$M177</f>
        <v>0</v>
      </c>
      <c r="N177" s="55">
        <f>'[10]Daily Roster'!$N177</f>
        <v>0</v>
      </c>
      <c r="O177" s="55">
        <f>'[10]Daily Roster'!$O177</f>
        <v>0</v>
      </c>
      <c r="P177" s="55">
        <f>'[10]Daily Roster'!$P177</f>
        <v>0</v>
      </c>
      <c r="Q177" s="55">
        <f>'[10]Daily Roster'!$Q177</f>
        <v>0</v>
      </c>
      <c r="R177" s="55">
        <f>'[10]Daily Roster'!$R177</f>
        <v>0</v>
      </c>
      <c r="S177" s="55">
        <f>'[10]Daily Roster'!$S177</f>
        <v>0</v>
      </c>
      <c r="T177" s="55">
        <f>'[10]Daily Roster'!$T177</f>
        <v>0</v>
      </c>
    </row>
    <row r="178" spans="1:20" x14ac:dyDescent="0.3">
      <c r="A178" s="7">
        <v>43347</v>
      </c>
      <c r="B178" s="1" t="s">
        <v>2</v>
      </c>
      <c r="C178" s="55" t="str">
        <f>'[10]Daily Roster'!$C178</f>
        <v>Ubai</v>
      </c>
      <c r="D178" s="55" t="str">
        <f>'[10]Daily Roster'!$D178</f>
        <v>Arthur</v>
      </c>
      <c r="E178" s="55" t="str">
        <f>'[10]Daily Roster'!$E178</f>
        <v>Tatyana</v>
      </c>
      <c r="F178" s="55" t="str">
        <f>'[10]Daily Roster'!$F178</f>
        <v>J.Do</v>
      </c>
      <c r="G178" s="55" t="str">
        <f>'[10]Daily Roster'!$G178</f>
        <v>S.McPhee</v>
      </c>
      <c r="H178" s="55" t="str">
        <f>'[10]Daily Roster'!$H178</f>
        <v>Kosta</v>
      </c>
      <c r="I178" s="55" t="str">
        <f>'[10]Daily Roster'!$I178</f>
        <v>Karishma</v>
      </c>
      <c r="J178" s="55" t="str">
        <f>'[10]Daily Roster'!$J178</f>
        <v>Sherine</v>
      </c>
      <c r="K178" s="55" t="str">
        <f>'[10]Daily Roster'!$K178</f>
        <v>J.Parkinson</v>
      </c>
      <c r="L178" s="55" t="str">
        <f>'[10]Daily Roster'!$L178</f>
        <v>Rosie Gao (delta)</v>
      </c>
      <c r="M178" s="55">
        <f>'[10]Daily Roster'!$M178</f>
        <v>0</v>
      </c>
      <c r="N178" s="55">
        <f>'[10]Daily Roster'!$N178</f>
        <v>0</v>
      </c>
      <c r="O178" s="55">
        <f>'[10]Daily Roster'!$O178</f>
        <v>0</v>
      </c>
      <c r="P178" s="55">
        <f>'[10]Daily Roster'!$P178</f>
        <v>0</v>
      </c>
      <c r="Q178" s="55">
        <f>'[10]Daily Roster'!$Q178</f>
        <v>0</v>
      </c>
      <c r="R178" s="55">
        <f>'[10]Daily Roster'!$R178</f>
        <v>0</v>
      </c>
      <c r="S178" s="55">
        <f>'[10]Daily Roster'!$S178</f>
        <v>0</v>
      </c>
      <c r="T178" s="55">
        <f>'[10]Daily Roster'!$T178</f>
        <v>0</v>
      </c>
    </row>
    <row r="179" spans="1:20" x14ac:dyDescent="0.3">
      <c r="A179" s="7">
        <v>43348</v>
      </c>
      <c r="B179" s="1" t="s">
        <v>3</v>
      </c>
      <c r="C179" s="55" t="str">
        <f>'[10]Daily Roster'!$C179</f>
        <v>Jasenka</v>
      </c>
      <c r="D179" s="55" t="str">
        <f>'[10]Daily Roster'!$D179</f>
        <v>Arthur</v>
      </c>
      <c r="E179" s="55" t="str">
        <f>'[10]Daily Roster'!$E179</f>
        <v>Tatyana</v>
      </c>
      <c r="F179" s="55" t="str">
        <f>'[10]Daily Roster'!$F179</f>
        <v>J.Do</v>
      </c>
      <c r="G179" s="55" t="str">
        <f>'[10]Daily Roster'!$G179</f>
        <v>S.McPhee</v>
      </c>
      <c r="H179" s="55" t="str">
        <f>'[10]Daily Roster'!$H179</f>
        <v>Kosta</v>
      </c>
      <c r="I179" s="55" t="str">
        <f>'[10]Daily Roster'!$I179</f>
        <v>Karishma</v>
      </c>
      <c r="J179" s="55" t="str">
        <f>'[10]Daily Roster'!$J179</f>
        <v>qq</v>
      </c>
      <c r="K179" s="55" t="str">
        <f>'[10]Daily Roster'!$K179</f>
        <v>qq</v>
      </c>
      <c r="L179" s="55" t="str">
        <f>'[10]Daily Roster'!$L179</f>
        <v>Rosie Gao (delta)</v>
      </c>
      <c r="M179" s="55">
        <f>'[10]Daily Roster'!$M179</f>
        <v>0</v>
      </c>
      <c r="N179" s="55">
        <f>'[10]Daily Roster'!$N179</f>
        <v>0</v>
      </c>
      <c r="O179" s="55">
        <f>'[10]Daily Roster'!$O179</f>
        <v>0</v>
      </c>
      <c r="P179" s="55">
        <f>'[10]Daily Roster'!$P179</f>
        <v>0</v>
      </c>
      <c r="Q179" s="55">
        <f>'[10]Daily Roster'!$Q179</f>
        <v>0</v>
      </c>
      <c r="R179" s="55">
        <f>'[10]Daily Roster'!$R179</f>
        <v>0</v>
      </c>
      <c r="S179" s="55">
        <f>'[10]Daily Roster'!$S179</f>
        <v>0</v>
      </c>
      <c r="T179" s="55">
        <f>'[10]Daily Roster'!$T179</f>
        <v>0</v>
      </c>
    </row>
    <row r="180" spans="1:20" x14ac:dyDescent="0.3">
      <c r="A180" s="7">
        <v>43349</v>
      </c>
      <c r="B180" s="1" t="s">
        <v>4</v>
      </c>
      <c r="C180" s="55" t="str">
        <f>'[10]Daily Roster'!$C180</f>
        <v>Jasenka</v>
      </c>
      <c r="D180" s="55" t="str">
        <f>'[10]Daily Roster'!$D180</f>
        <v>Arthur</v>
      </c>
      <c r="E180" s="55" t="str">
        <f>'[10]Daily Roster'!$E180</f>
        <v>Tatyana</v>
      </c>
      <c r="F180" s="55" t="str">
        <f>'[10]Daily Roster'!$F180</f>
        <v>J.Do</v>
      </c>
      <c r="G180" s="55" t="str">
        <f>'[10]Daily Roster'!$G180</f>
        <v>J.Parkinson</v>
      </c>
      <c r="H180" s="55" t="str">
        <f>'[10]Daily Roster'!$H180</f>
        <v>Kosta</v>
      </c>
      <c r="I180" s="55" t="str">
        <f>'[10]Daily Roster'!$I180</f>
        <v>Karishma</v>
      </c>
      <c r="J180" s="55" t="str">
        <f>'[10]Daily Roster'!$J180</f>
        <v>qq</v>
      </c>
      <c r="K180" s="55" t="str">
        <f>'[10]Daily Roster'!$K180</f>
        <v>S.McPhee</v>
      </c>
      <c r="L180" s="55" t="str">
        <f>'[10]Daily Roster'!$L180</f>
        <v>Rosie Gao (admissions)</v>
      </c>
      <c r="M180" s="55">
        <f>'[10]Daily Roster'!$M180</f>
        <v>0</v>
      </c>
      <c r="N180" s="55">
        <f>'[10]Daily Roster'!$N180</f>
        <v>0</v>
      </c>
      <c r="O180" s="55">
        <f>'[10]Daily Roster'!$O180</f>
        <v>0</v>
      </c>
      <c r="P180" s="55">
        <f>'[10]Daily Roster'!$P180</f>
        <v>0</v>
      </c>
      <c r="Q180" s="55">
        <f>'[10]Daily Roster'!$Q180</f>
        <v>0</v>
      </c>
      <c r="R180" s="55">
        <f>'[10]Daily Roster'!$R180</f>
        <v>0</v>
      </c>
      <c r="S180" s="55">
        <f>'[10]Daily Roster'!$S180</f>
        <v>0</v>
      </c>
      <c r="T180" s="55">
        <f>'[10]Daily Roster'!$T180</f>
        <v>0</v>
      </c>
    </row>
    <row r="181" spans="1:20" x14ac:dyDescent="0.3">
      <c r="A181" s="7">
        <v>43350</v>
      </c>
      <c r="B181" s="1" t="s">
        <v>5</v>
      </c>
      <c r="C181" s="55" t="str">
        <f>'[10]Daily Roster'!$C181</f>
        <v>Jasenka</v>
      </c>
      <c r="D181" s="55" t="str">
        <f>'[10]Daily Roster'!$D181</f>
        <v>Arthur</v>
      </c>
      <c r="E181" s="55" t="str">
        <f>'[10]Daily Roster'!$E181</f>
        <v>Tatyana</v>
      </c>
      <c r="F181" s="55" t="str">
        <f>'[10]Daily Roster'!$F181</f>
        <v>J.Do</v>
      </c>
      <c r="G181" s="55" t="str">
        <f>'[10]Daily Roster'!$G181</f>
        <v>S.McPhee</v>
      </c>
      <c r="H181" s="55" t="str">
        <f>'[10]Daily Roster'!$H181</f>
        <v>Kosta</v>
      </c>
      <c r="I181" s="55" t="str">
        <f>'[10]Daily Roster'!$I181</f>
        <v>Karishma</v>
      </c>
      <c r="J181" s="55" t="str">
        <f>'[10]Daily Roster'!$J181</f>
        <v>qq</v>
      </c>
      <c r="K181" s="55" t="str">
        <f>'[10]Daily Roster'!$K181</f>
        <v>qq</v>
      </c>
      <c r="L181" s="55" t="str">
        <f>'[10]Daily Roster'!$L181</f>
        <v>Rosie Gao (delta)</v>
      </c>
      <c r="M181" s="55">
        <f>'[10]Daily Roster'!$M181</f>
        <v>0</v>
      </c>
      <c r="N181" s="55">
        <f>'[10]Daily Roster'!$N181</f>
        <v>0</v>
      </c>
      <c r="O181" s="55">
        <f>'[10]Daily Roster'!$O181</f>
        <v>0</v>
      </c>
      <c r="P181" s="55">
        <f>'[10]Daily Roster'!$P181</f>
        <v>0</v>
      </c>
      <c r="Q181" s="55">
        <f>'[10]Daily Roster'!$Q181</f>
        <v>0</v>
      </c>
      <c r="R181" s="55">
        <f>'[10]Daily Roster'!$R181</f>
        <v>0</v>
      </c>
      <c r="S181" s="55">
        <f>'[10]Daily Roster'!$S181</f>
        <v>0</v>
      </c>
      <c r="T181" s="55">
        <f>'[10]Daily Roster'!$T181</f>
        <v>0</v>
      </c>
    </row>
    <row r="182" spans="1:20" x14ac:dyDescent="0.3">
      <c r="A182" s="7">
        <v>43353</v>
      </c>
      <c r="B182" s="1" t="s">
        <v>1</v>
      </c>
      <c r="C182" s="55" t="str">
        <f>'[10]Daily Roster'!$C182</f>
        <v>Jasenka</v>
      </c>
      <c r="D182" s="55" t="str">
        <f>'[10]Daily Roster'!$D182</f>
        <v>Arthur</v>
      </c>
      <c r="E182" s="55" t="str">
        <f>'[10]Daily Roster'!$E182</f>
        <v>Tatyana</v>
      </c>
      <c r="F182" s="55" t="str">
        <f>'[10]Daily Roster'!$F182</f>
        <v>J.Do</v>
      </c>
      <c r="G182" s="55" t="str">
        <f>'[10]Daily Roster'!$G182</f>
        <v>S.McPhee</v>
      </c>
      <c r="H182" s="55" t="str">
        <f>'[10]Daily Roster'!$H182</f>
        <v>Karishma</v>
      </c>
      <c r="I182" s="55" t="str">
        <f>'[10]Daily Roster'!$I182</f>
        <v>Kosta</v>
      </c>
      <c r="J182" s="55" t="str">
        <f>'[10]Daily Roster'!$J182</f>
        <v>qq</v>
      </c>
      <c r="K182" s="55">
        <f>'[10]Daily Roster'!$K182</f>
        <v>0</v>
      </c>
      <c r="L182" s="55" t="str">
        <f>'[10]Daily Roster'!$L182</f>
        <v>Thaleia Livis(echo)</v>
      </c>
      <c r="M182" s="55">
        <f>'[10]Daily Roster'!$M182</f>
        <v>0</v>
      </c>
      <c r="N182" s="55">
        <f>'[10]Daily Roster'!$N182</f>
        <v>0</v>
      </c>
      <c r="O182" s="55">
        <f>'[10]Daily Roster'!$O182</f>
        <v>0</v>
      </c>
      <c r="P182" s="55">
        <f>'[10]Daily Roster'!$P182</f>
        <v>0</v>
      </c>
      <c r="Q182" s="55">
        <f>'[10]Daily Roster'!$Q182</f>
        <v>0</v>
      </c>
      <c r="R182" s="55">
        <f>'[10]Daily Roster'!$R182</f>
        <v>0</v>
      </c>
      <c r="S182" s="55">
        <f>'[10]Daily Roster'!$S182</f>
        <v>0</v>
      </c>
      <c r="T182" s="55">
        <f>'[10]Daily Roster'!$T182</f>
        <v>0</v>
      </c>
    </row>
    <row r="183" spans="1:20" x14ac:dyDescent="0.3">
      <c r="A183" s="7">
        <v>43354</v>
      </c>
      <c r="B183" s="1" t="s">
        <v>2</v>
      </c>
      <c r="C183" s="55" t="str">
        <f>'[10]Daily Roster'!$C183</f>
        <v>Jasenka</v>
      </c>
      <c r="D183" s="55" t="str">
        <f>'[10]Daily Roster'!$D183</f>
        <v>Karishma</v>
      </c>
      <c r="E183" s="55" t="str">
        <f>'[10]Daily Roster'!$E183</f>
        <v>Tatyana</v>
      </c>
      <c r="F183" s="55" t="str">
        <f>'[10]Daily Roster'!$F183</f>
        <v>J.Do</v>
      </c>
      <c r="G183" s="55" t="str">
        <f>'[10]Daily Roster'!$G183</f>
        <v>J.Parkinson</v>
      </c>
      <c r="H183" s="55" t="str">
        <f>'[10]Daily Roster'!$H183</f>
        <v>Sylvia</v>
      </c>
      <c r="I183" s="55" t="str">
        <f>'[10]Daily Roster'!$I183</f>
        <v>Kosta</v>
      </c>
      <c r="J183" s="55" t="str">
        <f>'[10]Daily Roster'!$J183</f>
        <v>Yolanda</v>
      </c>
      <c r="K183" s="55">
        <f>'[10]Daily Roster'!$K183</f>
        <v>0</v>
      </c>
      <c r="L183" s="55" t="str">
        <f>'[10]Daily Roster'!$L183</f>
        <v>Thaleia Livis(echo)</v>
      </c>
      <c r="M183" s="55">
        <f>'[10]Daily Roster'!$M183</f>
        <v>0</v>
      </c>
      <c r="N183" s="55">
        <f>'[10]Daily Roster'!$N183</f>
        <v>0</v>
      </c>
      <c r="O183" s="55">
        <f>'[10]Daily Roster'!$O183</f>
        <v>0</v>
      </c>
      <c r="P183" s="55">
        <f>'[10]Daily Roster'!$P183</f>
        <v>0</v>
      </c>
      <c r="Q183" s="55">
        <f>'[10]Daily Roster'!$Q183</f>
        <v>0</v>
      </c>
      <c r="R183" s="55">
        <f>'[10]Daily Roster'!$R183</f>
        <v>0</v>
      </c>
      <c r="S183" s="55">
        <f>'[10]Daily Roster'!$S183</f>
        <v>0</v>
      </c>
      <c r="T183" s="55">
        <f>'[10]Daily Roster'!$T183</f>
        <v>0</v>
      </c>
    </row>
    <row r="184" spans="1:20" x14ac:dyDescent="0.3">
      <c r="A184" s="7">
        <v>43355</v>
      </c>
      <c r="B184" s="1" t="s">
        <v>3</v>
      </c>
      <c r="C184" s="55" t="str">
        <f>'[10]Daily Roster'!$C184</f>
        <v>Jasenka</v>
      </c>
      <c r="D184" s="55" t="str">
        <f>'[10]Daily Roster'!$D184</f>
        <v>Arthur</v>
      </c>
      <c r="E184" s="55" t="str">
        <f>'[10]Daily Roster'!$E184</f>
        <v>Tatyana</v>
      </c>
      <c r="F184" s="55" t="str">
        <f>'[10]Daily Roster'!$F184</f>
        <v>J.Do</v>
      </c>
      <c r="G184" s="55" t="str">
        <f>'[10]Daily Roster'!$G184</f>
        <v>S.McPhee</v>
      </c>
      <c r="H184" s="55" t="str">
        <f>'[10]Daily Roster'!$H184</f>
        <v>Karishma</v>
      </c>
      <c r="I184" s="55" t="str">
        <f>'[10]Daily Roster'!$I184</f>
        <v>Kosta</v>
      </c>
      <c r="J184" s="55" t="str">
        <f>'[10]Daily Roster'!$J184</f>
        <v>L.Jedwab</v>
      </c>
      <c r="K184" s="55">
        <f>'[10]Daily Roster'!$K184</f>
        <v>0</v>
      </c>
      <c r="L184" s="55" t="str">
        <f>'[10]Daily Roster'!$L184</f>
        <v>Thaleia Livis(admissions)</v>
      </c>
      <c r="M184" s="55">
        <f>'[10]Daily Roster'!$M184</f>
        <v>0</v>
      </c>
      <c r="N184" s="55">
        <f>'[10]Daily Roster'!$N184</f>
        <v>0</v>
      </c>
      <c r="O184" s="55">
        <f>'[10]Daily Roster'!$O184</f>
        <v>0</v>
      </c>
      <c r="P184" s="55">
        <f>'[10]Daily Roster'!$P184</f>
        <v>0</v>
      </c>
      <c r="Q184" s="55">
        <f>'[10]Daily Roster'!$Q184</f>
        <v>0</v>
      </c>
      <c r="R184" s="55">
        <f>'[10]Daily Roster'!$R184</f>
        <v>0</v>
      </c>
      <c r="S184" s="55">
        <f>'[10]Daily Roster'!$S184</f>
        <v>0</v>
      </c>
      <c r="T184" s="55">
        <f>'[10]Daily Roster'!$T184</f>
        <v>0</v>
      </c>
    </row>
    <row r="185" spans="1:20" x14ac:dyDescent="0.3">
      <c r="A185" s="7">
        <v>43356</v>
      </c>
      <c r="B185" s="1" t="s">
        <v>4</v>
      </c>
      <c r="C185" s="55" t="str">
        <f>'[10]Daily Roster'!$C185</f>
        <v>Jasenka</v>
      </c>
      <c r="D185" s="55" t="str">
        <f>'[10]Daily Roster'!$D185</f>
        <v>Arthur</v>
      </c>
      <c r="E185" s="55" t="str">
        <f>'[10]Daily Roster'!$E185</f>
        <v>Tatyana</v>
      </c>
      <c r="F185" s="55" t="str">
        <f>'[10]Daily Roster'!$F185</f>
        <v>J.Do</v>
      </c>
      <c r="G185" s="55" t="str">
        <f>'[10]Daily Roster'!$G185</f>
        <v>J.Parkinson</v>
      </c>
      <c r="H185" s="55" t="str">
        <f>'[10]Daily Roster'!$H185</f>
        <v>S.McPhee</v>
      </c>
      <c r="I185" s="55" t="str">
        <f>'[10]Daily Roster'!$I185</f>
        <v>Kosta</v>
      </c>
      <c r="J185" s="55" t="str">
        <f>'[10]Daily Roster'!$J185</f>
        <v>L.Jedwab</v>
      </c>
      <c r="K185" s="55">
        <f>'[10]Daily Roster'!$K185</f>
        <v>0</v>
      </c>
      <c r="L185" s="55" t="str">
        <f>'[10]Daily Roster'!$L185</f>
        <v>Thaleia Livis(echo)</v>
      </c>
      <c r="M185" s="55">
        <f>'[10]Daily Roster'!$M185</f>
        <v>0</v>
      </c>
      <c r="N185" s="55">
        <f>'[10]Daily Roster'!$N185</f>
        <v>0</v>
      </c>
      <c r="O185" s="55">
        <f>'[10]Daily Roster'!$O185</f>
        <v>0</v>
      </c>
      <c r="P185" s="55">
        <f>'[10]Daily Roster'!$P185</f>
        <v>0</v>
      </c>
      <c r="Q185" s="55">
        <f>'[10]Daily Roster'!$Q185</f>
        <v>0</v>
      </c>
      <c r="R185" s="55">
        <f>'[10]Daily Roster'!$R185</f>
        <v>0</v>
      </c>
      <c r="S185" s="55">
        <f>'[10]Daily Roster'!$S185</f>
        <v>0</v>
      </c>
      <c r="T185" s="55">
        <f>'[10]Daily Roster'!$T185</f>
        <v>0</v>
      </c>
    </row>
    <row r="186" spans="1:20" x14ac:dyDescent="0.3">
      <c r="A186" s="7">
        <v>43357</v>
      </c>
      <c r="B186" s="1" t="s">
        <v>5</v>
      </c>
      <c r="C186" s="55" t="str">
        <f>'[10]Daily Roster'!$C186</f>
        <v>Jasenka</v>
      </c>
      <c r="D186" s="55" t="str">
        <f>'[10]Daily Roster'!$D186</f>
        <v>Arthur</v>
      </c>
      <c r="E186" s="55" t="str">
        <f>'[10]Daily Roster'!$E186</f>
        <v>Tatyana</v>
      </c>
      <c r="F186" s="55" t="str">
        <f>'[10]Daily Roster'!$F186</f>
        <v>J.Do</v>
      </c>
      <c r="G186" s="55" t="str">
        <f>'[10]Daily Roster'!$G186</f>
        <v>S.McPhee</v>
      </c>
      <c r="H186" s="55" t="str">
        <f>'[10]Daily Roster'!$H186</f>
        <v>Sylvia</v>
      </c>
      <c r="I186" s="55" t="str">
        <f>'[10]Daily Roster'!$I186</f>
        <v>Karishma</v>
      </c>
      <c r="J186" s="55" t="str">
        <f>'[10]Daily Roster'!$J186</f>
        <v>qq</v>
      </c>
      <c r="K186" s="55">
        <f>'[10]Daily Roster'!$K186</f>
        <v>0</v>
      </c>
      <c r="L186" s="55" t="str">
        <f>'[10]Daily Roster'!$L186</f>
        <v>qq</v>
      </c>
      <c r="M186" s="55">
        <f>'[10]Daily Roster'!$M186</f>
        <v>0</v>
      </c>
      <c r="N186" s="55">
        <f>'[10]Daily Roster'!$N186</f>
        <v>0</v>
      </c>
      <c r="O186" s="55">
        <f>'[10]Daily Roster'!$O186</f>
        <v>0</v>
      </c>
      <c r="P186" s="55">
        <f>'[10]Daily Roster'!$P186</f>
        <v>0</v>
      </c>
      <c r="Q186" s="55">
        <f>'[10]Daily Roster'!$Q186</f>
        <v>0</v>
      </c>
      <c r="R186" s="55">
        <f>'[10]Daily Roster'!$R186</f>
        <v>0</v>
      </c>
      <c r="S186" s="55">
        <f>'[10]Daily Roster'!$S186</f>
        <v>0</v>
      </c>
      <c r="T186" s="55">
        <f>'[10]Daily Roster'!$T186</f>
        <v>0</v>
      </c>
    </row>
    <row r="187" spans="1:20" x14ac:dyDescent="0.3">
      <c r="A187" s="7">
        <v>43360</v>
      </c>
      <c r="B187" s="1" t="s">
        <v>1</v>
      </c>
      <c r="C187" s="55" t="str">
        <f>'[10]Daily Roster'!$C187</f>
        <v>Jasenka</v>
      </c>
      <c r="D187" s="55" t="str">
        <f>'[10]Daily Roster'!$D187</f>
        <v>Arthur</v>
      </c>
      <c r="E187" s="55" t="str">
        <f>'[10]Daily Roster'!$E187</f>
        <v>Karishma</v>
      </c>
      <c r="F187" s="55" t="str">
        <f>'[10]Daily Roster'!$F187</f>
        <v>J.Do</v>
      </c>
      <c r="G187" s="55" t="str">
        <f>'[10]Daily Roster'!$G187</f>
        <v>Kosta</v>
      </c>
      <c r="H187" s="55" t="str">
        <f>'[10]Daily Roster'!$H187</f>
        <v>Sylvia</v>
      </c>
      <c r="I187" s="55" t="str">
        <f>'[10]Daily Roster'!$I187</f>
        <v>S.McPhee</v>
      </c>
      <c r="J187" s="55">
        <f>'[10]Daily Roster'!$J187</f>
        <v>0</v>
      </c>
      <c r="K187" s="55">
        <f>'[10]Daily Roster'!$K187</f>
        <v>0</v>
      </c>
      <c r="L187" s="55" t="str">
        <f>'[10]Daily Roster'!$L187</f>
        <v>Daniel Subbiah (Bravo)</v>
      </c>
      <c r="M187" s="55">
        <f>'[10]Daily Roster'!$M187</f>
        <v>0</v>
      </c>
      <c r="N187" s="55">
        <f>'[10]Daily Roster'!$N187</f>
        <v>0</v>
      </c>
      <c r="O187" s="55">
        <f>'[10]Daily Roster'!$O187</f>
        <v>0</v>
      </c>
      <c r="P187" s="55">
        <f>'[10]Daily Roster'!$P187</f>
        <v>0</v>
      </c>
      <c r="Q187" s="55">
        <f>'[10]Daily Roster'!$Q187</f>
        <v>0</v>
      </c>
      <c r="R187" s="55">
        <f>'[10]Daily Roster'!$R187</f>
        <v>0</v>
      </c>
      <c r="S187" s="55">
        <f>'[10]Daily Roster'!$S187</f>
        <v>0</v>
      </c>
      <c r="T187" s="55">
        <f>'[10]Daily Roster'!$T187</f>
        <v>0</v>
      </c>
    </row>
    <row r="188" spans="1:20" x14ac:dyDescent="0.3">
      <c r="A188" s="7">
        <v>43361</v>
      </c>
      <c r="B188" s="1" t="s">
        <v>2</v>
      </c>
      <c r="C188" s="55" t="str">
        <f>'[10]Daily Roster'!$C188</f>
        <v>Jasenka</v>
      </c>
      <c r="D188" s="55" t="str">
        <f>'[10]Daily Roster'!$D188</f>
        <v>Arthur</v>
      </c>
      <c r="E188" s="55" t="str">
        <f>'[10]Daily Roster'!$E188</f>
        <v>Kosta</v>
      </c>
      <c r="F188" s="55" t="str">
        <f>'[10]Daily Roster'!$F188</f>
        <v>J.Do</v>
      </c>
      <c r="G188" s="55" t="str">
        <f>'[10]Daily Roster'!$G188</f>
        <v>J.Parkinson</v>
      </c>
      <c r="H188" s="55" t="str">
        <f>'[10]Daily Roster'!$H188</f>
        <v>Karishma</v>
      </c>
      <c r="I188" s="55" t="str">
        <f>'[10]Daily Roster'!$I188</f>
        <v>S.McPhee</v>
      </c>
      <c r="J188" s="55">
        <f>'[10]Daily Roster'!$J188</f>
        <v>0</v>
      </c>
      <c r="K188" s="55">
        <f>'[10]Daily Roster'!$K188</f>
        <v>0</v>
      </c>
      <c r="L188" s="55" t="str">
        <f>'[10]Daily Roster'!$L188</f>
        <v>Daniel Subbiah (admissions)</v>
      </c>
      <c r="M188" s="55">
        <f>'[10]Daily Roster'!$M188</f>
        <v>0</v>
      </c>
      <c r="N188" s="55">
        <f>'[10]Daily Roster'!$N188</f>
        <v>0</v>
      </c>
      <c r="O188" s="55">
        <f>'[10]Daily Roster'!$O188</f>
        <v>0</v>
      </c>
      <c r="P188" s="55">
        <f>'[10]Daily Roster'!$P188</f>
        <v>0</v>
      </c>
      <c r="Q188" s="55">
        <f>'[10]Daily Roster'!$Q188</f>
        <v>0</v>
      </c>
      <c r="R188" s="55">
        <f>'[10]Daily Roster'!$R188</f>
        <v>0</v>
      </c>
      <c r="S188" s="55">
        <f>'[10]Daily Roster'!$S188</f>
        <v>0</v>
      </c>
      <c r="T188" s="55">
        <f>'[10]Daily Roster'!$T188</f>
        <v>0</v>
      </c>
    </row>
    <row r="189" spans="1:20" x14ac:dyDescent="0.3">
      <c r="A189" s="7">
        <v>43362</v>
      </c>
      <c r="B189" s="1" t="s">
        <v>3</v>
      </c>
      <c r="C189" s="55" t="str">
        <f>'[10]Daily Roster'!$C189</f>
        <v>Jasenka</v>
      </c>
      <c r="D189" s="55" t="str">
        <f>'[10]Daily Roster'!$D189</f>
        <v>Arthur</v>
      </c>
      <c r="E189" s="55" t="str">
        <f>'[10]Daily Roster'!$E189</f>
        <v>Tatyana</v>
      </c>
      <c r="F189" s="55" t="str">
        <f>'[10]Daily Roster'!$F189</f>
        <v>Karishma</v>
      </c>
      <c r="G189" s="55" t="str">
        <f>'[10]Daily Roster'!$G189</f>
        <v>Kosta</v>
      </c>
      <c r="H189" s="55" t="str">
        <f>'[10]Daily Roster'!$H189</f>
        <v>Ubai</v>
      </c>
      <c r="I189" s="55" t="str">
        <f>'[10]Daily Roster'!$I189</f>
        <v>S.McPhee</v>
      </c>
      <c r="J189" s="55">
        <f>'[10]Daily Roster'!$J189</f>
        <v>0</v>
      </c>
      <c r="K189" s="55">
        <f>'[10]Daily Roster'!$K189</f>
        <v>0</v>
      </c>
      <c r="L189" s="55" t="str">
        <f>'[10]Daily Roster'!$L189</f>
        <v>Daniel Subbiah (Bravo)</v>
      </c>
      <c r="M189" s="55">
        <f>'[10]Daily Roster'!$M189</f>
        <v>0</v>
      </c>
      <c r="N189" s="55">
        <f>'[10]Daily Roster'!$N189</f>
        <v>0</v>
      </c>
      <c r="O189" s="55">
        <f>'[10]Daily Roster'!$O189</f>
        <v>0</v>
      </c>
      <c r="P189" s="55">
        <f>'[10]Daily Roster'!$P189</f>
        <v>0</v>
      </c>
      <c r="Q189" s="55">
        <f>'[10]Daily Roster'!$Q189</f>
        <v>0</v>
      </c>
      <c r="R189" s="55">
        <f>'[10]Daily Roster'!$R189</f>
        <v>0</v>
      </c>
      <c r="S189" s="55">
        <f>'[10]Daily Roster'!$S189</f>
        <v>0</v>
      </c>
      <c r="T189" s="55">
        <f>'[10]Daily Roster'!$T189</f>
        <v>0</v>
      </c>
    </row>
    <row r="190" spans="1:20" x14ac:dyDescent="0.3">
      <c r="A190" s="7">
        <v>43363</v>
      </c>
      <c r="B190" s="1" t="s">
        <v>4</v>
      </c>
      <c r="C190" s="55" t="str">
        <f>'[10]Daily Roster'!$C190</f>
        <v>Jasenka</v>
      </c>
      <c r="D190" s="55" t="str">
        <f>'[10]Daily Roster'!$D190</f>
        <v>Arthur</v>
      </c>
      <c r="E190" s="55" t="str">
        <f>'[10]Daily Roster'!$E190</f>
        <v>Tatyana</v>
      </c>
      <c r="F190" s="55" t="str">
        <f>'[10]Daily Roster'!$F190</f>
        <v>J.Do</v>
      </c>
      <c r="G190" s="55" t="str">
        <f>'[10]Daily Roster'!$G190</f>
        <v>J.Parkinson/Paree</v>
      </c>
      <c r="H190" s="55" t="str">
        <f>'[10]Daily Roster'!$H190</f>
        <v>Karishma</v>
      </c>
      <c r="I190" s="55" t="str">
        <f>'[10]Daily Roster'!$I190</f>
        <v>S.McPhee(+Audit)/Kosta(8.45-51.15)</v>
      </c>
      <c r="J190" s="55">
        <f>'[10]Daily Roster'!$J190</f>
        <v>0</v>
      </c>
      <c r="K190" s="55">
        <f>'[10]Daily Roster'!$K190</f>
        <v>0</v>
      </c>
      <c r="L190" s="55" t="str">
        <f>'[10]Daily Roster'!$L190</f>
        <v>Daniel Subbiah (Bravo)</v>
      </c>
      <c r="M190" s="55">
        <f>'[10]Daily Roster'!$M190</f>
        <v>0</v>
      </c>
      <c r="N190" s="55">
        <f>'[10]Daily Roster'!$N190</f>
        <v>0</v>
      </c>
      <c r="O190" s="55">
        <f>'[10]Daily Roster'!$O190</f>
        <v>0</v>
      </c>
      <c r="P190" s="55">
        <f>'[10]Daily Roster'!$P190</f>
        <v>0</v>
      </c>
      <c r="Q190" s="55">
        <f>'[10]Daily Roster'!$Q190</f>
        <v>0</v>
      </c>
      <c r="R190" s="55">
        <f>'[10]Daily Roster'!$R190</f>
        <v>0</v>
      </c>
      <c r="S190" s="55">
        <f>'[10]Daily Roster'!$S190</f>
        <v>0</v>
      </c>
      <c r="T190" s="55">
        <f>'[10]Daily Roster'!$T190</f>
        <v>0</v>
      </c>
    </row>
    <row r="191" spans="1:20" x14ac:dyDescent="0.3">
      <c r="A191" s="7">
        <v>43364</v>
      </c>
      <c r="B191" s="1" t="s">
        <v>5</v>
      </c>
      <c r="C191" s="55" t="str">
        <f>'[10]Daily Roster'!$C191</f>
        <v>Jasenka</v>
      </c>
      <c r="D191" s="55" t="str">
        <f>'[10]Daily Roster'!$D191</f>
        <v>Arthur</v>
      </c>
      <c r="E191" s="55" t="str">
        <f>'[10]Daily Roster'!$E191</f>
        <v>Tatyana</v>
      </c>
      <c r="F191" s="55" t="str">
        <f>'[10]Daily Roster'!$F191</f>
        <v>J.Do</v>
      </c>
      <c r="G191" s="55" t="str">
        <f>'[10]Daily Roster'!$G191</f>
        <v>Kosta</v>
      </c>
      <c r="H191" s="55" t="str">
        <f>'[10]Daily Roster'!$H191</f>
        <v>Karishma</v>
      </c>
      <c r="I191" s="55" t="str">
        <f>'[10]Daily Roster'!$I191</f>
        <v>S.McPhee</v>
      </c>
      <c r="J191" s="55">
        <f>'[10]Daily Roster'!$J191</f>
        <v>0</v>
      </c>
      <c r="K191" s="55">
        <f>'[10]Daily Roster'!$K191</f>
        <v>0</v>
      </c>
      <c r="L191" s="55" t="str">
        <f>'[10]Daily Roster'!$L191</f>
        <v>qq</v>
      </c>
      <c r="M191" s="55">
        <f>'[10]Daily Roster'!$M191</f>
        <v>0</v>
      </c>
      <c r="N191" s="55">
        <f>'[10]Daily Roster'!$N191</f>
        <v>0</v>
      </c>
      <c r="O191" s="55">
        <f>'[10]Daily Roster'!$O191</f>
        <v>0</v>
      </c>
      <c r="P191" s="55">
        <f>'[10]Daily Roster'!$P191</f>
        <v>0</v>
      </c>
      <c r="Q191" s="55">
        <f>'[10]Daily Roster'!$Q191</f>
        <v>0</v>
      </c>
      <c r="R191" s="55">
        <f>'[10]Daily Roster'!$R191</f>
        <v>0</v>
      </c>
      <c r="S191" s="55">
        <f>'[10]Daily Roster'!$S191</f>
        <v>0</v>
      </c>
      <c r="T191" s="55">
        <f>'[10]Daily Roster'!$T191</f>
        <v>0</v>
      </c>
    </row>
    <row r="192" spans="1:20" x14ac:dyDescent="0.3">
      <c r="A192" s="7">
        <v>43367</v>
      </c>
      <c r="B192" s="1" t="s">
        <v>1</v>
      </c>
      <c r="C192" s="55" t="str">
        <f>'[10]Daily Roster'!$C192</f>
        <v>Jasenka</v>
      </c>
      <c r="D192" s="55" t="str">
        <f>'[10]Daily Roster'!$D192</f>
        <v>Arthur</v>
      </c>
      <c r="E192" s="55" t="str">
        <f>'[10]Daily Roster'!$E192</f>
        <v>Tatyana</v>
      </c>
      <c r="F192" s="55" t="str">
        <f>'[10]Daily Roster'!$F192</f>
        <v>S.McPhee</v>
      </c>
      <c r="G192" s="55" t="str">
        <f>'[10]Daily Roster'!$G192</f>
        <v>J.Do</v>
      </c>
      <c r="H192" s="55" t="str">
        <f>'[10]Daily Roster'!$H192</f>
        <v>Kosta</v>
      </c>
      <c r="I192" s="55" t="str">
        <f>'[10]Daily Roster'!$I192</f>
        <v>Karishma</v>
      </c>
      <c r="J192" s="55">
        <f>'[10]Daily Roster'!$J192</f>
        <v>0</v>
      </c>
      <c r="K192" s="55">
        <f>'[10]Daily Roster'!$K192</f>
        <v>0</v>
      </c>
      <c r="L192" s="55">
        <f>'[10]Daily Roster'!$L192</f>
        <v>0</v>
      </c>
      <c r="M192" s="55">
        <f>'[10]Daily Roster'!$M192</f>
        <v>0</v>
      </c>
      <c r="N192" s="55">
        <f>'[10]Daily Roster'!$N192</f>
        <v>0</v>
      </c>
      <c r="O192" s="55">
        <f>'[10]Daily Roster'!$O192</f>
        <v>0</v>
      </c>
      <c r="P192" s="55">
        <f>'[10]Daily Roster'!$P192</f>
        <v>0</v>
      </c>
      <c r="Q192" s="55">
        <f>'[10]Daily Roster'!$Q192</f>
        <v>0</v>
      </c>
      <c r="R192" s="55">
        <f>'[10]Daily Roster'!$R192</f>
        <v>0</v>
      </c>
      <c r="S192" s="55">
        <f>'[10]Daily Roster'!$S192</f>
        <v>0</v>
      </c>
      <c r="T192" s="55">
        <f>'[10]Daily Roster'!$T192</f>
        <v>0</v>
      </c>
    </row>
    <row r="193" spans="1:20" x14ac:dyDescent="0.3">
      <c r="A193" s="7">
        <v>43368</v>
      </c>
      <c r="B193" s="1" t="s">
        <v>2</v>
      </c>
      <c r="C193" s="55" t="str">
        <f>'[10]Daily Roster'!$C193</f>
        <v>Jasenka</v>
      </c>
      <c r="D193" s="55" t="str">
        <f>'[10]Daily Roster'!$D193</f>
        <v>Arthur</v>
      </c>
      <c r="E193" s="55" t="str">
        <f>'[10]Daily Roster'!$E193</f>
        <v>Tatyana</v>
      </c>
      <c r="F193" s="55" t="str">
        <f>'[10]Daily Roster'!$F193</f>
        <v>S.McPhee</v>
      </c>
      <c r="G193" s="55" t="str">
        <f>'[10]Daily Roster'!$G193</f>
        <v>J.Parkinson</v>
      </c>
      <c r="H193" s="55" t="str">
        <f>'[10]Daily Roster'!$H193</f>
        <v>Kosta</v>
      </c>
      <c r="I193" s="55" t="str">
        <f>'[10]Daily Roster'!$I193</f>
        <v>Karishma</v>
      </c>
      <c r="J193" s="55">
        <f>'[10]Daily Roster'!$J193</f>
        <v>0</v>
      </c>
      <c r="K193" s="55">
        <f>'[10]Daily Roster'!$K193</f>
        <v>0</v>
      </c>
      <c r="L193" s="55">
        <f>'[10]Daily Roster'!$L193</f>
        <v>0</v>
      </c>
      <c r="M193" s="55">
        <f>'[10]Daily Roster'!$M193</f>
        <v>0</v>
      </c>
      <c r="N193" s="55">
        <f>'[10]Daily Roster'!$N193</f>
        <v>0</v>
      </c>
      <c r="O193" s="55">
        <f>'[10]Daily Roster'!$O193</f>
        <v>0</v>
      </c>
      <c r="P193" s="55">
        <f>'[10]Daily Roster'!$P193</f>
        <v>0</v>
      </c>
      <c r="Q193" s="55">
        <f>'[10]Daily Roster'!$Q193</f>
        <v>0</v>
      </c>
      <c r="R193" s="55">
        <f>'[10]Daily Roster'!$R193</f>
        <v>0</v>
      </c>
      <c r="S193" s="55">
        <f>'[10]Daily Roster'!$S193</f>
        <v>0</v>
      </c>
      <c r="T193" s="55">
        <f>'[10]Daily Roster'!$T193</f>
        <v>0</v>
      </c>
    </row>
    <row r="194" spans="1:20" x14ac:dyDescent="0.3">
      <c r="A194" s="7">
        <v>43369</v>
      </c>
      <c r="B194" s="1" t="s">
        <v>3</v>
      </c>
      <c r="C194" s="55" t="str">
        <f>'[10]Daily Roster'!$C194</f>
        <v>Jasenka</v>
      </c>
      <c r="D194" s="55" t="str">
        <f>'[10]Daily Roster'!$D194</f>
        <v>Arthur</v>
      </c>
      <c r="E194" s="55" t="str">
        <f>'[10]Daily Roster'!$E194</f>
        <v>Tatyana</v>
      </c>
      <c r="F194" s="55" t="str">
        <f>'[10]Daily Roster'!$F194</f>
        <v>S.McPhee</v>
      </c>
      <c r="G194" s="55" t="str">
        <f>'[10]Daily Roster'!$G194</f>
        <v>J.Do</v>
      </c>
      <c r="H194" s="55" t="str">
        <f>'[10]Daily Roster'!$H194</f>
        <v>Kosta</v>
      </c>
      <c r="I194" s="55" t="str">
        <f>'[10]Daily Roster'!$I194</f>
        <v>Karishma</v>
      </c>
      <c r="J194" s="55">
        <f>'[10]Daily Roster'!$J194</f>
        <v>0</v>
      </c>
      <c r="K194" s="55">
        <f>'[10]Daily Roster'!$K194</f>
        <v>0</v>
      </c>
      <c r="L194" s="55">
        <f>'[10]Daily Roster'!$L194</f>
        <v>0</v>
      </c>
      <c r="M194" s="55">
        <f>'[10]Daily Roster'!$M194</f>
        <v>0</v>
      </c>
      <c r="N194" s="55">
        <f>'[10]Daily Roster'!$N194</f>
        <v>0</v>
      </c>
      <c r="O194" s="55">
        <f>'[10]Daily Roster'!$O194</f>
        <v>0</v>
      </c>
      <c r="P194" s="55">
        <f>'[10]Daily Roster'!$P194</f>
        <v>0</v>
      </c>
      <c r="Q194" s="55">
        <f>'[10]Daily Roster'!$Q194</f>
        <v>0</v>
      </c>
      <c r="R194" s="55">
        <f>'[10]Daily Roster'!$R194</f>
        <v>0</v>
      </c>
      <c r="S194" s="55">
        <f>'[10]Daily Roster'!$S194</f>
        <v>0</v>
      </c>
      <c r="T194" s="55">
        <f>'[10]Daily Roster'!$T194</f>
        <v>0</v>
      </c>
    </row>
    <row r="195" spans="1:20" x14ac:dyDescent="0.3">
      <c r="A195" s="7">
        <v>43370</v>
      </c>
      <c r="B195" s="1" t="s">
        <v>4</v>
      </c>
      <c r="C195" s="55" t="str">
        <f>'[10]Daily Roster'!$C195</f>
        <v>Jasenka</v>
      </c>
      <c r="D195" s="55" t="str">
        <f>'[10]Daily Roster'!$D195</f>
        <v>Arthur</v>
      </c>
      <c r="E195" s="55" t="str">
        <f>'[10]Daily Roster'!$E195</f>
        <v>Tatyana</v>
      </c>
      <c r="F195" s="55" t="str">
        <f>'[10]Daily Roster'!$F195</f>
        <v>S.McPhee</v>
      </c>
      <c r="G195" s="55" t="str">
        <f>'[10]Daily Roster'!$G195</f>
        <v>J.Parkinson</v>
      </c>
      <c r="H195" s="55" t="str">
        <f>'[10]Daily Roster'!$H195</f>
        <v>Kosta</v>
      </c>
      <c r="I195" s="55" t="str">
        <f>'[10]Daily Roster'!$I195</f>
        <v>Karishma</v>
      </c>
      <c r="J195" s="55">
        <f>'[10]Daily Roster'!$J195</f>
        <v>0</v>
      </c>
      <c r="K195" s="55">
        <f>'[10]Daily Roster'!$K195</f>
        <v>0</v>
      </c>
      <c r="L195" s="55">
        <f>'[10]Daily Roster'!$L195</f>
        <v>0</v>
      </c>
      <c r="M195" s="55">
        <f>'[10]Daily Roster'!$M195</f>
        <v>0</v>
      </c>
      <c r="N195" s="55">
        <f>'[10]Daily Roster'!$N195</f>
        <v>0</v>
      </c>
      <c r="O195" s="55">
        <f>'[10]Daily Roster'!$O195</f>
        <v>0</v>
      </c>
      <c r="P195" s="55">
        <f>'[10]Daily Roster'!$P195</f>
        <v>0</v>
      </c>
      <c r="Q195" s="55">
        <f>'[10]Daily Roster'!$Q195</f>
        <v>0</v>
      </c>
      <c r="R195" s="55">
        <f>'[10]Daily Roster'!$R195</f>
        <v>0</v>
      </c>
      <c r="S195" s="55">
        <f>'[10]Daily Roster'!$S195</f>
        <v>0</v>
      </c>
      <c r="T195" s="55">
        <f>'[10]Daily Roster'!$T195</f>
        <v>0</v>
      </c>
    </row>
    <row r="196" spans="1:20" x14ac:dyDescent="0.3">
      <c r="A196" s="7">
        <v>43371</v>
      </c>
      <c r="B196" s="1" t="s">
        <v>5</v>
      </c>
      <c r="C196" s="55" t="str">
        <f>'[10]Daily Roster'!$C196</f>
        <v>Public Holiday</v>
      </c>
      <c r="D196" s="55" t="str">
        <f>'[10]Daily Roster'!$D196</f>
        <v>Public Holiday</v>
      </c>
      <c r="E196" s="55" t="str">
        <f>'[10]Daily Roster'!$E196</f>
        <v>Public Holiday</v>
      </c>
      <c r="F196" s="55" t="str">
        <f>'[10]Daily Roster'!$F196</f>
        <v>Public Holiday</v>
      </c>
      <c r="G196" s="55" t="str">
        <f>'[10]Daily Roster'!$G196</f>
        <v>Public Holiday</v>
      </c>
      <c r="H196" s="55" t="str">
        <f>'[10]Daily Roster'!$H196</f>
        <v>Public Holiday</v>
      </c>
      <c r="I196" s="55" t="str">
        <f>'[10]Daily Roster'!$I196</f>
        <v>Public Holiday</v>
      </c>
      <c r="J196" s="55" t="str">
        <f>'[10]Daily Roster'!$J196</f>
        <v>Public Holiday</v>
      </c>
      <c r="K196" s="55" t="str">
        <f>'[10]Daily Roster'!$K196</f>
        <v>Public Holiday</v>
      </c>
      <c r="L196" s="55">
        <f>'[10]Daily Roster'!$L196</f>
        <v>0</v>
      </c>
      <c r="M196" s="55">
        <f>'[10]Daily Roster'!$M196</f>
        <v>0</v>
      </c>
      <c r="N196" s="55">
        <f>'[10]Daily Roster'!$N196</f>
        <v>0</v>
      </c>
      <c r="O196" s="55">
        <f>'[10]Daily Roster'!$O196</f>
        <v>0</v>
      </c>
      <c r="P196" s="55">
        <f>'[10]Daily Roster'!$P196</f>
        <v>0</v>
      </c>
      <c r="Q196" s="55">
        <f>'[10]Daily Roster'!$Q196</f>
        <v>0</v>
      </c>
      <c r="R196" s="55">
        <f>'[10]Daily Roster'!$R196</f>
        <v>0</v>
      </c>
      <c r="S196" s="55">
        <f>'[10]Daily Roster'!$S196</f>
        <v>0</v>
      </c>
      <c r="T196" s="55">
        <f>'[10]Daily Roster'!$T196</f>
        <v>0</v>
      </c>
    </row>
    <row r="197" spans="1:20" x14ac:dyDescent="0.3">
      <c r="A197" s="7">
        <v>43374</v>
      </c>
      <c r="B197" s="1" t="s">
        <v>1</v>
      </c>
      <c r="C197" s="55" t="str">
        <f>'[10]Daily Roster'!$C197</f>
        <v>Jasenka</v>
      </c>
      <c r="D197" s="55" t="str">
        <f>'[10]Daily Roster'!$D197</f>
        <v>Arthur</v>
      </c>
      <c r="E197" s="55" t="str">
        <f>'[10]Daily Roster'!$E197</f>
        <v>Tatyana</v>
      </c>
      <c r="F197" s="55" t="str">
        <f>'[10]Daily Roster'!$F197</f>
        <v>S.McPhee</v>
      </c>
      <c r="G197" s="55" t="str">
        <f>'[10]Daily Roster'!$G197</f>
        <v>Kosta</v>
      </c>
      <c r="H197" s="55" t="str">
        <f>'[10]Daily Roster'!$H197</f>
        <v>Michael</v>
      </c>
      <c r="I197" s="55" t="str">
        <f>'[10]Daily Roster'!$I197</f>
        <v>J.Do</v>
      </c>
      <c r="J197" s="55">
        <f>'[10]Daily Roster'!$J197</f>
        <v>0</v>
      </c>
      <c r="K197" s="55">
        <f>'[10]Daily Roster'!$K197</f>
        <v>0</v>
      </c>
      <c r="L197" s="55">
        <f>'[10]Daily Roster'!$L197</f>
        <v>0</v>
      </c>
      <c r="M197" s="55">
        <f>'[10]Daily Roster'!$M197</f>
        <v>0</v>
      </c>
      <c r="N197" s="55">
        <f>'[10]Daily Roster'!$N197</f>
        <v>0</v>
      </c>
      <c r="O197" s="55">
        <f>'[10]Daily Roster'!$O197</f>
        <v>0</v>
      </c>
      <c r="P197" s="55">
        <f>'[10]Daily Roster'!$P197</f>
        <v>0</v>
      </c>
      <c r="Q197" s="55">
        <f>'[10]Daily Roster'!$Q197</f>
        <v>0</v>
      </c>
      <c r="R197" s="55">
        <f>'[10]Daily Roster'!$R197</f>
        <v>0</v>
      </c>
      <c r="S197" s="55">
        <f>'[10]Daily Roster'!$S197</f>
        <v>0</v>
      </c>
      <c r="T197" s="55">
        <f>'[10]Daily Roster'!$T197</f>
        <v>0</v>
      </c>
    </row>
    <row r="198" spans="1:20" x14ac:dyDescent="0.3">
      <c r="A198" s="7">
        <v>43375</v>
      </c>
      <c r="B198" s="1" t="s">
        <v>2</v>
      </c>
      <c r="C198" s="55" t="str">
        <f>'[10]Daily Roster'!$C198</f>
        <v>Jasenka</v>
      </c>
      <c r="D198" s="55" t="str">
        <f>'[10]Daily Roster'!$D198</f>
        <v>Arthur</v>
      </c>
      <c r="E198" s="55" t="str">
        <f>'[10]Daily Roster'!$E198</f>
        <v>Tatyana</v>
      </c>
      <c r="F198" s="55" t="str">
        <f>'[10]Daily Roster'!$F198</f>
        <v>S.McPhee</v>
      </c>
      <c r="G198" s="55" t="str">
        <f>'[10]Daily Roster'!$G198</f>
        <v>Kosta</v>
      </c>
      <c r="H198" s="55" t="str">
        <f>'[10]Daily Roster'!$H198</f>
        <v>Karishma</v>
      </c>
      <c r="I198" s="55" t="str">
        <f>'[10]Daily Roster'!$I198</f>
        <v>J.Do</v>
      </c>
      <c r="J198" s="55">
        <f>'[10]Daily Roster'!$J198</f>
        <v>0</v>
      </c>
      <c r="K198" s="55">
        <f>'[10]Daily Roster'!$K198</f>
        <v>0</v>
      </c>
      <c r="L198" s="55">
        <f>'[10]Daily Roster'!$L198</f>
        <v>0</v>
      </c>
      <c r="M198" s="55">
        <f>'[10]Daily Roster'!$M198</f>
        <v>0</v>
      </c>
      <c r="N198" s="55">
        <f>'[10]Daily Roster'!$N198</f>
        <v>0</v>
      </c>
      <c r="O198" s="55">
        <f>'[10]Daily Roster'!$O198</f>
        <v>0</v>
      </c>
      <c r="P198" s="55">
        <f>'[10]Daily Roster'!$P198</f>
        <v>0</v>
      </c>
      <c r="Q198" s="55">
        <f>'[10]Daily Roster'!$Q198</f>
        <v>0</v>
      </c>
      <c r="R198" s="55">
        <f>'[10]Daily Roster'!$R198</f>
        <v>0</v>
      </c>
      <c r="S198" s="55">
        <f>'[10]Daily Roster'!$S198</f>
        <v>0</v>
      </c>
      <c r="T198" s="55">
        <f>'[10]Daily Roster'!$T198</f>
        <v>0</v>
      </c>
    </row>
    <row r="199" spans="1:20" x14ac:dyDescent="0.3">
      <c r="A199" s="7">
        <v>43376</v>
      </c>
      <c r="B199" s="1" t="s">
        <v>3</v>
      </c>
      <c r="C199" s="55" t="str">
        <f>'[10]Daily Roster'!$C199</f>
        <v>Jasenka</v>
      </c>
      <c r="D199" s="55" t="str">
        <f>'[10]Daily Roster'!$D199</f>
        <v>Arthur</v>
      </c>
      <c r="E199" s="55" t="str">
        <f>'[10]Daily Roster'!$E199</f>
        <v>Tatyana (+OHS)/Kosta</v>
      </c>
      <c r="F199" s="55" t="str">
        <f>'[10]Daily Roster'!$F199</f>
        <v>S.McPhee</v>
      </c>
      <c r="G199" s="55" t="str">
        <f>'[10]Daily Roster'!$G199</f>
        <v>J.Parkinson</v>
      </c>
      <c r="H199" s="55" t="str">
        <f>'[10]Daily Roster'!$H199</f>
        <v>Karishma</v>
      </c>
      <c r="I199" s="55" t="str">
        <f>'[10]Daily Roster'!$I199</f>
        <v>J.Do</v>
      </c>
      <c r="J199" s="55">
        <f>'[10]Daily Roster'!$J199</f>
        <v>0</v>
      </c>
      <c r="K199" s="55">
        <f>'[10]Daily Roster'!$K199</f>
        <v>0</v>
      </c>
      <c r="L199" s="55">
        <f>'[10]Daily Roster'!$L199</f>
        <v>0</v>
      </c>
      <c r="M199" s="55">
        <f>'[10]Daily Roster'!$M199</f>
        <v>0</v>
      </c>
      <c r="N199" s="55">
        <f>'[10]Daily Roster'!$N199</f>
        <v>0</v>
      </c>
      <c r="O199" s="55">
        <f>'[10]Daily Roster'!$O199</f>
        <v>0</v>
      </c>
      <c r="P199" s="55">
        <f>'[10]Daily Roster'!$P199</f>
        <v>0</v>
      </c>
      <c r="Q199" s="55">
        <f>'[10]Daily Roster'!$Q199</f>
        <v>0</v>
      </c>
      <c r="R199" s="55">
        <f>'[10]Daily Roster'!$R199</f>
        <v>0</v>
      </c>
      <c r="S199" s="55">
        <f>'[10]Daily Roster'!$S199</f>
        <v>0</v>
      </c>
      <c r="T199" s="55">
        <f>'[10]Daily Roster'!$T199</f>
        <v>0</v>
      </c>
    </row>
    <row r="200" spans="1:20" x14ac:dyDescent="0.3">
      <c r="A200" s="7">
        <v>43377</v>
      </c>
      <c r="B200" s="1" t="s">
        <v>4</v>
      </c>
      <c r="C200" s="55" t="str">
        <f>'[10]Daily Roster'!$C200</f>
        <v>Jasenka</v>
      </c>
      <c r="D200" s="55" t="str">
        <f>'[10]Daily Roster'!$D200</f>
        <v>Arthur</v>
      </c>
      <c r="E200" s="55" t="str">
        <f>'[10]Daily Roster'!$E200</f>
        <v>Tatyana/Angela</v>
      </c>
      <c r="F200" s="55" t="str">
        <f>'[10]Daily Roster'!$F200</f>
        <v>Kosta</v>
      </c>
      <c r="G200" s="55" t="str">
        <f>'[10]Daily Roster'!$G200</f>
        <v>J.Parkinson</v>
      </c>
      <c r="H200" s="55" t="str">
        <f>'[10]Daily Roster'!$H200</f>
        <v>Karishma</v>
      </c>
      <c r="I200" s="55" t="str">
        <f>'[10]Daily Roster'!$I200</f>
        <v>J.Do</v>
      </c>
      <c r="J200" s="55">
        <f>'[10]Daily Roster'!$J200</f>
        <v>0</v>
      </c>
      <c r="K200" s="55">
        <f>'[10]Daily Roster'!$K200</f>
        <v>0</v>
      </c>
      <c r="L200" s="55">
        <f>'[10]Daily Roster'!$L200</f>
        <v>0</v>
      </c>
      <c r="M200" s="55">
        <f>'[10]Daily Roster'!$M200</f>
        <v>0</v>
      </c>
      <c r="N200" s="55">
        <f>'[10]Daily Roster'!$N200</f>
        <v>0</v>
      </c>
      <c r="O200" s="55">
        <f>'[10]Daily Roster'!$O200</f>
        <v>0</v>
      </c>
      <c r="P200" s="55">
        <f>'[10]Daily Roster'!$P200</f>
        <v>0</v>
      </c>
      <c r="Q200" s="55">
        <f>'[10]Daily Roster'!$Q200</f>
        <v>0</v>
      </c>
      <c r="R200" s="55">
        <f>'[10]Daily Roster'!$R200</f>
        <v>0</v>
      </c>
      <c r="S200" s="55">
        <f>'[10]Daily Roster'!$S200</f>
        <v>0</v>
      </c>
      <c r="T200" s="55">
        <f>'[10]Daily Roster'!$T200</f>
        <v>0</v>
      </c>
    </row>
    <row r="201" spans="1:20" x14ac:dyDescent="0.3">
      <c r="A201" s="7">
        <v>43378</v>
      </c>
      <c r="B201" s="1" t="s">
        <v>5</v>
      </c>
      <c r="C201" s="55" t="str">
        <f>'[10]Daily Roster'!$C201</f>
        <v>Jasenka</v>
      </c>
      <c r="D201" s="55" t="str">
        <f>'[10]Daily Roster'!$D201</f>
        <v>Arthur</v>
      </c>
      <c r="E201" s="55" t="str">
        <f>'[10]Daily Roster'!$E201</f>
        <v>Tatyana</v>
      </c>
      <c r="F201" s="55" t="str">
        <f>'[10]Daily Roster'!$F201</f>
        <v>S.McPhee</v>
      </c>
      <c r="G201" s="55" t="str">
        <f>'[10]Daily Roster'!$G201</f>
        <v>Kosta</v>
      </c>
      <c r="H201" s="55" t="str">
        <f>'[10]Daily Roster'!$H201</f>
        <v>Karishma</v>
      </c>
      <c r="I201" s="55" t="str">
        <f>'[10]Daily Roster'!$I201</f>
        <v>J.Do</v>
      </c>
      <c r="J201" s="55">
        <f>'[10]Daily Roster'!$J201</f>
        <v>0</v>
      </c>
      <c r="K201" s="55">
        <f>'[10]Daily Roster'!$K201</f>
        <v>0</v>
      </c>
      <c r="L201" s="55">
        <f>'[10]Daily Roster'!$L201</f>
        <v>0</v>
      </c>
      <c r="M201" s="55">
        <f>'[10]Daily Roster'!$M201</f>
        <v>0</v>
      </c>
      <c r="N201" s="55">
        <f>'[10]Daily Roster'!$N201</f>
        <v>0</v>
      </c>
      <c r="O201" s="55">
        <f>'[10]Daily Roster'!$O201</f>
        <v>0</v>
      </c>
      <c r="P201" s="55">
        <f>'[10]Daily Roster'!$P201</f>
        <v>0</v>
      </c>
      <c r="Q201" s="55">
        <f>'[10]Daily Roster'!$Q201</f>
        <v>0</v>
      </c>
      <c r="R201" s="55">
        <f>'[10]Daily Roster'!$R201</f>
        <v>0</v>
      </c>
      <c r="S201" s="55">
        <f>'[10]Daily Roster'!$S201</f>
        <v>0</v>
      </c>
      <c r="T201" s="55">
        <f>'[10]Daily Roster'!$T201</f>
        <v>0</v>
      </c>
    </row>
    <row r="202" spans="1:20" x14ac:dyDescent="0.3">
      <c r="A202" s="7">
        <v>43381</v>
      </c>
      <c r="B202" s="1" t="s">
        <v>1</v>
      </c>
      <c r="C202" s="55" t="str">
        <f>'[10]Daily Roster'!$C202</f>
        <v>Jasenka</v>
      </c>
      <c r="D202" s="55" t="str">
        <f>'[10]Daily Roster'!$D202</f>
        <v>Arthur</v>
      </c>
      <c r="E202" s="55" t="str">
        <f>'[10]Daily Roster'!$E202</f>
        <v>Tatyana</v>
      </c>
      <c r="F202" s="55" t="str">
        <f>'[10]Daily Roster'!$F202</f>
        <v>S.McPhee</v>
      </c>
      <c r="G202" s="55" t="str">
        <f>'[10]Daily Roster'!$G202</f>
        <v>J.Do</v>
      </c>
      <c r="H202" s="55" t="str">
        <f>'[10]Daily Roster'!$H202</f>
        <v>Karishma</v>
      </c>
      <c r="I202" s="55" t="str">
        <f>'[10]Daily Roster'!$I202</f>
        <v>Kosta</v>
      </c>
      <c r="J202" s="55">
        <f>'[10]Daily Roster'!$J202</f>
        <v>0</v>
      </c>
      <c r="K202" s="55">
        <f>'[10]Daily Roster'!$K202</f>
        <v>0</v>
      </c>
      <c r="L202" s="55">
        <f>'[10]Daily Roster'!$L202</f>
        <v>0</v>
      </c>
      <c r="M202" s="55">
        <f>'[10]Daily Roster'!$M202</f>
        <v>0</v>
      </c>
      <c r="N202" s="55">
        <f>'[10]Daily Roster'!$N202</f>
        <v>0</v>
      </c>
      <c r="O202" s="55">
        <f>'[10]Daily Roster'!$O202</f>
        <v>0</v>
      </c>
      <c r="P202" s="55">
        <f>'[10]Daily Roster'!$P202</f>
        <v>0</v>
      </c>
      <c r="Q202" s="55">
        <f>'[10]Daily Roster'!$Q202</f>
        <v>0</v>
      </c>
      <c r="R202" s="55">
        <f>'[10]Daily Roster'!$R202</f>
        <v>0</v>
      </c>
      <c r="S202" s="55">
        <f>'[10]Daily Roster'!$S202</f>
        <v>0</v>
      </c>
      <c r="T202" s="55">
        <f>'[10]Daily Roster'!$T202</f>
        <v>0</v>
      </c>
    </row>
    <row r="203" spans="1:20" x14ac:dyDescent="0.3">
      <c r="A203" s="7">
        <v>43382</v>
      </c>
      <c r="B203" s="1" t="s">
        <v>2</v>
      </c>
      <c r="C203" s="55" t="str">
        <f>'[10]Daily Roster'!$C203</f>
        <v>Jasenka</v>
      </c>
      <c r="D203" s="55" t="str">
        <f>'[10]Daily Roster'!$D203</f>
        <v>Arthur</v>
      </c>
      <c r="E203" s="55" t="str">
        <f>'[10]Daily Roster'!$E203</f>
        <v>Tatyana</v>
      </c>
      <c r="F203" s="55" t="str">
        <f>'[10]Daily Roster'!$F203</f>
        <v>S.McPhee</v>
      </c>
      <c r="G203" s="55" t="str">
        <f>'[10]Daily Roster'!$G203</f>
        <v>J.Parkinson</v>
      </c>
      <c r="H203" s="55" t="str">
        <f>'[10]Daily Roster'!$H203</f>
        <v>Kosta</v>
      </c>
      <c r="I203" s="55" t="str">
        <f>'[10]Daily Roster'!$I203</f>
        <v>Karishma</v>
      </c>
      <c r="J203" s="55">
        <f>'[10]Daily Roster'!$J203</f>
        <v>0</v>
      </c>
      <c r="K203" s="55">
        <f>'[10]Daily Roster'!$K203</f>
        <v>0</v>
      </c>
      <c r="L203" s="55">
        <f>'[10]Daily Roster'!$L203</f>
        <v>0</v>
      </c>
      <c r="M203" s="55">
        <f>'[10]Daily Roster'!$M203</f>
        <v>0</v>
      </c>
      <c r="N203" s="55">
        <f>'[10]Daily Roster'!$N203</f>
        <v>0</v>
      </c>
      <c r="O203" s="55">
        <f>'[10]Daily Roster'!$O203</f>
        <v>0</v>
      </c>
      <c r="P203" s="55">
        <f>'[10]Daily Roster'!$P203</f>
        <v>0</v>
      </c>
      <c r="Q203" s="55">
        <f>'[10]Daily Roster'!$Q203</f>
        <v>0</v>
      </c>
      <c r="R203" s="55">
        <f>'[10]Daily Roster'!$R203</f>
        <v>0</v>
      </c>
      <c r="S203" s="55">
        <f>'[10]Daily Roster'!$S203</f>
        <v>0</v>
      </c>
      <c r="T203" s="55">
        <f>'[10]Daily Roster'!$T203</f>
        <v>0</v>
      </c>
    </row>
    <row r="204" spans="1:20" x14ac:dyDescent="0.3">
      <c r="A204" s="7">
        <v>43383</v>
      </c>
      <c r="B204" s="1" t="s">
        <v>3</v>
      </c>
      <c r="C204" s="55" t="str">
        <f>'[10]Daily Roster'!$C204</f>
        <v>Jasenka</v>
      </c>
      <c r="D204" s="55" t="str">
        <f>'[10]Daily Roster'!$D204</f>
        <v>Arthur</v>
      </c>
      <c r="E204" s="55" t="str">
        <f>'[10]Daily Roster'!$E204</f>
        <v>Tatyana</v>
      </c>
      <c r="F204" s="55" t="str">
        <f>'[10]Daily Roster'!$F204</f>
        <v>S.McPhee</v>
      </c>
      <c r="G204" s="55" t="str">
        <f>'[10]Daily Roster'!$G204</f>
        <v>J.Do</v>
      </c>
      <c r="H204" s="55" t="str">
        <f>'[10]Daily Roster'!$H204</f>
        <v>Karishma</v>
      </c>
      <c r="I204" s="55" t="str">
        <f>'[10]Daily Roster'!$I204</f>
        <v>Kosta</v>
      </c>
      <c r="J204" s="55">
        <f>'[10]Daily Roster'!$J204</f>
        <v>0</v>
      </c>
      <c r="K204" s="55">
        <f>'[10]Daily Roster'!$K204</f>
        <v>0</v>
      </c>
      <c r="L204" s="55">
        <f>'[10]Daily Roster'!$L204</f>
        <v>0</v>
      </c>
      <c r="M204" s="55">
        <f>'[10]Daily Roster'!$M204</f>
        <v>0</v>
      </c>
      <c r="N204" s="55">
        <f>'[10]Daily Roster'!$N204</f>
        <v>0</v>
      </c>
      <c r="O204" s="55">
        <f>'[10]Daily Roster'!$O204</f>
        <v>0</v>
      </c>
      <c r="P204" s="55">
        <f>'[10]Daily Roster'!$P204</f>
        <v>0</v>
      </c>
      <c r="Q204" s="55">
        <f>'[10]Daily Roster'!$Q204</f>
        <v>0</v>
      </c>
      <c r="R204" s="55">
        <f>'[10]Daily Roster'!$R204</f>
        <v>0</v>
      </c>
      <c r="S204" s="55">
        <f>'[10]Daily Roster'!$S204</f>
        <v>0</v>
      </c>
      <c r="T204" s="55">
        <f>'[10]Daily Roster'!$T204</f>
        <v>0</v>
      </c>
    </row>
    <row r="205" spans="1:20" x14ac:dyDescent="0.3">
      <c r="A205" s="7">
        <v>43384</v>
      </c>
      <c r="B205" s="1" t="s">
        <v>4</v>
      </c>
      <c r="C205" s="55" t="str">
        <f>'[10]Daily Roster'!$C205</f>
        <v>Jasenka</v>
      </c>
      <c r="D205" s="55" t="str">
        <f>'[10]Daily Roster'!$D205</f>
        <v>Arthur</v>
      </c>
      <c r="E205" s="55" t="str">
        <f>'[10]Daily Roster'!$E205</f>
        <v>Tatyana</v>
      </c>
      <c r="F205" s="55" t="str">
        <f>'[10]Daily Roster'!$F205</f>
        <v>S.McPhee</v>
      </c>
      <c r="G205" s="55" t="str">
        <f>'[10]Daily Roster'!$G205</f>
        <v>J.Parkinson</v>
      </c>
      <c r="H205" s="55" t="str">
        <f>'[10]Daily Roster'!$H205</f>
        <v>Karishma</v>
      </c>
      <c r="I205" s="55" t="str">
        <f>'[10]Daily Roster'!$I205</f>
        <v>Kosta</v>
      </c>
      <c r="J205" s="55">
        <f>'[10]Daily Roster'!$J205</f>
        <v>0</v>
      </c>
      <c r="K205" s="55">
        <f>'[10]Daily Roster'!$K205</f>
        <v>0</v>
      </c>
      <c r="L205" s="55">
        <f>'[10]Daily Roster'!$L205</f>
        <v>0</v>
      </c>
      <c r="M205" s="55">
        <f>'[10]Daily Roster'!$M205</f>
        <v>0</v>
      </c>
      <c r="N205" s="55">
        <f>'[10]Daily Roster'!$N205</f>
        <v>0</v>
      </c>
      <c r="O205" s="55">
        <f>'[10]Daily Roster'!$O205</f>
        <v>0</v>
      </c>
      <c r="P205" s="55">
        <f>'[10]Daily Roster'!$P205</f>
        <v>0</v>
      </c>
      <c r="Q205" s="55">
        <f>'[10]Daily Roster'!$Q205</f>
        <v>0</v>
      </c>
      <c r="R205" s="55">
        <f>'[10]Daily Roster'!$R205</f>
        <v>0</v>
      </c>
      <c r="S205" s="55">
        <f>'[10]Daily Roster'!$S205</f>
        <v>0</v>
      </c>
      <c r="T205" s="55">
        <f>'[10]Daily Roster'!$T205</f>
        <v>0</v>
      </c>
    </row>
    <row r="206" spans="1:20" x14ac:dyDescent="0.3">
      <c r="A206" s="7">
        <v>43385</v>
      </c>
      <c r="B206" s="1" t="s">
        <v>5</v>
      </c>
      <c r="C206" s="55" t="str">
        <f>'[10]Daily Roster'!$C206</f>
        <v>Jasenka</v>
      </c>
      <c r="D206" s="55" t="str">
        <f>'[10]Daily Roster'!$D206</f>
        <v>Arthur</v>
      </c>
      <c r="E206" s="55" t="str">
        <f>'[10]Daily Roster'!$E206</f>
        <v>Tatyana</v>
      </c>
      <c r="F206" s="55" t="str">
        <f>'[10]Daily Roster'!$F206</f>
        <v>S.McPhee</v>
      </c>
      <c r="G206" s="55" t="str">
        <f>'[10]Daily Roster'!$G206</f>
        <v>J.Do</v>
      </c>
      <c r="H206" s="55" t="str">
        <f>'[10]Daily Roster'!$H206</f>
        <v>Karishma</v>
      </c>
      <c r="I206" s="55" t="str">
        <f>'[10]Daily Roster'!$I206</f>
        <v>Kosta</v>
      </c>
      <c r="J206" s="55">
        <f>'[10]Daily Roster'!$J206</f>
        <v>0</v>
      </c>
      <c r="K206" s="55">
        <f>'[10]Daily Roster'!$K206</f>
        <v>0</v>
      </c>
      <c r="L206" s="55">
        <f>'[10]Daily Roster'!$L206</f>
        <v>0</v>
      </c>
      <c r="M206" s="55">
        <f>'[10]Daily Roster'!$M206</f>
        <v>0</v>
      </c>
      <c r="N206" s="55">
        <f>'[10]Daily Roster'!$N206</f>
        <v>0</v>
      </c>
      <c r="O206" s="55">
        <f>'[10]Daily Roster'!$O206</f>
        <v>0</v>
      </c>
      <c r="P206" s="55">
        <f>'[10]Daily Roster'!$P206</f>
        <v>0</v>
      </c>
      <c r="Q206" s="55">
        <f>'[10]Daily Roster'!$Q206</f>
        <v>0</v>
      </c>
      <c r="R206" s="55">
        <f>'[10]Daily Roster'!$R206</f>
        <v>0</v>
      </c>
      <c r="S206" s="55">
        <f>'[10]Daily Roster'!$S206</f>
        <v>0</v>
      </c>
      <c r="T206" s="55">
        <f>'[10]Daily Roster'!$T206</f>
        <v>0</v>
      </c>
    </row>
    <row r="207" spans="1:20" x14ac:dyDescent="0.3">
      <c r="A207" s="7">
        <v>43388</v>
      </c>
      <c r="B207" s="1" t="s">
        <v>1</v>
      </c>
      <c r="C207" s="55" t="str">
        <f>'[10]Daily Roster'!$C207</f>
        <v>Jasenka</v>
      </c>
      <c r="D207" s="55" t="str">
        <f>'[10]Daily Roster'!$D207</f>
        <v>Kosta</v>
      </c>
      <c r="E207" s="55" t="str">
        <f>'[10]Daily Roster'!$E207</f>
        <v>Tatyana</v>
      </c>
      <c r="F207" s="55" t="str">
        <f>'[10]Daily Roster'!$F207</f>
        <v>S.McPhee</v>
      </c>
      <c r="G207" s="55" t="str">
        <f>'[10]Daily Roster'!$G207</f>
        <v>J.Do</v>
      </c>
      <c r="H207" s="55" t="str">
        <f>'[10]Daily Roster'!$H207</f>
        <v>Meng</v>
      </c>
      <c r="I207" s="55" t="str">
        <f>'[10]Daily Roster'!$I207</f>
        <v>Karishma</v>
      </c>
      <c r="J207" s="55">
        <f>'[10]Daily Roster'!$J207</f>
        <v>0</v>
      </c>
      <c r="K207" s="55">
        <f>'[10]Daily Roster'!$K207</f>
        <v>0</v>
      </c>
      <c r="L207" s="55">
        <f>'[10]Daily Roster'!$L207</f>
        <v>0</v>
      </c>
      <c r="M207" s="55">
        <f>'[10]Daily Roster'!$M207</f>
        <v>0</v>
      </c>
      <c r="N207" s="55">
        <f>'[10]Daily Roster'!$N207</f>
        <v>0</v>
      </c>
      <c r="O207" s="55">
        <f>'[10]Daily Roster'!$O207</f>
        <v>0</v>
      </c>
      <c r="P207" s="55">
        <f>'[10]Daily Roster'!$P207</f>
        <v>0</v>
      </c>
      <c r="Q207" s="55">
        <f>'[10]Daily Roster'!$Q207</f>
        <v>0</v>
      </c>
      <c r="R207" s="55">
        <f>'[10]Daily Roster'!$R207</f>
        <v>0</v>
      </c>
      <c r="S207" s="55">
        <f>'[10]Daily Roster'!$S207</f>
        <v>0</v>
      </c>
      <c r="T207" s="55">
        <f>'[10]Daily Roster'!$T207</f>
        <v>0</v>
      </c>
    </row>
    <row r="208" spans="1:20" x14ac:dyDescent="0.3">
      <c r="A208" s="7">
        <v>43389</v>
      </c>
      <c r="B208" s="1" t="s">
        <v>2</v>
      </c>
      <c r="C208" s="55" t="str">
        <f>'[10]Daily Roster'!$C208</f>
        <v>Jasenka</v>
      </c>
      <c r="D208" s="55" t="str">
        <f>'[10]Daily Roster'!$D208</f>
        <v>Arthur</v>
      </c>
      <c r="E208" s="55" t="str">
        <f>'[10]Daily Roster'!$E208</f>
        <v>Tatyana</v>
      </c>
      <c r="F208" s="55" t="str">
        <f>'[10]Daily Roster'!$F208</f>
        <v>S.McPhee</v>
      </c>
      <c r="G208" s="55" t="str">
        <f>'[10]Daily Roster'!$G208</f>
        <v>J.Parkinson</v>
      </c>
      <c r="H208" s="55" t="str">
        <f>'[10]Daily Roster'!$H208</f>
        <v>Kosta</v>
      </c>
      <c r="I208" s="55" t="str">
        <f>'[10]Daily Roster'!$I208</f>
        <v>Karishma</v>
      </c>
      <c r="J208" s="55">
        <f>'[10]Daily Roster'!$J208</f>
        <v>0</v>
      </c>
      <c r="K208" s="55">
        <f>'[10]Daily Roster'!$K208</f>
        <v>0</v>
      </c>
      <c r="L208" s="55">
        <f>'[10]Daily Roster'!$L208</f>
        <v>0</v>
      </c>
      <c r="M208" s="55">
        <f>'[10]Daily Roster'!$M208</f>
        <v>0</v>
      </c>
      <c r="N208" s="55">
        <f>'[10]Daily Roster'!$N208</f>
        <v>0</v>
      </c>
      <c r="O208" s="55">
        <f>'[10]Daily Roster'!$O208</f>
        <v>0</v>
      </c>
      <c r="P208" s="55">
        <f>'[10]Daily Roster'!$P208</f>
        <v>0</v>
      </c>
      <c r="Q208" s="55">
        <f>'[10]Daily Roster'!$Q208</f>
        <v>0</v>
      </c>
      <c r="R208" s="55">
        <f>'[10]Daily Roster'!$R208</f>
        <v>0</v>
      </c>
      <c r="S208" s="55">
        <f>'[10]Daily Roster'!$S208</f>
        <v>0</v>
      </c>
      <c r="T208" s="55">
        <f>'[10]Daily Roster'!$T208</f>
        <v>0</v>
      </c>
    </row>
    <row r="209" spans="1:20" x14ac:dyDescent="0.3">
      <c r="A209" s="7">
        <v>43390</v>
      </c>
      <c r="B209" s="1" t="s">
        <v>3</v>
      </c>
      <c r="C209" s="55" t="str">
        <f>'[10]Daily Roster'!$C209</f>
        <v>Jasenka</v>
      </c>
      <c r="D209" s="55" t="str">
        <f>'[10]Daily Roster'!$D209</f>
        <v>Arthur</v>
      </c>
      <c r="E209" s="55" t="str">
        <f>'[10]Daily Roster'!$E209</f>
        <v>Kosta</v>
      </c>
      <c r="F209" s="55" t="str">
        <f>'[10]Daily Roster'!$F209</f>
        <v>S.McPhee</v>
      </c>
      <c r="G209" s="55" t="str">
        <f>'[10]Daily Roster'!$G209</f>
        <v>J.Do</v>
      </c>
      <c r="H209" s="55" t="str">
        <f>'[10]Daily Roster'!$H209</f>
        <v>Meng</v>
      </c>
      <c r="I209" s="55" t="str">
        <f>'[10]Daily Roster'!$I209</f>
        <v>Karishma</v>
      </c>
      <c r="J209" s="55">
        <f>'[10]Daily Roster'!$J209</f>
        <v>0</v>
      </c>
      <c r="K209" s="55">
        <f>'[10]Daily Roster'!$K209</f>
        <v>0</v>
      </c>
      <c r="L209" s="55">
        <f>'[10]Daily Roster'!$L209</f>
        <v>0</v>
      </c>
      <c r="M209" s="55">
        <f>'[10]Daily Roster'!$M209</f>
        <v>0</v>
      </c>
      <c r="N209" s="55">
        <f>'[10]Daily Roster'!$N209</f>
        <v>0</v>
      </c>
      <c r="O209" s="55">
        <f>'[10]Daily Roster'!$O209</f>
        <v>0</v>
      </c>
      <c r="P209" s="55">
        <f>'[10]Daily Roster'!$P209</f>
        <v>0</v>
      </c>
      <c r="Q209" s="55">
        <f>'[10]Daily Roster'!$Q209</f>
        <v>0</v>
      </c>
      <c r="R209" s="55">
        <f>'[10]Daily Roster'!$R209</f>
        <v>0</v>
      </c>
      <c r="S209" s="55">
        <f>'[10]Daily Roster'!$S209</f>
        <v>0</v>
      </c>
      <c r="T209" s="55">
        <f>'[10]Daily Roster'!$T209</f>
        <v>0</v>
      </c>
    </row>
    <row r="210" spans="1:20" x14ac:dyDescent="0.3">
      <c r="A210" s="7">
        <v>43391</v>
      </c>
      <c r="B210" s="1" t="s">
        <v>4</v>
      </c>
      <c r="C210" s="55" t="str">
        <f>'[10]Daily Roster'!$C210</f>
        <v>Jasenka</v>
      </c>
      <c r="D210" s="55" t="str">
        <f>'[10]Daily Roster'!$D210</f>
        <v>Arthur</v>
      </c>
      <c r="E210" s="55" t="str">
        <f>'[10]Daily Roster'!$E210</f>
        <v>Tatyana</v>
      </c>
      <c r="F210" s="55" t="str">
        <f>'[10]Daily Roster'!$F210</f>
        <v>S.McPhee</v>
      </c>
      <c r="G210" s="55" t="str">
        <f>'[10]Daily Roster'!$G210</f>
        <v>J.Parkinson</v>
      </c>
      <c r="H210" s="55" t="str">
        <f>'[10]Daily Roster'!$H210</f>
        <v>Kosta</v>
      </c>
      <c r="I210" s="55" t="str">
        <f>'[10]Daily Roster'!$I210</f>
        <v>Karishma</v>
      </c>
      <c r="J210" s="55">
        <f>'[10]Daily Roster'!$J210</f>
        <v>0</v>
      </c>
      <c r="K210" s="55">
        <f>'[10]Daily Roster'!$K210</f>
        <v>0</v>
      </c>
      <c r="L210" s="55">
        <f>'[10]Daily Roster'!$L210</f>
        <v>0</v>
      </c>
      <c r="M210" s="55">
        <f>'[10]Daily Roster'!$M210</f>
        <v>0</v>
      </c>
      <c r="N210" s="55">
        <f>'[10]Daily Roster'!$N210</f>
        <v>0</v>
      </c>
      <c r="O210" s="55">
        <f>'[10]Daily Roster'!$O210</f>
        <v>0</v>
      </c>
      <c r="P210" s="55">
        <f>'[10]Daily Roster'!$P210</f>
        <v>0</v>
      </c>
      <c r="Q210" s="55">
        <f>'[10]Daily Roster'!$Q210</f>
        <v>0</v>
      </c>
      <c r="R210" s="55">
        <f>'[10]Daily Roster'!$R210</f>
        <v>0</v>
      </c>
      <c r="S210" s="55">
        <f>'[10]Daily Roster'!$S210</f>
        <v>0</v>
      </c>
      <c r="T210" s="55">
        <f>'[10]Daily Roster'!$T210</f>
        <v>0</v>
      </c>
    </row>
    <row r="211" spans="1:20" x14ac:dyDescent="0.3">
      <c r="A211" s="7">
        <v>43392</v>
      </c>
      <c r="B211" s="1" t="s">
        <v>5</v>
      </c>
      <c r="C211" s="55" t="str">
        <f>'[10]Daily Roster'!$C211</f>
        <v>Jasenka</v>
      </c>
      <c r="D211" s="55" t="str">
        <f>'[10]Daily Roster'!$D211</f>
        <v>Arthur</v>
      </c>
      <c r="E211" s="55" t="str">
        <f>'[10]Daily Roster'!$E211</f>
        <v>Tatyana</v>
      </c>
      <c r="F211" s="55" t="str">
        <f>'[10]Daily Roster'!$F211</f>
        <v>S.McPhee</v>
      </c>
      <c r="G211" s="55" t="str">
        <f>'[10]Daily Roster'!$G211</f>
        <v>J.Do</v>
      </c>
      <c r="H211" s="55" t="str">
        <f>'[10]Daily Roster'!$H211</f>
        <v>Kosta</v>
      </c>
      <c r="I211" s="55" t="str">
        <f>'[10]Daily Roster'!$I211</f>
        <v>Karishma</v>
      </c>
      <c r="J211" s="55">
        <f>'[10]Daily Roster'!$J211</f>
        <v>0</v>
      </c>
      <c r="K211" s="55">
        <f>'[10]Daily Roster'!$K211</f>
        <v>0</v>
      </c>
      <c r="L211" s="55">
        <f>'[10]Daily Roster'!$L211</f>
        <v>0</v>
      </c>
      <c r="M211" s="55">
        <f>'[10]Daily Roster'!$M211</f>
        <v>0</v>
      </c>
      <c r="N211" s="55">
        <f>'[10]Daily Roster'!$N211</f>
        <v>0</v>
      </c>
      <c r="O211" s="55">
        <f>'[10]Daily Roster'!$O211</f>
        <v>0</v>
      </c>
      <c r="P211" s="55">
        <f>'[10]Daily Roster'!$P211</f>
        <v>0</v>
      </c>
      <c r="Q211" s="55">
        <f>'[10]Daily Roster'!$Q211</f>
        <v>0</v>
      </c>
      <c r="R211" s="55">
        <f>'[10]Daily Roster'!$R211</f>
        <v>0</v>
      </c>
      <c r="S211" s="55">
        <f>'[10]Daily Roster'!$S211</f>
        <v>0</v>
      </c>
      <c r="T211" s="55">
        <f>'[10]Daily Roster'!$T211</f>
        <v>0</v>
      </c>
    </row>
    <row r="212" spans="1:20" x14ac:dyDescent="0.3">
      <c r="A212" s="7">
        <v>43395</v>
      </c>
      <c r="B212" s="1" t="s">
        <v>1</v>
      </c>
      <c r="C212" s="55" t="str">
        <f>'[10]Daily Roster'!$C212</f>
        <v>Meng</v>
      </c>
      <c r="D212" s="55" t="str">
        <f>'[10]Daily Roster'!$D212</f>
        <v>Arthur</v>
      </c>
      <c r="E212" s="55" t="str">
        <f>'[10]Daily Roster'!$E212</f>
        <v>Tatyana</v>
      </c>
      <c r="F212" s="55" t="str">
        <f>'[10]Daily Roster'!$F212</f>
        <v>S.McPhee</v>
      </c>
      <c r="G212" s="55" t="str">
        <f>'[10]Daily Roster'!$G212</f>
        <v>Karishma</v>
      </c>
      <c r="H212" s="55" t="str">
        <f>'[10]Daily Roster'!$H212</f>
        <v>Sherine</v>
      </c>
      <c r="I212" s="55" t="str">
        <f>'[10]Daily Roster'!$I212</f>
        <v>Kosta</v>
      </c>
      <c r="J212" s="55">
        <f>'[10]Daily Roster'!$J212</f>
        <v>0</v>
      </c>
      <c r="K212" s="55">
        <f>'[10]Daily Roster'!$K212</f>
        <v>0</v>
      </c>
      <c r="L212" s="55">
        <f>'[10]Daily Roster'!$L212</f>
        <v>0</v>
      </c>
      <c r="M212" s="55">
        <f>'[10]Daily Roster'!$M212</f>
        <v>0</v>
      </c>
      <c r="N212" s="55">
        <f>'[10]Daily Roster'!$N212</f>
        <v>0</v>
      </c>
      <c r="O212" s="55">
        <f>'[10]Daily Roster'!$O212</f>
        <v>0</v>
      </c>
      <c r="P212" s="55">
        <f>'[10]Daily Roster'!$P212</f>
        <v>0</v>
      </c>
      <c r="Q212" s="55">
        <f>'[10]Daily Roster'!$Q212</f>
        <v>0</v>
      </c>
      <c r="R212" s="55">
        <f>'[10]Daily Roster'!$R212</f>
        <v>0</v>
      </c>
      <c r="S212" s="55">
        <f>'[10]Daily Roster'!$S212</f>
        <v>0</v>
      </c>
      <c r="T212" s="55">
        <f>'[10]Daily Roster'!$T212</f>
        <v>0</v>
      </c>
    </row>
    <row r="213" spans="1:20" x14ac:dyDescent="0.3">
      <c r="A213" s="7">
        <v>43396</v>
      </c>
      <c r="B213" s="1" t="s">
        <v>2</v>
      </c>
      <c r="C213" s="55" t="str">
        <f>'[10]Daily Roster'!$C213</f>
        <v>Jasenka</v>
      </c>
      <c r="D213" s="55" t="str">
        <f>'[10]Daily Roster'!$D213</f>
        <v>Arthur</v>
      </c>
      <c r="E213" s="55" t="str">
        <f>'[10]Daily Roster'!$E213</f>
        <v>Tatyana</v>
      </c>
      <c r="F213" s="55" t="str">
        <f>'[10]Daily Roster'!$F213</f>
        <v>S.McPhee</v>
      </c>
      <c r="G213" s="55" t="str">
        <f>'[10]Daily Roster'!$G213</f>
        <v>J.Parkinson</v>
      </c>
      <c r="H213" s="55" t="str">
        <f>'[10]Daily Roster'!$H213</f>
        <v>Kosta</v>
      </c>
      <c r="I213" s="55" t="str">
        <f>'[10]Daily Roster'!$I213</f>
        <v>J.Do</v>
      </c>
      <c r="J213" s="55">
        <f>'[10]Daily Roster'!$J213</f>
        <v>0</v>
      </c>
      <c r="K213" s="55">
        <f>'[10]Daily Roster'!$K213</f>
        <v>0</v>
      </c>
      <c r="L213" s="55">
        <f>'[10]Daily Roster'!$L213</f>
        <v>0</v>
      </c>
      <c r="M213" s="55">
        <f>'[10]Daily Roster'!$M213</f>
        <v>0</v>
      </c>
      <c r="N213" s="55">
        <f>'[10]Daily Roster'!$N213</f>
        <v>0</v>
      </c>
      <c r="O213" s="55">
        <f>'[10]Daily Roster'!$O213</f>
        <v>0</v>
      </c>
      <c r="P213" s="55">
        <f>'[10]Daily Roster'!$P213</f>
        <v>0</v>
      </c>
      <c r="Q213" s="55">
        <f>'[10]Daily Roster'!$Q213</f>
        <v>0</v>
      </c>
      <c r="R213" s="55">
        <f>'[10]Daily Roster'!$R213</f>
        <v>0</v>
      </c>
      <c r="S213" s="55">
        <f>'[10]Daily Roster'!$S213</f>
        <v>0</v>
      </c>
      <c r="T213" s="55">
        <f>'[10]Daily Roster'!$T213</f>
        <v>0</v>
      </c>
    </row>
    <row r="214" spans="1:20" x14ac:dyDescent="0.3">
      <c r="A214" s="7">
        <v>43397</v>
      </c>
      <c r="B214" s="1" t="s">
        <v>3</v>
      </c>
      <c r="C214" s="55" t="str">
        <f>'[10]Daily Roster'!$C214</f>
        <v>Jasenka</v>
      </c>
      <c r="D214" s="55" t="str">
        <f>'[10]Daily Roster'!$D214</f>
        <v>Arthur</v>
      </c>
      <c r="E214" s="55" t="str">
        <f>'[10]Daily Roster'!$E214</f>
        <v>Tatyana</v>
      </c>
      <c r="F214" s="55" t="str">
        <f>'[10]Daily Roster'!$F214</f>
        <v>S.McPhee/Janki</v>
      </c>
      <c r="G214" s="55" t="str">
        <f>'[10]Daily Roster'!$G214</f>
        <v>Karishma</v>
      </c>
      <c r="H214" s="55" t="str">
        <f>'[10]Daily Roster'!$H214</f>
        <v>Kosta</v>
      </c>
      <c r="I214" s="55" t="str">
        <f>'[10]Daily Roster'!$I214</f>
        <v>J.Do</v>
      </c>
      <c r="J214" s="55">
        <f>'[10]Daily Roster'!$J214</f>
        <v>0</v>
      </c>
      <c r="K214" s="55">
        <f>'[10]Daily Roster'!$K214</f>
        <v>0</v>
      </c>
      <c r="L214" s="55">
        <f>'[10]Daily Roster'!$L214</f>
        <v>0</v>
      </c>
      <c r="M214" s="55">
        <f>'[10]Daily Roster'!$M214</f>
        <v>0</v>
      </c>
      <c r="N214" s="55">
        <f>'[10]Daily Roster'!$N214</f>
        <v>0</v>
      </c>
      <c r="O214" s="55">
        <f>'[10]Daily Roster'!$O214</f>
        <v>0</v>
      </c>
      <c r="P214" s="55">
        <f>'[10]Daily Roster'!$P214</f>
        <v>0</v>
      </c>
      <c r="Q214" s="55">
        <f>'[10]Daily Roster'!$Q214</f>
        <v>0</v>
      </c>
      <c r="R214" s="55">
        <f>'[10]Daily Roster'!$R214</f>
        <v>0</v>
      </c>
      <c r="S214" s="55">
        <f>'[10]Daily Roster'!$S214</f>
        <v>0</v>
      </c>
      <c r="T214" s="55">
        <f>'[10]Daily Roster'!$T214</f>
        <v>0</v>
      </c>
    </row>
    <row r="215" spans="1:20" x14ac:dyDescent="0.3">
      <c r="A215" s="7">
        <v>43398</v>
      </c>
      <c r="B215" s="1" t="s">
        <v>4</v>
      </c>
      <c r="C215" s="55" t="str">
        <f>'[10]Daily Roster'!$C215</f>
        <v>Jasenka</v>
      </c>
      <c r="D215" s="55" t="str">
        <f>'[10]Daily Roster'!$D215</f>
        <v>Arthur</v>
      </c>
      <c r="E215" s="55" t="str">
        <f>'[10]Daily Roster'!$E215</f>
        <v>Tatyana</v>
      </c>
      <c r="F215" s="55" t="str">
        <f>'[10]Daily Roster'!$F215</f>
        <v>S.McPhee</v>
      </c>
      <c r="G215" s="55" t="str">
        <f>'[10]Daily Roster'!$G215</f>
        <v>J.Parkinson</v>
      </c>
      <c r="H215" s="55" t="str">
        <f>'[10]Daily Roster'!$H215</f>
        <v>Kosta</v>
      </c>
      <c r="I215" s="55" t="str">
        <f>'[10]Daily Roster'!$I215</f>
        <v>J.Do</v>
      </c>
      <c r="J215" s="55">
        <f>'[10]Daily Roster'!$J215</f>
        <v>0</v>
      </c>
      <c r="K215" s="55">
        <f>'[10]Daily Roster'!$K215</f>
        <v>0</v>
      </c>
      <c r="L215" s="55">
        <f>'[10]Daily Roster'!$L215</f>
        <v>0</v>
      </c>
      <c r="M215" s="55">
        <f>'[10]Daily Roster'!$M215</f>
        <v>0</v>
      </c>
      <c r="N215" s="55">
        <f>'[10]Daily Roster'!$N215</f>
        <v>0</v>
      </c>
      <c r="O215" s="55">
        <f>'[10]Daily Roster'!$O215</f>
        <v>0</v>
      </c>
      <c r="P215" s="55">
        <f>'[10]Daily Roster'!$P215</f>
        <v>0</v>
      </c>
      <c r="Q215" s="55">
        <f>'[10]Daily Roster'!$Q215</f>
        <v>0</v>
      </c>
      <c r="R215" s="55">
        <f>'[10]Daily Roster'!$R215</f>
        <v>0</v>
      </c>
      <c r="S215" s="55">
        <f>'[10]Daily Roster'!$S215</f>
        <v>0</v>
      </c>
      <c r="T215" s="55">
        <f>'[10]Daily Roster'!$T215</f>
        <v>0</v>
      </c>
    </row>
    <row r="216" spans="1:20" x14ac:dyDescent="0.3">
      <c r="A216" s="7">
        <v>43399</v>
      </c>
      <c r="B216" s="1" t="s">
        <v>5</v>
      </c>
      <c r="C216" s="55" t="str">
        <f>'[10]Daily Roster'!$C216</f>
        <v>Jasenka</v>
      </c>
      <c r="D216" s="55" t="str">
        <f>'[10]Daily Roster'!$D216</f>
        <v>Arthur</v>
      </c>
      <c r="E216" s="55" t="str">
        <f>'[10]Daily Roster'!$E216</f>
        <v>Tatyana</v>
      </c>
      <c r="F216" s="55" t="str">
        <f>'[10]Daily Roster'!$F216</f>
        <v>S.McPhee</v>
      </c>
      <c r="G216" s="55" t="str">
        <f>'[10]Daily Roster'!$G216</f>
        <v>Karishma</v>
      </c>
      <c r="H216" s="55" t="str">
        <f>'[10]Daily Roster'!$H216</f>
        <v>Kosta</v>
      </c>
      <c r="I216" s="55" t="str">
        <f>'[10]Daily Roster'!$I216</f>
        <v>J.Do</v>
      </c>
      <c r="J216" s="55">
        <f>'[10]Daily Roster'!$J216</f>
        <v>0</v>
      </c>
      <c r="K216" s="55">
        <f>'[10]Daily Roster'!$K216</f>
        <v>0</v>
      </c>
      <c r="L216" s="55">
        <f>'[10]Daily Roster'!$L216</f>
        <v>0</v>
      </c>
      <c r="M216" s="55">
        <f>'[10]Daily Roster'!$M216</f>
        <v>0</v>
      </c>
      <c r="N216" s="55">
        <f>'[10]Daily Roster'!$N216</f>
        <v>0</v>
      </c>
      <c r="O216" s="55">
        <f>'[10]Daily Roster'!$O216</f>
        <v>0</v>
      </c>
      <c r="P216" s="55">
        <f>'[10]Daily Roster'!$P216</f>
        <v>0</v>
      </c>
      <c r="Q216" s="55">
        <f>'[10]Daily Roster'!$Q216</f>
        <v>0</v>
      </c>
      <c r="R216" s="55">
        <f>'[10]Daily Roster'!$R216</f>
        <v>0</v>
      </c>
      <c r="S216" s="55">
        <f>'[10]Daily Roster'!$S216</f>
        <v>0</v>
      </c>
      <c r="T216" s="55">
        <f>'[10]Daily Roster'!$T216</f>
        <v>0</v>
      </c>
    </row>
    <row r="217" spans="1:20" x14ac:dyDescent="0.3">
      <c r="A217" s="7">
        <v>43402</v>
      </c>
      <c r="B217" s="1" t="s">
        <v>1</v>
      </c>
      <c r="C217" s="55" t="str">
        <f>'[10]Daily Roster'!$C217</f>
        <v>Jasenka</v>
      </c>
      <c r="D217" s="55" t="str">
        <f>'[10]Daily Roster'!$D217</f>
        <v>Kosta</v>
      </c>
      <c r="E217" s="55" t="str">
        <f>'[10]Daily Roster'!$E217</f>
        <v>Karishma</v>
      </c>
      <c r="F217" s="55" t="str">
        <f>'[10]Daily Roster'!$F217</f>
        <v>Tatyana</v>
      </c>
      <c r="G217" s="55" t="str">
        <f>'[10]Daily Roster'!$G217</f>
        <v>J.Do</v>
      </c>
      <c r="H217" s="55" t="str">
        <f>'[10]Daily Roster'!$H217</f>
        <v>Meng</v>
      </c>
      <c r="I217" s="55" t="str">
        <f>'[10]Daily Roster'!$I217</f>
        <v>Arthur</v>
      </c>
      <c r="J217" s="55">
        <f>'[10]Daily Roster'!$J217</f>
        <v>0</v>
      </c>
      <c r="K217" s="55">
        <f>'[10]Daily Roster'!$K217</f>
        <v>0</v>
      </c>
      <c r="L217" s="55">
        <f>'[10]Daily Roster'!$L217</f>
        <v>0</v>
      </c>
      <c r="M217" s="55">
        <f>'[10]Daily Roster'!$M217</f>
        <v>0</v>
      </c>
      <c r="N217" s="55">
        <f>'[10]Daily Roster'!$N217</f>
        <v>0</v>
      </c>
      <c r="O217" s="55">
        <f>'[10]Daily Roster'!$O217</f>
        <v>0</v>
      </c>
      <c r="P217" s="55">
        <f>'[10]Daily Roster'!$P217</f>
        <v>0</v>
      </c>
      <c r="Q217" s="55">
        <f>'[10]Daily Roster'!$Q217</f>
        <v>0</v>
      </c>
      <c r="R217" s="55">
        <f>'[10]Daily Roster'!$R217</f>
        <v>0</v>
      </c>
      <c r="S217" s="55">
        <f>'[10]Daily Roster'!$S217</f>
        <v>0</v>
      </c>
      <c r="T217" s="55">
        <f>'[10]Daily Roster'!$T217</f>
        <v>0</v>
      </c>
    </row>
    <row r="218" spans="1:20" x14ac:dyDescent="0.3">
      <c r="A218" s="7">
        <v>43403</v>
      </c>
      <c r="B218" s="1" t="s">
        <v>2</v>
      </c>
      <c r="C218" s="55" t="str">
        <f>'[10]Daily Roster'!$C218</f>
        <v>Jasenka</v>
      </c>
      <c r="D218" s="55" t="str">
        <f>'[10]Daily Roster'!$D218</f>
        <v>Kosta</v>
      </c>
      <c r="E218" s="55" t="str">
        <f>'[10]Daily Roster'!$E218</f>
        <v>Karishma</v>
      </c>
      <c r="F218" s="55" t="str">
        <f>'[10]Daily Roster'!$F218</f>
        <v>Tatyana</v>
      </c>
      <c r="G218" s="55" t="str">
        <f>'[10]Daily Roster'!$G218</f>
        <v>J.Parkinson</v>
      </c>
      <c r="H218" s="55" t="str">
        <f>'[10]Daily Roster'!$H218</f>
        <v>J.Do</v>
      </c>
      <c r="I218" s="55" t="str">
        <f>'[10]Daily Roster'!$I218</f>
        <v>Arthur</v>
      </c>
      <c r="J218" s="55" t="str">
        <f>'[10]Daily Roster'!$J218</f>
        <v>qq</v>
      </c>
      <c r="K218" s="55">
        <f>'[10]Daily Roster'!$K218</f>
        <v>0</v>
      </c>
      <c r="L218" s="55">
        <f>'[10]Daily Roster'!$L218</f>
        <v>0</v>
      </c>
      <c r="M218" s="55">
        <f>'[10]Daily Roster'!$M218</f>
        <v>0</v>
      </c>
      <c r="N218" s="55">
        <f>'[10]Daily Roster'!$N218</f>
        <v>0</v>
      </c>
      <c r="O218" s="55">
        <f>'[10]Daily Roster'!$O218</f>
        <v>0</v>
      </c>
      <c r="P218" s="55">
        <f>'[10]Daily Roster'!$P218</f>
        <v>0</v>
      </c>
      <c r="Q218" s="55">
        <f>'[10]Daily Roster'!$Q218</f>
        <v>0</v>
      </c>
      <c r="R218" s="55">
        <f>'[10]Daily Roster'!$R218</f>
        <v>0</v>
      </c>
      <c r="S218" s="55">
        <f>'[10]Daily Roster'!$S218</f>
        <v>0</v>
      </c>
      <c r="T218" s="55">
        <f>'[10]Daily Roster'!$T218</f>
        <v>0</v>
      </c>
    </row>
    <row r="219" spans="1:20" x14ac:dyDescent="0.3">
      <c r="A219" s="7">
        <v>43404</v>
      </c>
      <c r="B219" s="1" t="s">
        <v>3</v>
      </c>
      <c r="C219" s="55" t="str">
        <f>'[10]Daily Roster'!$C219</f>
        <v>Jasenka</v>
      </c>
      <c r="D219" s="55" t="str">
        <f>'[10]Daily Roster'!$D219</f>
        <v>Kosta</v>
      </c>
      <c r="E219" s="55" t="str">
        <f>'[10]Daily Roster'!$E219</f>
        <v>Karishma</v>
      </c>
      <c r="F219" s="55" t="str">
        <f>'[10]Daily Roster'!$F219</f>
        <v>S.McPhee</v>
      </c>
      <c r="G219" s="55" t="str">
        <f>'[10]Daily Roster'!$G219</f>
        <v>J.Do</v>
      </c>
      <c r="H219" s="55" t="str">
        <f>'[10]Daily Roster'!$H219</f>
        <v>Tatyana</v>
      </c>
      <c r="I219" s="55" t="str">
        <f>'[10]Daily Roster'!$I219</f>
        <v>Arthur</v>
      </c>
      <c r="J219" s="55">
        <f>'[10]Daily Roster'!$J219</f>
        <v>0</v>
      </c>
      <c r="K219" s="55">
        <f>'[10]Daily Roster'!$K219</f>
        <v>0</v>
      </c>
      <c r="L219" s="55">
        <f>'[10]Daily Roster'!$L219</f>
        <v>0</v>
      </c>
      <c r="M219" s="55">
        <f>'[10]Daily Roster'!$M219</f>
        <v>0</v>
      </c>
      <c r="N219" s="55">
        <f>'[10]Daily Roster'!$N219</f>
        <v>0</v>
      </c>
      <c r="O219" s="55">
        <f>'[10]Daily Roster'!$O219</f>
        <v>0</v>
      </c>
      <c r="P219" s="55">
        <f>'[10]Daily Roster'!$P219</f>
        <v>0</v>
      </c>
      <c r="Q219" s="55">
        <f>'[10]Daily Roster'!$Q219</f>
        <v>0</v>
      </c>
      <c r="R219" s="55">
        <f>'[10]Daily Roster'!$R219</f>
        <v>0</v>
      </c>
      <c r="S219" s="55">
        <f>'[10]Daily Roster'!$S219</f>
        <v>0</v>
      </c>
      <c r="T219" s="55">
        <f>'[10]Daily Roster'!$T219</f>
        <v>0</v>
      </c>
    </row>
    <row r="220" spans="1:20" x14ac:dyDescent="0.3">
      <c r="A220" s="7">
        <v>43405</v>
      </c>
      <c r="B220" s="1" t="s">
        <v>4</v>
      </c>
      <c r="C220" s="55" t="str">
        <f>'[10]Daily Roster'!$C220</f>
        <v>Jasenka</v>
      </c>
      <c r="D220" s="55" t="str">
        <f>'[10]Daily Roster'!$D220</f>
        <v>Kosta</v>
      </c>
      <c r="E220" s="55" t="str">
        <f>'[10]Daily Roster'!$E220</f>
        <v>Karishma</v>
      </c>
      <c r="F220" s="55" t="str">
        <f>'[10]Daily Roster'!$F220</f>
        <v>S.McPhee</v>
      </c>
      <c r="G220" s="55" t="str">
        <f>'[10]Daily Roster'!$G220</f>
        <v>J.Parkinson</v>
      </c>
      <c r="H220" s="55" t="str">
        <f>'[10]Daily Roster'!$H220</f>
        <v>Tatyana</v>
      </c>
      <c r="I220" s="55" t="str">
        <f>'[10]Daily Roster'!$I220</f>
        <v>Arthur</v>
      </c>
      <c r="J220" s="55">
        <f>'[10]Daily Roster'!$J220</f>
        <v>0</v>
      </c>
      <c r="K220" s="55">
        <f>'[10]Daily Roster'!$K220</f>
        <v>0</v>
      </c>
      <c r="L220" s="55">
        <f>'[10]Daily Roster'!$L220</f>
        <v>0</v>
      </c>
      <c r="M220" s="55">
        <f>'[10]Daily Roster'!$M220</f>
        <v>0</v>
      </c>
      <c r="N220" s="55">
        <f>'[10]Daily Roster'!$N220</f>
        <v>0</v>
      </c>
      <c r="O220" s="55">
        <f>'[10]Daily Roster'!$O220</f>
        <v>0</v>
      </c>
      <c r="P220" s="55">
        <f>'[10]Daily Roster'!$P220</f>
        <v>0</v>
      </c>
      <c r="Q220" s="55">
        <f>'[10]Daily Roster'!$Q220</f>
        <v>0</v>
      </c>
      <c r="R220" s="55">
        <f>'[10]Daily Roster'!$R220</f>
        <v>0</v>
      </c>
      <c r="S220" s="55">
        <f>'[10]Daily Roster'!$S220</f>
        <v>0</v>
      </c>
      <c r="T220" s="55">
        <f>'[10]Daily Roster'!$T220</f>
        <v>0</v>
      </c>
    </row>
    <row r="221" spans="1:20" x14ac:dyDescent="0.3">
      <c r="A221" s="7">
        <v>43406</v>
      </c>
      <c r="B221" s="1" t="s">
        <v>5</v>
      </c>
      <c r="C221" s="55" t="str">
        <f>'[10]Daily Roster'!$C221</f>
        <v>Jasenka</v>
      </c>
      <c r="D221" s="55" t="str">
        <f>'[10]Daily Roster'!$D221</f>
        <v>Kosta</v>
      </c>
      <c r="E221" s="55" t="str">
        <f>'[10]Daily Roster'!$E221</f>
        <v>Karishma</v>
      </c>
      <c r="F221" s="55" t="str">
        <f>'[10]Daily Roster'!$F221</f>
        <v>S.McPhee/Janki</v>
      </c>
      <c r="G221" s="55" t="str">
        <f>'[10]Daily Roster'!$G221</f>
        <v>J.Do</v>
      </c>
      <c r="H221" s="55" t="str">
        <f>'[10]Daily Roster'!$H221</f>
        <v>Tatyana</v>
      </c>
      <c r="I221" s="55" t="str">
        <f>'[10]Daily Roster'!$I221</f>
        <v>Arthur</v>
      </c>
      <c r="J221" s="55">
        <f>'[10]Daily Roster'!$J221</f>
        <v>0</v>
      </c>
      <c r="K221" s="55">
        <f>'[10]Daily Roster'!$K221</f>
        <v>0</v>
      </c>
      <c r="L221" s="55">
        <f>'[10]Daily Roster'!$L221</f>
        <v>0</v>
      </c>
      <c r="M221" s="55">
        <f>'[10]Daily Roster'!$M221</f>
        <v>0</v>
      </c>
      <c r="N221" s="55">
        <f>'[10]Daily Roster'!$N221</f>
        <v>0</v>
      </c>
      <c r="O221" s="55">
        <f>'[10]Daily Roster'!$O221</f>
        <v>0</v>
      </c>
      <c r="P221" s="55">
        <f>'[10]Daily Roster'!$P221</f>
        <v>0</v>
      </c>
      <c r="Q221" s="55">
        <f>'[10]Daily Roster'!$Q221</f>
        <v>0</v>
      </c>
      <c r="R221" s="55">
        <f>'[10]Daily Roster'!$R221</f>
        <v>0</v>
      </c>
      <c r="S221" s="55">
        <f>'[10]Daily Roster'!$S221</f>
        <v>0</v>
      </c>
      <c r="T221" s="55">
        <f>'[10]Daily Roster'!$T221</f>
        <v>0</v>
      </c>
    </row>
    <row r="222" spans="1:20" x14ac:dyDescent="0.3">
      <c r="A222" s="7">
        <v>43409</v>
      </c>
      <c r="B222" s="1" t="s">
        <v>1</v>
      </c>
      <c r="C222" s="55" t="str">
        <f>'[10]Daily Roster'!$C222</f>
        <v>Sylvia</v>
      </c>
      <c r="D222" s="55" t="str">
        <f>'[10]Daily Roster'!$D222</f>
        <v>Kosta</v>
      </c>
      <c r="E222" s="55" t="str">
        <f>'[10]Daily Roster'!$E222</f>
        <v>Karishma</v>
      </c>
      <c r="F222" s="55" t="str">
        <f>'[10]Daily Roster'!$F222</f>
        <v>Eugene</v>
      </c>
      <c r="G222" s="55" t="str">
        <f>'[10]Daily Roster'!$G222</f>
        <v>J.Do</v>
      </c>
      <c r="H222" s="55" t="str">
        <f>'[10]Daily Roster'!$H222</f>
        <v>Meng</v>
      </c>
      <c r="I222" s="55" t="str">
        <f>'[10]Daily Roster'!$I222</f>
        <v>Tatyana</v>
      </c>
      <c r="J222" s="55">
        <f>'[10]Daily Roster'!$J222</f>
        <v>0</v>
      </c>
      <c r="K222" s="55">
        <f>'[10]Daily Roster'!$K222</f>
        <v>0</v>
      </c>
      <c r="L222" s="55">
        <f>'[10]Daily Roster'!$L222</f>
        <v>0</v>
      </c>
      <c r="M222" s="55">
        <f>'[10]Daily Roster'!$M222</f>
        <v>0</v>
      </c>
      <c r="N222" s="55">
        <f>'[10]Daily Roster'!$N222</f>
        <v>0</v>
      </c>
      <c r="O222" s="55">
        <f>'[10]Daily Roster'!$O222</f>
        <v>0</v>
      </c>
      <c r="P222" s="55">
        <f>'[10]Daily Roster'!$P222</f>
        <v>0</v>
      </c>
      <c r="Q222" s="55">
        <f>'[10]Daily Roster'!$Q222</f>
        <v>0</v>
      </c>
      <c r="R222" s="55">
        <f>'[10]Daily Roster'!$R222</f>
        <v>0</v>
      </c>
      <c r="S222" s="55">
        <f>'[10]Daily Roster'!$S222</f>
        <v>0</v>
      </c>
      <c r="T222" s="55">
        <f>'[10]Daily Roster'!$T222</f>
        <v>0</v>
      </c>
    </row>
    <row r="223" spans="1:20" x14ac:dyDescent="0.3">
      <c r="A223" s="7">
        <v>43410</v>
      </c>
      <c r="B223" s="1" t="s">
        <v>2</v>
      </c>
      <c r="C223" s="55" t="str">
        <f>'[10]Daily Roster'!$C223</f>
        <v>Public Holiday</v>
      </c>
      <c r="D223" s="55" t="str">
        <f>'[10]Daily Roster'!$D223</f>
        <v>Public Holiday</v>
      </c>
      <c r="E223" s="55" t="str">
        <f>'[10]Daily Roster'!$E223</f>
        <v>Public Holiday</v>
      </c>
      <c r="F223" s="55" t="str">
        <f>'[10]Daily Roster'!$F223</f>
        <v>Public Holiday</v>
      </c>
      <c r="G223" s="55" t="str">
        <f>'[10]Daily Roster'!$G223</f>
        <v>Public Holiday</v>
      </c>
      <c r="H223" s="55" t="str">
        <f>'[10]Daily Roster'!$H223</f>
        <v>Public Holiday</v>
      </c>
      <c r="I223" s="55" t="str">
        <f>'[10]Daily Roster'!$I223</f>
        <v>Public Holiday</v>
      </c>
      <c r="J223" s="55">
        <f>'[10]Daily Roster'!$J223</f>
        <v>0</v>
      </c>
      <c r="K223" s="55">
        <f>'[10]Daily Roster'!$K223</f>
        <v>0</v>
      </c>
      <c r="L223" s="55">
        <f>'[10]Daily Roster'!$L223</f>
        <v>0</v>
      </c>
      <c r="M223" s="55">
        <f>'[10]Daily Roster'!$M223</f>
        <v>0</v>
      </c>
      <c r="N223" s="55">
        <f>'[10]Daily Roster'!$N223</f>
        <v>0</v>
      </c>
      <c r="O223" s="55">
        <f>'[10]Daily Roster'!$O223</f>
        <v>0</v>
      </c>
      <c r="P223" s="55">
        <f>'[10]Daily Roster'!$P223</f>
        <v>0</v>
      </c>
      <c r="Q223" s="55">
        <f>'[10]Daily Roster'!$Q223</f>
        <v>0</v>
      </c>
      <c r="R223" s="55">
        <f>'[10]Daily Roster'!$R223</f>
        <v>0</v>
      </c>
      <c r="S223" s="55">
        <f>'[10]Daily Roster'!$S223</f>
        <v>0</v>
      </c>
      <c r="T223" s="55">
        <f>'[10]Daily Roster'!$T223</f>
        <v>0</v>
      </c>
    </row>
    <row r="224" spans="1:20" x14ac:dyDescent="0.3">
      <c r="A224" s="7">
        <v>43411</v>
      </c>
      <c r="B224" s="1" t="s">
        <v>3</v>
      </c>
      <c r="C224" s="55" t="str">
        <f>'[10]Daily Roster'!$C224</f>
        <v>Jasenka</v>
      </c>
      <c r="D224" s="55" t="str">
        <f>'[10]Daily Roster'!$D224</f>
        <v>Sylvia</v>
      </c>
      <c r="E224" s="55" t="str">
        <f>'[10]Daily Roster'!$E224</f>
        <v>Karishma</v>
      </c>
      <c r="F224" s="55" t="str">
        <f>'[10]Daily Roster'!$F224</f>
        <v>S.McPhee</v>
      </c>
      <c r="G224" s="55" t="str">
        <f>'[10]Daily Roster'!$G224</f>
        <v>J.Do</v>
      </c>
      <c r="H224" s="55" t="str">
        <f>'[10]Daily Roster'!$H224</f>
        <v>Meng</v>
      </c>
      <c r="I224" s="55" t="str">
        <f>'[10]Daily Roster'!$I224</f>
        <v>Tatyana</v>
      </c>
      <c r="J224" s="55">
        <f>'[10]Daily Roster'!$J224</f>
        <v>0</v>
      </c>
      <c r="K224" s="55">
        <f>'[10]Daily Roster'!$K224</f>
        <v>0</v>
      </c>
      <c r="L224" s="55">
        <f>'[10]Daily Roster'!$L224</f>
        <v>0</v>
      </c>
      <c r="M224" s="55">
        <f>'[10]Daily Roster'!$M224</f>
        <v>0</v>
      </c>
      <c r="N224" s="55">
        <f>'[10]Daily Roster'!$N224</f>
        <v>0</v>
      </c>
      <c r="O224" s="55">
        <f>'[10]Daily Roster'!$O224</f>
        <v>0</v>
      </c>
      <c r="P224" s="55">
        <f>'[10]Daily Roster'!$P224</f>
        <v>0</v>
      </c>
      <c r="Q224" s="55">
        <f>'[10]Daily Roster'!$Q224</f>
        <v>0</v>
      </c>
      <c r="R224" s="55">
        <f>'[10]Daily Roster'!$R224</f>
        <v>0</v>
      </c>
      <c r="S224" s="55">
        <f>'[10]Daily Roster'!$S224</f>
        <v>0</v>
      </c>
      <c r="T224" s="55">
        <f>'[10]Daily Roster'!$T224</f>
        <v>0</v>
      </c>
    </row>
    <row r="225" spans="1:20" x14ac:dyDescent="0.3">
      <c r="A225" s="7">
        <v>43412</v>
      </c>
      <c r="B225" s="1" t="s">
        <v>4</v>
      </c>
      <c r="C225" s="55" t="str">
        <f>'[10]Daily Roster'!$C225</f>
        <v>Jasenka</v>
      </c>
      <c r="D225" s="55" t="str">
        <f>'[10]Daily Roster'!$D225</f>
        <v>J.Do</v>
      </c>
      <c r="E225" s="55" t="str">
        <f>'[10]Daily Roster'!$E225</f>
        <v>Karishma</v>
      </c>
      <c r="F225" s="55" t="str">
        <f>'[10]Daily Roster'!$F225</f>
        <v>S.McPhee</v>
      </c>
      <c r="G225" s="55" t="str">
        <f>'[10]Daily Roster'!$G225</f>
        <v>J.Parkinson/Mohammed</v>
      </c>
      <c r="H225" s="55" t="str">
        <f>'[10]Daily Roster'!$H225</f>
        <v>Meng</v>
      </c>
      <c r="I225" s="55" t="str">
        <f>'[10]Daily Roster'!$I225</f>
        <v>Tatyana</v>
      </c>
      <c r="J225" s="55">
        <f>'[10]Daily Roster'!$J225</f>
        <v>0</v>
      </c>
      <c r="K225" s="55">
        <f>'[10]Daily Roster'!$K225</f>
        <v>0</v>
      </c>
      <c r="L225" s="55">
        <f>'[10]Daily Roster'!$L225</f>
        <v>0</v>
      </c>
      <c r="M225" s="55">
        <f>'[10]Daily Roster'!$M225</f>
        <v>0</v>
      </c>
      <c r="N225" s="55">
        <f>'[10]Daily Roster'!$N225</f>
        <v>0</v>
      </c>
      <c r="O225" s="55">
        <f>'[10]Daily Roster'!$O225</f>
        <v>0</v>
      </c>
      <c r="P225" s="55">
        <f>'[10]Daily Roster'!$P225</f>
        <v>0</v>
      </c>
      <c r="Q225" s="55">
        <f>'[10]Daily Roster'!$Q225</f>
        <v>0</v>
      </c>
      <c r="R225" s="55">
        <f>'[10]Daily Roster'!$R225</f>
        <v>0</v>
      </c>
      <c r="S225" s="55">
        <f>'[10]Daily Roster'!$S225</f>
        <v>0</v>
      </c>
      <c r="T225" s="55">
        <f>'[10]Daily Roster'!$T225</f>
        <v>0</v>
      </c>
    </row>
    <row r="226" spans="1:20" x14ac:dyDescent="0.3">
      <c r="A226" s="7">
        <v>43413</v>
      </c>
      <c r="B226" s="1" t="s">
        <v>5</v>
      </c>
      <c r="C226" s="55" t="str">
        <f>'[10]Daily Roster'!$C226</f>
        <v>Jasenka</v>
      </c>
      <c r="D226" s="55" t="str">
        <f>'[10]Daily Roster'!$D226</f>
        <v>Eugene</v>
      </c>
      <c r="E226" s="55" t="str">
        <f>'[10]Daily Roster'!$E226</f>
        <v>Karishma</v>
      </c>
      <c r="F226" s="55" t="str">
        <f>'[10]Daily Roster'!$F226</f>
        <v>S.McPhee</v>
      </c>
      <c r="G226" s="55" t="str">
        <f>'[10]Daily Roster'!$G226</f>
        <v>J.Do/Mohammed</v>
      </c>
      <c r="H226" s="55" t="str">
        <f>'[10]Daily Roster'!$H226</f>
        <v>Meng</v>
      </c>
      <c r="I226" s="55" t="str">
        <f>'[10]Daily Roster'!$I226</f>
        <v>Tatyana</v>
      </c>
      <c r="J226" s="55">
        <f>'[10]Daily Roster'!$J226</f>
        <v>0</v>
      </c>
      <c r="K226" s="55">
        <f>'[10]Daily Roster'!$K226</f>
        <v>0</v>
      </c>
      <c r="L226" s="55">
        <f>'[10]Daily Roster'!$L226</f>
        <v>0</v>
      </c>
      <c r="M226" s="55">
        <f>'[10]Daily Roster'!$M226</f>
        <v>0</v>
      </c>
      <c r="N226" s="55">
        <f>'[10]Daily Roster'!$N226</f>
        <v>0</v>
      </c>
      <c r="O226" s="55">
        <f>'[10]Daily Roster'!$O226</f>
        <v>0</v>
      </c>
      <c r="P226" s="55">
        <f>'[10]Daily Roster'!$P226</f>
        <v>0</v>
      </c>
      <c r="Q226" s="55">
        <f>'[10]Daily Roster'!$Q226</f>
        <v>0</v>
      </c>
      <c r="R226" s="55">
        <f>'[10]Daily Roster'!$R226</f>
        <v>0</v>
      </c>
      <c r="S226" s="55">
        <f>'[10]Daily Roster'!$S226</f>
        <v>0</v>
      </c>
      <c r="T226" s="55">
        <f>'[10]Daily Roster'!$T226</f>
        <v>0</v>
      </c>
    </row>
    <row r="227" spans="1:20" x14ac:dyDescent="0.3">
      <c r="A227" s="7">
        <v>43416</v>
      </c>
      <c r="B227" s="1" t="s">
        <v>1</v>
      </c>
      <c r="C227" s="55" t="str">
        <f>'[10]Daily Roster'!$C227</f>
        <v>Jasenka</v>
      </c>
      <c r="D227" s="55" t="str">
        <f>'[10]Daily Roster'!$D227</f>
        <v>Kosta</v>
      </c>
      <c r="E227" s="55" t="str">
        <f>'[10]Daily Roster'!$E227</f>
        <v>Karishma</v>
      </c>
      <c r="F227" s="55" t="str">
        <f>'[10]Daily Roster'!$F227</f>
        <v>S.McPhee</v>
      </c>
      <c r="G227" s="55" t="str">
        <f>'[10]Daily Roster'!$G227</f>
        <v>Arthur</v>
      </c>
      <c r="H227" s="55" t="str">
        <f>'[10]Daily Roster'!$H227</f>
        <v>Tatyana</v>
      </c>
      <c r="I227" s="55" t="str">
        <f>'[10]Daily Roster'!$I227</f>
        <v>J.Do</v>
      </c>
      <c r="J227" s="55">
        <f>'[10]Daily Roster'!$J227</f>
        <v>0</v>
      </c>
      <c r="K227" s="55">
        <f>'[10]Daily Roster'!$K227</f>
        <v>0</v>
      </c>
      <c r="L227" s="55">
        <f>'[10]Daily Roster'!$L227</f>
        <v>0</v>
      </c>
      <c r="M227" s="55">
        <f>'[10]Daily Roster'!$M227</f>
        <v>0</v>
      </c>
      <c r="N227" s="55">
        <f>'[10]Daily Roster'!$N227</f>
        <v>0</v>
      </c>
      <c r="O227" s="55">
        <f>'[10]Daily Roster'!$O227</f>
        <v>0</v>
      </c>
      <c r="P227" s="55">
        <f>'[10]Daily Roster'!$P227</f>
        <v>0</v>
      </c>
      <c r="Q227" s="55">
        <f>'[10]Daily Roster'!$Q227</f>
        <v>0</v>
      </c>
      <c r="R227" s="55">
        <f>'[10]Daily Roster'!$R227</f>
        <v>0</v>
      </c>
      <c r="S227" s="55">
        <f>'[10]Daily Roster'!$S227</f>
        <v>0</v>
      </c>
      <c r="T227" s="55">
        <f>'[10]Daily Roster'!$T227</f>
        <v>0</v>
      </c>
    </row>
    <row r="228" spans="1:20" x14ac:dyDescent="0.3">
      <c r="A228" s="7">
        <v>43417</v>
      </c>
      <c r="B228" s="1" t="s">
        <v>2</v>
      </c>
      <c r="C228" s="55" t="str">
        <f>'[10]Daily Roster'!$C228</f>
        <v>Jasenka</v>
      </c>
      <c r="D228" s="55" t="str">
        <f>'[10]Daily Roster'!$D228</f>
        <v>Kosta</v>
      </c>
      <c r="E228" s="55" t="str">
        <f>'[10]Daily Roster'!$E228</f>
        <v>Karishma</v>
      </c>
      <c r="F228" s="55" t="str">
        <f>'[10]Daily Roster'!$F228</f>
        <v>S.McPhee</v>
      </c>
      <c r="G228" s="55" t="str">
        <f>'[10]Daily Roster'!$G228</f>
        <v>J.Parkinson</v>
      </c>
      <c r="H228" s="55" t="str">
        <f>'[10]Daily Roster'!$H228</f>
        <v>Tatyana</v>
      </c>
      <c r="I228" s="55" t="str">
        <f>'[10]Daily Roster'!$I228</f>
        <v>J.Do</v>
      </c>
      <c r="J228" s="55">
        <f>'[10]Daily Roster'!$J228</f>
        <v>0</v>
      </c>
      <c r="K228" s="55">
        <f>'[10]Daily Roster'!$K228</f>
        <v>0</v>
      </c>
      <c r="L228" s="55">
        <f>'[10]Daily Roster'!$L228</f>
        <v>0</v>
      </c>
      <c r="M228" s="55">
        <f>'[10]Daily Roster'!$M228</f>
        <v>0</v>
      </c>
      <c r="N228" s="55">
        <f>'[10]Daily Roster'!$N228</f>
        <v>0</v>
      </c>
      <c r="O228" s="55">
        <f>'[10]Daily Roster'!$O228</f>
        <v>0</v>
      </c>
      <c r="P228" s="55">
        <f>'[10]Daily Roster'!$P228</f>
        <v>0</v>
      </c>
      <c r="Q228" s="55">
        <f>'[10]Daily Roster'!$Q228</f>
        <v>0</v>
      </c>
      <c r="R228" s="55">
        <f>'[10]Daily Roster'!$R228</f>
        <v>0</v>
      </c>
      <c r="S228" s="55">
        <f>'[10]Daily Roster'!$S228</f>
        <v>0</v>
      </c>
      <c r="T228" s="55">
        <f>'[10]Daily Roster'!$T228</f>
        <v>0</v>
      </c>
    </row>
    <row r="229" spans="1:20" x14ac:dyDescent="0.3">
      <c r="A229" s="7">
        <v>43418</v>
      </c>
      <c r="B229" s="1" t="s">
        <v>3</v>
      </c>
      <c r="C229" s="55" t="str">
        <f>'[10]Daily Roster'!$C229</f>
        <v>Jasenka</v>
      </c>
      <c r="D229" s="55" t="str">
        <f>'[10]Daily Roster'!$D229</f>
        <v>Kosta</v>
      </c>
      <c r="E229" s="55" t="str">
        <f>'[10]Daily Roster'!$E229</f>
        <v>Meng</v>
      </c>
      <c r="F229" s="55" t="str">
        <f>'[10]Daily Roster'!$F229</f>
        <v>S.McPhee</v>
      </c>
      <c r="G229" s="55" t="str">
        <f>'[10]Daily Roster'!$G229</f>
        <v>Tatyana</v>
      </c>
      <c r="H229" s="55" t="str">
        <f>'[10]Daily Roster'!$H229</f>
        <v>L.Jedwab</v>
      </c>
      <c r="I229" s="55" t="str">
        <f>'[10]Daily Roster'!$I229</f>
        <v>J.Do</v>
      </c>
      <c r="J229" s="55">
        <f>'[10]Daily Roster'!$J229</f>
        <v>0</v>
      </c>
      <c r="K229" s="55">
        <f>'[10]Daily Roster'!$K229</f>
        <v>0</v>
      </c>
      <c r="L229" s="55">
        <f>'[10]Daily Roster'!$L229</f>
        <v>0</v>
      </c>
      <c r="M229" s="55">
        <f>'[10]Daily Roster'!$M229</f>
        <v>0</v>
      </c>
      <c r="N229" s="55">
        <f>'[10]Daily Roster'!$N229</f>
        <v>0</v>
      </c>
      <c r="O229" s="55">
        <f>'[10]Daily Roster'!$O229</f>
        <v>0</v>
      </c>
      <c r="P229" s="55">
        <f>'[10]Daily Roster'!$P229</f>
        <v>0</v>
      </c>
      <c r="Q229" s="55">
        <f>'[10]Daily Roster'!$Q229</f>
        <v>0</v>
      </c>
      <c r="R229" s="55">
        <f>'[10]Daily Roster'!$R229</f>
        <v>0</v>
      </c>
      <c r="S229" s="55">
        <f>'[10]Daily Roster'!$S229</f>
        <v>0</v>
      </c>
      <c r="T229" s="55">
        <f>'[10]Daily Roster'!$T229</f>
        <v>0</v>
      </c>
    </row>
    <row r="230" spans="1:20" x14ac:dyDescent="0.3">
      <c r="A230" s="7">
        <v>43419</v>
      </c>
      <c r="B230" s="1" t="s">
        <v>4</v>
      </c>
      <c r="C230" s="55" t="str">
        <f>'[10]Daily Roster'!$C230</f>
        <v>Jasenka</v>
      </c>
      <c r="D230" s="55" t="str">
        <f>'[10]Daily Roster'!$D230</f>
        <v>Kosta</v>
      </c>
      <c r="E230" s="55" t="str">
        <f>'[10]Daily Roster'!$E230</f>
        <v>Karishma</v>
      </c>
      <c r="F230" s="55" t="str">
        <f>'[10]Daily Roster'!$F230</f>
        <v>S.McPhee</v>
      </c>
      <c r="G230" s="55" t="str">
        <f>'[10]Daily Roster'!$G230</f>
        <v>J.Parkinson</v>
      </c>
      <c r="H230" s="55" t="str">
        <f>'[10]Daily Roster'!$H230</f>
        <v>Tatyana</v>
      </c>
      <c r="I230" s="55" t="str">
        <f>'[10]Daily Roster'!$I230</f>
        <v>Arthur</v>
      </c>
      <c r="J230" s="55">
        <f>'[10]Daily Roster'!$J230</f>
        <v>0</v>
      </c>
      <c r="K230" s="55">
        <f>'[10]Daily Roster'!$K230</f>
        <v>0</v>
      </c>
      <c r="L230" s="55">
        <f>'[10]Daily Roster'!$L230</f>
        <v>0</v>
      </c>
      <c r="M230" s="55">
        <f>'[10]Daily Roster'!$M230</f>
        <v>0</v>
      </c>
      <c r="N230" s="55">
        <f>'[10]Daily Roster'!$N230</f>
        <v>0</v>
      </c>
      <c r="O230" s="55">
        <f>'[10]Daily Roster'!$O230</f>
        <v>0</v>
      </c>
      <c r="P230" s="55">
        <f>'[10]Daily Roster'!$P230</f>
        <v>0</v>
      </c>
      <c r="Q230" s="55">
        <f>'[10]Daily Roster'!$Q230</f>
        <v>0</v>
      </c>
      <c r="R230" s="55">
        <f>'[10]Daily Roster'!$R230</f>
        <v>0</v>
      </c>
      <c r="S230" s="55">
        <f>'[10]Daily Roster'!$S230</f>
        <v>0</v>
      </c>
      <c r="T230" s="55">
        <f>'[10]Daily Roster'!$T230</f>
        <v>0</v>
      </c>
    </row>
    <row r="231" spans="1:20" x14ac:dyDescent="0.3">
      <c r="A231" s="7">
        <v>43420</v>
      </c>
      <c r="B231" s="1" t="s">
        <v>5</v>
      </c>
      <c r="C231" s="55" t="str">
        <f>'[10]Daily Roster'!$C231</f>
        <v>Jasenka</v>
      </c>
      <c r="D231" s="55" t="str">
        <f>'[10]Daily Roster'!$D231</f>
        <v>Kosta</v>
      </c>
      <c r="E231" s="55" t="str">
        <f>'[10]Daily Roster'!$E231</f>
        <v>Karishma</v>
      </c>
      <c r="F231" s="55" t="str">
        <f>'[10]Daily Roster'!$F231</f>
        <v>S.McPhee</v>
      </c>
      <c r="G231" s="55" t="str">
        <f>'[10]Daily Roster'!$G231</f>
        <v>Arthur</v>
      </c>
      <c r="H231" s="55" t="str">
        <f>'[10]Daily Roster'!$H231</f>
        <v>Tatyana</v>
      </c>
      <c r="I231" s="55" t="str">
        <f>'[10]Daily Roster'!$I231</f>
        <v>J.Do</v>
      </c>
      <c r="J231" s="55">
        <f>'[10]Daily Roster'!$J231</f>
        <v>0</v>
      </c>
      <c r="K231" s="55">
        <f>'[10]Daily Roster'!$K231</f>
        <v>0</v>
      </c>
      <c r="L231" s="55">
        <f>'[10]Daily Roster'!$L231</f>
        <v>0</v>
      </c>
      <c r="M231" s="55">
        <f>'[10]Daily Roster'!$M231</f>
        <v>0</v>
      </c>
      <c r="N231" s="55">
        <f>'[10]Daily Roster'!$N231</f>
        <v>0</v>
      </c>
      <c r="O231" s="55">
        <f>'[10]Daily Roster'!$O231</f>
        <v>0</v>
      </c>
      <c r="P231" s="55">
        <f>'[10]Daily Roster'!$P231</f>
        <v>0</v>
      </c>
      <c r="Q231" s="55">
        <f>'[10]Daily Roster'!$Q231</f>
        <v>0</v>
      </c>
      <c r="R231" s="55">
        <f>'[10]Daily Roster'!$R231</f>
        <v>0</v>
      </c>
      <c r="S231" s="55">
        <f>'[10]Daily Roster'!$S231</f>
        <v>0</v>
      </c>
      <c r="T231" s="55">
        <f>'[10]Daily Roster'!$T231</f>
        <v>0</v>
      </c>
    </row>
    <row r="232" spans="1:20" x14ac:dyDescent="0.3">
      <c r="A232" s="7">
        <v>43423</v>
      </c>
      <c r="B232" s="1" t="s">
        <v>1</v>
      </c>
      <c r="C232" s="55" t="str">
        <f>'[10]Daily Roster'!$C232</f>
        <v>J.Do</v>
      </c>
      <c r="D232" s="55" t="str">
        <f>'[10]Daily Roster'!$D232</f>
        <v>Kosta</v>
      </c>
      <c r="E232" s="55" t="str">
        <f>'[10]Daily Roster'!$E232</f>
        <v>Karishma</v>
      </c>
      <c r="F232" s="55" t="str">
        <f>'[10]Daily Roster'!$F232</f>
        <v>S.McPhee</v>
      </c>
      <c r="G232" s="55" t="str">
        <f>'[10]Daily Roster'!$G232</f>
        <v>Jasenka</v>
      </c>
      <c r="H232" s="55" t="str">
        <f>'[10]Daily Roster'!$H232</f>
        <v>Michael</v>
      </c>
      <c r="I232" s="55" t="str">
        <f>'[10]Daily Roster'!$I232</f>
        <v>Arthur</v>
      </c>
      <c r="J232" s="55" t="str">
        <f>'[10]Daily Roster'!$J232</f>
        <v>Paree</v>
      </c>
      <c r="K232" s="55">
        <f>'[10]Daily Roster'!$K232</f>
        <v>0</v>
      </c>
      <c r="L232" s="55" t="str">
        <f>'[10]Daily Roster'!$L232</f>
        <v>qq</v>
      </c>
      <c r="M232" s="55">
        <f>'[10]Daily Roster'!$M232</f>
        <v>0</v>
      </c>
      <c r="N232" s="55">
        <f>'[10]Daily Roster'!$N232</f>
        <v>0</v>
      </c>
      <c r="O232" s="55">
        <f>'[10]Daily Roster'!$O232</f>
        <v>0</v>
      </c>
      <c r="P232" s="55">
        <f>'[10]Daily Roster'!$P232</f>
        <v>0</v>
      </c>
      <c r="Q232" s="55">
        <f>'[10]Daily Roster'!$Q232</f>
        <v>0</v>
      </c>
      <c r="R232" s="55">
        <f>'[10]Daily Roster'!$R232</f>
        <v>0</v>
      </c>
      <c r="S232" s="55">
        <f>'[10]Daily Roster'!$S232</f>
        <v>0</v>
      </c>
      <c r="T232" s="55">
        <f>'[10]Daily Roster'!$T232</f>
        <v>0</v>
      </c>
    </row>
    <row r="233" spans="1:20" x14ac:dyDescent="0.3">
      <c r="A233" s="7">
        <v>43424</v>
      </c>
      <c r="B233" s="1" t="s">
        <v>2</v>
      </c>
      <c r="C233" s="55" t="str">
        <f>'[10]Daily Roster'!$C233</f>
        <v>J.Do</v>
      </c>
      <c r="D233" s="55" t="str">
        <f>'[10]Daily Roster'!$D233</f>
        <v>Kosta</v>
      </c>
      <c r="E233" s="55" t="str">
        <f>'[10]Daily Roster'!$E233</f>
        <v>Karishma</v>
      </c>
      <c r="F233" s="55" t="str">
        <f>'[10]Daily Roster'!$F233</f>
        <v>S.McPhee</v>
      </c>
      <c r="G233" s="55" t="str">
        <f>'[10]Daily Roster'!$G233</f>
        <v>J.Parkinson</v>
      </c>
      <c r="H233" s="55" t="str">
        <f>'[10]Daily Roster'!$H233</f>
        <v>Tatyana</v>
      </c>
      <c r="I233" s="55" t="str">
        <f>'[10]Daily Roster'!$I233</f>
        <v>Arthur</v>
      </c>
      <c r="J233" s="55" t="str">
        <f>'[10]Daily Roster'!$J233</f>
        <v>Sherine</v>
      </c>
      <c r="K233" s="55">
        <f>'[10]Daily Roster'!$K233</f>
        <v>0</v>
      </c>
      <c r="L233" s="55" t="str">
        <f>'[10]Daily Roster'!$L233</f>
        <v>qq</v>
      </c>
      <c r="M233" s="55">
        <f>'[10]Daily Roster'!$M233</f>
        <v>0</v>
      </c>
      <c r="N233" s="55">
        <f>'[10]Daily Roster'!$N233</f>
        <v>0</v>
      </c>
      <c r="O233" s="55">
        <f>'[10]Daily Roster'!$O233</f>
        <v>0</v>
      </c>
      <c r="P233" s="55">
        <f>'[10]Daily Roster'!$P233</f>
        <v>0</v>
      </c>
      <c r="Q233" s="55">
        <f>'[10]Daily Roster'!$Q233</f>
        <v>0</v>
      </c>
      <c r="R233" s="55">
        <f>'[10]Daily Roster'!$R233</f>
        <v>0</v>
      </c>
      <c r="S233" s="55">
        <f>'[10]Daily Roster'!$S233</f>
        <v>0</v>
      </c>
      <c r="T233" s="55">
        <f>'[10]Daily Roster'!$T233</f>
        <v>0</v>
      </c>
    </row>
    <row r="234" spans="1:20" x14ac:dyDescent="0.3">
      <c r="A234" s="7">
        <v>43425</v>
      </c>
      <c r="B234" s="1" t="s">
        <v>3</v>
      </c>
      <c r="C234" s="55" t="str">
        <f>'[10]Daily Roster'!$C234</f>
        <v>J.Do</v>
      </c>
      <c r="D234" s="55" t="str">
        <f>'[10]Daily Roster'!$D234</f>
        <v>Kosta</v>
      </c>
      <c r="E234" s="55" t="str">
        <f>'[10]Daily Roster'!$E234</f>
        <v>Karishma</v>
      </c>
      <c r="F234" s="55" t="str">
        <f>'[10]Daily Roster'!$F234</f>
        <v>S.McPhee</v>
      </c>
      <c r="G234" s="55" t="str">
        <f>'[10]Daily Roster'!$G234</f>
        <v>Jasenka</v>
      </c>
      <c r="H234" s="55" t="str">
        <f>'[10]Daily Roster'!$H234</f>
        <v>Tatyana</v>
      </c>
      <c r="I234" s="55" t="str">
        <f>'[10]Daily Roster'!$I234</f>
        <v>Arthur</v>
      </c>
      <c r="J234" s="55" t="str">
        <f>'[10]Daily Roster'!$J234</f>
        <v>qq</v>
      </c>
      <c r="K234" s="55">
        <f>'[10]Daily Roster'!$K234</f>
        <v>0</v>
      </c>
      <c r="L234" s="55" t="str">
        <f>'[10]Daily Roster'!$L234</f>
        <v>Samuel McClean(alpha)</v>
      </c>
      <c r="M234" s="55">
        <f>'[10]Daily Roster'!$M234</f>
        <v>0</v>
      </c>
      <c r="N234" s="55">
        <f>'[10]Daily Roster'!$N234</f>
        <v>0</v>
      </c>
      <c r="O234" s="55">
        <f>'[10]Daily Roster'!$O234</f>
        <v>0</v>
      </c>
      <c r="P234" s="55">
        <f>'[10]Daily Roster'!$P234</f>
        <v>0</v>
      </c>
      <c r="Q234" s="55">
        <f>'[10]Daily Roster'!$Q234</f>
        <v>0</v>
      </c>
      <c r="R234" s="55">
        <f>'[10]Daily Roster'!$R234</f>
        <v>0</v>
      </c>
      <c r="S234" s="55">
        <f>'[10]Daily Roster'!$S234</f>
        <v>0</v>
      </c>
      <c r="T234" s="55">
        <f>'[10]Daily Roster'!$T234</f>
        <v>0</v>
      </c>
    </row>
    <row r="235" spans="1:20" x14ac:dyDescent="0.3">
      <c r="A235" s="7">
        <v>43426</v>
      </c>
      <c r="B235" s="1" t="s">
        <v>4</v>
      </c>
      <c r="C235" s="55" t="str">
        <f>'[10]Daily Roster'!$C235</f>
        <v>J.Do</v>
      </c>
      <c r="D235" s="55" t="str">
        <f>'[10]Daily Roster'!$D235</f>
        <v>Kosta</v>
      </c>
      <c r="E235" s="55" t="str">
        <f>'[10]Daily Roster'!$E235</f>
        <v>Karishma</v>
      </c>
      <c r="F235" s="55" t="str">
        <f>'[10]Daily Roster'!$F235</f>
        <v>S.McPhee</v>
      </c>
      <c r="G235" s="55" t="str">
        <f>'[10]Daily Roster'!$G235</f>
        <v>J.Parkinson</v>
      </c>
      <c r="H235" s="55" t="str">
        <f>'[10]Daily Roster'!$H235</f>
        <v>Tatyana</v>
      </c>
      <c r="I235" s="55" t="str">
        <f>'[10]Daily Roster'!$I235</f>
        <v>Arthur</v>
      </c>
      <c r="J235" s="55" t="str">
        <f>'[10]Daily Roster'!$J235</f>
        <v>Paree</v>
      </c>
      <c r="K235" s="55">
        <f>'[10]Daily Roster'!$K235</f>
        <v>0</v>
      </c>
      <c r="L235" s="55" t="str">
        <f>'[10]Daily Roster'!$L235</f>
        <v>Samuel McClean(admissions)</v>
      </c>
      <c r="M235" s="55">
        <f>'[10]Daily Roster'!$M235</f>
        <v>0</v>
      </c>
      <c r="N235" s="55">
        <f>'[10]Daily Roster'!$N235</f>
        <v>0</v>
      </c>
      <c r="O235" s="55">
        <f>'[10]Daily Roster'!$O235</f>
        <v>0</v>
      </c>
      <c r="P235" s="55">
        <f>'[10]Daily Roster'!$P235</f>
        <v>0</v>
      </c>
      <c r="Q235" s="55">
        <f>'[10]Daily Roster'!$Q235</f>
        <v>0</v>
      </c>
      <c r="R235" s="55">
        <f>'[10]Daily Roster'!$R235</f>
        <v>0</v>
      </c>
      <c r="S235" s="55">
        <f>'[10]Daily Roster'!$S235</f>
        <v>0</v>
      </c>
      <c r="T235" s="55">
        <f>'[10]Daily Roster'!$T235</f>
        <v>0</v>
      </c>
    </row>
    <row r="236" spans="1:20" x14ac:dyDescent="0.3">
      <c r="A236" s="7">
        <v>43427</v>
      </c>
      <c r="B236" s="1" t="s">
        <v>5</v>
      </c>
      <c r="C236" s="55" t="str">
        <f>'[10]Daily Roster'!$C236</f>
        <v>J.Do</v>
      </c>
      <c r="D236" s="55" t="str">
        <f>'[10]Daily Roster'!$D236</f>
        <v>Kosta</v>
      </c>
      <c r="E236" s="55" t="str">
        <f>'[10]Daily Roster'!$E236</f>
        <v>Karishma</v>
      </c>
      <c r="F236" s="55" t="str">
        <f>'[10]Daily Roster'!$F236</f>
        <v>S.McPhee</v>
      </c>
      <c r="G236" s="55" t="str">
        <f>'[10]Daily Roster'!$G236</f>
        <v>Jasenka</v>
      </c>
      <c r="H236" s="55" t="str">
        <f>'[10]Daily Roster'!$H236</f>
        <v>Tatyana</v>
      </c>
      <c r="I236" s="55" t="str">
        <f>'[10]Daily Roster'!$I236</f>
        <v>Arthur</v>
      </c>
      <c r="J236" s="55" t="str">
        <f>'[10]Daily Roster'!$J236</f>
        <v>qq</v>
      </c>
      <c r="K236" s="55">
        <f>'[10]Daily Roster'!$K236</f>
        <v>0</v>
      </c>
      <c r="L236" s="55" t="str">
        <f>'[10]Daily Roster'!$L236</f>
        <v>Samuel McClean(support)</v>
      </c>
      <c r="M236" s="55">
        <f>'[10]Daily Roster'!$M236</f>
        <v>0</v>
      </c>
      <c r="N236" s="55">
        <f>'[10]Daily Roster'!$N236</f>
        <v>0</v>
      </c>
      <c r="O236" s="55">
        <f>'[10]Daily Roster'!$O236</f>
        <v>0</v>
      </c>
      <c r="P236" s="55">
        <f>'[10]Daily Roster'!$P236</f>
        <v>0</v>
      </c>
      <c r="Q236" s="55">
        <f>'[10]Daily Roster'!$Q236</f>
        <v>0</v>
      </c>
      <c r="R236" s="55">
        <f>'[10]Daily Roster'!$R236</f>
        <v>0</v>
      </c>
      <c r="S236" s="55">
        <f>'[10]Daily Roster'!$S236</f>
        <v>0</v>
      </c>
      <c r="T236" s="55">
        <f>'[10]Daily Roster'!$T236</f>
        <v>0</v>
      </c>
    </row>
    <row r="237" spans="1:20" x14ac:dyDescent="0.3">
      <c r="A237" s="7">
        <v>43430</v>
      </c>
      <c r="B237" s="1" t="s">
        <v>1</v>
      </c>
      <c r="C237" s="55" t="str">
        <f>'[10]Daily Roster'!$C237</f>
        <v>J.Do</v>
      </c>
      <c r="D237" s="55" t="str">
        <f>'[10]Daily Roster'!$D237</f>
        <v>Kosta</v>
      </c>
      <c r="E237" s="55" t="str">
        <f>'[10]Daily Roster'!$E237</f>
        <v>Karishma</v>
      </c>
      <c r="F237" s="55" t="str">
        <f>'[10]Daily Roster'!$F237</f>
        <v>S.McPhee</v>
      </c>
      <c r="G237" s="55" t="str">
        <f>'[10]Daily Roster'!$G237</f>
        <v>Tatyana</v>
      </c>
      <c r="H237" s="55" t="str">
        <f>'[10]Daily Roster'!$H237</f>
        <v>Arthur</v>
      </c>
      <c r="I237" s="55" t="str">
        <f>'[10]Daily Roster'!$I237</f>
        <v>Jasenka</v>
      </c>
      <c r="J237" s="55" t="str">
        <f>'[10]Daily Roster'!$J237</f>
        <v>Shirley (Echo)</v>
      </c>
      <c r="K237" s="55" t="str">
        <f>'[10]Daily Roster'!$K237</f>
        <v>Danny (Bravo)</v>
      </c>
      <c r="L237" s="55" t="str">
        <f>'[10]Daily Roster'!$L237</f>
        <v>Summer student from 2pm</v>
      </c>
      <c r="M237" s="55">
        <f>'[10]Daily Roster'!$M237</f>
        <v>0</v>
      </c>
      <c r="N237" s="55">
        <f>'[10]Daily Roster'!$N237</f>
        <v>0</v>
      </c>
      <c r="O237" s="55">
        <f>'[10]Daily Roster'!$O237</f>
        <v>0</v>
      </c>
      <c r="P237" s="55">
        <f>'[10]Daily Roster'!$P237</f>
        <v>0</v>
      </c>
      <c r="Q237" s="55">
        <f>'[10]Daily Roster'!$Q237</f>
        <v>0</v>
      </c>
      <c r="R237" s="55">
        <f>'[10]Daily Roster'!$R237</f>
        <v>0</v>
      </c>
      <c r="S237" s="55">
        <f>'[10]Daily Roster'!$S237</f>
        <v>0</v>
      </c>
      <c r="T237" s="55">
        <f>'[10]Daily Roster'!$T237</f>
        <v>0</v>
      </c>
    </row>
    <row r="238" spans="1:20" x14ac:dyDescent="0.3">
      <c r="A238" s="7">
        <v>43431</v>
      </c>
      <c r="B238" s="1" t="s">
        <v>2</v>
      </c>
      <c r="C238" s="55" t="str">
        <f>'[10]Daily Roster'!$C238</f>
        <v>J.Do</v>
      </c>
      <c r="D238" s="55" t="str">
        <f>'[10]Daily Roster'!$D238</f>
        <v>Kosta</v>
      </c>
      <c r="E238" s="55" t="str">
        <f>'[10]Daily Roster'!$E238</f>
        <v>Karishma</v>
      </c>
      <c r="F238" s="55" t="str">
        <f>'[10]Daily Roster'!$F238</f>
        <v>S.McPhee</v>
      </c>
      <c r="G238" s="55" t="str">
        <f>'[10]Daily Roster'!$G238</f>
        <v>J.Parkinson</v>
      </c>
      <c r="H238" s="55" t="str">
        <f>'[10]Daily Roster'!$H238</f>
        <v>Tatyana</v>
      </c>
      <c r="I238" s="55" t="str">
        <f>'[10]Daily Roster'!$I238</f>
        <v>Jasenka</v>
      </c>
      <c r="J238" s="55" t="str">
        <f>'[10]Daily Roster'!$J238</f>
        <v>Shirley (Echo)</v>
      </c>
      <c r="K238" s="55" t="str">
        <f>'[10]Daily Roster'!$K238</f>
        <v>Danny (Bravo)</v>
      </c>
      <c r="L238" s="55" t="str">
        <f>'[10]Daily Roster'!$L238</f>
        <v>qq</v>
      </c>
      <c r="M238" s="55">
        <f>'[10]Daily Roster'!$M238</f>
        <v>0</v>
      </c>
      <c r="N238" s="55">
        <f>'[10]Daily Roster'!$N238</f>
        <v>0</v>
      </c>
      <c r="O238" s="55">
        <f>'[10]Daily Roster'!$O238</f>
        <v>0</v>
      </c>
      <c r="P238" s="55">
        <f>'[10]Daily Roster'!$P238</f>
        <v>0</v>
      </c>
      <c r="Q238" s="55">
        <f>'[10]Daily Roster'!$Q238</f>
        <v>0</v>
      </c>
      <c r="R238" s="55">
        <f>'[10]Daily Roster'!$R238</f>
        <v>0</v>
      </c>
      <c r="S238" s="55">
        <f>'[10]Daily Roster'!$S238</f>
        <v>0</v>
      </c>
      <c r="T238" s="55">
        <f>'[10]Daily Roster'!$T238</f>
        <v>0</v>
      </c>
    </row>
    <row r="239" spans="1:20" x14ac:dyDescent="0.3">
      <c r="A239" s="7">
        <v>43432</v>
      </c>
      <c r="B239" s="1" t="s">
        <v>3</v>
      </c>
      <c r="C239" s="55" t="str">
        <f>'[10]Daily Roster'!$C239</f>
        <v>J.Do</v>
      </c>
      <c r="D239" s="55" t="str">
        <f>'[10]Daily Roster'!$D239</f>
        <v>Kosta</v>
      </c>
      <c r="E239" s="55" t="str">
        <f>'[10]Daily Roster'!$E239</f>
        <v>Karishma</v>
      </c>
      <c r="F239" s="55" t="str">
        <f>'[10]Daily Roster'!$F239</f>
        <v>S.McPhee</v>
      </c>
      <c r="G239" s="55" t="str">
        <f>'[10]Daily Roster'!$G239</f>
        <v>Tatyana</v>
      </c>
      <c r="H239" s="55" t="str">
        <f>'[10]Daily Roster'!$H239</f>
        <v>Arthur</v>
      </c>
      <c r="I239" s="55" t="str">
        <f>'[10]Daily Roster'!$I239</f>
        <v>Jasenka</v>
      </c>
      <c r="J239" s="55" t="str">
        <f>'[10]Daily Roster'!$J239</f>
        <v>Shirley (Echo)</v>
      </c>
      <c r="K239" s="55" t="str">
        <f>'[10]Daily Roster'!$K239</f>
        <v>Danny (Bravo)</v>
      </c>
      <c r="L239" s="55" t="str">
        <f>'[10]Daily Roster'!$L239</f>
        <v>qq</v>
      </c>
      <c r="M239" s="55">
        <f>'[10]Daily Roster'!$M239</f>
        <v>0</v>
      </c>
      <c r="N239" s="55">
        <f>'[10]Daily Roster'!$N239</f>
        <v>0</v>
      </c>
      <c r="O239" s="55">
        <f>'[10]Daily Roster'!$O239</f>
        <v>0</v>
      </c>
      <c r="P239" s="55">
        <f>'[10]Daily Roster'!$P239</f>
        <v>0</v>
      </c>
      <c r="Q239" s="55">
        <f>'[10]Daily Roster'!$Q239</f>
        <v>0</v>
      </c>
      <c r="R239" s="55">
        <f>'[10]Daily Roster'!$R239</f>
        <v>0</v>
      </c>
      <c r="S239" s="55">
        <f>'[10]Daily Roster'!$S239</f>
        <v>0</v>
      </c>
      <c r="T239" s="55">
        <f>'[10]Daily Roster'!$T239</f>
        <v>0</v>
      </c>
    </row>
    <row r="240" spans="1:20" x14ac:dyDescent="0.3">
      <c r="A240" s="7">
        <v>43433</v>
      </c>
      <c r="B240" s="1" t="s">
        <v>4</v>
      </c>
      <c r="C240" s="55" t="str">
        <f>'[10]Daily Roster'!$C240</f>
        <v>J.Do</v>
      </c>
      <c r="D240" s="55" t="str">
        <f>'[10]Daily Roster'!$D240</f>
        <v>Kosta</v>
      </c>
      <c r="E240" s="55" t="str">
        <f>'[10]Daily Roster'!$E240</f>
        <v>Karishma</v>
      </c>
      <c r="F240" s="55" t="str">
        <f>'[10]Daily Roster'!$F240</f>
        <v>S.McPhee</v>
      </c>
      <c r="G240" s="55" t="str">
        <f>'[10]Daily Roster'!$G240</f>
        <v>J.Parkinson</v>
      </c>
      <c r="H240" s="55" t="str">
        <f>'[10]Daily Roster'!$H240</f>
        <v>Tatyana</v>
      </c>
      <c r="I240" s="55" t="str">
        <f>'[10]Daily Roster'!$I240</f>
        <v>Jasenka</v>
      </c>
      <c r="J240" s="55" t="str">
        <f>'[10]Daily Roster'!$J240</f>
        <v>Shirley (Echo)</v>
      </c>
      <c r="K240" s="55" t="str">
        <f>'[10]Daily Roster'!$K240</f>
        <v>Danny (Bravo)</v>
      </c>
      <c r="L240" s="55" t="str">
        <f>'[10]Daily Roster'!$L240</f>
        <v>qq</v>
      </c>
      <c r="M240" s="55">
        <f>'[10]Daily Roster'!$M240</f>
        <v>0</v>
      </c>
      <c r="N240" s="55">
        <f>'[10]Daily Roster'!$N240</f>
        <v>0</v>
      </c>
      <c r="O240" s="55">
        <f>'[10]Daily Roster'!$O240</f>
        <v>0</v>
      </c>
      <c r="P240" s="55">
        <f>'[10]Daily Roster'!$P240</f>
        <v>0</v>
      </c>
      <c r="Q240" s="55">
        <f>'[10]Daily Roster'!$Q240</f>
        <v>0</v>
      </c>
      <c r="R240" s="55">
        <f>'[10]Daily Roster'!$R240</f>
        <v>0</v>
      </c>
      <c r="S240" s="55">
        <f>'[10]Daily Roster'!$S240</f>
        <v>0</v>
      </c>
      <c r="T240" s="55">
        <f>'[10]Daily Roster'!$T240</f>
        <v>0</v>
      </c>
    </row>
    <row r="241" spans="1:20" x14ac:dyDescent="0.3">
      <c r="A241" s="7">
        <v>43434</v>
      </c>
      <c r="B241" s="1" t="s">
        <v>5</v>
      </c>
      <c r="C241" s="55" t="str">
        <f>'[10]Daily Roster'!$C241</f>
        <v>J.Do</v>
      </c>
      <c r="D241" s="55" t="str">
        <f>'[10]Daily Roster'!$D241</f>
        <v>Kosta</v>
      </c>
      <c r="E241" s="55" t="str">
        <f>'[10]Daily Roster'!$E241</f>
        <v>Karishma</v>
      </c>
      <c r="F241" s="55" t="str">
        <f>'[10]Daily Roster'!$F241</f>
        <v>S.McPhee</v>
      </c>
      <c r="G241" s="55" t="str">
        <f>'[10]Daily Roster'!$G241</f>
        <v>Tatyana</v>
      </c>
      <c r="H241" s="55" t="str">
        <f>'[10]Daily Roster'!$H241</f>
        <v>Arthur</v>
      </c>
      <c r="I241" s="55" t="str">
        <f>'[10]Daily Roster'!$I241</f>
        <v>Jasenka</v>
      </c>
      <c r="J241" s="55" t="str">
        <f>'[10]Daily Roster'!$J241</f>
        <v>Shirley (Echo)</v>
      </c>
      <c r="K241" s="55" t="str">
        <f>'[10]Daily Roster'!$K241</f>
        <v>Danny (Bravo)</v>
      </c>
      <c r="L241" s="55" t="str">
        <f>'[10]Daily Roster'!$L241</f>
        <v>qq</v>
      </c>
      <c r="M241" s="55">
        <f>'[10]Daily Roster'!$M241</f>
        <v>0</v>
      </c>
      <c r="N241" s="55">
        <f>'[10]Daily Roster'!$N241</f>
        <v>0</v>
      </c>
      <c r="O241" s="55">
        <f>'[10]Daily Roster'!$O241</f>
        <v>0</v>
      </c>
      <c r="P241" s="55">
        <f>'[10]Daily Roster'!$P241</f>
        <v>0</v>
      </c>
      <c r="Q241" s="55">
        <f>'[10]Daily Roster'!$Q241</f>
        <v>0</v>
      </c>
      <c r="R241" s="55">
        <f>'[10]Daily Roster'!$R241</f>
        <v>0</v>
      </c>
      <c r="S241" s="55">
        <f>'[10]Daily Roster'!$S241</f>
        <v>0</v>
      </c>
      <c r="T241" s="55">
        <f>'[10]Daily Roster'!$T241</f>
        <v>0</v>
      </c>
    </row>
    <row r="242" spans="1:20" x14ac:dyDescent="0.3">
      <c r="A242" s="7">
        <v>43437</v>
      </c>
      <c r="B242" s="1" t="s">
        <v>1</v>
      </c>
      <c r="C242" s="55" t="str">
        <f>'[10]Daily Roster'!$C242</f>
        <v>J.Do</v>
      </c>
      <c r="D242" s="55" t="str">
        <f>'[10]Daily Roster'!$D242</f>
        <v>Arthur</v>
      </c>
      <c r="E242" s="55" t="str">
        <f>'[10]Daily Roster'!$E242</f>
        <v>Karishma</v>
      </c>
      <c r="F242" s="55" t="str">
        <f>'[10]Daily Roster'!$F242</f>
        <v>S.McPhee</v>
      </c>
      <c r="G242" s="55" t="str">
        <f>'[10]Daily Roster'!$G242</f>
        <v>Jasenka</v>
      </c>
      <c r="H242" s="55" t="str">
        <f>'[10]Daily Roster'!$H242</f>
        <v>Meng</v>
      </c>
      <c r="I242" s="55" t="str">
        <f>'[10]Daily Roster'!$I242</f>
        <v>Tatyana</v>
      </c>
      <c r="J242" s="55" t="str">
        <f>'[10]Daily Roster'!$J242</f>
        <v>Helen (Echo)</v>
      </c>
      <c r="K242" s="55" t="str">
        <f>'[10]Daily Roster'!$K242</f>
        <v>Danny (Delta)</v>
      </c>
      <c r="L242" s="55">
        <f>'[10]Daily Roster'!$L242</f>
        <v>0</v>
      </c>
      <c r="M242" s="55">
        <f>'[10]Daily Roster'!$M242</f>
        <v>0</v>
      </c>
      <c r="N242" s="55">
        <f>'[10]Daily Roster'!$N242</f>
        <v>0</v>
      </c>
      <c r="O242" s="55">
        <f>'[10]Daily Roster'!$O242</f>
        <v>0</v>
      </c>
      <c r="P242" s="55">
        <f>'[10]Daily Roster'!$P242</f>
        <v>0</v>
      </c>
      <c r="Q242" s="55">
        <f>'[10]Daily Roster'!$Q242</f>
        <v>0</v>
      </c>
      <c r="R242" s="55">
        <f>'[10]Daily Roster'!$R242</f>
        <v>0</v>
      </c>
      <c r="S242" s="55">
        <f>'[10]Daily Roster'!$S242</f>
        <v>0</v>
      </c>
      <c r="T242" s="55">
        <f>'[10]Daily Roster'!$T242</f>
        <v>0</v>
      </c>
    </row>
    <row r="243" spans="1:20" x14ac:dyDescent="0.3">
      <c r="A243" s="7">
        <v>43438</v>
      </c>
      <c r="B243" s="1" t="s">
        <v>2</v>
      </c>
      <c r="C243" s="55" t="str">
        <f>'[10]Daily Roster'!$C243</f>
        <v>J.Do</v>
      </c>
      <c r="D243" s="55" t="str">
        <f>'[10]Daily Roster'!$D243</f>
        <v>Arthur</v>
      </c>
      <c r="E243" s="55" t="str">
        <f>'[10]Daily Roster'!$E243</f>
        <v>Karishma</v>
      </c>
      <c r="F243" s="55" t="str">
        <f>'[10]Daily Roster'!$F243</f>
        <v>S.McPhee</v>
      </c>
      <c r="G243" s="55" t="str">
        <f>'[10]Daily Roster'!$G243</f>
        <v>Jasenka</v>
      </c>
      <c r="H243" s="55" t="str">
        <f>'[10]Daily Roster'!$H243</f>
        <v>Meng</v>
      </c>
      <c r="I243" s="55" t="str">
        <f>'[10]Daily Roster'!$I243</f>
        <v>Tatyana</v>
      </c>
      <c r="J243" s="55" t="str">
        <f>'[10]Daily Roster'!$J243</f>
        <v>Helen (Echo)</v>
      </c>
      <c r="K243" s="55" t="str">
        <f>'[10]Daily Roster'!$K243</f>
        <v>Danny (Delta)</v>
      </c>
      <c r="L243" s="55">
        <f>'[10]Daily Roster'!$L243</f>
        <v>0</v>
      </c>
      <c r="M243" s="55">
        <f>'[10]Daily Roster'!$M243</f>
        <v>0</v>
      </c>
      <c r="N243" s="55">
        <f>'[10]Daily Roster'!$N243</f>
        <v>0</v>
      </c>
      <c r="O243" s="55">
        <f>'[10]Daily Roster'!$O243</f>
        <v>0</v>
      </c>
      <c r="P243" s="55">
        <f>'[10]Daily Roster'!$P243</f>
        <v>0</v>
      </c>
      <c r="Q243" s="55">
        <f>'[10]Daily Roster'!$Q243</f>
        <v>0</v>
      </c>
      <c r="R243" s="55">
        <f>'[10]Daily Roster'!$R243</f>
        <v>0</v>
      </c>
      <c r="S243" s="55">
        <f>'[10]Daily Roster'!$S243</f>
        <v>0</v>
      </c>
      <c r="T243" s="55">
        <f>'[10]Daily Roster'!$T243</f>
        <v>0</v>
      </c>
    </row>
    <row r="244" spans="1:20" x14ac:dyDescent="0.3">
      <c r="A244" s="7">
        <v>43439</v>
      </c>
      <c r="B244" s="1" t="s">
        <v>3</v>
      </c>
      <c r="C244" s="55" t="str">
        <f>'[10]Daily Roster'!$C244</f>
        <v>J.Do</v>
      </c>
      <c r="D244" s="55" t="str">
        <f>'[10]Daily Roster'!$D244</f>
        <v>Arthur</v>
      </c>
      <c r="E244" s="55" t="str">
        <f>'[10]Daily Roster'!$E244</f>
        <v>Karishma</v>
      </c>
      <c r="F244" s="55" t="str">
        <f>'[10]Daily Roster'!$F244</f>
        <v>Jasenka</v>
      </c>
      <c r="G244" s="55" t="str">
        <f>'[10]Daily Roster'!$G244</f>
        <v>J.Parkinson</v>
      </c>
      <c r="H244" s="55" t="str">
        <f>'[10]Daily Roster'!$H244</f>
        <v>Meng</v>
      </c>
      <c r="I244" s="55" t="str">
        <f>'[10]Daily Roster'!$I244</f>
        <v>Tatyana</v>
      </c>
      <c r="J244" s="55" t="str">
        <f>'[10]Daily Roster'!$J244</f>
        <v>Helen (Echo)</v>
      </c>
      <c r="K244" s="55" t="str">
        <f>'[10]Daily Roster'!$K244</f>
        <v>Danny (Delta)</v>
      </c>
      <c r="L244" s="55">
        <f>'[10]Daily Roster'!$L244</f>
        <v>0</v>
      </c>
      <c r="M244" s="55">
        <f>'[10]Daily Roster'!$M244</f>
        <v>0</v>
      </c>
      <c r="N244" s="55">
        <f>'[10]Daily Roster'!$N244</f>
        <v>0</v>
      </c>
      <c r="O244" s="55">
        <f>'[10]Daily Roster'!$O244</f>
        <v>0</v>
      </c>
      <c r="P244" s="55">
        <f>'[10]Daily Roster'!$P244</f>
        <v>0</v>
      </c>
      <c r="Q244" s="55">
        <f>'[10]Daily Roster'!$Q244</f>
        <v>0</v>
      </c>
      <c r="R244" s="55">
        <f>'[10]Daily Roster'!$R244</f>
        <v>0</v>
      </c>
      <c r="S244" s="55">
        <f>'[10]Daily Roster'!$S244</f>
        <v>0</v>
      </c>
      <c r="T244" s="55">
        <f>'[10]Daily Roster'!$T244</f>
        <v>0</v>
      </c>
    </row>
    <row r="245" spans="1:20" x14ac:dyDescent="0.3">
      <c r="A245" s="7">
        <v>43440</v>
      </c>
      <c r="B245" s="1" t="s">
        <v>4</v>
      </c>
      <c r="C245" s="55" t="str">
        <f>'[10]Daily Roster'!$C245</f>
        <v>J.Do</v>
      </c>
      <c r="D245" s="55" t="str">
        <f>'[10]Daily Roster'!$D245</f>
        <v>Arthur</v>
      </c>
      <c r="E245" s="55" t="str">
        <f>'[10]Daily Roster'!$E245</f>
        <v>Karishma</v>
      </c>
      <c r="F245" s="55" t="str">
        <f>'[10]Daily Roster'!$F245</f>
        <v>S.McPhee</v>
      </c>
      <c r="G245" s="55" t="str">
        <f>'[10]Daily Roster'!$G245</f>
        <v>J.Parkinson</v>
      </c>
      <c r="H245" s="55" t="str">
        <f>'[10]Daily Roster'!$H245</f>
        <v>Meng</v>
      </c>
      <c r="I245" s="55" t="str">
        <f>'[10]Daily Roster'!$I245</f>
        <v>Tatyana</v>
      </c>
      <c r="J245" s="55" t="str">
        <f>'[10]Daily Roster'!$J245</f>
        <v>Helen (Echo)</v>
      </c>
      <c r="K245" s="55" t="str">
        <f>'[10]Daily Roster'!$K245</f>
        <v>Danny (Delta)</v>
      </c>
      <c r="L245" s="55">
        <f>'[10]Daily Roster'!$L245</f>
        <v>0</v>
      </c>
      <c r="M245" s="55">
        <f>'[10]Daily Roster'!$M245</f>
        <v>0</v>
      </c>
      <c r="N245" s="55">
        <f>'[10]Daily Roster'!$N245</f>
        <v>0</v>
      </c>
      <c r="O245" s="55">
        <f>'[10]Daily Roster'!$O245</f>
        <v>0</v>
      </c>
      <c r="P245" s="55">
        <f>'[10]Daily Roster'!$P245</f>
        <v>0</v>
      </c>
      <c r="Q245" s="55">
        <f>'[10]Daily Roster'!$Q245</f>
        <v>0</v>
      </c>
      <c r="R245" s="55">
        <f>'[10]Daily Roster'!$R245</f>
        <v>0</v>
      </c>
      <c r="S245" s="55">
        <f>'[10]Daily Roster'!$S245</f>
        <v>0</v>
      </c>
      <c r="T245" s="55">
        <f>'[10]Daily Roster'!$T245</f>
        <v>0</v>
      </c>
    </row>
    <row r="246" spans="1:20" x14ac:dyDescent="0.3">
      <c r="A246" s="7">
        <v>43441</v>
      </c>
      <c r="B246" s="1" t="s">
        <v>5</v>
      </c>
      <c r="C246" s="55" t="str">
        <f>'[10]Daily Roster'!$C246</f>
        <v>J.Do</v>
      </c>
      <c r="D246" s="55" t="str">
        <f>'[10]Daily Roster'!$D246</f>
        <v>Arthur</v>
      </c>
      <c r="E246" s="55" t="str">
        <f>'[10]Daily Roster'!$E246</f>
        <v>Karishma</v>
      </c>
      <c r="F246" s="55" t="str">
        <f>'[10]Daily Roster'!$F246</f>
        <v>S.McPhee</v>
      </c>
      <c r="G246" s="55" t="str">
        <f>'[10]Daily Roster'!$G246</f>
        <v>Jasenka</v>
      </c>
      <c r="H246" s="55" t="str">
        <f>'[10]Daily Roster'!$H246</f>
        <v>Meng</v>
      </c>
      <c r="I246" s="55" t="str">
        <f>'[10]Daily Roster'!$I246</f>
        <v>Tatyana</v>
      </c>
      <c r="J246" s="55" t="str">
        <f>'[10]Daily Roster'!$J246</f>
        <v>Shirley (Echo)</v>
      </c>
      <c r="K246" s="55" t="str">
        <f>'[10]Daily Roster'!$K246</f>
        <v>Danny (Delta)</v>
      </c>
      <c r="L246" s="55">
        <f>'[10]Daily Roster'!$L246</f>
        <v>0</v>
      </c>
      <c r="M246" s="55">
        <f>'[10]Daily Roster'!$M246</f>
        <v>0</v>
      </c>
      <c r="N246" s="55">
        <f>'[10]Daily Roster'!$N246</f>
        <v>0</v>
      </c>
      <c r="O246" s="55">
        <f>'[10]Daily Roster'!$O246</f>
        <v>0</v>
      </c>
      <c r="P246" s="55">
        <f>'[10]Daily Roster'!$P246</f>
        <v>0</v>
      </c>
      <c r="Q246" s="55">
        <f>'[10]Daily Roster'!$Q246</f>
        <v>0</v>
      </c>
      <c r="R246" s="55">
        <f>'[10]Daily Roster'!$R246</f>
        <v>0</v>
      </c>
      <c r="S246" s="55">
        <f>'[10]Daily Roster'!$S246</f>
        <v>0</v>
      </c>
      <c r="T246" s="55">
        <f>'[10]Daily Roster'!$T246</f>
        <v>0</v>
      </c>
    </row>
    <row r="247" spans="1:20" x14ac:dyDescent="0.3">
      <c r="A247" s="7">
        <v>43444</v>
      </c>
      <c r="B247" s="1" t="s">
        <v>1</v>
      </c>
      <c r="C247" s="55" t="str">
        <f>'[10]Daily Roster'!$C247</f>
        <v>J.Do</v>
      </c>
      <c r="D247" s="55" t="str">
        <f>'[10]Daily Roster'!$D247</f>
        <v>Arthur</v>
      </c>
      <c r="E247" s="55" t="str">
        <f>'[10]Daily Roster'!$E247</f>
        <v>Karishma</v>
      </c>
      <c r="F247" s="55" t="str">
        <f>'[10]Daily Roster'!$F247</f>
        <v>S.McPhee</v>
      </c>
      <c r="G247" s="55" t="str">
        <f>'[10]Daily Roster'!$G247</f>
        <v>Jasenka</v>
      </c>
      <c r="H247" s="55" t="str">
        <f>'[10]Daily Roster'!$H247</f>
        <v>Janki</v>
      </c>
      <c r="I247" s="55" t="str">
        <f>'[10]Daily Roster'!$I247</f>
        <v>Tatyana</v>
      </c>
      <c r="J247" s="55">
        <f>'[10]Daily Roster'!$J247</f>
        <v>0</v>
      </c>
      <c r="K247" s="55">
        <f>'[10]Daily Roster'!$K247</f>
        <v>0</v>
      </c>
      <c r="L247" s="55">
        <f>'[10]Daily Roster'!$L247</f>
        <v>0</v>
      </c>
      <c r="M247" s="55">
        <f>'[10]Daily Roster'!$M247</f>
        <v>0</v>
      </c>
      <c r="N247" s="55">
        <f>'[10]Daily Roster'!$N247</f>
        <v>0</v>
      </c>
      <c r="O247" s="55">
        <f>'[10]Daily Roster'!$O247</f>
        <v>0</v>
      </c>
      <c r="P247" s="55">
        <f>'[10]Daily Roster'!$P247</f>
        <v>0</v>
      </c>
      <c r="Q247" s="55">
        <f>'[10]Daily Roster'!$Q247</f>
        <v>0</v>
      </c>
      <c r="R247" s="55">
        <f>'[10]Daily Roster'!$R247</f>
        <v>0</v>
      </c>
      <c r="S247" s="55">
        <f>'[10]Daily Roster'!$S247</f>
        <v>0</v>
      </c>
      <c r="T247" s="55">
        <f>'[10]Daily Roster'!$T247</f>
        <v>0</v>
      </c>
    </row>
    <row r="248" spans="1:20" x14ac:dyDescent="0.3">
      <c r="A248" s="7">
        <v>43445</v>
      </c>
      <c r="B248" s="1" t="s">
        <v>2</v>
      </c>
      <c r="C248" s="55" t="str">
        <f>'[10]Daily Roster'!$C248</f>
        <v>J.Do</v>
      </c>
      <c r="D248" s="55" t="str">
        <f>'[10]Daily Roster'!$D248</f>
        <v>Arthur</v>
      </c>
      <c r="E248" s="55" t="str">
        <f>'[10]Daily Roster'!$E248</f>
        <v>Karishma</v>
      </c>
      <c r="F248" s="55" t="str">
        <f>'[10]Daily Roster'!$F248</f>
        <v>S.McPhee</v>
      </c>
      <c r="G248" s="55" t="str">
        <f>'[10]Daily Roster'!$G248</f>
        <v>J.Parkinson</v>
      </c>
      <c r="H248" s="55" t="str">
        <f>'[10]Daily Roster'!$H248</f>
        <v>Jasenka</v>
      </c>
      <c r="I248" s="55" t="str">
        <f>'[10]Daily Roster'!$I248</f>
        <v>Tatyana</v>
      </c>
      <c r="J248" s="55">
        <f>'[10]Daily Roster'!$J248</f>
        <v>0</v>
      </c>
      <c r="K248" s="55">
        <f>'[10]Daily Roster'!$K248</f>
        <v>0</v>
      </c>
      <c r="L248" s="55">
        <f>'[10]Daily Roster'!$L248</f>
        <v>0</v>
      </c>
      <c r="M248" s="55">
        <f>'[10]Daily Roster'!$M248</f>
        <v>0</v>
      </c>
      <c r="N248" s="55">
        <f>'[10]Daily Roster'!$N248</f>
        <v>0</v>
      </c>
      <c r="O248" s="55">
        <f>'[10]Daily Roster'!$O248</f>
        <v>0</v>
      </c>
      <c r="P248" s="55">
        <f>'[10]Daily Roster'!$P248</f>
        <v>0</v>
      </c>
      <c r="Q248" s="55">
        <f>'[10]Daily Roster'!$Q248</f>
        <v>0</v>
      </c>
      <c r="R248" s="55">
        <f>'[10]Daily Roster'!$R248</f>
        <v>0</v>
      </c>
      <c r="S248" s="55">
        <f>'[10]Daily Roster'!$S248</f>
        <v>0</v>
      </c>
      <c r="T248" s="55">
        <f>'[10]Daily Roster'!$T248</f>
        <v>0</v>
      </c>
    </row>
    <row r="249" spans="1:20" x14ac:dyDescent="0.3">
      <c r="A249" s="7">
        <v>43446</v>
      </c>
      <c r="B249" s="1" t="s">
        <v>3</v>
      </c>
      <c r="C249" s="55" t="str">
        <f>'[10]Daily Roster'!$C249</f>
        <v>J.Do</v>
      </c>
      <c r="D249" s="55" t="str">
        <f>'[10]Daily Roster'!$D249</f>
        <v>K.Tiong</v>
      </c>
      <c r="E249" s="55" t="str">
        <f>'[10]Daily Roster'!$E249</f>
        <v>Karishma</v>
      </c>
      <c r="F249" s="55" t="str">
        <f>'[10]Daily Roster'!$F249</f>
        <v>S.McPhee/JenNguyen</v>
      </c>
      <c r="G249" s="55" t="str">
        <f>'[10]Daily Roster'!$G249</f>
        <v>Paree</v>
      </c>
      <c r="H249" s="55" t="str">
        <f>'[10]Daily Roster'!$H249</f>
        <v>Janki</v>
      </c>
      <c r="I249" s="55" t="str">
        <f>'[10]Daily Roster'!$I249</f>
        <v>Jasenka</v>
      </c>
      <c r="J249" s="55">
        <f>'[10]Daily Roster'!$J249</f>
        <v>0</v>
      </c>
      <c r="K249" s="55">
        <f>'[10]Daily Roster'!$K249</f>
        <v>0</v>
      </c>
      <c r="L249" s="55">
        <f>'[10]Daily Roster'!$L249</f>
        <v>0</v>
      </c>
      <c r="M249" s="55">
        <f>'[10]Daily Roster'!$M249</f>
        <v>0</v>
      </c>
      <c r="N249" s="55">
        <f>'[10]Daily Roster'!$N249</f>
        <v>0</v>
      </c>
      <c r="O249" s="55">
        <f>'[10]Daily Roster'!$O249</f>
        <v>0</v>
      </c>
      <c r="P249" s="55">
        <f>'[10]Daily Roster'!$P249</f>
        <v>0</v>
      </c>
      <c r="Q249" s="55">
        <f>'[10]Daily Roster'!$Q249</f>
        <v>0</v>
      </c>
      <c r="R249" s="55">
        <f>'[10]Daily Roster'!$R249</f>
        <v>0</v>
      </c>
      <c r="S249" s="55">
        <f>'[10]Daily Roster'!$S249</f>
        <v>0</v>
      </c>
      <c r="T249" s="55">
        <f>'[10]Daily Roster'!$T249</f>
        <v>0</v>
      </c>
    </row>
    <row r="250" spans="1:20" x14ac:dyDescent="0.3">
      <c r="A250" s="7">
        <v>43447</v>
      </c>
      <c r="B250" s="1" t="s">
        <v>4</v>
      </c>
      <c r="C250" s="55" t="str">
        <f>'[10]Daily Roster'!$C250</f>
        <v>J.Do</v>
      </c>
      <c r="D250" s="55" t="str">
        <f>'[10]Daily Roster'!$D250</f>
        <v>Arthur</v>
      </c>
      <c r="E250" s="55" t="str">
        <f>'[10]Daily Roster'!$E250</f>
        <v>Karishma</v>
      </c>
      <c r="F250" s="55" t="str">
        <f>'[10]Daily Roster'!$F250</f>
        <v>Jasenka</v>
      </c>
      <c r="G250" s="55" t="str">
        <f>'[10]Daily Roster'!$G250</f>
        <v>J.Parkinson/JenNguyen</v>
      </c>
      <c r="H250" s="55" t="str">
        <f>'[10]Daily Roster'!$H250</f>
        <v>Janki</v>
      </c>
      <c r="I250" s="55" t="str">
        <f>'[10]Daily Roster'!$I250</f>
        <v>Tatyana</v>
      </c>
      <c r="J250" s="55">
        <f>'[10]Daily Roster'!$J250</f>
        <v>0</v>
      </c>
      <c r="K250" s="55">
        <f>'[10]Daily Roster'!$K250</f>
        <v>0</v>
      </c>
      <c r="L250" s="55">
        <f>'[10]Daily Roster'!$L250</f>
        <v>0</v>
      </c>
      <c r="M250" s="55">
        <f>'[10]Daily Roster'!$M250</f>
        <v>0</v>
      </c>
      <c r="N250" s="55">
        <f>'[10]Daily Roster'!$N250</f>
        <v>0</v>
      </c>
      <c r="O250" s="55">
        <f>'[10]Daily Roster'!$O250</f>
        <v>0</v>
      </c>
      <c r="P250" s="55">
        <f>'[10]Daily Roster'!$P250</f>
        <v>0</v>
      </c>
      <c r="Q250" s="55">
        <f>'[10]Daily Roster'!$Q250</f>
        <v>0</v>
      </c>
      <c r="R250" s="55">
        <f>'[10]Daily Roster'!$R250</f>
        <v>0</v>
      </c>
      <c r="S250" s="55">
        <f>'[10]Daily Roster'!$S250</f>
        <v>0</v>
      </c>
      <c r="T250" s="55">
        <f>'[10]Daily Roster'!$T250</f>
        <v>0</v>
      </c>
    </row>
    <row r="251" spans="1:20" x14ac:dyDescent="0.3">
      <c r="A251" s="7">
        <v>43448</v>
      </c>
      <c r="B251" s="1" t="s">
        <v>5</v>
      </c>
      <c r="C251" s="55" t="str">
        <f>'[10]Daily Roster'!$C251</f>
        <v>J.Do</v>
      </c>
      <c r="D251" s="55" t="str">
        <f>'[10]Daily Roster'!$D251</f>
        <v>Arthur</v>
      </c>
      <c r="E251" s="55" t="str">
        <f>'[10]Daily Roster'!$E251</f>
        <v>Karishma</v>
      </c>
      <c r="F251" s="55" t="str">
        <f>'[10]Daily Roster'!$F251</f>
        <v>S.McPhee</v>
      </c>
      <c r="G251" s="55" t="str">
        <f>'[10]Daily Roster'!$G251</f>
        <v>Jasenka</v>
      </c>
      <c r="H251" s="55" t="str">
        <f>'[10]Daily Roster'!$H251</f>
        <v>Janki</v>
      </c>
      <c r="I251" s="55" t="str">
        <f>'[10]Daily Roster'!$I251</f>
        <v>Tatyana</v>
      </c>
      <c r="J251" s="55">
        <f>'[10]Daily Roster'!$J251</f>
        <v>0</v>
      </c>
      <c r="K251" s="55">
        <f>'[10]Daily Roster'!$K251</f>
        <v>0</v>
      </c>
      <c r="L251" s="55">
        <f>'[10]Daily Roster'!$L251</f>
        <v>0</v>
      </c>
      <c r="M251" s="55">
        <f>'[10]Daily Roster'!$M251</f>
        <v>0</v>
      </c>
      <c r="N251" s="55">
        <f>'[10]Daily Roster'!$N251</f>
        <v>0</v>
      </c>
      <c r="O251" s="55">
        <f>'[10]Daily Roster'!$O251</f>
        <v>0</v>
      </c>
      <c r="P251" s="55">
        <f>'[10]Daily Roster'!$P251</f>
        <v>0</v>
      </c>
      <c r="Q251" s="55">
        <f>'[10]Daily Roster'!$Q251</f>
        <v>0</v>
      </c>
      <c r="R251" s="55">
        <f>'[10]Daily Roster'!$R251</f>
        <v>0</v>
      </c>
      <c r="S251" s="55">
        <f>'[10]Daily Roster'!$S251</f>
        <v>0</v>
      </c>
      <c r="T251" s="55">
        <f>'[10]Daily Roster'!$T251</f>
        <v>0</v>
      </c>
    </row>
    <row r="252" spans="1:20" x14ac:dyDescent="0.3">
      <c r="A252" s="7">
        <v>43451</v>
      </c>
      <c r="B252" s="1" t="s">
        <v>1</v>
      </c>
      <c r="C252" s="55" t="str">
        <f>'[10]Daily Roster'!$C252</f>
        <v>Yolanda</v>
      </c>
      <c r="D252" s="55" t="str">
        <f>'[10]Daily Roster'!$D252</f>
        <v>Arthur</v>
      </c>
      <c r="E252" s="55" t="str">
        <f>'[10]Daily Roster'!$E252</f>
        <v>Karishma</v>
      </c>
      <c r="F252" s="55" t="str">
        <f>'[10]Daily Roster'!$F252</f>
        <v>S.McPhee</v>
      </c>
      <c r="G252" s="55" t="str">
        <f>'[10]Daily Roster'!$G252</f>
        <v>Tatyana</v>
      </c>
      <c r="H252" s="55" t="str">
        <f>'[10]Daily Roster'!$H252</f>
        <v>Golriz</v>
      </c>
      <c r="I252" s="55" t="str">
        <f>'[10]Daily Roster'!$I252</f>
        <v>Jasenka</v>
      </c>
      <c r="J252" s="55" t="str">
        <f>'[10]Daily Roster'!$J252</f>
        <v>Public Holiday</v>
      </c>
      <c r="K252" s="55">
        <f>'[10]Daily Roster'!$K252</f>
        <v>0</v>
      </c>
      <c r="L252" s="55">
        <f>'[10]Daily Roster'!$L252</f>
        <v>0</v>
      </c>
      <c r="M252" s="55">
        <f>'[10]Daily Roster'!$M252</f>
        <v>0</v>
      </c>
      <c r="N252" s="55">
        <f>'[10]Daily Roster'!$N252</f>
        <v>0</v>
      </c>
      <c r="O252" s="55">
        <f>'[10]Daily Roster'!$O252</f>
        <v>0</v>
      </c>
      <c r="P252" s="55">
        <f>'[10]Daily Roster'!$P252</f>
        <v>0</v>
      </c>
      <c r="Q252" s="55">
        <f>'[10]Daily Roster'!$Q252</f>
        <v>0</v>
      </c>
      <c r="R252" s="55">
        <f>'[10]Daily Roster'!$R252</f>
        <v>0</v>
      </c>
      <c r="S252" s="55">
        <f>'[10]Daily Roster'!$S252</f>
        <v>0</v>
      </c>
      <c r="T252" s="55">
        <f>'[10]Daily Roster'!$T252</f>
        <v>0</v>
      </c>
    </row>
    <row r="253" spans="1:20" x14ac:dyDescent="0.3">
      <c r="A253" s="7">
        <v>43452</v>
      </c>
      <c r="B253" s="1" t="s">
        <v>2</v>
      </c>
      <c r="C253" s="55" t="str">
        <f>'[10]Daily Roster'!$C253</f>
        <v>J.Do</v>
      </c>
      <c r="D253" s="55" t="str">
        <f>'[10]Daily Roster'!$D253</f>
        <v>Kosta</v>
      </c>
      <c r="E253" s="55" t="str">
        <f>'[10]Daily Roster'!$E253</f>
        <v>Tatyana</v>
      </c>
      <c r="F253" s="55" t="str">
        <f>'[10]Daily Roster'!$F253</f>
        <v>S.McPhee</v>
      </c>
      <c r="G253" s="55" t="str">
        <f>'[10]Daily Roster'!$G253</f>
        <v>J.Parkinson</v>
      </c>
      <c r="H253" s="55" t="str">
        <f>'[10]Daily Roster'!$H253</f>
        <v>Arthur</v>
      </c>
      <c r="I253" s="55" t="str">
        <f>'[10]Daily Roster'!$I253</f>
        <v>Jasenka</v>
      </c>
      <c r="J253" s="55" t="str">
        <f>'[10]Daily Roster'!$J253</f>
        <v>Public Holiday</v>
      </c>
      <c r="K253" s="55">
        <f>'[10]Daily Roster'!$K253</f>
        <v>0</v>
      </c>
      <c r="L253" s="55">
        <f>'[10]Daily Roster'!$L253</f>
        <v>0</v>
      </c>
      <c r="M253" s="55">
        <f>'[10]Daily Roster'!$M253</f>
        <v>0</v>
      </c>
      <c r="N253" s="55">
        <f>'[10]Daily Roster'!$N253</f>
        <v>0</v>
      </c>
      <c r="O253" s="55">
        <f>'[10]Daily Roster'!$O253</f>
        <v>0</v>
      </c>
      <c r="P253" s="55">
        <f>'[10]Daily Roster'!$P253</f>
        <v>0</v>
      </c>
      <c r="Q253" s="55">
        <f>'[10]Daily Roster'!$Q253</f>
        <v>0</v>
      </c>
      <c r="R253" s="55">
        <f>'[10]Daily Roster'!$R253</f>
        <v>0</v>
      </c>
      <c r="S253" s="55">
        <f>'[10]Daily Roster'!$S253</f>
        <v>0</v>
      </c>
      <c r="T253" s="55">
        <f>'[10]Daily Roster'!$T253</f>
        <v>0</v>
      </c>
    </row>
    <row r="254" spans="1:20" x14ac:dyDescent="0.3">
      <c r="A254" s="7">
        <v>43453</v>
      </c>
      <c r="B254" s="1" t="s">
        <v>3</v>
      </c>
      <c r="C254" s="55" t="str">
        <f>'[10]Daily Roster'!$C254</f>
        <v>J.Do</v>
      </c>
      <c r="D254" s="55" t="str">
        <f>'[10]Daily Roster'!$D254</f>
        <v>Kosta</v>
      </c>
      <c r="E254" s="55" t="str">
        <f>'[10]Daily Roster'!$E254</f>
        <v>Karishma</v>
      </c>
      <c r="F254" s="55" t="str">
        <f>'[10]Daily Roster'!$F254</f>
        <v>S.McPhee</v>
      </c>
      <c r="G254" s="55" t="str">
        <f>'[10]Daily Roster'!$G254</f>
        <v>Tatyana</v>
      </c>
      <c r="H254" s="55" t="str">
        <f>'[10]Daily Roster'!$H254</f>
        <v>Arthur</v>
      </c>
      <c r="I254" s="55" t="str">
        <f>'[10]Daily Roster'!$I254</f>
        <v>Jasenka</v>
      </c>
      <c r="J254" s="55">
        <f>'[10]Daily Roster'!$J254</f>
        <v>0</v>
      </c>
      <c r="K254" s="55">
        <f>'[10]Daily Roster'!$K254</f>
        <v>0</v>
      </c>
      <c r="L254" s="55">
        <f>'[10]Daily Roster'!$L254</f>
        <v>0</v>
      </c>
      <c r="M254" s="55">
        <f>'[10]Daily Roster'!$M254</f>
        <v>0</v>
      </c>
      <c r="N254" s="55">
        <f>'[10]Daily Roster'!$N254</f>
        <v>0</v>
      </c>
      <c r="O254" s="55">
        <f>'[10]Daily Roster'!$O254</f>
        <v>0</v>
      </c>
      <c r="P254" s="55">
        <f>'[10]Daily Roster'!$P254</f>
        <v>0</v>
      </c>
      <c r="Q254" s="55">
        <f>'[10]Daily Roster'!$Q254</f>
        <v>0</v>
      </c>
      <c r="R254" s="55">
        <f>'[10]Daily Roster'!$R254</f>
        <v>0</v>
      </c>
      <c r="S254" s="55">
        <f>'[10]Daily Roster'!$S254</f>
        <v>0</v>
      </c>
      <c r="T254" s="55">
        <f>'[10]Daily Roster'!$T254</f>
        <v>0</v>
      </c>
    </row>
    <row r="255" spans="1:20" x14ac:dyDescent="0.3">
      <c r="A255" s="7">
        <v>43454</v>
      </c>
      <c r="B255" s="1" t="s">
        <v>4</v>
      </c>
      <c r="C255" s="55" t="str">
        <f>'[10]Daily Roster'!$C255</f>
        <v>J.Do</v>
      </c>
      <c r="D255" s="55" t="str">
        <f>'[10]Daily Roster'!$D255</f>
        <v>Kosta</v>
      </c>
      <c r="E255" s="55" t="str">
        <f>'[10]Daily Roster'!$E255</f>
        <v>Karishma</v>
      </c>
      <c r="F255" s="55" t="str">
        <f>'[10]Daily Roster'!$F255</f>
        <v>S.McPhee</v>
      </c>
      <c r="G255" s="55" t="str">
        <f>'[10]Daily Roster'!$G255</f>
        <v>J.Parkinson</v>
      </c>
      <c r="H255" s="55" t="str">
        <f>'[10]Daily Roster'!$H255</f>
        <v>Arthur</v>
      </c>
      <c r="I255" s="55" t="str">
        <f>'[10]Daily Roster'!$I255</f>
        <v>Jasenka</v>
      </c>
      <c r="J255" s="55">
        <f>'[10]Daily Roster'!$J255</f>
        <v>0</v>
      </c>
      <c r="K255" s="55">
        <f>'[10]Daily Roster'!$K255</f>
        <v>0</v>
      </c>
      <c r="L255" s="55">
        <f>'[10]Daily Roster'!$L255</f>
        <v>0</v>
      </c>
      <c r="M255" s="55">
        <f>'[10]Daily Roster'!$M255</f>
        <v>0</v>
      </c>
      <c r="N255" s="55">
        <f>'[10]Daily Roster'!$N255</f>
        <v>0</v>
      </c>
      <c r="O255" s="55">
        <f>'[10]Daily Roster'!$O255</f>
        <v>0</v>
      </c>
      <c r="P255" s="55">
        <f>'[10]Daily Roster'!$P255</f>
        <v>0</v>
      </c>
      <c r="Q255" s="55">
        <f>'[10]Daily Roster'!$Q255</f>
        <v>0</v>
      </c>
      <c r="R255" s="55">
        <f>'[10]Daily Roster'!$R255</f>
        <v>0</v>
      </c>
      <c r="S255" s="55">
        <f>'[10]Daily Roster'!$S255</f>
        <v>0</v>
      </c>
      <c r="T255" s="55">
        <f>'[10]Daily Roster'!$T255</f>
        <v>0</v>
      </c>
    </row>
    <row r="256" spans="1:20" x14ac:dyDescent="0.3">
      <c r="A256" s="7">
        <v>43455</v>
      </c>
      <c r="B256" s="1" t="s">
        <v>5</v>
      </c>
      <c r="C256" s="55" t="str">
        <f>'[10]Daily Roster'!$C256</f>
        <v>J.Do</v>
      </c>
      <c r="D256" s="55" t="str">
        <f>'[10]Daily Roster'!$D256</f>
        <v>Kosta</v>
      </c>
      <c r="E256" s="55" t="str">
        <f>'[10]Daily Roster'!$E256</f>
        <v>Karishma</v>
      </c>
      <c r="F256" s="55" t="str">
        <f>'[10]Daily Roster'!$F256</f>
        <v>S.McPhee</v>
      </c>
      <c r="G256" s="55" t="str">
        <f>'[10]Daily Roster'!$G256</f>
        <v>Yolanda</v>
      </c>
      <c r="H256" s="55" t="str">
        <f>'[10]Daily Roster'!$H256</f>
        <v>Arthur</v>
      </c>
      <c r="I256" s="55" t="str">
        <f>'[10]Daily Roster'!$I256</f>
        <v>Jasenka</v>
      </c>
      <c r="J256" s="55">
        <f>'[10]Daily Roster'!$J256</f>
        <v>0</v>
      </c>
      <c r="K256" s="55">
        <f>'[10]Daily Roster'!$K256</f>
        <v>0</v>
      </c>
      <c r="L256" s="55">
        <f>'[10]Daily Roster'!$L256</f>
        <v>0</v>
      </c>
      <c r="M256" s="55">
        <f>'[10]Daily Roster'!$M256</f>
        <v>0</v>
      </c>
      <c r="N256" s="55">
        <f>'[10]Daily Roster'!$N256</f>
        <v>0</v>
      </c>
      <c r="O256" s="55">
        <f>'[10]Daily Roster'!$O256</f>
        <v>0</v>
      </c>
      <c r="P256" s="55">
        <f>'[10]Daily Roster'!$P256</f>
        <v>0</v>
      </c>
      <c r="Q256" s="55">
        <f>'[10]Daily Roster'!$Q256</f>
        <v>0</v>
      </c>
      <c r="R256" s="55">
        <f>'[10]Daily Roster'!$R256</f>
        <v>0</v>
      </c>
      <c r="S256" s="55">
        <f>'[10]Daily Roster'!$S256</f>
        <v>0</v>
      </c>
      <c r="T256" s="55">
        <f>'[10]Daily Roster'!$T256</f>
        <v>0</v>
      </c>
    </row>
    <row r="257" spans="1:2" x14ac:dyDescent="0.3">
      <c r="A257" s="208">
        <v>43356</v>
      </c>
    </row>
    <row r="258" spans="1:2" x14ac:dyDescent="0.3">
      <c r="A258" s="208">
        <v>43357</v>
      </c>
    </row>
    <row r="259" spans="1:2" x14ac:dyDescent="0.3">
      <c r="A259" s="208">
        <v>43358</v>
      </c>
    </row>
    <row r="260" spans="1:2" x14ac:dyDescent="0.3">
      <c r="A260" s="208">
        <v>43359</v>
      </c>
      <c r="B260" t="s">
        <v>74</v>
      </c>
    </row>
    <row r="261" spans="1:2" x14ac:dyDescent="0.3">
      <c r="A261" s="208">
        <v>43360</v>
      </c>
      <c r="B261" t="s">
        <v>75</v>
      </c>
    </row>
    <row r="262" spans="1:2" x14ac:dyDescent="0.3">
      <c r="B262" t="s">
        <v>76</v>
      </c>
    </row>
    <row r="263" spans="1:2" x14ac:dyDescent="0.3">
      <c r="B263" t="s">
        <v>77</v>
      </c>
    </row>
    <row r="264" spans="1:2" x14ac:dyDescent="0.3">
      <c r="B264" t="s">
        <v>78</v>
      </c>
    </row>
    <row r="265" spans="1:2" x14ac:dyDescent="0.3">
      <c r="B265" t="s">
        <v>79</v>
      </c>
    </row>
    <row r="266" spans="1:2" x14ac:dyDescent="0.3">
      <c r="B266" t="s">
        <v>80</v>
      </c>
    </row>
    <row r="267" spans="1:2" x14ac:dyDescent="0.3">
      <c r="B267" t="s">
        <v>81</v>
      </c>
    </row>
    <row r="268" spans="1:2" x14ac:dyDescent="0.3">
      <c r="B268" t="s">
        <v>82</v>
      </c>
    </row>
    <row r="269" spans="1:2" x14ac:dyDescent="0.3">
      <c r="B269" t="s">
        <v>85</v>
      </c>
    </row>
    <row r="270" spans="1:2" x14ac:dyDescent="0.3">
      <c r="B270" t="s">
        <v>86</v>
      </c>
    </row>
  </sheetData>
  <conditionalFormatting sqref="D1:XFD1048576">
    <cfRule type="containsText" dxfId="46" priority="17" operator="containsText" text="blank">
      <formula>NOT(ISERROR(SEARCH("blank",D1)))</formula>
    </cfRule>
  </conditionalFormatting>
  <conditionalFormatting sqref="C1:C1048576">
    <cfRule type="containsText" dxfId="45" priority="5" operator="containsText" text="blank">
      <formula>NOT(ISERROR(SEARCH("blank",C1)))</formula>
    </cfRule>
  </conditionalFormatting>
  <conditionalFormatting sqref="A1:B6 B7:B256 A3:A261">
    <cfRule type="containsText" dxfId="44" priority="1" operator="containsText" text="qq">
      <formula>NOT(ISERROR(SEARCH("qq",A1)))</formula>
    </cfRule>
    <cfRule type="containsText" dxfId="43" priority="2" operator="containsText" text="Public Holiday">
      <formula>NOT(ISERROR(SEARCH("Public Holiday",A1)))</formula>
    </cfRule>
    <cfRule type="containsText" dxfId="42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1"/>
  <sheetViews>
    <sheetView tabSelected="1" zoomScale="80" zoomScaleNormal="80" workbookViewId="0">
      <pane ySplit="1" topLeftCell="A236" activePane="bottomLeft" state="frozen"/>
      <selection pane="bottomLeft" activeCell="G17" sqref="G17"/>
    </sheetView>
  </sheetViews>
  <sheetFormatPr defaultRowHeight="16.5" x14ac:dyDescent="0.3"/>
  <cols>
    <col min="1" max="1" width="10.125" style="8" bestFit="1" customWidth="1"/>
    <col min="2" max="2" width="12.25" customWidth="1"/>
    <col min="3" max="3" width="28.75" bestFit="1" customWidth="1"/>
    <col min="4" max="4" width="35" bestFit="1" customWidth="1"/>
    <col min="5" max="5" width="16.5" bestFit="1" customWidth="1"/>
    <col min="6" max="6" width="13.375" bestFit="1" customWidth="1"/>
    <col min="7" max="7" width="14" bestFit="1" customWidth="1"/>
    <col min="8" max="8" width="13.375" bestFit="1" customWidth="1"/>
    <col min="9" max="9" width="22" bestFit="1" customWidth="1"/>
    <col min="10" max="10" width="22" style="61" bestFit="1" customWidth="1"/>
    <col min="11" max="11" width="48.75" bestFit="1" customWidth="1"/>
    <col min="12" max="12" width="13.375" bestFit="1" customWidth="1"/>
    <col min="13" max="13" width="22.5" bestFit="1" customWidth="1"/>
    <col min="14" max="15" width="13.375" bestFit="1" customWidth="1"/>
    <col min="16" max="16" width="16.5" bestFit="1" customWidth="1"/>
    <col min="17" max="17" width="13.375" bestFit="1" customWidth="1"/>
    <col min="18" max="20" width="13.875" bestFit="1" customWidth="1"/>
  </cols>
  <sheetData>
    <row r="1" spans="1:20" s="114" customFormat="1" x14ac:dyDescent="0.3">
      <c r="A1" s="6"/>
      <c r="B1" s="2"/>
      <c r="C1" s="50" t="str">
        <f>'[11]Daily Roster'!$C1</f>
        <v>RHEUM / ENDO / DERM (RhEnDe)</v>
      </c>
      <c r="D1" s="50" t="str">
        <f>'[11]Daily Roster'!$D1</f>
        <v>RhEnDe Services</v>
      </c>
      <c r="E1" s="50" t="str">
        <f>'[11]Daily Roster'!$E1</f>
        <v>HAEM WHITE</v>
      </c>
      <c r="F1" s="50" t="str">
        <f>'[11]Daily Roster'!$F1</f>
        <v>HAEM RED</v>
      </c>
      <c r="G1" s="50" t="str">
        <f>'[11]Daily Roster'!$G1</f>
        <v>NEURO/STROKE</v>
      </c>
      <c r="H1" s="50" t="str">
        <f>'[11]Daily Roster'!$H1</f>
        <v>NEUROSURG</v>
      </c>
      <c r="I1" s="50">
        <f>'[11]Daily Roster'!$I1</f>
        <v>0</v>
      </c>
      <c r="J1" s="50" t="str">
        <f>'[11]Daily Roster'!$J1</f>
        <v>ID / IMMUNO / PALL CARE (8.30-5)</v>
      </c>
      <c r="K1" s="50" t="str">
        <f>'[11]Daily Roster'!$K1</f>
        <v>TB / HIV SERVICES</v>
      </c>
      <c r="L1" s="50" t="str">
        <f>'[11]Daily Roster'!$L1</f>
        <v>RESP/CF</v>
      </c>
      <c r="M1" s="50" t="str">
        <f>'[11]Daily Roster'!$M1</f>
        <v>STEP2 STUDENT</v>
      </c>
      <c r="N1" s="50" t="str">
        <f>'[11]Daily Roster'!$N1</f>
        <v>Intern</v>
      </c>
      <c r="O1" s="50" t="str">
        <f>'[11]Daily Roster'!$O1</f>
        <v>NEURO / STROKE H/OVER</v>
      </c>
      <c r="P1" s="50" t="str">
        <f>'[11]Daily Roster'!$P1</f>
        <v>ID / PALL CARE H/OVER</v>
      </c>
      <c r="Q1" s="50" t="str">
        <f>'[11]Daily Roster'!$Q1</f>
        <v>RhEnDe H/OVER</v>
      </c>
      <c r="R1" s="50" t="str">
        <f>'[11]Daily Roster'!$R1</f>
        <v>STUDENTS</v>
      </c>
      <c r="S1" s="50" t="str">
        <f>'[11]Daily Roster'!$S1</f>
        <v>STUDENT</v>
      </c>
      <c r="T1" s="50" t="str">
        <f>'[11]Daily Roster'!$T1</f>
        <v>PROTOCOLS</v>
      </c>
    </row>
    <row r="2" spans="1:20" s="114" customFormat="1" x14ac:dyDescent="0.3">
      <c r="A2" s="7">
        <v>43101</v>
      </c>
      <c r="B2" s="118" t="s">
        <v>1</v>
      </c>
      <c r="C2" s="55" t="str">
        <f>'[11]Daily Roster'!$C2</f>
        <v>Public Holiday</v>
      </c>
      <c r="D2" s="55" t="str">
        <f>'[11]Daily Roster'!$D2</f>
        <v>Public Holiday</v>
      </c>
      <c r="E2" s="55" t="str">
        <f>'[11]Daily Roster'!$E2</f>
        <v>Public Holiday</v>
      </c>
      <c r="F2" s="55" t="str">
        <f>'[11]Daily Roster'!$F2</f>
        <v>Public Holiday</v>
      </c>
      <c r="G2" s="55" t="str">
        <f>'[11]Daily Roster'!$G2</f>
        <v>Public Holiday</v>
      </c>
      <c r="H2" s="55" t="str">
        <f>'[11]Daily Roster'!$H2</f>
        <v>Public Holiday</v>
      </c>
      <c r="I2" s="55" t="str">
        <f>'[11]Daily Roster'!$I2</f>
        <v>Public Holiday</v>
      </c>
      <c r="J2" s="55" t="str">
        <f>'[11]Daily Roster'!$J2</f>
        <v>Public Holiday</v>
      </c>
      <c r="K2" s="55" t="str">
        <f>'[11]Daily Roster'!$K2</f>
        <v>Public Holiday</v>
      </c>
      <c r="L2" s="55" t="str">
        <f>'[11]Daily Roster'!$L2</f>
        <v>Public Holiday</v>
      </c>
      <c r="M2" s="55" t="str">
        <f>'[11]Daily Roster'!$M2</f>
        <v>Public Holiday</v>
      </c>
      <c r="N2" s="55" t="str">
        <f>'[11]Daily Roster'!$N2</f>
        <v>Public Holiday</v>
      </c>
      <c r="O2" s="55" t="str">
        <f>'[11]Daily Roster'!$O2</f>
        <v>Public Holiday</v>
      </c>
      <c r="P2" s="55" t="str">
        <f>'[11]Daily Roster'!$P2</f>
        <v>Public Holiday</v>
      </c>
      <c r="Q2" s="55" t="str">
        <f>'[11]Daily Roster'!$Q2</f>
        <v>Public Holiday</v>
      </c>
      <c r="R2" s="55" t="str">
        <f>'[11]Daily Roster'!$R2</f>
        <v>Public Holiday</v>
      </c>
      <c r="S2" s="55" t="str">
        <f>'[11]Daily Roster'!$S2</f>
        <v>Public Holiday</v>
      </c>
      <c r="T2" s="55" t="str">
        <f>'[11]Daily Roster'!$T2</f>
        <v>Public Holiday</v>
      </c>
    </row>
    <row r="3" spans="1:20" x14ac:dyDescent="0.3">
      <c r="A3" s="7">
        <v>43102</v>
      </c>
      <c r="B3" s="1" t="s">
        <v>2</v>
      </c>
      <c r="C3" s="55">
        <f>'[11]Daily Roster'!$C3</f>
        <v>0</v>
      </c>
      <c r="D3" s="55">
        <f>'[11]Daily Roster'!$D3</f>
        <v>0</v>
      </c>
      <c r="E3" s="55">
        <f>'[11]Daily Roster'!$E3</f>
        <v>0</v>
      </c>
      <c r="F3" s="55">
        <f>'[11]Daily Roster'!$F3</f>
        <v>0</v>
      </c>
      <c r="G3" s="55">
        <f>'[11]Daily Roster'!$G3</f>
        <v>0</v>
      </c>
      <c r="H3" s="55">
        <f>'[11]Daily Roster'!$H3</f>
        <v>0</v>
      </c>
      <c r="I3" s="55">
        <f>'[11]Daily Roster'!$I3</f>
        <v>0</v>
      </c>
      <c r="J3" s="55">
        <f>'[11]Daily Roster'!$J3</f>
        <v>0</v>
      </c>
      <c r="K3" s="55">
        <f>'[11]Daily Roster'!$K3</f>
        <v>0</v>
      </c>
      <c r="L3" s="55">
        <f>'[11]Daily Roster'!$L3</f>
        <v>0</v>
      </c>
      <c r="M3" s="55">
        <f>'[11]Daily Roster'!$M3</f>
        <v>0</v>
      </c>
      <c r="N3" s="55">
        <f>'[11]Daily Roster'!$N3</f>
        <v>0</v>
      </c>
      <c r="O3" s="55">
        <f>'[11]Daily Roster'!$O3</f>
        <v>0</v>
      </c>
      <c r="P3" s="55">
        <f>'[11]Daily Roster'!$P3</f>
        <v>0</v>
      </c>
      <c r="Q3" s="55">
        <f>'[11]Daily Roster'!$Q3</f>
        <v>0</v>
      </c>
      <c r="R3" s="55">
        <f>'[11]Daily Roster'!$R3</f>
        <v>0</v>
      </c>
      <c r="S3" s="55">
        <f>'[11]Daily Roster'!$S3</f>
        <v>0</v>
      </c>
      <c r="T3" s="55">
        <f>'[11]Daily Roster'!$T3</f>
        <v>0</v>
      </c>
    </row>
    <row r="4" spans="1:20" x14ac:dyDescent="0.3">
      <c r="A4" s="7">
        <v>43103</v>
      </c>
      <c r="B4" s="1" t="s">
        <v>3</v>
      </c>
      <c r="C4" s="55">
        <f>'[11]Daily Roster'!$C4</f>
        <v>0</v>
      </c>
      <c r="D4" s="55">
        <f>'[11]Daily Roster'!$D4</f>
        <v>0</v>
      </c>
      <c r="E4" s="55">
        <f>'[11]Daily Roster'!$E4</f>
        <v>0</v>
      </c>
      <c r="F4" s="55">
        <f>'[11]Daily Roster'!$F4</f>
        <v>0</v>
      </c>
      <c r="G4" s="55">
        <f>'[11]Daily Roster'!$G4</f>
        <v>0</v>
      </c>
      <c r="H4" s="55">
        <f>'[11]Daily Roster'!$H4</f>
        <v>0</v>
      </c>
      <c r="I4" s="55">
        <f>'[11]Daily Roster'!$I4</f>
        <v>0</v>
      </c>
      <c r="J4" s="55">
        <f>'[11]Daily Roster'!$J4</f>
        <v>0</v>
      </c>
      <c r="K4" s="55" t="str">
        <f>'[11]Daily Roster'!$K4</f>
        <v>NO CLINIC / &gt;2pm TB prep blank</v>
      </c>
      <c r="L4" s="55">
        <f>'[11]Daily Roster'!$L4</f>
        <v>0</v>
      </c>
      <c r="M4" s="55">
        <f>'[11]Daily Roster'!$M4</f>
        <v>0</v>
      </c>
      <c r="N4" s="55">
        <f>'[11]Daily Roster'!$N4</f>
        <v>0</v>
      </c>
      <c r="O4" s="55">
        <f>'[11]Daily Roster'!$O4</f>
        <v>0</v>
      </c>
      <c r="P4" s="55">
        <f>'[11]Daily Roster'!$P4</f>
        <v>0</v>
      </c>
      <c r="Q4" s="55">
        <f>'[11]Daily Roster'!$Q4</f>
        <v>0</v>
      </c>
      <c r="R4" s="55">
        <f>'[11]Daily Roster'!$R4</f>
        <v>0</v>
      </c>
      <c r="S4" s="55">
        <f>'[11]Daily Roster'!$S4</f>
        <v>0</v>
      </c>
      <c r="T4" s="55">
        <f>'[11]Daily Roster'!$T4</f>
        <v>0</v>
      </c>
    </row>
    <row r="5" spans="1:20" x14ac:dyDescent="0.3">
      <c r="A5" s="7">
        <v>43104</v>
      </c>
      <c r="B5" s="1" t="s">
        <v>4</v>
      </c>
      <c r="C5" s="55">
        <f>'[11]Daily Roster'!$C5</f>
        <v>0</v>
      </c>
      <c r="D5" s="55">
        <f>'[11]Daily Roster'!$D5</f>
        <v>0</v>
      </c>
      <c r="E5" s="55">
        <f>'[11]Daily Roster'!$E5</f>
        <v>0</v>
      </c>
      <c r="F5" s="55">
        <f>'[11]Daily Roster'!$F5</f>
        <v>0</v>
      </c>
      <c r="G5" s="55">
        <f>'[11]Daily Roster'!$G5</f>
        <v>0</v>
      </c>
      <c r="H5" s="55">
        <f>'[11]Daily Roster'!$H5</f>
        <v>0</v>
      </c>
      <c r="I5" s="55">
        <f>'[11]Daily Roster'!$I5</f>
        <v>0</v>
      </c>
      <c r="J5" s="55">
        <f>'[11]Daily Roster'!$J5</f>
        <v>0</v>
      </c>
      <c r="K5" s="55">
        <f>'[11]Daily Roster'!$K5</f>
        <v>0</v>
      </c>
      <c r="L5" s="55">
        <f>'[11]Daily Roster'!$L5</f>
        <v>0</v>
      </c>
      <c r="M5" s="55">
        <f>'[11]Daily Roster'!$M5</f>
        <v>0</v>
      </c>
      <c r="N5" s="55">
        <f>'[11]Daily Roster'!$N5</f>
        <v>0</v>
      </c>
      <c r="O5" s="55">
        <f>'[11]Daily Roster'!$O5</f>
        <v>0</v>
      </c>
      <c r="P5" s="55">
        <f>'[11]Daily Roster'!$P5</f>
        <v>0</v>
      </c>
      <c r="Q5" s="55">
        <f>'[11]Daily Roster'!$Q5</f>
        <v>0</v>
      </c>
      <c r="R5" s="55">
        <f>'[11]Daily Roster'!$R5</f>
        <v>0</v>
      </c>
      <c r="S5" s="55">
        <f>'[11]Daily Roster'!$S5</f>
        <v>0</v>
      </c>
      <c r="T5" s="55">
        <f>'[11]Daily Roster'!$T5</f>
        <v>0</v>
      </c>
    </row>
    <row r="6" spans="1:20" x14ac:dyDescent="0.3">
      <c r="A6" s="7">
        <v>43105</v>
      </c>
      <c r="B6" s="1" t="s">
        <v>5</v>
      </c>
      <c r="C6" s="55">
        <f>'[11]Daily Roster'!$C6</f>
        <v>0</v>
      </c>
      <c r="D6" s="55">
        <f>'[11]Daily Roster'!$D6</f>
        <v>0</v>
      </c>
      <c r="E6" s="55">
        <f>'[11]Daily Roster'!$E6</f>
        <v>0</v>
      </c>
      <c r="F6" s="55">
        <f>'[11]Daily Roster'!$F6</f>
        <v>0</v>
      </c>
      <c r="G6" s="55">
        <f>'[11]Daily Roster'!$G6</f>
        <v>0</v>
      </c>
      <c r="H6" s="55">
        <f>'[11]Daily Roster'!$H6</f>
        <v>0</v>
      </c>
      <c r="I6" s="55">
        <f>'[11]Daily Roster'!$I6</f>
        <v>0</v>
      </c>
      <c r="J6" s="55">
        <f>'[11]Daily Roster'!$J6</f>
        <v>0</v>
      </c>
      <c r="K6" s="55">
        <f>'[11]Daily Roster'!$K6</f>
        <v>0</v>
      </c>
      <c r="L6" s="55">
        <f>'[11]Daily Roster'!$L6</f>
        <v>0</v>
      </c>
      <c r="M6" s="55">
        <f>'[11]Daily Roster'!$M6</f>
        <v>0</v>
      </c>
      <c r="N6" s="55">
        <f>'[11]Daily Roster'!$N6</f>
        <v>0</v>
      </c>
      <c r="O6" s="55">
        <f>'[11]Daily Roster'!$O6</f>
        <v>0</v>
      </c>
      <c r="P6" s="55">
        <f>'[11]Daily Roster'!$P6</f>
        <v>0</v>
      </c>
      <c r="Q6" s="55">
        <f>'[11]Daily Roster'!$Q6</f>
        <v>0</v>
      </c>
      <c r="R6" s="55">
        <f>'[11]Daily Roster'!$R6</f>
        <v>0</v>
      </c>
      <c r="S6" s="55">
        <f>'[11]Daily Roster'!$S6</f>
        <v>0</v>
      </c>
      <c r="T6" s="55">
        <f>'[11]Daily Roster'!$T6</f>
        <v>0</v>
      </c>
    </row>
    <row r="7" spans="1:20" x14ac:dyDescent="0.3">
      <c r="A7" s="7">
        <v>43108</v>
      </c>
      <c r="B7" s="1" t="s">
        <v>1</v>
      </c>
      <c r="C7" s="55">
        <f>'[11]Daily Roster'!$C7</f>
        <v>0</v>
      </c>
      <c r="D7" s="55">
        <f>'[11]Daily Roster'!$D7</f>
        <v>0</v>
      </c>
      <c r="E7" s="55">
        <f>'[11]Daily Roster'!$E7</f>
        <v>0</v>
      </c>
      <c r="F7" s="55">
        <f>'[11]Daily Roster'!$F7</f>
        <v>0</v>
      </c>
      <c r="G7" s="55">
        <f>'[11]Daily Roster'!$G7</f>
        <v>0</v>
      </c>
      <c r="H7" s="55">
        <f>'[11]Daily Roster'!$H7</f>
        <v>0</v>
      </c>
      <c r="I7" s="55">
        <f>'[11]Daily Roster'!$I7</f>
        <v>0</v>
      </c>
      <c r="J7" s="55">
        <f>'[11]Daily Roster'!$J7</f>
        <v>0</v>
      </c>
      <c r="K7" s="55">
        <f>'[11]Daily Roster'!$K7</f>
        <v>0</v>
      </c>
      <c r="L7" s="55">
        <f>'[11]Daily Roster'!$L7</f>
        <v>0</v>
      </c>
      <c r="M7" s="55">
        <f>'[11]Daily Roster'!$M7</f>
        <v>0</v>
      </c>
      <c r="N7" s="55">
        <f>'[11]Daily Roster'!$N7</f>
        <v>0</v>
      </c>
      <c r="O7" s="55">
        <f>'[11]Daily Roster'!$O7</f>
        <v>0</v>
      </c>
      <c r="P7" s="55">
        <f>'[11]Daily Roster'!$P7</f>
        <v>0</v>
      </c>
      <c r="Q7" s="55">
        <f>'[11]Daily Roster'!$Q7</f>
        <v>0</v>
      </c>
      <c r="R7" s="55">
        <f>'[11]Daily Roster'!$R7</f>
        <v>0</v>
      </c>
      <c r="S7" s="55">
        <f>'[11]Daily Roster'!$S7</f>
        <v>0</v>
      </c>
      <c r="T7" s="55">
        <f>'[11]Daily Roster'!$T7</f>
        <v>0</v>
      </c>
    </row>
    <row r="8" spans="1:20" x14ac:dyDescent="0.3">
      <c r="A8" s="7">
        <v>43109</v>
      </c>
      <c r="B8" s="1" t="s">
        <v>2</v>
      </c>
      <c r="C8" s="55">
        <f>'[11]Daily Roster'!$C8</f>
        <v>0</v>
      </c>
      <c r="D8" s="55">
        <f>'[11]Daily Roster'!$D8</f>
        <v>0</v>
      </c>
      <c r="E8" s="55">
        <f>'[11]Daily Roster'!$E8</f>
        <v>0</v>
      </c>
      <c r="F8" s="55">
        <f>'[11]Daily Roster'!$F8</f>
        <v>0</v>
      </c>
      <c r="G8" s="55">
        <f>'[11]Daily Roster'!$G8</f>
        <v>0</v>
      </c>
      <c r="H8" s="55">
        <f>'[11]Daily Roster'!$H8</f>
        <v>0</v>
      </c>
      <c r="I8" s="55">
        <f>'[11]Daily Roster'!$I8</f>
        <v>0</v>
      </c>
      <c r="J8" s="55">
        <f>'[11]Daily Roster'!$J8</f>
        <v>0</v>
      </c>
      <c r="K8" s="55" t="str">
        <f>'[11]Daily Roster'!$K8</f>
        <v>TB CLINIC OPEN</v>
      </c>
      <c r="L8" s="55">
        <f>'[11]Daily Roster'!$L8</f>
        <v>0</v>
      </c>
      <c r="M8" s="55">
        <f>'[11]Daily Roster'!$M8</f>
        <v>0</v>
      </c>
      <c r="N8" s="55">
        <f>'[11]Daily Roster'!$N8</f>
        <v>0</v>
      </c>
      <c r="O8" s="55">
        <f>'[11]Daily Roster'!$O8</f>
        <v>0</v>
      </c>
      <c r="P8" s="55">
        <f>'[11]Daily Roster'!$P8</f>
        <v>0</v>
      </c>
      <c r="Q8" s="55">
        <f>'[11]Daily Roster'!$Q8</f>
        <v>0</v>
      </c>
      <c r="R8" s="55">
        <f>'[11]Daily Roster'!$R8</f>
        <v>0</v>
      </c>
      <c r="S8" s="55">
        <f>'[11]Daily Roster'!$S8</f>
        <v>0</v>
      </c>
      <c r="T8" s="55">
        <f>'[11]Daily Roster'!$T8</f>
        <v>0</v>
      </c>
    </row>
    <row r="9" spans="1:20" x14ac:dyDescent="0.3">
      <c r="A9" s="7">
        <v>43110</v>
      </c>
      <c r="B9" s="1" t="s">
        <v>3</v>
      </c>
      <c r="C9" s="55">
        <f>'[11]Daily Roster'!$C9</f>
        <v>0</v>
      </c>
      <c r="D9" s="55">
        <f>'[11]Daily Roster'!$D9</f>
        <v>0</v>
      </c>
      <c r="E9" s="55">
        <f>'[11]Daily Roster'!$E9</f>
        <v>0</v>
      </c>
      <c r="F9" s="55">
        <f>'[11]Daily Roster'!$F9</f>
        <v>0</v>
      </c>
      <c r="G9" s="55">
        <f>'[11]Daily Roster'!$G9</f>
        <v>0</v>
      </c>
      <c r="H9" s="55">
        <f>'[11]Daily Roster'!$H9</f>
        <v>0</v>
      </c>
      <c r="I9" s="55">
        <f>'[11]Daily Roster'!$I9</f>
        <v>0</v>
      </c>
      <c r="J9" s="55">
        <f>'[11]Daily Roster'!$J9</f>
        <v>0</v>
      </c>
      <c r="K9" s="55">
        <f>'[11]Daily Roster'!$K9</f>
        <v>0</v>
      </c>
      <c r="L9" s="55">
        <f>'[11]Daily Roster'!$L9</f>
        <v>0</v>
      </c>
      <c r="M9" s="55">
        <f>'[11]Daily Roster'!$M9</f>
        <v>0</v>
      </c>
      <c r="N9" s="55">
        <f>'[11]Daily Roster'!$N9</f>
        <v>0</v>
      </c>
      <c r="O9" s="55">
        <f>'[11]Daily Roster'!$O9</f>
        <v>0</v>
      </c>
      <c r="P9" s="55">
        <f>'[11]Daily Roster'!$P9</f>
        <v>0</v>
      </c>
      <c r="Q9" s="55">
        <f>'[11]Daily Roster'!$Q9</f>
        <v>0</v>
      </c>
      <c r="R9" s="55">
        <f>'[11]Daily Roster'!$R9</f>
        <v>0</v>
      </c>
      <c r="S9" s="55">
        <f>'[11]Daily Roster'!$S9</f>
        <v>0</v>
      </c>
      <c r="T9" s="55">
        <f>'[11]Daily Roster'!$T9</f>
        <v>0</v>
      </c>
    </row>
    <row r="10" spans="1:20" x14ac:dyDescent="0.3">
      <c r="A10" s="7">
        <v>43111</v>
      </c>
      <c r="B10" s="1" t="s">
        <v>4</v>
      </c>
      <c r="C10" s="55">
        <f>'[11]Daily Roster'!$C10</f>
        <v>0</v>
      </c>
      <c r="D10" s="55">
        <f>'[11]Daily Roster'!$D10</f>
        <v>0</v>
      </c>
      <c r="E10" s="55">
        <f>'[11]Daily Roster'!$E10</f>
        <v>0</v>
      </c>
      <c r="F10" s="55">
        <f>'[11]Daily Roster'!$F10</f>
        <v>0</v>
      </c>
      <c r="G10" s="55">
        <f>'[11]Daily Roster'!$G10</f>
        <v>0</v>
      </c>
      <c r="H10" s="55">
        <f>'[11]Daily Roster'!$H10</f>
        <v>0</v>
      </c>
      <c r="I10" s="55">
        <f>'[11]Daily Roster'!$I10</f>
        <v>0</v>
      </c>
      <c r="J10" s="55">
        <f>'[11]Daily Roster'!$J10</f>
        <v>0</v>
      </c>
      <c r="K10" s="55">
        <f>'[11]Daily Roster'!$K10</f>
        <v>0</v>
      </c>
      <c r="L10" s="55">
        <f>'[11]Daily Roster'!$L10</f>
        <v>0</v>
      </c>
      <c r="M10" s="55">
        <f>'[11]Daily Roster'!$M10</f>
        <v>0</v>
      </c>
      <c r="N10" s="55">
        <f>'[11]Daily Roster'!$N10</f>
        <v>0</v>
      </c>
      <c r="O10" s="55">
        <f>'[11]Daily Roster'!$O10</f>
        <v>0</v>
      </c>
      <c r="P10" s="55">
        <f>'[11]Daily Roster'!$P10</f>
        <v>0</v>
      </c>
      <c r="Q10" s="55">
        <f>'[11]Daily Roster'!$Q10</f>
        <v>0</v>
      </c>
      <c r="R10" s="55">
        <f>'[11]Daily Roster'!$R10</f>
        <v>0</v>
      </c>
      <c r="S10" s="55">
        <f>'[11]Daily Roster'!$S10</f>
        <v>0</v>
      </c>
      <c r="T10" s="55">
        <f>'[11]Daily Roster'!$T10</f>
        <v>0</v>
      </c>
    </row>
    <row r="11" spans="1:20" x14ac:dyDescent="0.3">
      <c r="A11" s="7">
        <v>43112</v>
      </c>
      <c r="B11" s="1" t="s">
        <v>5</v>
      </c>
      <c r="C11" s="55">
        <f>'[11]Daily Roster'!$C11</f>
        <v>0</v>
      </c>
      <c r="D11" s="55">
        <f>'[11]Daily Roster'!$D11</f>
        <v>0</v>
      </c>
      <c r="E11" s="55">
        <f>'[11]Daily Roster'!$E11</f>
        <v>0</v>
      </c>
      <c r="F11" s="55">
        <f>'[11]Daily Roster'!$F11</f>
        <v>0</v>
      </c>
      <c r="G11" s="55">
        <f>'[11]Daily Roster'!$G11</f>
        <v>0</v>
      </c>
      <c r="H11" s="55">
        <f>'[11]Daily Roster'!$H11</f>
        <v>0</v>
      </c>
      <c r="I11" s="55">
        <f>'[11]Daily Roster'!$I11</f>
        <v>0</v>
      </c>
      <c r="J11" s="55">
        <f>'[11]Daily Roster'!$J11</f>
        <v>0</v>
      </c>
      <c r="K11" s="55">
        <f>'[11]Daily Roster'!$K11</f>
        <v>0</v>
      </c>
      <c r="L11" s="55">
        <f>'[11]Daily Roster'!$L11</f>
        <v>0</v>
      </c>
      <c r="M11" s="55">
        <f>'[11]Daily Roster'!$M11</f>
        <v>0</v>
      </c>
      <c r="N11" s="55">
        <f>'[11]Daily Roster'!$N11</f>
        <v>0</v>
      </c>
      <c r="O11" s="55">
        <f>'[11]Daily Roster'!$O11</f>
        <v>0</v>
      </c>
      <c r="P11" s="55">
        <f>'[11]Daily Roster'!$P11</f>
        <v>0</v>
      </c>
      <c r="Q11" s="55">
        <f>'[11]Daily Roster'!$Q11</f>
        <v>0</v>
      </c>
      <c r="R11" s="55">
        <f>'[11]Daily Roster'!$R11</f>
        <v>0</v>
      </c>
      <c r="S11" s="55">
        <f>'[11]Daily Roster'!$S11</f>
        <v>0</v>
      </c>
      <c r="T11" s="55">
        <f>'[11]Daily Roster'!$T11</f>
        <v>0</v>
      </c>
    </row>
    <row r="12" spans="1:20" x14ac:dyDescent="0.3">
      <c r="A12" s="7">
        <v>43115</v>
      </c>
      <c r="B12" s="1" t="s">
        <v>1</v>
      </c>
      <c r="C12" s="55">
        <f>'[11]Daily Roster'!$C12</f>
        <v>0</v>
      </c>
      <c r="D12" s="55">
        <f>'[11]Daily Roster'!$D12</f>
        <v>0</v>
      </c>
      <c r="E12" s="55">
        <f>'[11]Daily Roster'!$E12</f>
        <v>0</v>
      </c>
      <c r="F12" s="55">
        <f>'[11]Daily Roster'!$F12</f>
        <v>0</v>
      </c>
      <c r="G12" s="55">
        <f>'[11]Daily Roster'!$G12</f>
        <v>0</v>
      </c>
      <c r="H12" s="55">
        <f>'[11]Daily Roster'!$H12</f>
        <v>0</v>
      </c>
      <c r="I12" s="55">
        <f>'[11]Daily Roster'!$I12</f>
        <v>0</v>
      </c>
      <c r="J12" s="55">
        <f>'[11]Daily Roster'!$J12</f>
        <v>0</v>
      </c>
      <c r="K12" s="55">
        <f>'[11]Daily Roster'!$K12</f>
        <v>0</v>
      </c>
      <c r="L12" s="55">
        <f>'[11]Daily Roster'!$L12</f>
        <v>0</v>
      </c>
      <c r="M12" s="55">
        <f>'[11]Daily Roster'!$M12</f>
        <v>0</v>
      </c>
      <c r="N12" s="55">
        <f>'[11]Daily Roster'!$N12</f>
        <v>0</v>
      </c>
      <c r="O12" s="55">
        <f>'[11]Daily Roster'!$O12</f>
        <v>0</v>
      </c>
      <c r="P12" s="55">
        <f>'[11]Daily Roster'!$P12</f>
        <v>0</v>
      </c>
      <c r="Q12" s="55">
        <f>'[11]Daily Roster'!$Q12</f>
        <v>0</v>
      </c>
      <c r="R12" s="55">
        <f>'[11]Daily Roster'!$R12</f>
        <v>0</v>
      </c>
      <c r="S12" s="55">
        <f>'[11]Daily Roster'!$S12</f>
        <v>0</v>
      </c>
      <c r="T12" s="55">
        <f>'[11]Daily Roster'!$T12</f>
        <v>0</v>
      </c>
    </row>
    <row r="13" spans="1:20" x14ac:dyDescent="0.3">
      <c r="A13" s="7">
        <v>43116</v>
      </c>
      <c r="B13" s="1" t="s">
        <v>2</v>
      </c>
      <c r="C13" s="55">
        <f>'[11]Daily Roster'!$C13</f>
        <v>0</v>
      </c>
      <c r="D13" s="55">
        <f>'[11]Daily Roster'!$D13</f>
        <v>0</v>
      </c>
      <c r="E13" s="55">
        <f>'[11]Daily Roster'!$E13</f>
        <v>0</v>
      </c>
      <c r="F13" s="55">
        <f>'[11]Daily Roster'!$F13</f>
        <v>0</v>
      </c>
      <c r="G13" s="55">
        <f>'[11]Daily Roster'!$G13</f>
        <v>0</v>
      </c>
      <c r="H13" s="55">
        <f>'[11]Daily Roster'!$H13</f>
        <v>0</v>
      </c>
      <c r="I13" s="55">
        <f>'[11]Daily Roster'!$I13</f>
        <v>0</v>
      </c>
      <c r="J13" s="55">
        <f>'[11]Daily Roster'!$J13</f>
        <v>0</v>
      </c>
      <c r="K13" s="55">
        <f>'[11]Daily Roster'!$K13</f>
        <v>0</v>
      </c>
      <c r="L13" s="55">
        <f>'[11]Daily Roster'!$L13</f>
        <v>0</v>
      </c>
      <c r="M13" s="55">
        <f>'[11]Daily Roster'!$M13</f>
        <v>0</v>
      </c>
      <c r="N13" s="55">
        <f>'[11]Daily Roster'!$N13</f>
        <v>0</v>
      </c>
      <c r="O13" s="55">
        <f>'[11]Daily Roster'!$O13</f>
        <v>0</v>
      </c>
      <c r="P13" s="55">
        <f>'[11]Daily Roster'!$P13</f>
        <v>0</v>
      </c>
      <c r="Q13" s="55">
        <f>'[11]Daily Roster'!$Q13</f>
        <v>0</v>
      </c>
      <c r="R13" s="55">
        <f>'[11]Daily Roster'!$R13</f>
        <v>0</v>
      </c>
      <c r="S13" s="55">
        <f>'[11]Daily Roster'!$S13</f>
        <v>0</v>
      </c>
      <c r="T13" s="55">
        <f>'[11]Daily Roster'!$T13</f>
        <v>0</v>
      </c>
    </row>
    <row r="14" spans="1:20" x14ac:dyDescent="0.3">
      <c r="A14" s="7">
        <v>43117</v>
      </c>
      <c r="B14" s="1" t="s">
        <v>3</v>
      </c>
      <c r="C14" s="55">
        <f>'[11]Daily Roster'!$C14</f>
        <v>0</v>
      </c>
      <c r="D14" s="55">
        <f>'[11]Daily Roster'!$D14</f>
        <v>0</v>
      </c>
      <c r="E14" s="55">
        <f>'[11]Daily Roster'!$E14</f>
        <v>0</v>
      </c>
      <c r="F14" s="55">
        <f>'[11]Daily Roster'!$F14</f>
        <v>0</v>
      </c>
      <c r="G14" s="55">
        <f>'[11]Daily Roster'!$G14</f>
        <v>0</v>
      </c>
      <c r="H14" s="55">
        <f>'[11]Daily Roster'!$H14</f>
        <v>0</v>
      </c>
      <c r="I14" s="55">
        <f>'[11]Daily Roster'!$I14</f>
        <v>0</v>
      </c>
      <c r="J14" s="55">
        <f>'[11]Daily Roster'!$J14</f>
        <v>0</v>
      </c>
      <c r="K14" s="55">
        <f>'[11]Daily Roster'!$K14</f>
        <v>0</v>
      </c>
      <c r="L14" s="55">
        <f>'[11]Daily Roster'!$L14</f>
        <v>0</v>
      </c>
      <c r="M14" s="55">
        <f>'[11]Daily Roster'!$M14</f>
        <v>0</v>
      </c>
      <c r="N14" s="55">
        <f>'[11]Daily Roster'!$N14</f>
        <v>0</v>
      </c>
      <c r="O14" s="55">
        <f>'[11]Daily Roster'!$O14</f>
        <v>0</v>
      </c>
      <c r="P14" s="55">
        <f>'[11]Daily Roster'!$P14</f>
        <v>0</v>
      </c>
      <c r="Q14" s="55">
        <f>'[11]Daily Roster'!$Q14</f>
        <v>0</v>
      </c>
      <c r="R14" s="55">
        <f>'[11]Daily Roster'!$R14</f>
        <v>0</v>
      </c>
      <c r="S14" s="55">
        <f>'[11]Daily Roster'!$S14</f>
        <v>0</v>
      </c>
      <c r="T14" s="55">
        <f>'[11]Daily Roster'!$T14</f>
        <v>0</v>
      </c>
    </row>
    <row r="15" spans="1:20" x14ac:dyDescent="0.3">
      <c r="A15" s="7">
        <v>43118</v>
      </c>
      <c r="B15" s="1" t="s">
        <v>4</v>
      </c>
      <c r="C15" s="55">
        <f>'[11]Daily Roster'!$C15</f>
        <v>0</v>
      </c>
      <c r="D15" s="55">
        <f>'[11]Daily Roster'!$D15</f>
        <v>0</v>
      </c>
      <c r="E15" s="55">
        <f>'[11]Daily Roster'!$E15</f>
        <v>0</v>
      </c>
      <c r="F15" s="55">
        <f>'[11]Daily Roster'!$F15</f>
        <v>0</v>
      </c>
      <c r="G15" s="55">
        <f>'[11]Daily Roster'!$G15</f>
        <v>0</v>
      </c>
      <c r="H15" s="55">
        <f>'[11]Daily Roster'!$H15</f>
        <v>0</v>
      </c>
      <c r="I15" s="55">
        <f>'[11]Daily Roster'!$I15</f>
        <v>0</v>
      </c>
      <c r="J15" s="55">
        <f>'[11]Daily Roster'!$J15</f>
        <v>0</v>
      </c>
      <c r="K15" s="55">
        <f>'[11]Daily Roster'!$K15</f>
        <v>0</v>
      </c>
      <c r="L15" s="55">
        <f>'[11]Daily Roster'!$L15</f>
        <v>0</v>
      </c>
      <c r="M15" s="55">
        <f>'[11]Daily Roster'!$M15</f>
        <v>0</v>
      </c>
      <c r="N15" s="55">
        <f>'[11]Daily Roster'!$N15</f>
        <v>0</v>
      </c>
      <c r="O15" s="55">
        <f>'[11]Daily Roster'!$O15</f>
        <v>0</v>
      </c>
      <c r="P15" s="55">
        <f>'[11]Daily Roster'!$P15</f>
        <v>0</v>
      </c>
      <c r="Q15" s="55">
        <f>'[11]Daily Roster'!$Q15</f>
        <v>0</v>
      </c>
      <c r="R15" s="55">
        <f>'[11]Daily Roster'!$R15</f>
        <v>0</v>
      </c>
      <c r="S15" s="55">
        <f>'[11]Daily Roster'!$S15</f>
        <v>0</v>
      </c>
      <c r="T15" s="55">
        <f>'[11]Daily Roster'!$T15</f>
        <v>0</v>
      </c>
    </row>
    <row r="16" spans="1:20" x14ac:dyDescent="0.3">
      <c r="A16" s="7">
        <v>43119</v>
      </c>
      <c r="B16" s="1" t="s">
        <v>5</v>
      </c>
      <c r="C16" s="55">
        <f>'[11]Daily Roster'!$C16</f>
        <v>0</v>
      </c>
      <c r="D16" s="55">
        <f>'[11]Daily Roster'!$D16</f>
        <v>0</v>
      </c>
      <c r="E16" s="55">
        <f>'[11]Daily Roster'!$E16</f>
        <v>0</v>
      </c>
      <c r="F16" s="55">
        <f>'[11]Daily Roster'!$F16</f>
        <v>0</v>
      </c>
      <c r="G16" s="55">
        <f>'[11]Daily Roster'!$G16</f>
        <v>0</v>
      </c>
      <c r="H16" s="55">
        <f>'[11]Daily Roster'!$H16</f>
        <v>0</v>
      </c>
      <c r="I16" s="55">
        <f>'[11]Daily Roster'!$I16</f>
        <v>0</v>
      </c>
      <c r="J16" s="55">
        <f>'[11]Daily Roster'!$J16</f>
        <v>0</v>
      </c>
      <c r="K16" s="55">
        <f>'[11]Daily Roster'!$K16</f>
        <v>0</v>
      </c>
      <c r="L16" s="55">
        <f>'[11]Daily Roster'!$L16</f>
        <v>0</v>
      </c>
      <c r="M16" s="55">
        <f>'[11]Daily Roster'!$M16</f>
        <v>0</v>
      </c>
      <c r="N16" s="55">
        <f>'[11]Daily Roster'!$N16</f>
        <v>0</v>
      </c>
      <c r="O16" s="55">
        <f>'[11]Daily Roster'!$O16</f>
        <v>0</v>
      </c>
      <c r="P16" s="55">
        <f>'[11]Daily Roster'!$P16</f>
        <v>0</v>
      </c>
      <c r="Q16" s="55">
        <f>'[11]Daily Roster'!$Q16</f>
        <v>0</v>
      </c>
      <c r="R16" s="55">
        <f>'[11]Daily Roster'!$R16</f>
        <v>0</v>
      </c>
      <c r="S16" s="55">
        <f>'[11]Daily Roster'!$S16</f>
        <v>0</v>
      </c>
      <c r="T16" s="55">
        <f>'[11]Daily Roster'!$T16</f>
        <v>0</v>
      </c>
    </row>
    <row r="17" spans="1:20" x14ac:dyDescent="0.3">
      <c r="A17" s="7">
        <v>43122</v>
      </c>
      <c r="B17" s="1" t="s">
        <v>1</v>
      </c>
      <c r="C17" s="55">
        <f>'[11]Daily Roster'!$C17</f>
        <v>0</v>
      </c>
      <c r="D17" s="55">
        <f>'[11]Daily Roster'!$D17</f>
        <v>0</v>
      </c>
      <c r="E17" s="55">
        <f>'[11]Daily Roster'!$E17</f>
        <v>0</v>
      </c>
      <c r="F17" s="55">
        <f>'[11]Daily Roster'!$F17</f>
        <v>0</v>
      </c>
      <c r="G17" s="55">
        <f>'[11]Daily Roster'!$G17</f>
        <v>0</v>
      </c>
      <c r="H17" s="55">
        <f>'[11]Daily Roster'!$H17</f>
        <v>0</v>
      </c>
      <c r="I17" s="55">
        <f>'[11]Daily Roster'!$I17</f>
        <v>0</v>
      </c>
      <c r="J17" s="55">
        <f>'[11]Daily Roster'!$J17</f>
        <v>0</v>
      </c>
      <c r="K17" s="55">
        <f>'[11]Daily Roster'!$K17</f>
        <v>0</v>
      </c>
      <c r="L17" s="55">
        <f>'[11]Daily Roster'!$L17</f>
        <v>0</v>
      </c>
      <c r="M17" s="55">
        <f>'[11]Daily Roster'!$M17</f>
        <v>0</v>
      </c>
      <c r="N17" s="55">
        <f>'[11]Daily Roster'!$N17</f>
        <v>0</v>
      </c>
      <c r="O17" s="55">
        <f>'[11]Daily Roster'!$O17</f>
        <v>0</v>
      </c>
      <c r="P17" s="55">
        <f>'[11]Daily Roster'!$P17</f>
        <v>0</v>
      </c>
      <c r="Q17" s="55">
        <f>'[11]Daily Roster'!$Q17</f>
        <v>0</v>
      </c>
      <c r="R17" s="55">
        <f>'[11]Daily Roster'!$R17</f>
        <v>0</v>
      </c>
      <c r="S17" s="55">
        <f>'[11]Daily Roster'!$S17</f>
        <v>0</v>
      </c>
      <c r="T17" s="55">
        <f>'[11]Daily Roster'!$T17</f>
        <v>0</v>
      </c>
    </row>
    <row r="18" spans="1:20" x14ac:dyDescent="0.3">
      <c r="A18" s="7">
        <v>43123</v>
      </c>
      <c r="B18" s="1" t="s">
        <v>2</v>
      </c>
      <c r="C18" s="55">
        <f>'[11]Daily Roster'!$C18</f>
        <v>0</v>
      </c>
      <c r="D18" s="55">
        <f>'[11]Daily Roster'!$D18</f>
        <v>0</v>
      </c>
      <c r="E18" s="55">
        <f>'[11]Daily Roster'!$E18</f>
        <v>0</v>
      </c>
      <c r="F18" s="55">
        <f>'[11]Daily Roster'!$F18</f>
        <v>0</v>
      </c>
      <c r="G18" s="55">
        <f>'[11]Daily Roster'!$G18</f>
        <v>0</v>
      </c>
      <c r="H18" s="55">
        <f>'[11]Daily Roster'!$H18</f>
        <v>0</v>
      </c>
      <c r="I18" s="55">
        <f>'[11]Daily Roster'!$I18</f>
        <v>0</v>
      </c>
      <c r="J18" s="55">
        <f>'[11]Daily Roster'!$J18</f>
        <v>0</v>
      </c>
      <c r="K18" s="55">
        <f>'[11]Daily Roster'!$K18</f>
        <v>0</v>
      </c>
      <c r="L18" s="55">
        <f>'[11]Daily Roster'!$L18</f>
        <v>0</v>
      </c>
      <c r="M18" s="55">
        <f>'[11]Daily Roster'!$M18</f>
        <v>0</v>
      </c>
      <c r="N18" s="55">
        <f>'[11]Daily Roster'!$N18</f>
        <v>0</v>
      </c>
      <c r="O18" s="55">
        <f>'[11]Daily Roster'!$O18</f>
        <v>0</v>
      </c>
      <c r="P18" s="55">
        <f>'[11]Daily Roster'!$P18</f>
        <v>0</v>
      </c>
      <c r="Q18" s="55">
        <f>'[11]Daily Roster'!$Q18</f>
        <v>0</v>
      </c>
      <c r="R18" s="55">
        <f>'[11]Daily Roster'!$R18</f>
        <v>0</v>
      </c>
      <c r="S18" s="55">
        <f>'[11]Daily Roster'!$S18</f>
        <v>0</v>
      </c>
      <c r="T18" s="55">
        <f>'[11]Daily Roster'!$T18</f>
        <v>0</v>
      </c>
    </row>
    <row r="19" spans="1:20" x14ac:dyDescent="0.3">
      <c r="A19" s="7">
        <v>43124</v>
      </c>
      <c r="B19" s="1" t="s">
        <v>3</v>
      </c>
      <c r="C19" s="55">
        <f>'[11]Daily Roster'!$C19</f>
        <v>0</v>
      </c>
      <c r="D19" s="55">
        <f>'[11]Daily Roster'!$D19</f>
        <v>0</v>
      </c>
      <c r="E19" s="55">
        <f>'[11]Daily Roster'!$E19</f>
        <v>0</v>
      </c>
      <c r="F19" s="55">
        <f>'[11]Daily Roster'!$F19</f>
        <v>0</v>
      </c>
      <c r="G19" s="55">
        <f>'[11]Daily Roster'!$G19</f>
        <v>0</v>
      </c>
      <c r="H19" s="55">
        <f>'[11]Daily Roster'!$H19</f>
        <v>0</v>
      </c>
      <c r="I19" s="55">
        <f>'[11]Daily Roster'!$I19</f>
        <v>0</v>
      </c>
      <c r="J19" s="55">
        <f>'[11]Daily Roster'!$J19</f>
        <v>0</v>
      </c>
      <c r="K19" s="55">
        <f>'[11]Daily Roster'!$K19</f>
        <v>0</v>
      </c>
      <c r="L19" s="55">
        <f>'[11]Daily Roster'!$L19</f>
        <v>0</v>
      </c>
      <c r="M19" s="55">
        <f>'[11]Daily Roster'!$M19</f>
        <v>0</v>
      </c>
      <c r="N19" s="55">
        <f>'[11]Daily Roster'!$N19</f>
        <v>0</v>
      </c>
      <c r="O19" s="55">
        <f>'[11]Daily Roster'!$O19</f>
        <v>0</v>
      </c>
      <c r="P19" s="55">
        <f>'[11]Daily Roster'!$P19</f>
        <v>0</v>
      </c>
      <c r="Q19" s="55">
        <f>'[11]Daily Roster'!$Q19</f>
        <v>0</v>
      </c>
      <c r="R19" s="55">
        <f>'[11]Daily Roster'!$R19</f>
        <v>0</v>
      </c>
      <c r="S19" s="55">
        <f>'[11]Daily Roster'!$S19</f>
        <v>0</v>
      </c>
      <c r="T19" s="55">
        <f>'[11]Daily Roster'!$T19</f>
        <v>0</v>
      </c>
    </row>
    <row r="20" spans="1:20" x14ac:dyDescent="0.3">
      <c r="A20" s="7">
        <v>43125</v>
      </c>
      <c r="B20" s="1" t="s">
        <v>4</v>
      </c>
      <c r="C20" s="55">
        <f>'[11]Daily Roster'!$C20</f>
        <v>0</v>
      </c>
      <c r="D20" s="55">
        <f>'[11]Daily Roster'!$D20</f>
        <v>0</v>
      </c>
      <c r="E20" s="55">
        <f>'[11]Daily Roster'!$E20</f>
        <v>0</v>
      </c>
      <c r="F20" s="55">
        <f>'[11]Daily Roster'!$F20</f>
        <v>0</v>
      </c>
      <c r="G20" s="55">
        <f>'[11]Daily Roster'!$G20</f>
        <v>0</v>
      </c>
      <c r="H20" s="55">
        <f>'[11]Daily Roster'!$H20</f>
        <v>0</v>
      </c>
      <c r="I20" s="55">
        <f>'[11]Daily Roster'!$I20</f>
        <v>0</v>
      </c>
      <c r="J20" s="55">
        <f>'[11]Daily Roster'!$J20</f>
        <v>0</v>
      </c>
      <c r="K20" s="55">
        <f>'[11]Daily Roster'!$K20</f>
        <v>0</v>
      </c>
      <c r="L20" s="55">
        <f>'[11]Daily Roster'!$L20</f>
        <v>0</v>
      </c>
      <c r="M20" s="55">
        <f>'[11]Daily Roster'!$M20</f>
        <v>0</v>
      </c>
      <c r="N20" s="55">
        <f>'[11]Daily Roster'!$N20</f>
        <v>0</v>
      </c>
      <c r="O20" s="55">
        <f>'[11]Daily Roster'!$O20</f>
        <v>0</v>
      </c>
      <c r="P20" s="55">
        <f>'[11]Daily Roster'!$P20</f>
        <v>0</v>
      </c>
      <c r="Q20" s="55">
        <f>'[11]Daily Roster'!$Q20</f>
        <v>0</v>
      </c>
      <c r="R20" s="55">
        <f>'[11]Daily Roster'!$R20</f>
        <v>0</v>
      </c>
      <c r="S20" s="55">
        <f>'[11]Daily Roster'!$S20</f>
        <v>0</v>
      </c>
      <c r="T20" s="55">
        <f>'[11]Daily Roster'!$T20</f>
        <v>0</v>
      </c>
    </row>
    <row r="21" spans="1:20" x14ac:dyDescent="0.3">
      <c r="A21" s="7">
        <v>43126</v>
      </c>
      <c r="B21" s="1" t="s">
        <v>5</v>
      </c>
      <c r="C21" s="55">
        <f>'[11]Daily Roster'!$C21</f>
        <v>0</v>
      </c>
      <c r="D21" s="55" t="str">
        <f>'[11]Daily Roster'!$D21</f>
        <v>NO CLINIC</v>
      </c>
      <c r="E21" s="55">
        <f>'[11]Daily Roster'!$E21</f>
        <v>0</v>
      </c>
      <c r="F21" s="55">
        <f>'[11]Daily Roster'!$F21</f>
        <v>0</v>
      </c>
      <c r="G21" s="55">
        <f>'[11]Daily Roster'!$G21</f>
        <v>0</v>
      </c>
      <c r="H21" s="55">
        <f>'[11]Daily Roster'!$H21</f>
        <v>0</v>
      </c>
      <c r="I21" s="55">
        <f>'[11]Daily Roster'!$I21</f>
        <v>0</v>
      </c>
      <c r="J21" s="55">
        <f>'[11]Daily Roster'!$J21</f>
        <v>0</v>
      </c>
      <c r="K21" s="55">
        <f>'[11]Daily Roster'!$K21</f>
        <v>0</v>
      </c>
      <c r="L21" s="55">
        <f>'[11]Daily Roster'!$L21</f>
        <v>0</v>
      </c>
      <c r="M21" s="55">
        <f>'[11]Daily Roster'!$M21</f>
        <v>0</v>
      </c>
      <c r="N21" s="55">
        <f>'[11]Daily Roster'!$N21</f>
        <v>0</v>
      </c>
      <c r="O21" s="55">
        <f>'[11]Daily Roster'!$O21</f>
        <v>0</v>
      </c>
      <c r="P21" s="55">
        <f>'[11]Daily Roster'!$P21</f>
        <v>0</v>
      </c>
      <c r="Q21" s="55">
        <f>'[11]Daily Roster'!$Q21</f>
        <v>0</v>
      </c>
      <c r="R21" s="55">
        <f>'[11]Daily Roster'!$R21</f>
        <v>0</v>
      </c>
      <c r="S21" s="55">
        <f>'[11]Daily Roster'!$S21</f>
        <v>0</v>
      </c>
      <c r="T21" s="55">
        <f>'[11]Daily Roster'!$T21</f>
        <v>0</v>
      </c>
    </row>
    <row r="22" spans="1:20" x14ac:dyDescent="0.3">
      <c r="A22" s="7">
        <v>43129</v>
      </c>
      <c r="B22" s="1" t="s">
        <v>1</v>
      </c>
      <c r="C22" s="55">
        <f>'[11]Daily Roster'!$C22</f>
        <v>0</v>
      </c>
      <c r="D22" s="55">
        <f>'[11]Daily Roster'!$D22</f>
        <v>0</v>
      </c>
      <c r="E22" s="55">
        <f>'[11]Daily Roster'!$E22</f>
        <v>0</v>
      </c>
      <c r="F22" s="55">
        <f>'[11]Daily Roster'!$F22</f>
        <v>0</v>
      </c>
      <c r="G22" s="55">
        <f>'[11]Daily Roster'!$G22</f>
        <v>0</v>
      </c>
      <c r="H22" s="55">
        <f>'[11]Daily Roster'!$H22</f>
        <v>0</v>
      </c>
      <c r="I22" s="55">
        <f>'[11]Daily Roster'!$I22</f>
        <v>0</v>
      </c>
      <c r="J22" s="55">
        <f>'[11]Daily Roster'!$J22</f>
        <v>0</v>
      </c>
      <c r="K22" s="55">
        <f>'[11]Daily Roster'!$K22</f>
        <v>0</v>
      </c>
      <c r="L22" s="55">
        <f>'[11]Daily Roster'!$L22</f>
        <v>0</v>
      </c>
      <c r="M22" s="55">
        <f>'[11]Daily Roster'!$M22</f>
        <v>0</v>
      </c>
      <c r="N22" s="55">
        <f>'[11]Daily Roster'!$N22</f>
        <v>0</v>
      </c>
      <c r="O22" s="55">
        <f>'[11]Daily Roster'!$O22</f>
        <v>0</v>
      </c>
      <c r="P22" s="55">
        <f>'[11]Daily Roster'!$P22</f>
        <v>0</v>
      </c>
      <c r="Q22" s="55">
        <f>'[11]Daily Roster'!$Q22</f>
        <v>0</v>
      </c>
      <c r="R22" s="55">
        <f>'[11]Daily Roster'!$R22</f>
        <v>0</v>
      </c>
      <c r="S22" s="55">
        <f>'[11]Daily Roster'!$S22</f>
        <v>0</v>
      </c>
      <c r="T22" s="55">
        <f>'[11]Daily Roster'!$T22</f>
        <v>0</v>
      </c>
    </row>
    <row r="23" spans="1:20" x14ac:dyDescent="0.3">
      <c r="A23" s="7">
        <v>43130</v>
      </c>
      <c r="B23" s="1" t="s">
        <v>2</v>
      </c>
      <c r="C23" s="55">
        <f>'[11]Daily Roster'!$C23</f>
        <v>0</v>
      </c>
      <c r="D23" s="55">
        <f>'[11]Daily Roster'!$D23</f>
        <v>0</v>
      </c>
      <c r="E23" s="55">
        <f>'[11]Daily Roster'!$E23</f>
        <v>0</v>
      </c>
      <c r="F23" s="55">
        <f>'[11]Daily Roster'!$F23</f>
        <v>0</v>
      </c>
      <c r="G23" s="55">
        <f>'[11]Daily Roster'!$G23</f>
        <v>0</v>
      </c>
      <c r="H23" s="55">
        <f>'[11]Daily Roster'!$H23</f>
        <v>0</v>
      </c>
      <c r="I23" s="55">
        <f>'[11]Daily Roster'!$I23</f>
        <v>0</v>
      </c>
      <c r="J23" s="55">
        <f>'[11]Daily Roster'!$J23</f>
        <v>0</v>
      </c>
      <c r="K23" s="55">
        <f>'[11]Daily Roster'!$K23</f>
        <v>0</v>
      </c>
      <c r="L23" s="55">
        <f>'[11]Daily Roster'!$L23</f>
        <v>0</v>
      </c>
      <c r="M23" s="55">
        <f>'[11]Daily Roster'!$M23</f>
        <v>0</v>
      </c>
      <c r="N23" s="55">
        <f>'[11]Daily Roster'!$N23</f>
        <v>0</v>
      </c>
      <c r="O23" s="55">
        <f>'[11]Daily Roster'!$O23</f>
        <v>0</v>
      </c>
      <c r="P23" s="55">
        <f>'[11]Daily Roster'!$P23</f>
        <v>0</v>
      </c>
      <c r="Q23" s="55">
        <f>'[11]Daily Roster'!$Q23</f>
        <v>0</v>
      </c>
      <c r="R23" s="55">
        <f>'[11]Daily Roster'!$R23</f>
        <v>0</v>
      </c>
      <c r="S23" s="55">
        <f>'[11]Daily Roster'!$S23</f>
        <v>0</v>
      </c>
      <c r="T23" s="55">
        <f>'[11]Daily Roster'!$T23</f>
        <v>0</v>
      </c>
    </row>
    <row r="24" spans="1:20" x14ac:dyDescent="0.3">
      <c r="A24" s="7">
        <v>43131</v>
      </c>
      <c r="B24" s="1" t="s">
        <v>3</v>
      </c>
      <c r="C24" s="55">
        <f>'[11]Daily Roster'!$C24</f>
        <v>0</v>
      </c>
      <c r="D24" s="55">
        <f>'[11]Daily Roster'!$D24</f>
        <v>0</v>
      </c>
      <c r="E24" s="55">
        <f>'[11]Daily Roster'!$E24</f>
        <v>0</v>
      </c>
      <c r="F24" s="55">
        <f>'[11]Daily Roster'!$F24</f>
        <v>0</v>
      </c>
      <c r="G24" s="55">
        <f>'[11]Daily Roster'!$G24</f>
        <v>0</v>
      </c>
      <c r="H24" s="55">
        <f>'[11]Daily Roster'!$H24</f>
        <v>0</v>
      </c>
      <c r="I24" s="55">
        <f>'[11]Daily Roster'!$I24</f>
        <v>0</v>
      </c>
      <c r="J24" s="55">
        <f>'[11]Daily Roster'!$J24</f>
        <v>0</v>
      </c>
      <c r="K24" s="55">
        <f>'[11]Daily Roster'!$K24</f>
        <v>0</v>
      </c>
      <c r="L24" s="55">
        <f>'[11]Daily Roster'!$L24</f>
        <v>0</v>
      </c>
      <c r="M24" s="55">
        <f>'[11]Daily Roster'!$M24</f>
        <v>0</v>
      </c>
      <c r="N24" s="55">
        <f>'[11]Daily Roster'!$N24</f>
        <v>0</v>
      </c>
      <c r="O24" s="55">
        <f>'[11]Daily Roster'!$O24</f>
        <v>0</v>
      </c>
      <c r="P24" s="55">
        <f>'[11]Daily Roster'!$P24</f>
        <v>0</v>
      </c>
      <c r="Q24" s="55">
        <f>'[11]Daily Roster'!$Q24</f>
        <v>0</v>
      </c>
      <c r="R24" s="55">
        <f>'[11]Daily Roster'!$R24</f>
        <v>0</v>
      </c>
      <c r="S24" s="55">
        <f>'[11]Daily Roster'!$S24</f>
        <v>0</v>
      </c>
      <c r="T24" s="55">
        <f>'[11]Daily Roster'!$T24</f>
        <v>0</v>
      </c>
    </row>
    <row r="25" spans="1:20" x14ac:dyDescent="0.3">
      <c r="A25" s="7">
        <v>43132</v>
      </c>
      <c r="B25" s="1" t="s">
        <v>4</v>
      </c>
      <c r="C25" s="55">
        <f>'[11]Daily Roster'!$C25</f>
        <v>0</v>
      </c>
      <c r="D25" s="55">
        <f>'[11]Daily Roster'!$D25</f>
        <v>0</v>
      </c>
      <c r="E25" s="55">
        <f>'[11]Daily Roster'!$E25</f>
        <v>0</v>
      </c>
      <c r="F25" s="55">
        <f>'[11]Daily Roster'!$F25</f>
        <v>0</v>
      </c>
      <c r="G25" s="55">
        <f>'[11]Daily Roster'!$G25</f>
        <v>0</v>
      </c>
      <c r="H25" s="55">
        <f>'[11]Daily Roster'!$H25</f>
        <v>0</v>
      </c>
      <c r="I25" s="55">
        <f>'[11]Daily Roster'!$I25</f>
        <v>0</v>
      </c>
      <c r="J25" s="55">
        <f>'[11]Daily Roster'!$J25</f>
        <v>0</v>
      </c>
      <c r="K25" s="55">
        <f>'[11]Daily Roster'!$K25</f>
        <v>0</v>
      </c>
      <c r="L25" s="55">
        <f>'[11]Daily Roster'!$L25</f>
        <v>0</v>
      </c>
      <c r="M25" s="55">
        <f>'[11]Daily Roster'!$M25</f>
        <v>0</v>
      </c>
      <c r="N25" s="55">
        <f>'[11]Daily Roster'!$N25</f>
        <v>0</v>
      </c>
      <c r="O25" s="55">
        <f>'[11]Daily Roster'!$O25</f>
        <v>0</v>
      </c>
      <c r="P25" s="55">
        <f>'[11]Daily Roster'!$P25</f>
        <v>0</v>
      </c>
      <c r="Q25" s="55">
        <f>'[11]Daily Roster'!$Q25</f>
        <v>0</v>
      </c>
      <c r="R25" s="55">
        <f>'[11]Daily Roster'!$R25</f>
        <v>0</v>
      </c>
      <c r="S25" s="55">
        <f>'[11]Daily Roster'!$S25</f>
        <v>0</v>
      </c>
      <c r="T25" s="55">
        <f>'[11]Daily Roster'!$T25</f>
        <v>0</v>
      </c>
    </row>
    <row r="26" spans="1:20" x14ac:dyDescent="0.3">
      <c r="A26" s="7">
        <v>43133</v>
      </c>
      <c r="B26" s="1" t="s">
        <v>5</v>
      </c>
      <c r="C26" s="55">
        <f>'[11]Daily Roster'!$C26</f>
        <v>0</v>
      </c>
      <c r="D26" s="55">
        <f>'[11]Daily Roster'!$D26</f>
        <v>0</v>
      </c>
      <c r="E26" s="55">
        <f>'[11]Daily Roster'!$E26</f>
        <v>0</v>
      </c>
      <c r="F26" s="55">
        <f>'[11]Daily Roster'!$F26</f>
        <v>0</v>
      </c>
      <c r="G26" s="55">
        <f>'[11]Daily Roster'!$G26</f>
        <v>0</v>
      </c>
      <c r="H26" s="55">
        <f>'[11]Daily Roster'!$H26</f>
        <v>0</v>
      </c>
      <c r="I26" s="55">
        <f>'[11]Daily Roster'!$I26</f>
        <v>0</v>
      </c>
      <c r="J26" s="55">
        <f>'[11]Daily Roster'!$J26</f>
        <v>0</v>
      </c>
      <c r="K26" s="55">
        <f>'[11]Daily Roster'!$K26</f>
        <v>0</v>
      </c>
      <c r="L26" s="55">
        <f>'[11]Daily Roster'!$L26</f>
        <v>0</v>
      </c>
      <c r="M26" s="55">
        <f>'[11]Daily Roster'!$M26</f>
        <v>0</v>
      </c>
      <c r="N26" s="55">
        <f>'[11]Daily Roster'!$N26</f>
        <v>0</v>
      </c>
      <c r="O26" s="55">
        <f>'[11]Daily Roster'!$O26</f>
        <v>0</v>
      </c>
      <c r="P26" s="55">
        <f>'[11]Daily Roster'!$P26</f>
        <v>0</v>
      </c>
      <c r="Q26" s="55">
        <f>'[11]Daily Roster'!$Q26</f>
        <v>0</v>
      </c>
      <c r="R26" s="55">
        <f>'[11]Daily Roster'!$R26</f>
        <v>0</v>
      </c>
      <c r="S26" s="55">
        <f>'[11]Daily Roster'!$S26</f>
        <v>0</v>
      </c>
      <c r="T26" s="55">
        <f>'[11]Daily Roster'!$T26</f>
        <v>0</v>
      </c>
    </row>
    <row r="27" spans="1:20" x14ac:dyDescent="0.3">
      <c r="A27" s="7">
        <v>43136</v>
      </c>
      <c r="B27" s="1" t="s">
        <v>1</v>
      </c>
      <c r="C27" s="55">
        <f>'[11]Daily Roster'!$C27</f>
        <v>0</v>
      </c>
      <c r="D27" s="55">
        <f>'[11]Daily Roster'!$D27</f>
        <v>0</v>
      </c>
      <c r="E27" s="55">
        <f>'[11]Daily Roster'!$E27</f>
        <v>0</v>
      </c>
      <c r="F27" s="55">
        <f>'[11]Daily Roster'!$F27</f>
        <v>0</v>
      </c>
      <c r="G27" s="55">
        <f>'[11]Daily Roster'!$G27</f>
        <v>0</v>
      </c>
      <c r="H27" s="55">
        <f>'[11]Daily Roster'!$H27</f>
        <v>0</v>
      </c>
      <c r="I27" s="55">
        <f>'[11]Daily Roster'!$I27</f>
        <v>0</v>
      </c>
      <c r="J27" s="55">
        <f>'[11]Daily Roster'!$J27</f>
        <v>0</v>
      </c>
      <c r="K27" s="55">
        <f>'[11]Daily Roster'!$K27</f>
        <v>0</v>
      </c>
      <c r="L27" s="55">
        <f>'[11]Daily Roster'!$L27</f>
        <v>0</v>
      </c>
      <c r="M27" s="55">
        <f>'[11]Daily Roster'!$M27</f>
        <v>0</v>
      </c>
      <c r="N27" s="55">
        <f>'[11]Daily Roster'!$N27</f>
        <v>0</v>
      </c>
      <c r="O27" s="55">
        <f>'[11]Daily Roster'!$O27</f>
        <v>0</v>
      </c>
      <c r="P27" s="55">
        <f>'[11]Daily Roster'!$P27</f>
        <v>0</v>
      </c>
      <c r="Q27" s="55">
        <f>'[11]Daily Roster'!$Q27</f>
        <v>0</v>
      </c>
      <c r="R27" s="55">
        <f>'[11]Daily Roster'!$R27</f>
        <v>0</v>
      </c>
      <c r="S27" s="55">
        <f>'[11]Daily Roster'!$S27</f>
        <v>0</v>
      </c>
      <c r="T27" s="55">
        <f>'[11]Daily Roster'!$T27</f>
        <v>0</v>
      </c>
    </row>
    <row r="28" spans="1:20" x14ac:dyDescent="0.3">
      <c r="A28" s="7">
        <v>43137</v>
      </c>
      <c r="B28" s="1" t="s">
        <v>2</v>
      </c>
      <c r="C28" s="55">
        <f>'[11]Daily Roster'!$C28</f>
        <v>0</v>
      </c>
      <c r="D28" s="55">
        <f>'[11]Daily Roster'!$D28</f>
        <v>0</v>
      </c>
      <c r="E28" s="55">
        <f>'[11]Daily Roster'!$E28</f>
        <v>0</v>
      </c>
      <c r="F28" s="55">
        <f>'[11]Daily Roster'!$F28</f>
        <v>0</v>
      </c>
      <c r="G28" s="55">
        <f>'[11]Daily Roster'!$G28</f>
        <v>0</v>
      </c>
      <c r="H28" s="55">
        <f>'[11]Daily Roster'!$H28</f>
        <v>0</v>
      </c>
      <c r="I28" s="55">
        <f>'[11]Daily Roster'!$I28</f>
        <v>0</v>
      </c>
      <c r="J28" s="55">
        <f>'[11]Daily Roster'!$J28</f>
        <v>0</v>
      </c>
      <c r="K28" s="55">
        <f>'[11]Daily Roster'!$K28</f>
        <v>0</v>
      </c>
      <c r="L28" s="55">
        <f>'[11]Daily Roster'!$L28</f>
        <v>0</v>
      </c>
      <c r="M28" s="55">
        <f>'[11]Daily Roster'!$M28</f>
        <v>0</v>
      </c>
      <c r="N28" s="55">
        <f>'[11]Daily Roster'!$N28</f>
        <v>0</v>
      </c>
      <c r="O28" s="55">
        <f>'[11]Daily Roster'!$O28</f>
        <v>0</v>
      </c>
      <c r="P28" s="55">
        <f>'[11]Daily Roster'!$P28</f>
        <v>0</v>
      </c>
      <c r="Q28" s="55">
        <f>'[11]Daily Roster'!$Q28</f>
        <v>0</v>
      </c>
      <c r="R28" s="55">
        <f>'[11]Daily Roster'!$R28</f>
        <v>0</v>
      </c>
      <c r="S28" s="55">
        <f>'[11]Daily Roster'!$S28</f>
        <v>0</v>
      </c>
      <c r="T28" s="55">
        <f>'[11]Daily Roster'!$T28</f>
        <v>0</v>
      </c>
    </row>
    <row r="29" spans="1:20" x14ac:dyDescent="0.3">
      <c r="A29" s="7">
        <v>43138</v>
      </c>
      <c r="B29" s="1" t="s">
        <v>3</v>
      </c>
      <c r="C29" s="55">
        <f>'[11]Daily Roster'!$C29</f>
        <v>0</v>
      </c>
      <c r="D29" s="55">
        <f>'[11]Daily Roster'!$D29</f>
        <v>0</v>
      </c>
      <c r="E29" s="55">
        <f>'[11]Daily Roster'!$E29</f>
        <v>0</v>
      </c>
      <c r="F29" s="55">
        <f>'[11]Daily Roster'!$F29</f>
        <v>0</v>
      </c>
      <c r="G29" s="55">
        <f>'[11]Daily Roster'!$G29</f>
        <v>0</v>
      </c>
      <c r="H29" s="55">
        <f>'[11]Daily Roster'!$H29</f>
        <v>0</v>
      </c>
      <c r="I29" s="55">
        <f>'[11]Daily Roster'!$I29</f>
        <v>0</v>
      </c>
      <c r="J29" s="55">
        <f>'[11]Daily Roster'!$J29</f>
        <v>0</v>
      </c>
      <c r="K29" s="55">
        <f>'[11]Daily Roster'!$K29</f>
        <v>0</v>
      </c>
      <c r="L29" s="55">
        <f>'[11]Daily Roster'!$L29</f>
        <v>0</v>
      </c>
      <c r="M29" s="55">
        <f>'[11]Daily Roster'!$M29</f>
        <v>0</v>
      </c>
      <c r="N29" s="55">
        <f>'[11]Daily Roster'!$N29</f>
        <v>0</v>
      </c>
      <c r="O29" s="55">
        <f>'[11]Daily Roster'!$O29</f>
        <v>0</v>
      </c>
      <c r="P29" s="55">
        <f>'[11]Daily Roster'!$P29</f>
        <v>0</v>
      </c>
      <c r="Q29" s="55">
        <f>'[11]Daily Roster'!$Q29</f>
        <v>0</v>
      </c>
      <c r="R29" s="55">
        <f>'[11]Daily Roster'!$R29</f>
        <v>0</v>
      </c>
      <c r="S29" s="55">
        <f>'[11]Daily Roster'!$S29</f>
        <v>0</v>
      </c>
      <c r="T29" s="55">
        <f>'[11]Daily Roster'!$T29</f>
        <v>0</v>
      </c>
    </row>
    <row r="30" spans="1:20" x14ac:dyDescent="0.3">
      <c r="A30" s="7">
        <v>43139</v>
      </c>
      <c r="B30" s="1" t="s">
        <v>4</v>
      </c>
      <c r="C30" s="55">
        <f>'[11]Daily Roster'!$C30</f>
        <v>0</v>
      </c>
      <c r="D30" s="55">
        <f>'[11]Daily Roster'!$D30</f>
        <v>0</v>
      </c>
      <c r="E30" s="55">
        <f>'[11]Daily Roster'!$E30</f>
        <v>0</v>
      </c>
      <c r="F30" s="55">
        <f>'[11]Daily Roster'!$F30</f>
        <v>0</v>
      </c>
      <c r="G30" s="55">
        <f>'[11]Daily Roster'!$G30</f>
        <v>0</v>
      </c>
      <c r="H30" s="55">
        <f>'[11]Daily Roster'!$H30</f>
        <v>0</v>
      </c>
      <c r="I30" s="55">
        <f>'[11]Daily Roster'!$I30</f>
        <v>0</v>
      </c>
      <c r="J30" s="55">
        <f>'[11]Daily Roster'!$J30</f>
        <v>0</v>
      </c>
      <c r="K30" s="55">
        <f>'[11]Daily Roster'!$K30</f>
        <v>0</v>
      </c>
      <c r="L30" s="55">
        <f>'[11]Daily Roster'!$L30</f>
        <v>0</v>
      </c>
      <c r="M30" s="55">
        <f>'[11]Daily Roster'!$M30</f>
        <v>0</v>
      </c>
      <c r="N30" s="55">
        <f>'[11]Daily Roster'!$N30</f>
        <v>0</v>
      </c>
      <c r="O30" s="55">
        <f>'[11]Daily Roster'!$O30</f>
        <v>0</v>
      </c>
      <c r="P30" s="55">
        <f>'[11]Daily Roster'!$P30</f>
        <v>0</v>
      </c>
      <c r="Q30" s="55">
        <f>'[11]Daily Roster'!$Q30</f>
        <v>0</v>
      </c>
      <c r="R30" s="55">
        <f>'[11]Daily Roster'!$R30</f>
        <v>0</v>
      </c>
      <c r="S30" s="55">
        <f>'[11]Daily Roster'!$S30</f>
        <v>0</v>
      </c>
      <c r="T30" s="55">
        <f>'[11]Daily Roster'!$T30</f>
        <v>0</v>
      </c>
    </row>
    <row r="31" spans="1:20" x14ac:dyDescent="0.3">
      <c r="A31" s="7">
        <v>43140</v>
      </c>
      <c r="B31" s="1" t="s">
        <v>5</v>
      </c>
      <c r="C31" s="55">
        <f>'[11]Daily Roster'!$C31</f>
        <v>0</v>
      </c>
      <c r="D31" s="55">
        <f>'[11]Daily Roster'!$D31</f>
        <v>0</v>
      </c>
      <c r="E31" s="55">
        <f>'[11]Daily Roster'!$E31</f>
        <v>0</v>
      </c>
      <c r="F31" s="55">
        <f>'[11]Daily Roster'!$F31</f>
        <v>0</v>
      </c>
      <c r="G31" s="55">
        <f>'[11]Daily Roster'!$G31</f>
        <v>0</v>
      </c>
      <c r="H31" s="55">
        <f>'[11]Daily Roster'!$H31</f>
        <v>0</v>
      </c>
      <c r="I31" s="55">
        <f>'[11]Daily Roster'!$I31</f>
        <v>0</v>
      </c>
      <c r="J31" s="55">
        <f>'[11]Daily Roster'!$J31</f>
        <v>0</v>
      </c>
      <c r="K31" s="55">
        <f>'[11]Daily Roster'!$K31</f>
        <v>0</v>
      </c>
      <c r="L31" s="55">
        <f>'[11]Daily Roster'!$L31</f>
        <v>0</v>
      </c>
      <c r="M31" s="55">
        <f>'[11]Daily Roster'!$M31</f>
        <v>0</v>
      </c>
      <c r="N31" s="55">
        <f>'[11]Daily Roster'!$N31</f>
        <v>0</v>
      </c>
      <c r="O31" s="55">
        <f>'[11]Daily Roster'!$O31</f>
        <v>0</v>
      </c>
      <c r="P31" s="55">
        <f>'[11]Daily Roster'!$P31</f>
        <v>0</v>
      </c>
      <c r="Q31" s="55">
        <f>'[11]Daily Roster'!$Q31</f>
        <v>0</v>
      </c>
      <c r="R31" s="55">
        <f>'[11]Daily Roster'!$R31</f>
        <v>0</v>
      </c>
      <c r="S31" s="55">
        <f>'[11]Daily Roster'!$S31</f>
        <v>0</v>
      </c>
      <c r="T31" s="55">
        <f>'[11]Daily Roster'!$T31</f>
        <v>0</v>
      </c>
    </row>
    <row r="32" spans="1:20" x14ac:dyDescent="0.3">
      <c r="A32" s="7">
        <v>43143</v>
      </c>
      <c r="B32" s="1" t="s">
        <v>1</v>
      </c>
      <c r="C32" s="55">
        <f>'[11]Daily Roster'!$C32</f>
        <v>0</v>
      </c>
      <c r="D32" s="55">
        <f>'[11]Daily Roster'!$D32</f>
        <v>0</v>
      </c>
      <c r="E32" s="55">
        <f>'[11]Daily Roster'!$E32</f>
        <v>0</v>
      </c>
      <c r="F32" s="55">
        <f>'[11]Daily Roster'!$F32</f>
        <v>0</v>
      </c>
      <c r="G32" s="55">
        <f>'[11]Daily Roster'!$G32</f>
        <v>0</v>
      </c>
      <c r="H32" s="55">
        <f>'[11]Daily Roster'!$H32</f>
        <v>0</v>
      </c>
      <c r="I32" s="55">
        <f>'[11]Daily Roster'!$I32</f>
        <v>0</v>
      </c>
      <c r="J32" s="55">
        <f>'[11]Daily Roster'!$J32</f>
        <v>0</v>
      </c>
      <c r="K32" s="55">
        <f>'[11]Daily Roster'!$K32</f>
        <v>0</v>
      </c>
      <c r="L32" s="55">
        <f>'[11]Daily Roster'!$L32</f>
        <v>0</v>
      </c>
      <c r="M32" s="55">
        <f>'[11]Daily Roster'!$M32</f>
        <v>0</v>
      </c>
      <c r="N32" s="55">
        <f>'[11]Daily Roster'!$N32</f>
        <v>0</v>
      </c>
      <c r="O32" s="55">
        <f>'[11]Daily Roster'!$O32</f>
        <v>0</v>
      </c>
      <c r="P32" s="55">
        <f>'[11]Daily Roster'!$P32</f>
        <v>0</v>
      </c>
      <c r="Q32" s="55">
        <f>'[11]Daily Roster'!$Q32</f>
        <v>0</v>
      </c>
      <c r="R32" s="55">
        <f>'[11]Daily Roster'!$R32</f>
        <v>0</v>
      </c>
      <c r="S32" s="55">
        <f>'[11]Daily Roster'!$S32</f>
        <v>0</v>
      </c>
      <c r="T32" s="55">
        <f>'[11]Daily Roster'!$T32</f>
        <v>0</v>
      </c>
    </row>
    <row r="33" spans="1:20" x14ac:dyDescent="0.3">
      <c r="A33" s="7">
        <v>43144</v>
      </c>
      <c r="B33" s="1" t="s">
        <v>2</v>
      </c>
      <c r="C33" s="55">
        <f>'[11]Daily Roster'!$C33</f>
        <v>0</v>
      </c>
      <c r="D33" s="55">
        <f>'[11]Daily Roster'!$D33</f>
        <v>0</v>
      </c>
      <c r="E33" s="55">
        <f>'[11]Daily Roster'!$E33</f>
        <v>0</v>
      </c>
      <c r="F33" s="55">
        <f>'[11]Daily Roster'!$F33</f>
        <v>0</v>
      </c>
      <c r="G33" s="55">
        <f>'[11]Daily Roster'!$G33</f>
        <v>0</v>
      </c>
      <c r="H33" s="55">
        <f>'[11]Daily Roster'!$H33</f>
        <v>0</v>
      </c>
      <c r="I33" s="55">
        <f>'[11]Daily Roster'!$I33</f>
        <v>0</v>
      </c>
      <c r="J33" s="55">
        <f>'[11]Daily Roster'!$J33</f>
        <v>0</v>
      </c>
      <c r="K33" s="55">
        <f>'[11]Daily Roster'!$K33</f>
        <v>0</v>
      </c>
      <c r="L33" s="55">
        <f>'[11]Daily Roster'!$L33</f>
        <v>0</v>
      </c>
      <c r="M33" s="55">
        <f>'[11]Daily Roster'!$M33</f>
        <v>0</v>
      </c>
      <c r="N33" s="55">
        <f>'[11]Daily Roster'!$N33</f>
        <v>0</v>
      </c>
      <c r="O33" s="55">
        <f>'[11]Daily Roster'!$O33</f>
        <v>0</v>
      </c>
      <c r="P33" s="55">
        <f>'[11]Daily Roster'!$P33</f>
        <v>0</v>
      </c>
      <c r="Q33" s="55">
        <f>'[11]Daily Roster'!$Q33</f>
        <v>0</v>
      </c>
      <c r="R33" s="55">
        <f>'[11]Daily Roster'!$R33</f>
        <v>0</v>
      </c>
      <c r="S33" s="55">
        <f>'[11]Daily Roster'!$S33</f>
        <v>0</v>
      </c>
      <c r="T33" s="55">
        <f>'[11]Daily Roster'!$T33</f>
        <v>0</v>
      </c>
    </row>
    <row r="34" spans="1:20" x14ac:dyDescent="0.3">
      <c r="A34" s="7">
        <v>43145</v>
      </c>
      <c r="B34" s="1" t="s">
        <v>3</v>
      </c>
      <c r="C34" s="55">
        <f>'[11]Daily Roster'!$C34</f>
        <v>0</v>
      </c>
      <c r="D34" s="55">
        <f>'[11]Daily Roster'!$D34</f>
        <v>0</v>
      </c>
      <c r="E34" s="55">
        <f>'[11]Daily Roster'!$E34</f>
        <v>0</v>
      </c>
      <c r="F34" s="55">
        <f>'[11]Daily Roster'!$F34</f>
        <v>0</v>
      </c>
      <c r="G34" s="55">
        <f>'[11]Daily Roster'!$G34</f>
        <v>0</v>
      </c>
      <c r="H34" s="55">
        <f>'[11]Daily Roster'!$H34</f>
        <v>0</v>
      </c>
      <c r="I34" s="55">
        <f>'[11]Daily Roster'!$I34</f>
        <v>0</v>
      </c>
      <c r="J34" s="55">
        <f>'[11]Daily Roster'!$J34</f>
        <v>0</v>
      </c>
      <c r="K34" s="55">
        <f>'[11]Daily Roster'!$K34</f>
        <v>0</v>
      </c>
      <c r="L34" s="55">
        <f>'[11]Daily Roster'!$L34</f>
        <v>0</v>
      </c>
      <c r="M34" s="55">
        <f>'[11]Daily Roster'!$M34</f>
        <v>0</v>
      </c>
      <c r="N34" s="55">
        <f>'[11]Daily Roster'!$N34</f>
        <v>0</v>
      </c>
      <c r="O34" s="55">
        <f>'[11]Daily Roster'!$O34</f>
        <v>0</v>
      </c>
      <c r="P34" s="55">
        <f>'[11]Daily Roster'!$P34</f>
        <v>0</v>
      </c>
      <c r="Q34" s="55">
        <f>'[11]Daily Roster'!$Q34</f>
        <v>0</v>
      </c>
      <c r="R34" s="55">
        <f>'[11]Daily Roster'!$R34</f>
        <v>0</v>
      </c>
      <c r="S34" s="55">
        <f>'[11]Daily Roster'!$S34</f>
        <v>0</v>
      </c>
      <c r="T34" s="55">
        <f>'[11]Daily Roster'!$T34</f>
        <v>0</v>
      </c>
    </row>
    <row r="35" spans="1:20" x14ac:dyDescent="0.3">
      <c r="A35" s="7">
        <v>43146</v>
      </c>
      <c r="B35" s="1" t="s">
        <v>4</v>
      </c>
      <c r="C35" s="55">
        <f>'[11]Daily Roster'!$C35</f>
        <v>0</v>
      </c>
      <c r="D35" s="55">
        <f>'[11]Daily Roster'!$D35</f>
        <v>0</v>
      </c>
      <c r="E35" s="55">
        <f>'[11]Daily Roster'!$E35</f>
        <v>0</v>
      </c>
      <c r="F35" s="55">
        <f>'[11]Daily Roster'!$F35</f>
        <v>0</v>
      </c>
      <c r="G35" s="55">
        <f>'[11]Daily Roster'!$G35</f>
        <v>0</v>
      </c>
      <c r="H35" s="55">
        <f>'[11]Daily Roster'!$H35</f>
        <v>0</v>
      </c>
      <c r="I35" s="55">
        <f>'[11]Daily Roster'!$I35</f>
        <v>0</v>
      </c>
      <c r="J35" s="55">
        <f>'[11]Daily Roster'!$J35</f>
        <v>0</v>
      </c>
      <c r="K35" s="55">
        <f>'[11]Daily Roster'!$K35</f>
        <v>0</v>
      </c>
      <c r="L35" s="55">
        <f>'[11]Daily Roster'!$L35</f>
        <v>0</v>
      </c>
      <c r="M35" s="55">
        <f>'[11]Daily Roster'!$M35</f>
        <v>0</v>
      </c>
      <c r="N35" s="55">
        <f>'[11]Daily Roster'!$N35</f>
        <v>0</v>
      </c>
      <c r="O35" s="55">
        <f>'[11]Daily Roster'!$O35</f>
        <v>0</v>
      </c>
      <c r="P35" s="55">
        <f>'[11]Daily Roster'!$P35</f>
        <v>0</v>
      </c>
      <c r="Q35" s="55">
        <f>'[11]Daily Roster'!$Q35</f>
        <v>0</v>
      </c>
      <c r="R35" s="55">
        <f>'[11]Daily Roster'!$R35</f>
        <v>0</v>
      </c>
      <c r="S35" s="55">
        <f>'[11]Daily Roster'!$S35</f>
        <v>0</v>
      </c>
      <c r="T35" s="55">
        <f>'[11]Daily Roster'!$T35</f>
        <v>0</v>
      </c>
    </row>
    <row r="36" spans="1:20" x14ac:dyDescent="0.3">
      <c r="A36" s="7">
        <v>43147</v>
      </c>
      <c r="B36" s="1" t="s">
        <v>5</v>
      </c>
      <c r="C36" s="55">
        <f>'[11]Daily Roster'!$C36</f>
        <v>0</v>
      </c>
      <c r="D36" s="55">
        <f>'[11]Daily Roster'!$D36</f>
        <v>0</v>
      </c>
      <c r="E36" s="55">
        <f>'[11]Daily Roster'!$E36</f>
        <v>0</v>
      </c>
      <c r="F36" s="55">
        <f>'[11]Daily Roster'!$F36</f>
        <v>0</v>
      </c>
      <c r="G36" s="55">
        <f>'[11]Daily Roster'!$G36</f>
        <v>0</v>
      </c>
      <c r="H36" s="55">
        <f>'[11]Daily Roster'!$H36</f>
        <v>0</v>
      </c>
      <c r="I36" s="55">
        <f>'[11]Daily Roster'!$I36</f>
        <v>0</v>
      </c>
      <c r="J36" s="55">
        <f>'[11]Daily Roster'!$J36</f>
        <v>0</v>
      </c>
      <c r="K36" s="55">
        <f>'[11]Daily Roster'!$K36</f>
        <v>0</v>
      </c>
      <c r="L36" s="55">
        <f>'[11]Daily Roster'!$L36</f>
        <v>0</v>
      </c>
      <c r="M36" s="55">
        <f>'[11]Daily Roster'!$M36</f>
        <v>0</v>
      </c>
      <c r="N36" s="55">
        <f>'[11]Daily Roster'!$N36</f>
        <v>0</v>
      </c>
      <c r="O36" s="55">
        <f>'[11]Daily Roster'!$O36</f>
        <v>0</v>
      </c>
      <c r="P36" s="55">
        <f>'[11]Daily Roster'!$P36</f>
        <v>0</v>
      </c>
      <c r="Q36" s="55">
        <f>'[11]Daily Roster'!$Q36</f>
        <v>0</v>
      </c>
      <c r="R36" s="55">
        <f>'[11]Daily Roster'!$R36</f>
        <v>0</v>
      </c>
      <c r="S36" s="55">
        <f>'[11]Daily Roster'!$S36</f>
        <v>0</v>
      </c>
      <c r="T36" s="55">
        <f>'[11]Daily Roster'!$T36</f>
        <v>0</v>
      </c>
    </row>
    <row r="37" spans="1:20" x14ac:dyDescent="0.3">
      <c r="A37" s="7">
        <v>43150</v>
      </c>
      <c r="B37" s="1" t="s">
        <v>1</v>
      </c>
      <c r="C37" s="55">
        <f>'[11]Daily Roster'!$C37</f>
        <v>0</v>
      </c>
      <c r="D37" s="55">
        <f>'[11]Daily Roster'!$D37</f>
        <v>0</v>
      </c>
      <c r="E37" s="55">
        <f>'[11]Daily Roster'!$E37</f>
        <v>0</v>
      </c>
      <c r="F37" s="55">
        <f>'[11]Daily Roster'!$F37</f>
        <v>0</v>
      </c>
      <c r="G37" s="55">
        <f>'[11]Daily Roster'!$G37</f>
        <v>0</v>
      </c>
      <c r="H37" s="55">
        <f>'[11]Daily Roster'!$H37</f>
        <v>0</v>
      </c>
      <c r="I37" s="55">
        <f>'[11]Daily Roster'!$I37</f>
        <v>0</v>
      </c>
      <c r="J37" s="55">
        <f>'[11]Daily Roster'!$J37</f>
        <v>0</v>
      </c>
      <c r="K37" s="55">
        <f>'[11]Daily Roster'!$K37</f>
        <v>0</v>
      </c>
      <c r="L37" s="55">
        <f>'[11]Daily Roster'!$L37</f>
        <v>0</v>
      </c>
      <c r="M37" s="55">
        <f>'[11]Daily Roster'!$M37</f>
        <v>0</v>
      </c>
      <c r="N37" s="55">
        <f>'[11]Daily Roster'!$N37</f>
        <v>0</v>
      </c>
      <c r="O37" s="55">
        <f>'[11]Daily Roster'!$O37</f>
        <v>0</v>
      </c>
      <c r="P37" s="55">
        <f>'[11]Daily Roster'!$P37</f>
        <v>0</v>
      </c>
      <c r="Q37" s="55">
        <f>'[11]Daily Roster'!$Q37</f>
        <v>0</v>
      </c>
      <c r="R37" s="55">
        <f>'[11]Daily Roster'!$R37</f>
        <v>0</v>
      </c>
      <c r="S37" s="55">
        <f>'[11]Daily Roster'!$S37</f>
        <v>0</v>
      </c>
      <c r="T37" s="55">
        <f>'[11]Daily Roster'!$T37</f>
        <v>0</v>
      </c>
    </row>
    <row r="38" spans="1:20" x14ac:dyDescent="0.3">
      <c r="A38" s="7">
        <v>43151</v>
      </c>
      <c r="B38" s="1" t="s">
        <v>2</v>
      </c>
      <c r="C38" s="55">
        <f>'[11]Daily Roster'!$C38</f>
        <v>0</v>
      </c>
      <c r="D38" s="55">
        <f>'[11]Daily Roster'!$D38</f>
        <v>0</v>
      </c>
      <c r="E38" s="55">
        <f>'[11]Daily Roster'!$E38</f>
        <v>0</v>
      </c>
      <c r="F38" s="55">
        <f>'[11]Daily Roster'!$F38</f>
        <v>0</v>
      </c>
      <c r="G38" s="55">
        <f>'[11]Daily Roster'!$G38</f>
        <v>0</v>
      </c>
      <c r="H38" s="55">
        <f>'[11]Daily Roster'!$H38</f>
        <v>0</v>
      </c>
      <c r="I38" s="55">
        <f>'[11]Daily Roster'!$I38</f>
        <v>0</v>
      </c>
      <c r="J38" s="55">
        <f>'[11]Daily Roster'!$J38</f>
        <v>0</v>
      </c>
      <c r="K38" s="55">
        <f>'[11]Daily Roster'!$K38</f>
        <v>0</v>
      </c>
      <c r="L38" s="55">
        <f>'[11]Daily Roster'!$L38</f>
        <v>0</v>
      </c>
      <c r="M38" s="55">
        <f>'[11]Daily Roster'!$M38</f>
        <v>0</v>
      </c>
      <c r="N38" s="55">
        <f>'[11]Daily Roster'!$N38</f>
        <v>0</v>
      </c>
      <c r="O38" s="55">
        <f>'[11]Daily Roster'!$O38</f>
        <v>0</v>
      </c>
      <c r="P38" s="55">
        <f>'[11]Daily Roster'!$P38</f>
        <v>0</v>
      </c>
      <c r="Q38" s="55">
        <f>'[11]Daily Roster'!$Q38</f>
        <v>0</v>
      </c>
      <c r="R38" s="55">
        <f>'[11]Daily Roster'!$R38</f>
        <v>0</v>
      </c>
      <c r="S38" s="55">
        <f>'[11]Daily Roster'!$S38</f>
        <v>0</v>
      </c>
      <c r="T38" s="55">
        <f>'[11]Daily Roster'!$T38</f>
        <v>0</v>
      </c>
    </row>
    <row r="39" spans="1:20" x14ac:dyDescent="0.3">
      <c r="A39" s="7">
        <v>43152</v>
      </c>
      <c r="B39" s="1" t="s">
        <v>3</v>
      </c>
      <c r="C39" s="55">
        <f>'[11]Daily Roster'!$C39</f>
        <v>0</v>
      </c>
      <c r="D39" s="55">
        <f>'[11]Daily Roster'!$D39</f>
        <v>0</v>
      </c>
      <c r="E39" s="55">
        <f>'[11]Daily Roster'!$E39</f>
        <v>0</v>
      </c>
      <c r="F39" s="55">
        <f>'[11]Daily Roster'!$F39</f>
        <v>0</v>
      </c>
      <c r="G39" s="55">
        <f>'[11]Daily Roster'!$G39</f>
        <v>0</v>
      </c>
      <c r="H39" s="55">
        <f>'[11]Daily Roster'!$H39</f>
        <v>0</v>
      </c>
      <c r="I39" s="55">
        <f>'[11]Daily Roster'!$I39</f>
        <v>0</v>
      </c>
      <c r="J39" s="55">
        <f>'[11]Daily Roster'!$J39</f>
        <v>0</v>
      </c>
      <c r="K39" s="55">
        <f>'[11]Daily Roster'!$K39</f>
        <v>0</v>
      </c>
      <c r="L39" s="55">
        <f>'[11]Daily Roster'!$L39</f>
        <v>0</v>
      </c>
      <c r="M39" s="55">
        <f>'[11]Daily Roster'!$M39</f>
        <v>0</v>
      </c>
      <c r="N39" s="55">
        <f>'[11]Daily Roster'!$N39</f>
        <v>0</v>
      </c>
      <c r="O39" s="55">
        <f>'[11]Daily Roster'!$O39</f>
        <v>0</v>
      </c>
      <c r="P39" s="55">
        <f>'[11]Daily Roster'!$P39</f>
        <v>0</v>
      </c>
      <c r="Q39" s="55">
        <f>'[11]Daily Roster'!$Q39</f>
        <v>0</v>
      </c>
      <c r="R39" s="55">
        <f>'[11]Daily Roster'!$R39</f>
        <v>0</v>
      </c>
      <c r="S39" s="55">
        <f>'[11]Daily Roster'!$S39</f>
        <v>0</v>
      </c>
      <c r="T39" s="55">
        <f>'[11]Daily Roster'!$T39</f>
        <v>0</v>
      </c>
    </row>
    <row r="40" spans="1:20" x14ac:dyDescent="0.3">
      <c r="A40" s="7">
        <v>43153</v>
      </c>
      <c r="B40" s="1" t="s">
        <v>4</v>
      </c>
      <c r="C40" s="55">
        <f>'[11]Daily Roster'!$C40</f>
        <v>0</v>
      </c>
      <c r="D40" s="55">
        <f>'[11]Daily Roster'!$D40</f>
        <v>0</v>
      </c>
      <c r="E40" s="55">
        <f>'[11]Daily Roster'!$E40</f>
        <v>0</v>
      </c>
      <c r="F40" s="55">
        <f>'[11]Daily Roster'!$F40</f>
        <v>0</v>
      </c>
      <c r="G40" s="55">
        <f>'[11]Daily Roster'!$G40</f>
        <v>0</v>
      </c>
      <c r="H40" s="55">
        <f>'[11]Daily Roster'!$H40</f>
        <v>0</v>
      </c>
      <c r="I40" s="55">
        <f>'[11]Daily Roster'!$I40</f>
        <v>0</v>
      </c>
      <c r="J40" s="55">
        <f>'[11]Daily Roster'!$J40</f>
        <v>0</v>
      </c>
      <c r="K40" s="55">
        <f>'[11]Daily Roster'!$K40</f>
        <v>0</v>
      </c>
      <c r="L40" s="55">
        <f>'[11]Daily Roster'!$L40</f>
        <v>0</v>
      </c>
      <c r="M40" s="55">
        <f>'[11]Daily Roster'!$M40</f>
        <v>0</v>
      </c>
      <c r="N40" s="55">
        <f>'[11]Daily Roster'!$N40</f>
        <v>0</v>
      </c>
      <c r="O40" s="55">
        <f>'[11]Daily Roster'!$O40</f>
        <v>0</v>
      </c>
      <c r="P40" s="55">
        <f>'[11]Daily Roster'!$P40</f>
        <v>0</v>
      </c>
      <c r="Q40" s="55">
        <f>'[11]Daily Roster'!$Q40</f>
        <v>0</v>
      </c>
      <c r="R40" s="55">
        <f>'[11]Daily Roster'!$R40</f>
        <v>0</v>
      </c>
      <c r="S40" s="55">
        <f>'[11]Daily Roster'!$S40</f>
        <v>0</v>
      </c>
      <c r="T40" s="55">
        <f>'[11]Daily Roster'!$T40</f>
        <v>0</v>
      </c>
    </row>
    <row r="41" spans="1:20" x14ac:dyDescent="0.3">
      <c r="A41" s="7">
        <v>43154</v>
      </c>
      <c r="B41" s="1" t="s">
        <v>5</v>
      </c>
      <c r="C41" s="55">
        <f>'[11]Daily Roster'!$C41</f>
        <v>0</v>
      </c>
      <c r="D41" s="55">
        <f>'[11]Daily Roster'!$D41</f>
        <v>0</v>
      </c>
      <c r="E41" s="55">
        <f>'[11]Daily Roster'!$E41</f>
        <v>0</v>
      </c>
      <c r="F41" s="55">
        <f>'[11]Daily Roster'!$F41</f>
        <v>0</v>
      </c>
      <c r="G41" s="55">
        <f>'[11]Daily Roster'!$G41</f>
        <v>0</v>
      </c>
      <c r="H41" s="55">
        <f>'[11]Daily Roster'!$H41</f>
        <v>0</v>
      </c>
      <c r="I41" s="55">
        <f>'[11]Daily Roster'!$I41</f>
        <v>0</v>
      </c>
      <c r="J41" s="55">
        <f>'[11]Daily Roster'!$J41</f>
        <v>0</v>
      </c>
      <c r="K41" s="55">
        <f>'[11]Daily Roster'!$K41</f>
        <v>0</v>
      </c>
      <c r="L41" s="55">
        <f>'[11]Daily Roster'!$L41</f>
        <v>0</v>
      </c>
      <c r="M41" s="55">
        <f>'[11]Daily Roster'!$M41</f>
        <v>0</v>
      </c>
      <c r="N41" s="55">
        <f>'[11]Daily Roster'!$N41</f>
        <v>0</v>
      </c>
      <c r="O41" s="55">
        <f>'[11]Daily Roster'!$O41</f>
        <v>0</v>
      </c>
      <c r="P41" s="55">
        <f>'[11]Daily Roster'!$P41</f>
        <v>0</v>
      </c>
      <c r="Q41" s="55">
        <f>'[11]Daily Roster'!$Q41</f>
        <v>0</v>
      </c>
      <c r="R41" s="55">
        <f>'[11]Daily Roster'!$R41</f>
        <v>0</v>
      </c>
      <c r="S41" s="55">
        <f>'[11]Daily Roster'!$S41</f>
        <v>0</v>
      </c>
      <c r="T41" s="55">
        <f>'[11]Daily Roster'!$T41</f>
        <v>0</v>
      </c>
    </row>
    <row r="42" spans="1:20" x14ac:dyDescent="0.3">
      <c r="A42" s="7">
        <v>43157</v>
      </c>
      <c r="B42" s="1" t="s">
        <v>1</v>
      </c>
      <c r="C42" s="55">
        <f>'[11]Daily Roster'!$C42</f>
        <v>0</v>
      </c>
      <c r="D42" s="55">
        <f>'[11]Daily Roster'!$D42</f>
        <v>0</v>
      </c>
      <c r="E42" s="55">
        <f>'[11]Daily Roster'!$E42</f>
        <v>0</v>
      </c>
      <c r="F42" s="55">
        <f>'[11]Daily Roster'!$F42</f>
        <v>0</v>
      </c>
      <c r="G42" s="55">
        <f>'[11]Daily Roster'!$G42</f>
        <v>0</v>
      </c>
      <c r="H42" s="55">
        <f>'[11]Daily Roster'!$H42</f>
        <v>0</v>
      </c>
      <c r="I42" s="55">
        <f>'[11]Daily Roster'!$I42</f>
        <v>0</v>
      </c>
      <c r="J42" s="55">
        <f>'[11]Daily Roster'!$J42</f>
        <v>0</v>
      </c>
      <c r="K42" s="55">
        <f>'[11]Daily Roster'!$K42</f>
        <v>0</v>
      </c>
      <c r="L42" s="55">
        <f>'[11]Daily Roster'!$L42</f>
        <v>0</v>
      </c>
      <c r="M42" s="55">
        <f>'[11]Daily Roster'!$M42</f>
        <v>0</v>
      </c>
      <c r="N42" s="55">
        <f>'[11]Daily Roster'!$N42</f>
        <v>0</v>
      </c>
      <c r="O42" s="55">
        <f>'[11]Daily Roster'!$O42</f>
        <v>0</v>
      </c>
      <c r="P42" s="55">
        <f>'[11]Daily Roster'!$P42</f>
        <v>0</v>
      </c>
      <c r="Q42" s="55">
        <f>'[11]Daily Roster'!$Q42</f>
        <v>0</v>
      </c>
      <c r="R42" s="55">
        <f>'[11]Daily Roster'!$R42</f>
        <v>0</v>
      </c>
      <c r="S42" s="55">
        <f>'[11]Daily Roster'!$S42</f>
        <v>0</v>
      </c>
      <c r="T42" s="55">
        <f>'[11]Daily Roster'!$T42</f>
        <v>0</v>
      </c>
    </row>
    <row r="43" spans="1:20" ht="15.75" customHeight="1" x14ac:dyDescent="0.3">
      <c r="A43" s="7">
        <v>43158</v>
      </c>
      <c r="B43" s="1" t="s">
        <v>2</v>
      </c>
      <c r="C43" s="55">
        <f>'[11]Daily Roster'!$C43</f>
        <v>0</v>
      </c>
      <c r="D43" s="55">
        <f>'[11]Daily Roster'!$D43</f>
        <v>0</v>
      </c>
      <c r="E43" s="55">
        <f>'[11]Daily Roster'!$E43</f>
        <v>0</v>
      </c>
      <c r="F43" s="55">
        <f>'[11]Daily Roster'!$F43</f>
        <v>0</v>
      </c>
      <c r="G43" s="55">
        <f>'[11]Daily Roster'!$G43</f>
        <v>0</v>
      </c>
      <c r="H43" s="55">
        <f>'[11]Daily Roster'!$H43</f>
        <v>0</v>
      </c>
      <c r="I43" s="55">
        <f>'[11]Daily Roster'!$I43</f>
        <v>0</v>
      </c>
      <c r="J43" s="55">
        <f>'[11]Daily Roster'!$J43</f>
        <v>0</v>
      </c>
      <c r="K43" s="55">
        <f>'[11]Daily Roster'!$K43</f>
        <v>0</v>
      </c>
      <c r="L43" s="55">
        <f>'[11]Daily Roster'!$L43</f>
        <v>0</v>
      </c>
      <c r="M43" s="55">
        <f>'[11]Daily Roster'!$M43</f>
        <v>0</v>
      </c>
      <c r="N43" s="55">
        <f>'[11]Daily Roster'!$N43</f>
        <v>0</v>
      </c>
      <c r="O43" s="55">
        <f>'[11]Daily Roster'!$O43</f>
        <v>0</v>
      </c>
      <c r="P43" s="55">
        <f>'[11]Daily Roster'!$P43</f>
        <v>0</v>
      </c>
      <c r="Q43" s="55">
        <f>'[11]Daily Roster'!$Q43</f>
        <v>0</v>
      </c>
      <c r="R43" s="55">
        <f>'[11]Daily Roster'!$R43</f>
        <v>0</v>
      </c>
      <c r="S43" s="55">
        <f>'[11]Daily Roster'!$S43</f>
        <v>0</v>
      </c>
      <c r="T43" s="55">
        <f>'[11]Daily Roster'!$T43</f>
        <v>0</v>
      </c>
    </row>
    <row r="44" spans="1:20" x14ac:dyDescent="0.3">
      <c r="A44" s="7">
        <v>43159</v>
      </c>
      <c r="B44" s="1" t="s">
        <v>3</v>
      </c>
      <c r="C44" s="55">
        <f>'[11]Daily Roster'!$C44</f>
        <v>0</v>
      </c>
      <c r="D44" s="55">
        <f>'[11]Daily Roster'!$D44</f>
        <v>0</v>
      </c>
      <c r="E44" s="55">
        <f>'[11]Daily Roster'!$E44</f>
        <v>0</v>
      </c>
      <c r="F44" s="55">
        <f>'[11]Daily Roster'!$F44</f>
        <v>0</v>
      </c>
      <c r="G44" s="55">
        <f>'[11]Daily Roster'!$G44</f>
        <v>0</v>
      </c>
      <c r="H44" s="55">
        <f>'[11]Daily Roster'!$H44</f>
        <v>0</v>
      </c>
      <c r="I44" s="55">
        <f>'[11]Daily Roster'!$I44</f>
        <v>0</v>
      </c>
      <c r="J44" s="55">
        <f>'[11]Daily Roster'!$J44</f>
        <v>0</v>
      </c>
      <c r="K44" s="55">
        <f>'[11]Daily Roster'!$K44</f>
        <v>0</v>
      </c>
      <c r="L44" s="55">
        <f>'[11]Daily Roster'!$L44</f>
        <v>0</v>
      </c>
      <c r="M44" s="55">
        <f>'[11]Daily Roster'!$M44</f>
        <v>0</v>
      </c>
      <c r="N44" s="55">
        <f>'[11]Daily Roster'!$N44</f>
        <v>0</v>
      </c>
      <c r="O44" s="55">
        <f>'[11]Daily Roster'!$O44</f>
        <v>0</v>
      </c>
      <c r="P44" s="55">
        <f>'[11]Daily Roster'!$P44</f>
        <v>0</v>
      </c>
      <c r="Q44" s="55">
        <f>'[11]Daily Roster'!$Q44</f>
        <v>0</v>
      </c>
      <c r="R44" s="55">
        <f>'[11]Daily Roster'!$R44</f>
        <v>0</v>
      </c>
      <c r="S44" s="55">
        <f>'[11]Daily Roster'!$S44</f>
        <v>0</v>
      </c>
      <c r="T44" s="55">
        <f>'[11]Daily Roster'!$T44</f>
        <v>0</v>
      </c>
    </row>
    <row r="45" spans="1:20" x14ac:dyDescent="0.3">
      <c r="A45" s="7">
        <v>43160</v>
      </c>
      <c r="B45" s="1" t="s">
        <v>4</v>
      </c>
      <c r="C45" s="55">
        <f>'[11]Daily Roster'!$C45</f>
        <v>0</v>
      </c>
      <c r="D45" s="55">
        <f>'[11]Daily Roster'!$D45</f>
        <v>0</v>
      </c>
      <c r="E45" s="55">
        <f>'[11]Daily Roster'!$E45</f>
        <v>0</v>
      </c>
      <c r="F45" s="55">
        <f>'[11]Daily Roster'!$F45</f>
        <v>0</v>
      </c>
      <c r="G45" s="55">
        <f>'[11]Daily Roster'!$G45</f>
        <v>0</v>
      </c>
      <c r="H45" s="55">
        <f>'[11]Daily Roster'!$H45</f>
        <v>0</v>
      </c>
      <c r="I45" s="55">
        <f>'[11]Daily Roster'!$I45</f>
        <v>0</v>
      </c>
      <c r="J45" s="55">
        <f>'[11]Daily Roster'!$J45</f>
        <v>0</v>
      </c>
      <c r="K45" s="55">
        <f>'[11]Daily Roster'!$K45</f>
        <v>0</v>
      </c>
      <c r="L45" s="55">
        <f>'[11]Daily Roster'!$L45</f>
        <v>0</v>
      </c>
      <c r="M45" s="55">
        <f>'[11]Daily Roster'!$M45</f>
        <v>0</v>
      </c>
      <c r="N45" s="55">
        <f>'[11]Daily Roster'!$N45</f>
        <v>0</v>
      </c>
      <c r="O45" s="55">
        <f>'[11]Daily Roster'!$O45</f>
        <v>0</v>
      </c>
      <c r="P45" s="55">
        <f>'[11]Daily Roster'!$P45</f>
        <v>0</v>
      </c>
      <c r="Q45" s="55">
        <f>'[11]Daily Roster'!$Q45</f>
        <v>0</v>
      </c>
      <c r="R45" s="55">
        <f>'[11]Daily Roster'!$R45</f>
        <v>0</v>
      </c>
      <c r="S45" s="55">
        <f>'[11]Daily Roster'!$S45</f>
        <v>0</v>
      </c>
      <c r="T45" s="55">
        <f>'[11]Daily Roster'!$T45</f>
        <v>0</v>
      </c>
    </row>
    <row r="46" spans="1:20" x14ac:dyDescent="0.3">
      <c r="A46" s="7">
        <v>43161</v>
      </c>
      <c r="B46" s="1" t="s">
        <v>5</v>
      </c>
      <c r="C46" s="55">
        <f>'[11]Daily Roster'!$C46</f>
        <v>0</v>
      </c>
      <c r="D46" s="55">
        <f>'[11]Daily Roster'!$D46</f>
        <v>0</v>
      </c>
      <c r="E46" s="55">
        <f>'[11]Daily Roster'!$E46</f>
        <v>0</v>
      </c>
      <c r="F46" s="55">
        <f>'[11]Daily Roster'!$F46</f>
        <v>0</v>
      </c>
      <c r="G46" s="55">
        <f>'[11]Daily Roster'!$G46</f>
        <v>0</v>
      </c>
      <c r="H46" s="55">
        <f>'[11]Daily Roster'!$H46</f>
        <v>0</v>
      </c>
      <c r="I46" s="55">
        <f>'[11]Daily Roster'!$I46</f>
        <v>0</v>
      </c>
      <c r="J46" s="55">
        <f>'[11]Daily Roster'!$J46</f>
        <v>0</v>
      </c>
      <c r="K46" s="55">
        <f>'[11]Daily Roster'!$K46</f>
        <v>0</v>
      </c>
      <c r="L46" s="55">
        <f>'[11]Daily Roster'!$L46</f>
        <v>0</v>
      </c>
      <c r="M46" s="55">
        <f>'[11]Daily Roster'!$M46</f>
        <v>0</v>
      </c>
      <c r="N46" s="55">
        <f>'[11]Daily Roster'!$N46</f>
        <v>0</v>
      </c>
      <c r="O46" s="55">
        <f>'[11]Daily Roster'!$O46</f>
        <v>0</v>
      </c>
      <c r="P46" s="55">
        <f>'[11]Daily Roster'!$P46</f>
        <v>0</v>
      </c>
      <c r="Q46" s="55">
        <f>'[11]Daily Roster'!$Q46</f>
        <v>0</v>
      </c>
      <c r="R46" s="55">
        <f>'[11]Daily Roster'!$R46</f>
        <v>0</v>
      </c>
      <c r="S46" s="55">
        <f>'[11]Daily Roster'!$S46</f>
        <v>0</v>
      </c>
      <c r="T46" s="55">
        <f>'[11]Daily Roster'!$T46</f>
        <v>0</v>
      </c>
    </row>
    <row r="47" spans="1:20" x14ac:dyDescent="0.3">
      <c r="A47" s="7">
        <v>43164</v>
      </c>
      <c r="B47" s="1" t="s">
        <v>1</v>
      </c>
      <c r="C47" s="55">
        <f>'[11]Daily Roster'!$C47</f>
        <v>0</v>
      </c>
      <c r="D47" s="55">
        <f>'[11]Daily Roster'!$D47</f>
        <v>0</v>
      </c>
      <c r="E47" s="55">
        <f>'[11]Daily Roster'!$E47</f>
        <v>0</v>
      </c>
      <c r="F47" s="55">
        <f>'[11]Daily Roster'!$F47</f>
        <v>0</v>
      </c>
      <c r="G47" s="55">
        <f>'[11]Daily Roster'!$G47</f>
        <v>0</v>
      </c>
      <c r="H47" s="55">
        <f>'[11]Daily Roster'!$H47</f>
        <v>0</v>
      </c>
      <c r="I47" s="55">
        <f>'[11]Daily Roster'!$I47</f>
        <v>0</v>
      </c>
      <c r="J47" s="55">
        <f>'[11]Daily Roster'!$J47</f>
        <v>0</v>
      </c>
      <c r="K47" s="55">
        <f>'[11]Daily Roster'!$K47</f>
        <v>0</v>
      </c>
      <c r="L47" s="55">
        <f>'[11]Daily Roster'!$L47</f>
        <v>0</v>
      </c>
      <c r="M47" s="55">
        <f>'[11]Daily Roster'!$M47</f>
        <v>0</v>
      </c>
      <c r="N47" s="55">
        <f>'[11]Daily Roster'!$N47</f>
        <v>0</v>
      </c>
      <c r="O47" s="55">
        <f>'[11]Daily Roster'!$O47</f>
        <v>0</v>
      </c>
      <c r="P47" s="55">
        <f>'[11]Daily Roster'!$P47</f>
        <v>0</v>
      </c>
      <c r="Q47" s="55">
        <f>'[11]Daily Roster'!$Q47</f>
        <v>0</v>
      </c>
      <c r="R47" s="55">
        <f>'[11]Daily Roster'!$R47</f>
        <v>0</v>
      </c>
      <c r="S47" s="55">
        <f>'[11]Daily Roster'!$S47</f>
        <v>0</v>
      </c>
      <c r="T47" s="55">
        <f>'[11]Daily Roster'!$T47</f>
        <v>0</v>
      </c>
    </row>
    <row r="48" spans="1:20" x14ac:dyDescent="0.3">
      <c r="A48" s="7">
        <v>43165</v>
      </c>
      <c r="B48" s="1" t="s">
        <v>2</v>
      </c>
      <c r="C48" s="55">
        <f>'[11]Daily Roster'!$C48</f>
        <v>0</v>
      </c>
      <c r="D48" s="55">
        <f>'[11]Daily Roster'!$D48</f>
        <v>0</v>
      </c>
      <c r="E48" s="55">
        <f>'[11]Daily Roster'!$E48</f>
        <v>0</v>
      </c>
      <c r="F48" s="55">
        <f>'[11]Daily Roster'!$F48</f>
        <v>0</v>
      </c>
      <c r="G48" s="55">
        <f>'[11]Daily Roster'!$G48</f>
        <v>0</v>
      </c>
      <c r="H48" s="55">
        <f>'[11]Daily Roster'!$H48</f>
        <v>0</v>
      </c>
      <c r="I48" s="55">
        <f>'[11]Daily Roster'!$I48</f>
        <v>0</v>
      </c>
      <c r="J48" s="55">
        <f>'[11]Daily Roster'!$J48</f>
        <v>0</v>
      </c>
      <c r="K48" s="55">
        <f>'[11]Daily Roster'!$K48</f>
        <v>0</v>
      </c>
      <c r="L48" s="55">
        <f>'[11]Daily Roster'!$L48</f>
        <v>0</v>
      </c>
      <c r="M48" s="55">
        <f>'[11]Daily Roster'!$M48</f>
        <v>0</v>
      </c>
      <c r="N48" s="55">
        <f>'[11]Daily Roster'!$N48</f>
        <v>0</v>
      </c>
      <c r="O48" s="55">
        <f>'[11]Daily Roster'!$O48</f>
        <v>0</v>
      </c>
      <c r="P48" s="55">
        <f>'[11]Daily Roster'!$P48</f>
        <v>0</v>
      </c>
      <c r="Q48" s="55">
        <f>'[11]Daily Roster'!$Q48</f>
        <v>0</v>
      </c>
      <c r="R48" s="55">
        <f>'[11]Daily Roster'!$R48</f>
        <v>0</v>
      </c>
      <c r="S48" s="55">
        <f>'[11]Daily Roster'!$S48</f>
        <v>0</v>
      </c>
      <c r="T48" s="55">
        <f>'[11]Daily Roster'!$T48</f>
        <v>0</v>
      </c>
    </row>
    <row r="49" spans="1:20" x14ac:dyDescent="0.3">
      <c r="A49" s="7">
        <v>43166</v>
      </c>
      <c r="B49" s="1" t="s">
        <v>3</v>
      </c>
      <c r="C49" s="55">
        <f>'[11]Daily Roster'!$C49</f>
        <v>0</v>
      </c>
      <c r="D49" s="55">
        <f>'[11]Daily Roster'!$D49</f>
        <v>0</v>
      </c>
      <c r="E49" s="55">
        <f>'[11]Daily Roster'!$E49</f>
        <v>0</v>
      </c>
      <c r="F49" s="55">
        <f>'[11]Daily Roster'!$F49</f>
        <v>0</v>
      </c>
      <c r="G49" s="55">
        <f>'[11]Daily Roster'!$G49</f>
        <v>0</v>
      </c>
      <c r="H49" s="55">
        <f>'[11]Daily Roster'!$H49</f>
        <v>0</v>
      </c>
      <c r="I49" s="55">
        <f>'[11]Daily Roster'!$I49</f>
        <v>0</v>
      </c>
      <c r="J49" s="55">
        <f>'[11]Daily Roster'!$J49</f>
        <v>0</v>
      </c>
      <c r="K49" s="55">
        <f>'[11]Daily Roster'!$K49</f>
        <v>0</v>
      </c>
      <c r="L49" s="55">
        <f>'[11]Daily Roster'!$L49</f>
        <v>0</v>
      </c>
      <c r="M49" s="55">
        <f>'[11]Daily Roster'!$M49</f>
        <v>0</v>
      </c>
      <c r="N49" s="55">
        <f>'[11]Daily Roster'!$N49</f>
        <v>0</v>
      </c>
      <c r="O49" s="55">
        <f>'[11]Daily Roster'!$O49</f>
        <v>0</v>
      </c>
      <c r="P49" s="55">
        <f>'[11]Daily Roster'!$P49</f>
        <v>0</v>
      </c>
      <c r="Q49" s="55">
        <f>'[11]Daily Roster'!$Q49</f>
        <v>0</v>
      </c>
      <c r="R49" s="55">
        <f>'[11]Daily Roster'!$R49</f>
        <v>0</v>
      </c>
      <c r="S49" s="55">
        <f>'[11]Daily Roster'!$S49</f>
        <v>0</v>
      </c>
      <c r="T49" s="55">
        <f>'[11]Daily Roster'!$T49</f>
        <v>0</v>
      </c>
    </row>
    <row r="50" spans="1:20" x14ac:dyDescent="0.3">
      <c r="A50" s="7">
        <v>43167</v>
      </c>
      <c r="B50" s="1" t="s">
        <v>4</v>
      </c>
      <c r="C50" s="55">
        <f>'[11]Daily Roster'!$C50</f>
        <v>0</v>
      </c>
      <c r="D50" s="55">
        <f>'[11]Daily Roster'!$D50</f>
        <v>0</v>
      </c>
      <c r="E50" s="55">
        <f>'[11]Daily Roster'!$E50</f>
        <v>0</v>
      </c>
      <c r="F50" s="55">
        <f>'[11]Daily Roster'!$F50</f>
        <v>0</v>
      </c>
      <c r="G50" s="55">
        <f>'[11]Daily Roster'!$G50</f>
        <v>0</v>
      </c>
      <c r="H50" s="55">
        <f>'[11]Daily Roster'!$H50</f>
        <v>0</v>
      </c>
      <c r="I50" s="55">
        <f>'[11]Daily Roster'!$I50</f>
        <v>0</v>
      </c>
      <c r="J50" s="55">
        <f>'[11]Daily Roster'!$J50</f>
        <v>0</v>
      </c>
      <c r="K50" s="55">
        <f>'[11]Daily Roster'!$K50</f>
        <v>0</v>
      </c>
      <c r="L50" s="55">
        <f>'[11]Daily Roster'!$L50</f>
        <v>0</v>
      </c>
      <c r="M50" s="55">
        <f>'[11]Daily Roster'!$M50</f>
        <v>0</v>
      </c>
      <c r="N50" s="55">
        <f>'[11]Daily Roster'!$N50</f>
        <v>0</v>
      </c>
      <c r="O50" s="55">
        <f>'[11]Daily Roster'!$O50</f>
        <v>0</v>
      </c>
      <c r="P50" s="55">
        <f>'[11]Daily Roster'!$P50</f>
        <v>0</v>
      </c>
      <c r="Q50" s="55">
        <f>'[11]Daily Roster'!$Q50</f>
        <v>0</v>
      </c>
      <c r="R50" s="55">
        <f>'[11]Daily Roster'!$R50</f>
        <v>0</v>
      </c>
      <c r="S50" s="55">
        <f>'[11]Daily Roster'!$S50</f>
        <v>0</v>
      </c>
      <c r="T50" s="55">
        <f>'[11]Daily Roster'!$T50</f>
        <v>0</v>
      </c>
    </row>
    <row r="51" spans="1:20" x14ac:dyDescent="0.3">
      <c r="A51" s="7">
        <v>43168</v>
      </c>
      <c r="B51" s="1" t="s">
        <v>5</v>
      </c>
      <c r="C51" s="55">
        <f>'[11]Daily Roster'!$C51</f>
        <v>0</v>
      </c>
      <c r="D51" s="55">
        <f>'[11]Daily Roster'!$D51</f>
        <v>0</v>
      </c>
      <c r="E51" s="55">
        <f>'[11]Daily Roster'!$E51</f>
        <v>0</v>
      </c>
      <c r="F51" s="55">
        <f>'[11]Daily Roster'!$F51</f>
        <v>0</v>
      </c>
      <c r="G51" s="55">
        <f>'[11]Daily Roster'!$G51</f>
        <v>0</v>
      </c>
      <c r="H51" s="55">
        <f>'[11]Daily Roster'!$H51</f>
        <v>0</v>
      </c>
      <c r="I51" s="55">
        <f>'[11]Daily Roster'!$I51</f>
        <v>0</v>
      </c>
      <c r="J51" s="55">
        <f>'[11]Daily Roster'!$J51</f>
        <v>0</v>
      </c>
      <c r="K51" s="55">
        <f>'[11]Daily Roster'!$K51</f>
        <v>0</v>
      </c>
      <c r="L51" s="55">
        <f>'[11]Daily Roster'!$L51</f>
        <v>0</v>
      </c>
      <c r="M51" s="55">
        <f>'[11]Daily Roster'!$M51</f>
        <v>0</v>
      </c>
      <c r="N51" s="55">
        <f>'[11]Daily Roster'!$N51</f>
        <v>0</v>
      </c>
      <c r="O51" s="55">
        <f>'[11]Daily Roster'!$O51</f>
        <v>0</v>
      </c>
      <c r="P51" s="55">
        <f>'[11]Daily Roster'!$P51</f>
        <v>0</v>
      </c>
      <c r="Q51" s="55">
        <f>'[11]Daily Roster'!$Q51</f>
        <v>0</v>
      </c>
      <c r="R51" s="55">
        <f>'[11]Daily Roster'!$R51</f>
        <v>0</v>
      </c>
      <c r="S51" s="55">
        <f>'[11]Daily Roster'!$S51</f>
        <v>0</v>
      </c>
      <c r="T51" s="55">
        <f>'[11]Daily Roster'!$T51</f>
        <v>0</v>
      </c>
    </row>
    <row r="52" spans="1:20" x14ac:dyDescent="0.3">
      <c r="A52" s="7">
        <v>43171</v>
      </c>
      <c r="B52" s="1" t="s">
        <v>1</v>
      </c>
      <c r="C52" s="55">
        <f>'[11]Daily Roster'!$C52</f>
        <v>0</v>
      </c>
      <c r="D52" s="55">
        <f>'[11]Daily Roster'!$D52</f>
        <v>0</v>
      </c>
      <c r="E52" s="55">
        <f>'[11]Daily Roster'!$E52</f>
        <v>0</v>
      </c>
      <c r="F52" s="55">
        <f>'[11]Daily Roster'!$F52</f>
        <v>0</v>
      </c>
      <c r="G52" s="55">
        <f>'[11]Daily Roster'!$G52</f>
        <v>0</v>
      </c>
      <c r="H52" s="55">
        <f>'[11]Daily Roster'!$H52</f>
        <v>0</v>
      </c>
      <c r="I52" s="55">
        <f>'[11]Daily Roster'!$I52</f>
        <v>0</v>
      </c>
      <c r="J52" s="55">
        <f>'[11]Daily Roster'!$J52</f>
        <v>0</v>
      </c>
      <c r="K52" s="55">
        <f>'[11]Daily Roster'!$K52</f>
        <v>0</v>
      </c>
      <c r="L52" s="55">
        <f>'[11]Daily Roster'!$L52</f>
        <v>0</v>
      </c>
      <c r="M52" s="55">
        <f>'[11]Daily Roster'!$M52</f>
        <v>0</v>
      </c>
      <c r="N52" s="55">
        <f>'[11]Daily Roster'!$N52</f>
        <v>0</v>
      </c>
      <c r="O52" s="55">
        <f>'[11]Daily Roster'!$O52</f>
        <v>0</v>
      </c>
      <c r="P52" s="55">
        <f>'[11]Daily Roster'!$P52</f>
        <v>0</v>
      </c>
      <c r="Q52" s="55">
        <f>'[11]Daily Roster'!$Q52</f>
        <v>0</v>
      </c>
      <c r="R52" s="55">
        <f>'[11]Daily Roster'!$R52</f>
        <v>0</v>
      </c>
      <c r="S52" s="55">
        <f>'[11]Daily Roster'!$S52</f>
        <v>0</v>
      </c>
      <c r="T52" s="55">
        <f>'[11]Daily Roster'!$T52</f>
        <v>0</v>
      </c>
    </row>
    <row r="53" spans="1:20" x14ac:dyDescent="0.3">
      <c r="A53" s="7">
        <v>43172</v>
      </c>
      <c r="B53" s="1" t="s">
        <v>2</v>
      </c>
      <c r="C53" s="55">
        <f>'[11]Daily Roster'!$C53</f>
        <v>0</v>
      </c>
      <c r="D53" s="55">
        <f>'[11]Daily Roster'!$D53</f>
        <v>0</v>
      </c>
      <c r="E53" s="55">
        <f>'[11]Daily Roster'!$E53</f>
        <v>0</v>
      </c>
      <c r="F53" s="55">
        <f>'[11]Daily Roster'!$F53</f>
        <v>0</v>
      </c>
      <c r="G53" s="55">
        <f>'[11]Daily Roster'!$G53</f>
        <v>0</v>
      </c>
      <c r="H53" s="55">
        <f>'[11]Daily Roster'!$H53</f>
        <v>0</v>
      </c>
      <c r="I53" s="55">
        <f>'[11]Daily Roster'!$I53</f>
        <v>0</v>
      </c>
      <c r="J53" s="55">
        <f>'[11]Daily Roster'!$J53</f>
        <v>0</v>
      </c>
      <c r="K53" s="55">
        <f>'[11]Daily Roster'!$K53</f>
        <v>0</v>
      </c>
      <c r="L53" s="55">
        <f>'[11]Daily Roster'!$L53</f>
        <v>0</v>
      </c>
      <c r="M53" s="55">
        <f>'[11]Daily Roster'!$M53</f>
        <v>0</v>
      </c>
      <c r="N53" s="55">
        <f>'[11]Daily Roster'!$N53</f>
        <v>0</v>
      </c>
      <c r="O53" s="55">
        <f>'[11]Daily Roster'!$O53</f>
        <v>0</v>
      </c>
      <c r="P53" s="55">
        <f>'[11]Daily Roster'!$P53</f>
        <v>0</v>
      </c>
      <c r="Q53" s="55">
        <f>'[11]Daily Roster'!$Q53</f>
        <v>0</v>
      </c>
      <c r="R53" s="55">
        <f>'[11]Daily Roster'!$R53</f>
        <v>0</v>
      </c>
      <c r="S53" s="55">
        <f>'[11]Daily Roster'!$S53</f>
        <v>0</v>
      </c>
      <c r="T53" s="55">
        <f>'[11]Daily Roster'!$T53</f>
        <v>0</v>
      </c>
    </row>
    <row r="54" spans="1:20" x14ac:dyDescent="0.3">
      <c r="A54" s="7">
        <v>43173</v>
      </c>
      <c r="B54" s="1" t="s">
        <v>3</v>
      </c>
      <c r="C54" s="55">
        <f>'[11]Daily Roster'!$C54</f>
        <v>0</v>
      </c>
      <c r="D54" s="55">
        <f>'[11]Daily Roster'!$D54</f>
        <v>0</v>
      </c>
      <c r="E54" s="55">
        <f>'[11]Daily Roster'!$E54</f>
        <v>0</v>
      </c>
      <c r="F54" s="55">
        <f>'[11]Daily Roster'!$F54</f>
        <v>0</v>
      </c>
      <c r="G54" s="55">
        <f>'[11]Daily Roster'!$G54</f>
        <v>0</v>
      </c>
      <c r="H54" s="55">
        <f>'[11]Daily Roster'!$H54</f>
        <v>0</v>
      </c>
      <c r="I54" s="55">
        <f>'[11]Daily Roster'!$I54</f>
        <v>0</v>
      </c>
      <c r="J54" s="55">
        <f>'[11]Daily Roster'!$J54</f>
        <v>0</v>
      </c>
      <c r="K54" s="55">
        <f>'[11]Daily Roster'!$K54</f>
        <v>0</v>
      </c>
      <c r="L54" s="55">
        <f>'[11]Daily Roster'!$L54</f>
        <v>0</v>
      </c>
      <c r="M54" s="55">
        <f>'[11]Daily Roster'!$M54</f>
        <v>0</v>
      </c>
      <c r="N54" s="55">
        <f>'[11]Daily Roster'!$N54</f>
        <v>0</v>
      </c>
      <c r="O54" s="55">
        <f>'[11]Daily Roster'!$O54</f>
        <v>0</v>
      </c>
      <c r="P54" s="55">
        <f>'[11]Daily Roster'!$P54</f>
        <v>0</v>
      </c>
      <c r="Q54" s="55">
        <f>'[11]Daily Roster'!$Q54</f>
        <v>0</v>
      </c>
      <c r="R54" s="55">
        <f>'[11]Daily Roster'!$R54</f>
        <v>0</v>
      </c>
      <c r="S54" s="55">
        <f>'[11]Daily Roster'!$S54</f>
        <v>0</v>
      </c>
      <c r="T54" s="55">
        <f>'[11]Daily Roster'!$T54</f>
        <v>0</v>
      </c>
    </row>
    <row r="55" spans="1:20" x14ac:dyDescent="0.3">
      <c r="A55" s="7">
        <v>43174</v>
      </c>
      <c r="B55" s="1" t="s">
        <v>4</v>
      </c>
      <c r="C55" s="55">
        <f>'[11]Daily Roster'!$C55</f>
        <v>0</v>
      </c>
      <c r="D55" s="55">
        <f>'[11]Daily Roster'!$D55</f>
        <v>0</v>
      </c>
      <c r="E55" s="55">
        <f>'[11]Daily Roster'!$E55</f>
        <v>0</v>
      </c>
      <c r="F55" s="55">
        <f>'[11]Daily Roster'!$F55</f>
        <v>0</v>
      </c>
      <c r="G55" s="55">
        <f>'[11]Daily Roster'!$G55</f>
        <v>0</v>
      </c>
      <c r="H55" s="55">
        <f>'[11]Daily Roster'!$H55</f>
        <v>0</v>
      </c>
      <c r="I55" s="55">
        <f>'[11]Daily Roster'!$I55</f>
        <v>0</v>
      </c>
      <c r="J55" s="55">
        <f>'[11]Daily Roster'!$J55</f>
        <v>0</v>
      </c>
      <c r="K55" s="55">
        <f>'[11]Daily Roster'!$K55</f>
        <v>0</v>
      </c>
      <c r="L55" s="55">
        <f>'[11]Daily Roster'!$L55</f>
        <v>0</v>
      </c>
      <c r="M55" s="55">
        <f>'[11]Daily Roster'!$M55</f>
        <v>0</v>
      </c>
      <c r="N55" s="55">
        <f>'[11]Daily Roster'!$N55</f>
        <v>0</v>
      </c>
      <c r="O55" s="55">
        <f>'[11]Daily Roster'!$O55</f>
        <v>0</v>
      </c>
      <c r="P55" s="55">
        <f>'[11]Daily Roster'!$P55</f>
        <v>0</v>
      </c>
      <c r="Q55" s="55">
        <f>'[11]Daily Roster'!$Q55</f>
        <v>0</v>
      </c>
      <c r="R55" s="55">
        <f>'[11]Daily Roster'!$R55</f>
        <v>0</v>
      </c>
      <c r="S55" s="55">
        <f>'[11]Daily Roster'!$S55</f>
        <v>0</v>
      </c>
      <c r="T55" s="55">
        <f>'[11]Daily Roster'!$T55</f>
        <v>0</v>
      </c>
    </row>
    <row r="56" spans="1:20" x14ac:dyDescent="0.3">
      <c r="A56" s="7">
        <v>43175</v>
      </c>
      <c r="B56" s="1" t="s">
        <v>5</v>
      </c>
      <c r="C56" s="55">
        <f>'[11]Daily Roster'!$C56</f>
        <v>0</v>
      </c>
      <c r="D56" s="55">
        <f>'[11]Daily Roster'!$D56</f>
        <v>0</v>
      </c>
      <c r="E56" s="55">
        <f>'[11]Daily Roster'!$E56</f>
        <v>0</v>
      </c>
      <c r="F56" s="55">
        <f>'[11]Daily Roster'!$F56</f>
        <v>0</v>
      </c>
      <c r="G56" s="55">
        <f>'[11]Daily Roster'!$G56</f>
        <v>0</v>
      </c>
      <c r="H56" s="55">
        <f>'[11]Daily Roster'!$H56</f>
        <v>0</v>
      </c>
      <c r="I56" s="55">
        <f>'[11]Daily Roster'!$I56</f>
        <v>0</v>
      </c>
      <c r="J56" s="55">
        <f>'[11]Daily Roster'!$J56</f>
        <v>0</v>
      </c>
      <c r="K56" s="55">
        <f>'[11]Daily Roster'!$K56</f>
        <v>0</v>
      </c>
      <c r="L56" s="55">
        <f>'[11]Daily Roster'!$L56</f>
        <v>0</v>
      </c>
      <c r="M56" s="55">
        <f>'[11]Daily Roster'!$M56</f>
        <v>0</v>
      </c>
      <c r="N56" s="55">
        <f>'[11]Daily Roster'!$N56</f>
        <v>0</v>
      </c>
      <c r="O56" s="55">
        <f>'[11]Daily Roster'!$O56</f>
        <v>0</v>
      </c>
      <c r="P56" s="55">
        <f>'[11]Daily Roster'!$P56</f>
        <v>0</v>
      </c>
      <c r="Q56" s="55">
        <f>'[11]Daily Roster'!$Q56</f>
        <v>0</v>
      </c>
      <c r="R56" s="55">
        <f>'[11]Daily Roster'!$R56</f>
        <v>0</v>
      </c>
      <c r="S56" s="55">
        <f>'[11]Daily Roster'!$S56</f>
        <v>0</v>
      </c>
      <c r="T56" s="55">
        <f>'[11]Daily Roster'!$T56</f>
        <v>0</v>
      </c>
    </row>
    <row r="57" spans="1:20" x14ac:dyDescent="0.3">
      <c r="A57" s="7">
        <v>43178</v>
      </c>
      <c r="B57" s="1" t="s">
        <v>1</v>
      </c>
      <c r="C57" s="55">
        <f>'[11]Daily Roster'!$C57</f>
        <v>0</v>
      </c>
      <c r="D57" s="55">
        <f>'[11]Daily Roster'!$D57</f>
        <v>0</v>
      </c>
      <c r="E57" s="55">
        <f>'[11]Daily Roster'!$E57</f>
        <v>0</v>
      </c>
      <c r="F57" s="55">
        <f>'[11]Daily Roster'!$F57</f>
        <v>0</v>
      </c>
      <c r="G57" s="55">
        <f>'[11]Daily Roster'!$G57</f>
        <v>0</v>
      </c>
      <c r="H57" s="55">
        <f>'[11]Daily Roster'!$H57</f>
        <v>0</v>
      </c>
      <c r="I57" s="55">
        <f>'[11]Daily Roster'!$I57</f>
        <v>0</v>
      </c>
      <c r="J57" s="55">
        <f>'[11]Daily Roster'!$J57</f>
        <v>0</v>
      </c>
      <c r="K57" s="55">
        <f>'[11]Daily Roster'!$K57</f>
        <v>0</v>
      </c>
      <c r="L57" s="55">
        <f>'[11]Daily Roster'!$L57</f>
        <v>0</v>
      </c>
      <c r="M57" s="55">
        <f>'[11]Daily Roster'!$M57</f>
        <v>0</v>
      </c>
      <c r="N57" s="55">
        <f>'[11]Daily Roster'!$N57</f>
        <v>0</v>
      </c>
      <c r="O57" s="55">
        <f>'[11]Daily Roster'!$O57</f>
        <v>0</v>
      </c>
      <c r="P57" s="55">
        <f>'[11]Daily Roster'!$P57</f>
        <v>0</v>
      </c>
      <c r="Q57" s="55">
        <f>'[11]Daily Roster'!$Q57</f>
        <v>0</v>
      </c>
      <c r="R57" s="55">
        <f>'[11]Daily Roster'!$R57</f>
        <v>0</v>
      </c>
      <c r="S57" s="55">
        <f>'[11]Daily Roster'!$S57</f>
        <v>0</v>
      </c>
      <c r="T57" s="55">
        <f>'[11]Daily Roster'!$T57</f>
        <v>0</v>
      </c>
    </row>
    <row r="58" spans="1:20" x14ac:dyDescent="0.3">
      <c r="A58" s="7">
        <v>43179</v>
      </c>
      <c r="B58" s="1" t="s">
        <v>2</v>
      </c>
      <c r="C58" s="55">
        <f>'[11]Daily Roster'!$C58</f>
        <v>0</v>
      </c>
      <c r="D58" s="55">
        <f>'[11]Daily Roster'!$D58</f>
        <v>0</v>
      </c>
      <c r="E58" s="55">
        <f>'[11]Daily Roster'!$E58</f>
        <v>0</v>
      </c>
      <c r="F58" s="55">
        <f>'[11]Daily Roster'!$F58</f>
        <v>0</v>
      </c>
      <c r="G58" s="55">
        <f>'[11]Daily Roster'!$G58</f>
        <v>0</v>
      </c>
      <c r="H58" s="55">
        <f>'[11]Daily Roster'!$H58</f>
        <v>0</v>
      </c>
      <c r="I58" s="55">
        <f>'[11]Daily Roster'!$I58</f>
        <v>0</v>
      </c>
      <c r="J58" s="55">
        <f>'[11]Daily Roster'!$J58</f>
        <v>0</v>
      </c>
      <c r="K58" s="55">
        <f>'[11]Daily Roster'!$K58</f>
        <v>0</v>
      </c>
      <c r="L58" s="55">
        <f>'[11]Daily Roster'!$L58</f>
        <v>0</v>
      </c>
      <c r="M58" s="55">
        <f>'[11]Daily Roster'!$M58</f>
        <v>0</v>
      </c>
      <c r="N58" s="55">
        <f>'[11]Daily Roster'!$N58</f>
        <v>0</v>
      </c>
      <c r="O58" s="55">
        <f>'[11]Daily Roster'!$O58</f>
        <v>0</v>
      </c>
      <c r="P58" s="55">
        <f>'[11]Daily Roster'!$P58</f>
        <v>0</v>
      </c>
      <c r="Q58" s="55">
        <f>'[11]Daily Roster'!$Q58</f>
        <v>0</v>
      </c>
      <c r="R58" s="55">
        <f>'[11]Daily Roster'!$R58</f>
        <v>0</v>
      </c>
      <c r="S58" s="55">
        <f>'[11]Daily Roster'!$S58</f>
        <v>0</v>
      </c>
      <c r="T58" s="55">
        <f>'[11]Daily Roster'!$T58</f>
        <v>0</v>
      </c>
    </row>
    <row r="59" spans="1:20" x14ac:dyDescent="0.3">
      <c r="A59" s="7">
        <v>43180</v>
      </c>
      <c r="B59" s="1" t="s">
        <v>3</v>
      </c>
      <c r="C59" s="55">
        <f>'[11]Daily Roster'!$C59</f>
        <v>0</v>
      </c>
      <c r="D59" s="55">
        <f>'[11]Daily Roster'!$D59</f>
        <v>0</v>
      </c>
      <c r="E59" s="55">
        <f>'[11]Daily Roster'!$E59</f>
        <v>0</v>
      </c>
      <c r="F59" s="55">
        <f>'[11]Daily Roster'!$F59</f>
        <v>0</v>
      </c>
      <c r="G59" s="55">
        <f>'[11]Daily Roster'!$G59</f>
        <v>0</v>
      </c>
      <c r="H59" s="55">
        <f>'[11]Daily Roster'!$H59</f>
        <v>0</v>
      </c>
      <c r="I59" s="55">
        <f>'[11]Daily Roster'!$I59</f>
        <v>0</v>
      </c>
      <c r="J59" s="55">
        <f>'[11]Daily Roster'!$J59</f>
        <v>0</v>
      </c>
      <c r="K59" s="55">
        <f>'[11]Daily Roster'!$K59</f>
        <v>0</v>
      </c>
      <c r="L59" s="55">
        <f>'[11]Daily Roster'!$L59</f>
        <v>0</v>
      </c>
      <c r="M59" s="55">
        <f>'[11]Daily Roster'!$M59</f>
        <v>0</v>
      </c>
      <c r="N59" s="55">
        <f>'[11]Daily Roster'!$N59</f>
        <v>0</v>
      </c>
      <c r="O59" s="55">
        <f>'[11]Daily Roster'!$O59</f>
        <v>0</v>
      </c>
      <c r="P59" s="55">
        <f>'[11]Daily Roster'!$P59</f>
        <v>0</v>
      </c>
      <c r="Q59" s="55">
        <f>'[11]Daily Roster'!$Q59</f>
        <v>0</v>
      </c>
      <c r="R59" s="55">
        <f>'[11]Daily Roster'!$R59</f>
        <v>0</v>
      </c>
      <c r="S59" s="55">
        <f>'[11]Daily Roster'!$S59</f>
        <v>0</v>
      </c>
      <c r="T59" s="55">
        <f>'[11]Daily Roster'!$T59</f>
        <v>0</v>
      </c>
    </row>
    <row r="60" spans="1:20" x14ac:dyDescent="0.3">
      <c r="A60" s="7">
        <v>43181</v>
      </c>
      <c r="B60" s="1" t="s">
        <v>4</v>
      </c>
      <c r="C60" s="55">
        <f>'[11]Daily Roster'!$C60</f>
        <v>0</v>
      </c>
      <c r="D60" s="55">
        <f>'[11]Daily Roster'!$D60</f>
        <v>0</v>
      </c>
      <c r="E60" s="55">
        <f>'[11]Daily Roster'!$E60</f>
        <v>0</v>
      </c>
      <c r="F60" s="55">
        <f>'[11]Daily Roster'!$F60</f>
        <v>0</v>
      </c>
      <c r="G60" s="55">
        <f>'[11]Daily Roster'!$G60</f>
        <v>0</v>
      </c>
      <c r="H60" s="55">
        <f>'[11]Daily Roster'!$H60</f>
        <v>0</v>
      </c>
      <c r="I60" s="55">
        <f>'[11]Daily Roster'!$I60</f>
        <v>0</v>
      </c>
      <c r="J60" s="55">
        <f>'[11]Daily Roster'!$J60</f>
        <v>0</v>
      </c>
      <c r="K60" s="55">
        <f>'[11]Daily Roster'!$K60</f>
        <v>0</v>
      </c>
      <c r="L60" s="55">
        <f>'[11]Daily Roster'!$L60</f>
        <v>0</v>
      </c>
      <c r="M60" s="55">
        <f>'[11]Daily Roster'!$M60</f>
        <v>0</v>
      </c>
      <c r="N60" s="55">
        <f>'[11]Daily Roster'!$N60</f>
        <v>0</v>
      </c>
      <c r="O60" s="55">
        <f>'[11]Daily Roster'!$O60</f>
        <v>0</v>
      </c>
      <c r="P60" s="55">
        <f>'[11]Daily Roster'!$P60</f>
        <v>0</v>
      </c>
      <c r="Q60" s="55">
        <f>'[11]Daily Roster'!$Q60</f>
        <v>0</v>
      </c>
      <c r="R60" s="55">
        <f>'[11]Daily Roster'!$R60</f>
        <v>0</v>
      </c>
      <c r="S60" s="55">
        <f>'[11]Daily Roster'!$S60</f>
        <v>0</v>
      </c>
      <c r="T60" s="55">
        <f>'[11]Daily Roster'!$T60</f>
        <v>0</v>
      </c>
    </row>
    <row r="61" spans="1:20" x14ac:dyDescent="0.3">
      <c r="A61" s="7">
        <v>43182</v>
      </c>
      <c r="B61" s="1" t="s">
        <v>5</v>
      </c>
      <c r="C61" s="55">
        <f>'[11]Daily Roster'!$C61</f>
        <v>0</v>
      </c>
      <c r="D61" s="55">
        <f>'[11]Daily Roster'!$D61</f>
        <v>0</v>
      </c>
      <c r="E61" s="55">
        <f>'[11]Daily Roster'!$E61</f>
        <v>0</v>
      </c>
      <c r="F61" s="55">
        <f>'[11]Daily Roster'!$F61</f>
        <v>0</v>
      </c>
      <c r="G61" s="55">
        <f>'[11]Daily Roster'!$G61</f>
        <v>0</v>
      </c>
      <c r="H61" s="55">
        <f>'[11]Daily Roster'!$H61</f>
        <v>0</v>
      </c>
      <c r="I61" s="55">
        <f>'[11]Daily Roster'!$I61</f>
        <v>0</v>
      </c>
      <c r="J61" s="55">
        <f>'[11]Daily Roster'!$J61</f>
        <v>0</v>
      </c>
      <c r="K61" s="55">
        <f>'[11]Daily Roster'!$K61</f>
        <v>0</v>
      </c>
      <c r="L61" s="55">
        <f>'[11]Daily Roster'!$L61</f>
        <v>0</v>
      </c>
      <c r="M61" s="55">
        <f>'[11]Daily Roster'!$M61</f>
        <v>0</v>
      </c>
      <c r="N61" s="55">
        <f>'[11]Daily Roster'!$N61</f>
        <v>0</v>
      </c>
      <c r="O61" s="55">
        <f>'[11]Daily Roster'!$O61</f>
        <v>0</v>
      </c>
      <c r="P61" s="55">
        <f>'[11]Daily Roster'!$P61</f>
        <v>0</v>
      </c>
      <c r="Q61" s="55">
        <f>'[11]Daily Roster'!$Q61</f>
        <v>0</v>
      </c>
      <c r="R61" s="55">
        <f>'[11]Daily Roster'!$R61</f>
        <v>0</v>
      </c>
      <c r="S61" s="55">
        <f>'[11]Daily Roster'!$S61</f>
        <v>0</v>
      </c>
      <c r="T61" s="55">
        <f>'[11]Daily Roster'!$T61</f>
        <v>0</v>
      </c>
    </row>
    <row r="62" spans="1:20" x14ac:dyDescent="0.3">
      <c r="A62" s="7">
        <v>43185</v>
      </c>
      <c r="B62" s="1" t="s">
        <v>1</v>
      </c>
      <c r="C62" s="55">
        <f>'[11]Daily Roster'!$C62</f>
        <v>0</v>
      </c>
      <c r="D62" s="55">
        <f>'[11]Daily Roster'!$D62</f>
        <v>0</v>
      </c>
      <c r="E62" s="55">
        <f>'[11]Daily Roster'!$E62</f>
        <v>0</v>
      </c>
      <c r="F62" s="55">
        <f>'[11]Daily Roster'!$F62</f>
        <v>0</v>
      </c>
      <c r="G62" s="55">
        <f>'[11]Daily Roster'!$G62</f>
        <v>0</v>
      </c>
      <c r="H62" s="55">
        <f>'[11]Daily Roster'!$H62</f>
        <v>0</v>
      </c>
      <c r="I62" s="55">
        <f>'[11]Daily Roster'!$I62</f>
        <v>0</v>
      </c>
      <c r="J62" s="55">
        <f>'[11]Daily Roster'!$J62</f>
        <v>0</v>
      </c>
      <c r="K62" s="55">
        <f>'[11]Daily Roster'!$K62</f>
        <v>0</v>
      </c>
      <c r="L62" s="55">
        <f>'[11]Daily Roster'!$L62</f>
        <v>0</v>
      </c>
      <c r="M62" s="55">
        <f>'[11]Daily Roster'!$M62</f>
        <v>0</v>
      </c>
      <c r="N62" s="55">
        <f>'[11]Daily Roster'!$N62</f>
        <v>0</v>
      </c>
      <c r="O62" s="55">
        <f>'[11]Daily Roster'!$O62</f>
        <v>0</v>
      </c>
      <c r="P62" s="55">
        <f>'[11]Daily Roster'!$P62</f>
        <v>0</v>
      </c>
      <c r="Q62" s="55">
        <f>'[11]Daily Roster'!$Q62</f>
        <v>0</v>
      </c>
      <c r="R62" s="55">
        <f>'[11]Daily Roster'!$R62</f>
        <v>0</v>
      </c>
      <c r="S62" s="55">
        <f>'[11]Daily Roster'!$S62</f>
        <v>0</v>
      </c>
      <c r="T62" s="55">
        <f>'[11]Daily Roster'!$T62</f>
        <v>0</v>
      </c>
    </row>
    <row r="63" spans="1:20" x14ac:dyDescent="0.3">
      <c r="A63" s="7">
        <v>43186</v>
      </c>
      <c r="B63" s="1" t="s">
        <v>2</v>
      </c>
      <c r="C63" s="55">
        <f>'[11]Daily Roster'!$C63</f>
        <v>0</v>
      </c>
      <c r="D63" s="55">
        <f>'[11]Daily Roster'!$D63</f>
        <v>0</v>
      </c>
      <c r="E63" s="55">
        <f>'[11]Daily Roster'!$E63</f>
        <v>0</v>
      </c>
      <c r="F63" s="55">
        <f>'[11]Daily Roster'!$F63</f>
        <v>0</v>
      </c>
      <c r="G63" s="55">
        <f>'[11]Daily Roster'!$G63</f>
        <v>0</v>
      </c>
      <c r="H63" s="55">
        <f>'[11]Daily Roster'!$H63</f>
        <v>0</v>
      </c>
      <c r="I63" s="55">
        <f>'[11]Daily Roster'!$I63</f>
        <v>0</v>
      </c>
      <c r="J63" s="55">
        <f>'[11]Daily Roster'!$J63</f>
        <v>0</v>
      </c>
      <c r="K63" s="55">
        <f>'[11]Daily Roster'!$K63</f>
        <v>0</v>
      </c>
      <c r="L63" s="55">
        <f>'[11]Daily Roster'!$L63</f>
        <v>0</v>
      </c>
      <c r="M63" s="55">
        <f>'[11]Daily Roster'!$M63</f>
        <v>0</v>
      </c>
      <c r="N63" s="55">
        <f>'[11]Daily Roster'!$N63</f>
        <v>0</v>
      </c>
      <c r="O63" s="55">
        <f>'[11]Daily Roster'!$O63</f>
        <v>0</v>
      </c>
      <c r="P63" s="55">
        <f>'[11]Daily Roster'!$P63</f>
        <v>0</v>
      </c>
      <c r="Q63" s="55">
        <f>'[11]Daily Roster'!$Q63</f>
        <v>0</v>
      </c>
      <c r="R63" s="55">
        <f>'[11]Daily Roster'!$R63</f>
        <v>0</v>
      </c>
      <c r="S63" s="55">
        <f>'[11]Daily Roster'!$S63</f>
        <v>0</v>
      </c>
      <c r="T63" s="55">
        <f>'[11]Daily Roster'!$T63</f>
        <v>0</v>
      </c>
    </row>
    <row r="64" spans="1:20" x14ac:dyDescent="0.3">
      <c r="A64" s="7">
        <v>43187</v>
      </c>
      <c r="B64" s="1" t="s">
        <v>3</v>
      </c>
      <c r="C64" s="55">
        <f>'[11]Daily Roster'!$C64</f>
        <v>0</v>
      </c>
      <c r="D64" s="55">
        <f>'[11]Daily Roster'!$D64</f>
        <v>0</v>
      </c>
      <c r="E64" s="55">
        <f>'[11]Daily Roster'!$E64</f>
        <v>0</v>
      </c>
      <c r="F64" s="55">
        <f>'[11]Daily Roster'!$F64</f>
        <v>0</v>
      </c>
      <c r="G64" s="55">
        <f>'[11]Daily Roster'!$G64</f>
        <v>0</v>
      </c>
      <c r="H64" s="55">
        <f>'[11]Daily Roster'!$H64</f>
        <v>0</v>
      </c>
      <c r="I64" s="55">
        <f>'[11]Daily Roster'!$I64</f>
        <v>0</v>
      </c>
      <c r="J64" s="55">
        <f>'[11]Daily Roster'!$J64</f>
        <v>0</v>
      </c>
      <c r="K64" s="55">
        <f>'[11]Daily Roster'!$K64</f>
        <v>0</v>
      </c>
      <c r="L64" s="55">
        <f>'[11]Daily Roster'!$L64</f>
        <v>0</v>
      </c>
      <c r="M64" s="55">
        <f>'[11]Daily Roster'!$M64</f>
        <v>0</v>
      </c>
      <c r="N64" s="55">
        <f>'[11]Daily Roster'!$N64</f>
        <v>0</v>
      </c>
      <c r="O64" s="55">
        <f>'[11]Daily Roster'!$O64</f>
        <v>0</v>
      </c>
      <c r="P64" s="55">
        <f>'[11]Daily Roster'!$P64</f>
        <v>0</v>
      </c>
      <c r="Q64" s="55">
        <f>'[11]Daily Roster'!$Q64</f>
        <v>0</v>
      </c>
      <c r="R64" s="55">
        <f>'[11]Daily Roster'!$R64</f>
        <v>0</v>
      </c>
      <c r="S64" s="55">
        <f>'[11]Daily Roster'!$S64</f>
        <v>0</v>
      </c>
      <c r="T64" s="55">
        <f>'[11]Daily Roster'!$T64</f>
        <v>0</v>
      </c>
    </row>
    <row r="65" spans="1:20" x14ac:dyDescent="0.3">
      <c r="A65" s="7">
        <v>43188</v>
      </c>
      <c r="B65" s="1" t="s">
        <v>4</v>
      </c>
      <c r="C65" s="55">
        <f>'[11]Daily Roster'!$C65</f>
        <v>0</v>
      </c>
      <c r="D65" s="55">
        <f>'[11]Daily Roster'!$D65</f>
        <v>0</v>
      </c>
      <c r="E65" s="55">
        <f>'[11]Daily Roster'!$E65</f>
        <v>0</v>
      </c>
      <c r="F65" s="55">
        <f>'[11]Daily Roster'!$F65</f>
        <v>0</v>
      </c>
      <c r="G65" s="55">
        <f>'[11]Daily Roster'!$G65</f>
        <v>0</v>
      </c>
      <c r="H65" s="55">
        <f>'[11]Daily Roster'!$H65</f>
        <v>0</v>
      </c>
      <c r="I65" s="55">
        <f>'[11]Daily Roster'!$I65</f>
        <v>0</v>
      </c>
      <c r="J65" s="55">
        <f>'[11]Daily Roster'!$J65</f>
        <v>0</v>
      </c>
      <c r="K65" s="55">
        <f>'[11]Daily Roster'!$K65</f>
        <v>0</v>
      </c>
      <c r="L65" s="55">
        <f>'[11]Daily Roster'!$L65</f>
        <v>0</v>
      </c>
      <c r="M65" s="55">
        <f>'[11]Daily Roster'!$M65</f>
        <v>0</v>
      </c>
      <c r="N65" s="55">
        <f>'[11]Daily Roster'!$N65</f>
        <v>0</v>
      </c>
      <c r="O65" s="55">
        <f>'[11]Daily Roster'!$O65</f>
        <v>0</v>
      </c>
      <c r="P65" s="55">
        <f>'[11]Daily Roster'!$P65</f>
        <v>0</v>
      </c>
      <c r="Q65" s="55">
        <f>'[11]Daily Roster'!$Q65</f>
        <v>0</v>
      </c>
      <c r="R65" s="55">
        <f>'[11]Daily Roster'!$R65</f>
        <v>0</v>
      </c>
      <c r="S65" s="55">
        <f>'[11]Daily Roster'!$S65</f>
        <v>0</v>
      </c>
      <c r="T65" s="55">
        <f>'[11]Daily Roster'!$T65</f>
        <v>0</v>
      </c>
    </row>
    <row r="66" spans="1:20" x14ac:dyDescent="0.3">
      <c r="A66" s="7">
        <v>43189</v>
      </c>
      <c r="B66" s="1" t="s">
        <v>5</v>
      </c>
      <c r="C66" s="55">
        <f>'[11]Daily Roster'!$C66</f>
        <v>0</v>
      </c>
      <c r="D66" s="55">
        <f>'[11]Daily Roster'!$D66</f>
        <v>0</v>
      </c>
      <c r="E66" s="55">
        <f>'[11]Daily Roster'!$E66</f>
        <v>0</v>
      </c>
      <c r="F66" s="55">
        <f>'[11]Daily Roster'!$F66</f>
        <v>0</v>
      </c>
      <c r="G66" s="55">
        <f>'[11]Daily Roster'!$G66</f>
        <v>0</v>
      </c>
      <c r="H66" s="55">
        <f>'[11]Daily Roster'!$H66</f>
        <v>0</v>
      </c>
      <c r="I66" s="55">
        <f>'[11]Daily Roster'!$I66</f>
        <v>0</v>
      </c>
      <c r="J66" s="55">
        <f>'[11]Daily Roster'!$J66</f>
        <v>0</v>
      </c>
      <c r="K66" s="55">
        <f>'[11]Daily Roster'!$K66</f>
        <v>0</v>
      </c>
      <c r="L66" s="55">
        <f>'[11]Daily Roster'!$L66</f>
        <v>0</v>
      </c>
      <c r="M66" s="55">
        <f>'[11]Daily Roster'!$M66</f>
        <v>0</v>
      </c>
      <c r="N66" s="55">
        <f>'[11]Daily Roster'!$N66</f>
        <v>0</v>
      </c>
      <c r="O66" s="55">
        <f>'[11]Daily Roster'!$O66</f>
        <v>0</v>
      </c>
      <c r="P66" s="55">
        <f>'[11]Daily Roster'!$P66</f>
        <v>0</v>
      </c>
      <c r="Q66" s="55">
        <f>'[11]Daily Roster'!$Q66</f>
        <v>0</v>
      </c>
      <c r="R66" s="55">
        <f>'[11]Daily Roster'!$R66</f>
        <v>0</v>
      </c>
      <c r="S66" s="55">
        <f>'[11]Daily Roster'!$S66</f>
        <v>0</v>
      </c>
      <c r="T66" s="55">
        <f>'[11]Daily Roster'!$T66</f>
        <v>0</v>
      </c>
    </row>
    <row r="67" spans="1:20" x14ac:dyDescent="0.3">
      <c r="A67" s="7">
        <v>43192</v>
      </c>
      <c r="B67" s="1" t="s">
        <v>1</v>
      </c>
      <c r="C67" s="55">
        <f>'[11]Daily Roster'!$C67</f>
        <v>0</v>
      </c>
      <c r="D67" s="55">
        <f>'[11]Daily Roster'!$D67</f>
        <v>0</v>
      </c>
      <c r="E67" s="55">
        <f>'[11]Daily Roster'!$E67</f>
        <v>0</v>
      </c>
      <c r="F67" s="55">
        <f>'[11]Daily Roster'!$F67</f>
        <v>0</v>
      </c>
      <c r="G67" s="55">
        <f>'[11]Daily Roster'!$G67</f>
        <v>0</v>
      </c>
      <c r="H67" s="55">
        <f>'[11]Daily Roster'!$H67</f>
        <v>0</v>
      </c>
      <c r="I67" s="55">
        <f>'[11]Daily Roster'!$I67</f>
        <v>0</v>
      </c>
      <c r="J67" s="55">
        <f>'[11]Daily Roster'!$J67</f>
        <v>0</v>
      </c>
      <c r="K67" s="55">
        <f>'[11]Daily Roster'!$K67</f>
        <v>0</v>
      </c>
      <c r="L67" s="55">
        <f>'[11]Daily Roster'!$L67</f>
        <v>0</v>
      </c>
      <c r="M67" s="55">
        <f>'[11]Daily Roster'!$M67</f>
        <v>0</v>
      </c>
      <c r="N67" s="55">
        <f>'[11]Daily Roster'!$N67</f>
        <v>0</v>
      </c>
      <c r="O67" s="55">
        <f>'[11]Daily Roster'!$O67</f>
        <v>0</v>
      </c>
      <c r="P67" s="55">
        <f>'[11]Daily Roster'!$P67</f>
        <v>0</v>
      </c>
      <c r="Q67" s="55">
        <f>'[11]Daily Roster'!$Q67</f>
        <v>0</v>
      </c>
      <c r="R67" s="55">
        <f>'[11]Daily Roster'!$R67</f>
        <v>0</v>
      </c>
      <c r="S67" s="55">
        <f>'[11]Daily Roster'!$S67</f>
        <v>0</v>
      </c>
      <c r="T67" s="55">
        <f>'[11]Daily Roster'!$T67</f>
        <v>0</v>
      </c>
    </row>
    <row r="68" spans="1:20" x14ac:dyDescent="0.3">
      <c r="A68" s="7">
        <v>43193</v>
      </c>
      <c r="B68" s="1" t="s">
        <v>2</v>
      </c>
      <c r="C68" s="55">
        <f>'[11]Daily Roster'!$C68</f>
        <v>0</v>
      </c>
      <c r="D68" s="55">
        <f>'[11]Daily Roster'!$D68</f>
        <v>0</v>
      </c>
      <c r="E68" s="55">
        <f>'[11]Daily Roster'!$E68</f>
        <v>0</v>
      </c>
      <c r="F68" s="55">
        <f>'[11]Daily Roster'!$F68</f>
        <v>0</v>
      </c>
      <c r="G68" s="55">
        <f>'[11]Daily Roster'!$G68</f>
        <v>0</v>
      </c>
      <c r="H68" s="55">
        <f>'[11]Daily Roster'!$H68</f>
        <v>0</v>
      </c>
      <c r="I68" s="55">
        <f>'[11]Daily Roster'!$I68</f>
        <v>0</v>
      </c>
      <c r="J68" s="55">
        <f>'[11]Daily Roster'!$J68</f>
        <v>0</v>
      </c>
      <c r="K68" s="55">
        <f>'[11]Daily Roster'!$K68</f>
        <v>0</v>
      </c>
      <c r="L68" s="55">
        <f>'[11]Daily Roster'!$L68</f>
        <v>0</v>
      </c>
      <c r="M68" s="55">
        <f>'[11]Daily Roster'!$M68</f>
        <v>0</v>
      </c>
      <c r="N68" s="55">
        <f>'[11]Daily Roster'!$N68</f>
        <v>0</v>
      </c>
      <c r="O68" s="55">
        <f>'[11]Daily Roster'!$O68</f>
        <v>0</v>
      </c>
      <c r="P68" s="55">
        <f>'[11]Daily Roster'!$P68</f>
        <v>0</v>
      </c>
      <c r="Q68" s="55">
        <f>'[11]Daily Roster'!$Q68</f>
        <v>0</v>
      </c>
      <c r="R68" s="55">
        <f>'[11]Daily Roster'!$R68</f>
        <v>0</v>
      </c>
      <c r="S68" s="55">
        <f>'[11]Daily Roster'!$S68</f>
        <v>0</v>
      </c>
      <c r="T68" s="55">
        <f>'[11]Daily Roster'!$T68</f>
        <v>0</v>
      </c>
    </row>
    <row r="69" spans="1:20" x14ac:dyDescent="0.3">
      <c r="A69" s="7">
        <v>43194</v>
      </c>
      <c r="B69" s="1" t="s">
        <v>3</v>
      </c>
      <c r="C69" s="55">
        <f>'[11]Daily Roster'!$C69</f>
        <v>0</v>
      </c>
      <c r="D69" s="55">
        <f>'[11]Daily Roster'!$D69</f>
        <v>0</v>
      </c>
      <c r="E69" s="55">
        <f>'[11]Daily Roster'!$E69</f>
        <v>0</v>
      </c>
      <c r="F69" s="55">
        <f>'[11]Daily Roster'!$F69</f>
        <v>0</v>
      </c>
      <c r="G69" s="55">
        <f>'[11]Daily Roster'!$G69</f>
        <v>0</v>
      </c>
      <c r="H69" s="55">
        <f>'[11]Daily Roster'!$H69</f>
        <v>0</v>
      </c>
      <c r="I69" s="55">
        <f>'[11]Daily Roster'!$I69</f>
        <v>0</v>
      </c>
      <c r="J69" s="55">
        <f>'[11]Daily Roster'!$J69</f>
        <v>0</v>
      </c>
      <c r="K69" s="55">
        <f>'[11]Daily Roster'!$K69</f>
        <v>0</v>
      </c>
      <c r="L69" s="55">
        <f>'[11]Daily Roster'!$L69</f>
        <v>0</v>
      </c>
      <c r="M69" s="55">
        <f>'[11]Daily Roster'!$M69</f>
        <v>0</v>
      </c>
      <c r="N69" s="55">
        <f>'[11]Daily Roster'!$N69</f>
        <v>0</v>
      </c>
      <c r="O69" s="55">
        <f>'[11]Daily Roster'!$O69</f>
        <v>0</v>
      </c>
      <c r="P69" s="55">
        <f>'[11]Daily Roster'!$P69</f>
        <v>0</v>
      </c>
      <c r="Q69" s="55">
        <f>'[11]Daily Roster'!$Q69</f>
        <v>0</v>
      </c>
      <c r="R69" s="55">
        <f>'[11]Daily Roster'!$R69</f>
        <v>0</v>
      </c>
      <c r="S69" s="55">
        <f>'[11]Daily Roster'!$S69</f>
        <v>0</v>
      </c>
      <c r="T69" s="55">
        <f>'[11]Daily Roster'!$T69</f>
        <v>0</v>
      </c>
    </row>
    <row r="70" spans="1:20" x14ac:dyDescent="0.3">
      <c r="A70" s="7">
        <v>43195</v>
      </c>
      <c r="B70" s="1" t="s">
        <v>4</v>
      </c>
      <c r="C70" s="55">
        <f>'[11]Daily Roster'!$C70</f>
        <v>0</v>
      </c>
      <c r="D70" s="55">
        <f>'[11]Daily Roster'!$D70</f>
        <v>0</v>
      </c>
      <c r="E70" s="55">
        <f>'[11]Daily Roster'!$E70</f>
        <v>0</v>
      </c>
      <c r="F70" s="55">
        <f>'[11]Daily Roster'!$F70</f>
        <v>0</v>
      </c>
      <c r="G70" s="55">
        <f>'[11]Daily Roster'!$G70</f>
        <v>0</v>
      </c>
      <c r="H70" s="55">
        <f>'[11]Daily Roster'!$H70</f>
        <v>0</v>
      </c>
      <c r="I70" s="55">
        <f>'[11]Daily Roster'!$I70</f>
        <v>0</v>
      </c>
      <c r="J70" s="55">
        <f>'[11]Daily Roster'!$J70</f>
        <v>0</v>
      </c>
      <c r="K70" s="55">
        <f>'[11]Daily Roster'!$K70</f>
        <v>0</v>
      </c>
      <c r="L70" s="55">
        <f>'[11]Daily Roster'!$L70</f>
        <v>0</v>
      </c>
      <c r="M70" s="55">
        <f>'[11]Daily Roster'!$M70</f>
        <v>0</v>
      </c>
      <c r="N70" s="55">
        <f>'[11]Daily Roster'!$N70</f>
        <v>0</v>
      </c>
      <c r="O70" s="55">
        <f>'[11]Daily Roster'!$O70</f>
        <v>0</v>
      </c>
      <c r="P70" s="55">
        <f>'[11]Daily Roster'!$P70</f>
        <v>0</v>
      </c>
      <c r="Q70" s="55">
        <f>'[11]Daily Roster'!$Q70</f>
        <v>0</v>
      </c>
      <c r="R70" s="55">
        <f>'[11]Daily Roster'!$R70</f>
        <v>0</v>
      </c>
      <c r="S70" s="55">
        <f>'[11]Daily Roster'!$S70</f>
        <v>0</v>
      </c>
      <c r="T70" s="55">
        <f>'[11]Daily Roster'!$T70</f>
        <v>0</v>
      </c>
    </row>
    <row r="71" spans="1:20" x14ac:dyDescent="0.3">
      <c r="A71" s="7">
        <v>43196</v>
      </c>
      <c r="B71" s="1" t="s">
        <v>5</v>
      </c>
      <c r="C71" s="55">
        <f>'[11]Daily Roster'!$C71</f>
        <v>0</v>
      </c>
      <c r="D71" s="55">
        <f>'[11]Daily Roster'!$D71</f>
        <v>0</v>
      </c>
      <c r="E71" s="55">
        <f>'[11]Daily Roster'!$E71</f>
        <v>0</v>
      </c>
      <c r="F71" s="55">
        <f>'[11]Daily Roster'!$F71</f>
        <v>0</v>
      </c>
      <c r="G71" s="55">
        <f>'[11]Daily Roster'!$G71</f>
        <v>0</v>
      </c>
      <c r="H71" s="55">
        <f>'[11]Daily Roster'!$H71</f>
        <v>0</v>
      </c>
      <c r="I71" s="55">
        <f>'[11]Daily Roster'!$I71</f>
        <v>0</v>
      </c>
      <c r="J71" s="55">
        <f>'[11]Daily Roster'!$J71</f>
        <v>0</v>
      </c>
      <c r="K71" s="55">
        <f>'[11]Daily Roster'!$K71</f>
        <v>0</v>
      </c>
      <c r="L71" s="55">
        <f>'[11]Daily Roster'!$L71</f>
        <v>0</v>
      </c>
      <c r="M71" s="55">
        <f>'[11]Daily Roster'!$M71</f>
        <v>0</v>
      </c>
      <c r="N71" s="55">
        <f>'[11]Daily Roster'!$N71</f>
        <v>0</v>
      </c>
      <c r="O71" s="55">
        <f>'[11]Daily Roster'!$O71</f>
        <v>0</v>
      </c>
      <c r="P71" s="55">
        <f>'[11]Daily Roster'!$P71</f>
        <v>0</v>
      </c>
      <c r="Q71" s="55">
        <f>'[11]Daily Roster'!$Q71</f>
        <v>0</v>
      </c>
      <c r="R71" s="55">
        <f>'[11]Daily Roster'!$R71</f>
        <v>0</v>
      </c>
      <c r="S71" s="55">
        <f>'[11]Daily Roster'!$S71</f>
        <v>0</v>
      </c>
      <c r="T71" s="55">
        <f>'[11]Daily Roster'!$T71</f>
        <v>0</v>
      </c>
    </row>
    <row r="72" spans="1:20" x14ac:dyDescent="0.3">
      <c r="A72" s="7">
        <v>43199</v>
      </c>
      <c r="B72" s="1" t="s">
        <v>1</v>
      </c>
      <c r="C72" s="55">
        <f>'[11]Daily Roster'!$C72</f>
        <v>0</v>
      </c>
      <c r="D72" s="55">
        <f>'[11]Daily Roster'!$D72</f>
        <v>0</v>
      </c>
      <c r="E72" s="55">
        <f>'[11]Daily Roster'!$E72</f>
        <v>0</v>
      </c>
      <c r="F72" s="55">
        <f>'[11]Daily Roster'!$F72</f>
        <v>0</v>
      </c>
      <c r="G72" s="55">
        <f>'[11]Daily Roster'!$G72</f>
        <v>0</v>
      </c>
      <c r="H72" s="55">
        <f>'[11]Daily Roster'!$H72</f>
        <v>0</v>
      </c>
      <c r="I72" s="55">
        <f>'[11]Daily Roster'!$I72</f>
        <v>0</v>
      </c>
      <c r="J72" s="55">
        <f>'[11]Daily Roster'!$J72</f>
        <v>0</v>
      </c>
      <c r="K72" s="55">
        <f>'[11]Daily Roster'!$K72</f>
        <v>0</v>
      </c>
      <c r="L72" s="55">
        <f>'[11]Daily Roster'!$L72</f>
        <v>0</v>
      </c>
      <c r="M72" s="55">
        <f>'[11]Daily Roster'!$M72</f>
        <v>0</v>
      </c>
      <c r="N72" s="55">
        <f>'[11]Daily Roster'!$N72</f>
        <v>0</v>
      </c>
      <c r="O72" s="55">
        <f>'[11]Daily Roster'!$O72</f>
        <v>0</v>
      </c>
      <c r="P72" s="55">
        <f>'[11]Daily Roster'!$P72</f>
        <v>0</v>
      </c>
      <c r="Q72" s="55">
        <f>'[11]Daily Roster'!$Q72</f>
        <v>0</v>
      </c>
      <c r="R72" s="55">
        <f>'[11]Daily Roster'!$R72</f>
        <v>0</v>
      </c>
      <c r="S72" s="55">
        <f>'[11]Daily Roster'!$S72</f>
        <v>0</v>
      </c>
      <c r="T72" s="55">
        <f>'[11]Daily Roster'!$T72</f>
        <v>0</v>
      </c>
    </row>
    <row r="73" spans="1:20" x14ac:dyDescent="0.3">
      <c r="A73" s="7">
        <v>43200</v>
      </c>
      <c r="B73" s="1" t="s">
        <v>2</v>
      </c>
      <c r="C73" s="55">
        <f>'[11]Daily Roster'!$C73</f>
        <v>0</v>
      </c>
      <c r="D73" s="55">
        <f>'[11]Daily Roster'!$D73</f>
        <v>0</v>
      </c>
      <c r="E73" s="55">
        <f>'[11]Daily Roster'!$E73</f>
        <v>0</v>
      </c>
      <c r="F73" s="55">
        <f>'[11]Daily Roster'!$F73</f>
        <v>0</v>
      </c>
      <c r="G73" s="55">
        <f>'[11]Daily Roster'!$G73</f>
        <v>0</v>
      </c>
      <c r="H73" s="55">
        <f>'[11]Daily Roster'!$H73</f>
        <v>0</v>
      </c>
      <c r="I73" s="55">
        <f>'[11]Daily Roster'!$I73</f>
        <v>0</v>
      </c>
      <c r="J73" s="55">
        <f>'[11]Daily Roster'!$J73</f>
        <v>0</v>
      </c>
      <c r="K73" s="55">
        <f>'[11]Daily Roster'!$K73</f>
        <v>0</v>
      </c>
      <c r="L73" s="55">
        <f>'[11]Daily Roster'!$L73</f>
        <v>0</v>
      </c>
      <c r="M73" s="55">
        <f>'[11]Daily Roster'!$M73</f>
        <v>0</v>
      </c>
      <c r="N73" s="55">
        <f>'[11]Daily Roster'!$N73</f>
        <v>0</v>
      </c>
      <c r="O73" s="55">
        <f>'[11]Daily Roster'!$O73</f>
        <v>0</v>
      </c>
      <c r="P73" s="55">
        <f>'[11]Daily Roster'!$P73</f>
        <v>0</v>
      </c>
      <c r="Q73" s="55">
        <f>'[11]Daily Roster'!$Q73</f>
        <v>0</v>
      </c>
      <c r="R73" s="55">
        <f>'[11]Daily Roster'!$R73</f>
        <v>0</v>
      </c>
      <c r="S73" s="55">
        <f>'[11]Daily Roster'!$S73</f>
        <v>0</v>
      </c>
      <c r="T73" s="55">
        <f>'[11]Daily Roster'!$T73</f>
        <v>0</v>
      </c>
    </row>
    <row r="74" spans="1:20" x14ac:dyDescent="0.3">
      <c r="A74" s="7">
        <v>43201</v>
      </c>
      <c r="B74" s="1" t="s">
        <v>3</v>
      </c>
      <c r="C74" s="55">
        <f>'[11]Daily Roster'!$C74</f>
        <v>0</v>
      </c>
      <c r="D74" s="55">
        <f>'[11]Daily Roster'!$D74</f>
        <v>0</v>
      </c>
      <c r="E74" s="55">
        <f>'[11]Daily Roster'!$E74</f>
        <v>0</v>
      </c>
      <c r="F74" s="55">
        <f>'[11]Daily Roster'!$F74</f>
        <v>0</v>
      </c>
      <c r="G74" s="55">
        <f>'[11]Daily Roster'!$G74</f>
        <v>0</v>
      </c>
      <c r="H74" s="55">
        <f>'[11]Daily Roster'!$H74</f>
        <v>0</v>
      </c>
      <c r="I74" s="55">
        <f>'[11]Daily Roster'!$I74</f>
        <v>0</v>
      </c>
      <c r="J74" s="55">
        <f>'[11]Daily Roster'!$J74</f>
        <v>0</v>
      </c>
      <c r="K74" s="55">
        <f>'[11]Daily Roster'!$K74</f>
        <v>0</v>
      </c>
      <c r="L74" s="55">
        <f>'[11]Daily Roster'!$L74</f>
        <v>0</v>
      </c>
      <c r="M74" s="55">
        <f>'[11]Daily Roster'!$M74</f>
        <v>0</v>
      </c>
      <c r="N74" s="55">
        <f>'[11]Daily Roster'!$N74</f>
        <v>0</v>
      </c>
      <c r="O74" s="55">
        <f>'[11]Daily Roster'!$O74</f>
        <v>0</v>
      </c>
      <c r="P74" s="55">
        <f>'[11]Daily Roster'!$P74</f>
        <v>0</v>
      </c>
      <c r="Q74" s="55">
        <f>'[11]Daily Roster'!$Q74</f>
        <v>0</v>
      </c>
      <c r="R74" s="55">
        <f>'[11]Daily Roster'!$R74</f>
        <v>0</v>
      </c>
      <c r="S74" s="55">
        <f>'[11]Daily Roster'!$S74</f>
        <v>0</v>
      </c>
      <c r="T74" s="55">
        <f>'[11]Daily Roster'!$T74</f>
        <v>0</v>
      </c>
    </row>
    <row r="75" spans="1:20" x14ac:dyDescent="0.3">
      <c r="A75" s="7">
        <v>43202</v>
      </c>
      <c r="B75" s="1" t="s">
        <v>4</v>
      </c>
      <c r="C75" s="55">
        <f>'[11]Daily Roster'!$C75</f>
        <v>0</v>
      </c>
      <c r="D75" s="55">
        <f>'[11]Daily Roster'!$D75</f>
        <v>0</v>
      </c>
      <c r="E75" s="55">
        <f>'[11]Daily Roster'!$E75</f>
        <v>0</v>
      </c>
      <c r="F75" s="55">
        <f>'[11]Daily Roster'!$F75</f>
        <v>0</v>
      </c>
      <c r="G75" s="55">
        <f>'[11]Daily Roster'!$G75</f>
        <v>0</v>
      </c>
      <c r="H75" s="55">
        <f>'[11]Daily Roster'!$H75</f>
        <v>0</v>
      </c>
      <c r="I75" s="55">
        <f>'[11]Daily Roster'!$I75</f>
        <v>0</v>
      </c>
      <c r="J75" s="55">
        <f>'[11]Daily Roster'!$J75</f>
        <v>0</v>
      </c>
      <c r="K75" s="55">
        <f>'[11]Daily Roster'!$K75</f>
        <v>0</v>
      </c>
      <c r="L75" s="55">
        <f>'[11]Daily Roster'!$L75</f>
        <v>0</v>
      </c>
      <c r="M75" s="55">
        <f>'[11]Daily Roster'!$M75</f>
        <v>0</v>
      </c>
      <c r="N75" s="55">
        <f>'[11]Daily Roster'!$N75</f>
        <v>0</v>
      </c>
      <c r="O75" s="55">
        <f>'[11]Daily Roster'!$O75</f>
        <v>0</v>
      </c>
      <c r="P75" s="55">
        <f>'[11]Daily Roster'!$P75</f>
        <v>0</v>
      </c>
      <c r="Q75" s="55">
        <f>'[11]Daily Roster'!$Q75</f>
        <v>0</v>
      </c>
      <c r="R75" s="55">
        <f>'[11]Daily Roster'!$R75</f>
        <v>0</v>
      </c>
      <c r="S75" s="55">
        <f>'[11]Daily Roster'!$S75</f>
        <v>0</v>
      </c>
      <c r="T75" s="55">
        <f>'[11]Daily Roster'!$T75</f>
        <v>0</v>
      </c>
    </row>
    <row r="76" spans="1:20" x14ac:dyDescent="0.3">
      <c r="A76" s="7">
        <v>43203</v>
      </c>
      <c r="B76" s="1" t="s">
        <v>5</v>
      </c>
      <c r="C76" s="55">
        <f>'[11]Daily Roster'!$C76</f>
        <v>0</v>
      </c>
      <c r="D76" s="55">
        <f>'[11]Daily Roster'!$D76</f>
        <v>0</v>
      </c>
      <c r="E76" s="55">
        <f>'[11]Daily Roster'!$E76</f>
        <v>0</v>
      </c>
      <c r="F76" s="55">
        <f>'[11]Daily Roster'!$F76</f>
        <v>0</v>
      </c>
      <c r="G76" s="55">
        <f>'[11]Daily Roster'!$G76</f>
        <v>0</v>
      </c>
      <c r="H76" s="55">
        <f>'[11]Daily Roster'!$H76</f>
        <v>0</v>
      </c>
      <c r="I76" s="55">
        <f>'[11]Daily Roster'!$I76</f>
        <v>0</v>
      </c>
      <c r="J76" s="55">
        <f>'[11]Daily Roster'!$J76</f>
        <v>0</v>
      </c>
      <c r="K76" s="55">
        <f>'[11]Daily Roster'!$K76</f>
        <v>0</v>
      </c>
      <c r="L76" s="55">
        <f>'[11]Daily Roster'!$L76</f>
        <v>0</v>
      </c>
      <c r="M76" s="55">
        <f>'[11]Daily Roster'!$M76</f>
        <v>0</v>
      </c>
      <c r="N76" s="55">
        <f>'[11]Daily Roster'!$N76</f>
        <v>0</v>
      </c>
      <c r="O76" s="55">
        <f>'[11]Daily Roster'!$O76</f>
        <v>0</v>
      </c>
      <c r="P76" s="55">
        <f>'[11]Daily Roster'!$P76</f>
        <v>0</v>
      </c>
      <c r="Q76" s="55">
        <f>'[11]Daily Roster'!$Q76</f>
        <v>0</v>
      </c>
      <c r="R76" s="55">
        <f>'[11]Daily Roster'!$R76</f>
        <v>0</v>
      </c>
      <c r="S76" s="55">
        <f>'[11]Daily Roster'!$S76</f>
        <v>0</v>
      </c>
      <c r="T76" s="55">
        <f>'[11]Daily Roster'!$T76</f>
        <v>0</v>
      </c>
    </row>
    <row r="77" spans="1:20" x14ac:dyDescent="0.3">
      <c r="A77" s="7">
        <v>43206</v>
      </c>
      <c r="B77" s="1" t="s">
        <v>1</v>
      </c>
      <c r="C77" s="55">
        <f>'[11]Daily Roster'!$C77</f>
        <v>0</v>
      </c>
      <c r="D77" s="55">
        <f>'[11]Daily Roster'!$D77</f>
        <v>0</v>
      </c>
      <c r="E77" s="55">
        <f>'[11]Daily Roster'!$E77</f>
        <v>0</v>
      </c>
      <c r="F77" s="55">
        <f>'[11]Daily Roster'!$F77</f>
        <v>0</v>
      </c>
      <c r="G77" s="55">
        <f>'[11]Daily Roster'!$G77</f>
        <v>0</v>
      </c>
      <c r="H77" s="55">
        <f>'[11]Daily Roster'!$H77</f>
        <v>0</v>
      </c>
      <c r="I77" s="55">
        <f>'[11]Daily Roster'!$I77</f>
        <v>0</v>
      </c>
      <c r="J77" s="55">
        <f>'[11]Daily Roster'!$J77</f>
        <v>0</v>
      </c>
      <c r="K77" s="55">
        <f>'[11]Daily Roster'!$K77</f>
        <v>0</v>
      </c>
      <c r="L77" s="55">
        <f>'[11]Daily Roster'!$L77</f>
        <v>0</v>
      </c>
      <c r="M77" s="55">
        <f>'[11]Daily Roster'!$M77</f>
        <v>0</v>
      </c>
      <c r="N77" s="55">
        <f>'[11]Daily Roster'!$N77</f>
        <v>0</v>
      </c>
      <c r="O77" s="55">
        <f>'[11]Daily Roster'!$O77</f>
        <v>0</v>
      </c>
      <c r="P77" s="55">
        <f>'[11]Daily Roster'!$P77</f>
        <v>0</v>
      </c>
      <c r="Q77" s="55">
        <f>'[11]Daily Roster'!$Q77</f>
        <v>0</v>
      </c>
      <c r="R77" s="55">
        <f>'[11]Daily Roster'!$R77</f>
        <v>0</v>
      </c>
      <c r="S77" s="55">
        <f>'[11]Daily Roster'!$S77</f>
        <v>0</v>
      </c>
      <c r="T77" s="55">
        <f>'[11]Daily Roster'!$T77</f>
        <v>0</v>
      </c>
    </row>
    <row r="78" spans="1:20" x14ac:dyDescent="0.3">
      <c r="A78" s="7">
        <v>43207</v>
      </c>
      <c r="B78" s="1" t="s">
        <v>2</v>
      </c>
      <c r="C78" s="55">
        <f>'[11]Daily Roster'!$C78</f>
        <v>0</v>
      </c>
      <c r="D78" s="55">
        <f>'[11]Daily Roster'!$D78</f>
        <v>0</v>
      </c>
      <c r="E78" s="55">
        <f>'[11]Daily Roster'!$E78</f>
        <v>0</v>
      </c>
      <c r="F78" s="55">
        <f>'[11]Daily Roster'!$F78</f>
        <v>0</v>
      </c>
      <c r="G78" s="55">
        <f>'[11]Daily Roster'!$G78</f>
        <v>0</v>
      </c>
      <c r="H78" s="55">
        <f>'[11]Daily Roster'!$H78</f>
        <v>0</v>
      </c>
      <c r="I78" s="55">
        <f>'[11]Daily Roster'!$I78</f>
        <v>0</v>
      </c>
      <c r="J78" s="55">
        <f>'[11]Daily Roster'!$J78</f>
        <v>0</v>
      </c>
      <c r="K78" s="55">
        <f>'[11]Daily Roster'!$K78</f>
        <v>0</v>
      </c>
      <c r="L78" s="55">
        <f>'[11]Daily Roster'!$L78</f>
        <v>0</v>
      </c>
      <c r="M78" s="55">
        <f>'[11]Daily Roster'!$M78</f>
        <v>0</v>
      </c>
      <c r="N78" s="55">
        <f>'[11]Daily Roster'!$N78</f>
        <v>0</v>
      </c>
      <c r="O78" s="55">
        <f>'[11]Daily Roster'!$O78</f>
        <v>0</v>
      </c>
      <c r="P78" s="55">
        <f>'[11]Daily Roster'!$P78</f>
        <v>0</v>
      </c>
      <c r="Q78" s="55">
        <f>'[11]Daily Roster'!$Q78</f>
        <v>0</v>
      </c>
      <c r="R78" s="55">
        <f>'[11]Daily Roster'!$R78</f>
        <v>0</v>
      </c>
      <c r="S78" s="55">
        <f>'[11]Daily Roster'!$S78</f>
        <v>0</v>
      </c>
      <c r="T78" s="55">
        <f>'[11]Daily Roster'!$T78</f>
        <v>0</v>
      </c>
    </row>
    <row r="79" spans="1:20" x14ac:dyDescent="0.3">
      <c r="A79" s="7">
        <v>43208</v>
      </c>
      <c r="B79" s="1" t="s">
        <v>3</v>
      </c>
      <c r="C79" s="55">
        <f>'[11]Daily Roster'!$C79</f>
        <v>0</v>
      </c>
      <c r="D79" s="55">
        <f>'[11]Daily Roster'!$D79</f>
        <v>0</v>
      </c>
      <c r="E79" s="55">
        <f>'[11]Daily Roster'!$E79</f>
        <v>0</v>
      </c>
      <c r="F79" s="55">
        <f>'[11]Daily Roster'!$F79</f>
        <v>0</v>
      </c>
      <c r="G79" s="55">
        <f>'[11]Daily Roster'!$G79</f>
        <v>0</v>
      </c>
      <c r="H79" s="55">
        <f>'[11]Daily Roster'!$H79</f>
        <v>0</v>
      </c>
      <c r="I79" s="55">
        <f>'[11]Daily Roster'!$I79</f>
        <v>0</v>
      </c>
      <c r="J79" s="55">
        <f>'[11]Daily Roster'!$J79</f>
        <v>0</v>
      </c>
      <c r="K79" s="55">
        <f>'[11]Daily Roster'!$K79</f>
        <v>0</v>
      </c>
      <c r="L79" s="55">
        <f>'[11]Daily Roster'!$L79</f>
        <v>0</v>
      </c>
      <c r="M79" s="55">
        <f>'[11]Daily Roster'!$M79</f>
        <v>0</v>
      </c>
      <c r="N79" s="55">
        <f>'[11]Daily Roster'!$N79</f>
        <v>0</v>
      </c>
      <c r="O79" s="55">
        <f>'[11]Daily Roster'!$O79</f>
        <v>0</v>
      </c>
      <c r="P79" s="55">
        <f>'[11]Daily Roster'!$P79</f>
        <v>0</v>
      </c>
      <c r="Q79" s="55">
        <f>'[11]Daily Roster'!$Q79</f>
        <v>0</v>
      </c>
      <c r="R79" s="55">
        <f>'[11]Daily Roster'!$R79</f>
        <v>0</v>
      </c>
      <c r="S79" s="55">
        <f>'[11]Daily Roster'!$S79</f>
        <v>0</v>
      </c>
      <c r="T79" s="55">
        <f>'[11]Daily Roster'!$T79</f>
        <v>0</v>
      </c>
    </row>
    <row r="80" spans="1:20" x14ac:dyDescent="0.3">
      <c r="A80" s="7">
        <v>43209</v>
      </c>
      <c r="B80" s="1" t="s">
        <v>4</v>
      </c>
      <c r="C80" s="55">
        <f>'[11]Daily Roster'!$C80</f>
        <v>0</v>
      </c>
      <c r="D80" s="55">
        <f>'[11]Daily Roster'!$D80</f>
        <v>0</v>
      </c>
      <c r="E80" s="55">
        <f>'[11]Daily Roster'!$E80</f>
        <v>0</v>
      </c>
      <c r="F80" s="55">
        <f>'[11]Daily Roster'!$F80</f>
        <v>0</v>
      </c>
      <c r="G80" s="55">
        <f>'[11]Daily Roster'!$G80</f>
        <v>0</v>
      </c>
      <c r="H80" s="55">
        <f>'[11]Daily Roster'!$H80</f>
        <v>0</v>
      </c>
      <c r="I80" s="55">
        <f>'[11]Daily Roster'!$I80</f>
        <v>0</v>
      </c>
      <c r="J80" s="55">
        <f>'[11]Daily Roster'!$J80</f>
        <v>0</v>
      </c>
      <c r="K80" s="55">
        <f>'[11]Daily Roster'!$K80</f>
        <v>0</v>
      </c>
      <c r="L80" s="55">
        <f>'[11]Daily Roster'!$L80</f>
        <v>0</v>
      </c>
      <c r="M80" s="55">
        <f>'[11]Daily Roster'!$M80</f>
        <v>0</v>
      </c>
      <c r="N80" s="55">
        <f>'[11]Daily Roster'!$N80</f>
        <v>0</v>
      </c>
      <c r="O80" s="55">
        <f>'[11]Daily Roster'!$O80</f>
        <v>0</v>
      </c>
      <c r="P80" s="55">
        <f>'[11]Daily Roster'!$P80</f>
        <v>0</v>
      </c>
      <c r="Q80" s="55">
        <f>'[11]Daily Roster'!$Q80</f>
        <v>0</v>
      </c>
      <c r="R80" s="55">
        <f>'[11]Daily Roster'!$R80</f>
        <v>0</v>
      </c>
      <c r="S80" s="55">
        <f>'[11]Daily Roster'!$S80</f>
        <v>0</v>
      </c>
      <c r="T80" s="55">
        <f>'[11]Daily Roster'!$T80</f>
        <v>0</v>
      </c>
    </row>
    <row r="81" spans="1:20" x14ac:dyDescent="0.3">
      <c r="A81" s="7">
        <v>43210</v>
      </c>
      <c r="B81" s="1" t="s">
        <v>5</v>
      </c>
      <c r="C81" s="55">
        <f>'[11]Daily Roster'!$C81</f>
        <v>0</v>
      </c>
      <c r="D81" s="55">
        <f>'[11]Daily Roster'!$D81</f>
        <v>0</v>
      </c>
      <c r="E81" s="55">
        <f>'[11]Daily Roster'!$E81</f>
        <v>0</v>
      </c>
      <c r="F81" s="55">
        <f>'[11]Daily Roster'!$F81</f>
        <v>0</v>
      </c>
      <c r="G81" s="55">
        <f>'[11]Daily Roster'!$G81</f>
        <v>0</v>
      </c>
      <c r="H81" s="55">
        <f>'[11]Daily Roster'!$H81</f>
        <v>0</v>
      </c>
      <c r="I81" s="55">
        <f>'[11]Daily Roster'!$I81</f>
        <v>0</v>
      </c>
      <c r="J81" s="55">
        <f>'[11]Daily Roster'!$J81</f>
        <v>0</v>
      </c>
      <c r="K81" s="55">
        <f>'[11]Daily Roster'!$K81</f>
        <v>0</v>
      </c>
      <c r="L81" s="55">
        <f>'[11]Daily Roster'!$L81</f>
        <v>0</v>
      </c>
      <c r="M81" s="55">
        <f>'[11]Daily Roster'!$M81</f>
        <v>0</v>
      </c>
      <c r="N81" s="55">
        <f>'[11]Daily Roster'!$N81</f>
        <v>0</v>
      </c>
      <c r="O81" s="55">
        <f>'[11]Daily Roster'!$O81</f>
        <v>0</v>
      </c>
      <c r="P81" s="55">
        <f>'[11]Daily Roster'!$P81</f>
        <v>0</v>
      </c>
      <c r="Q81" s="55">
        <f>'[11]Daily Roster'!$Q81</f>
        <v>0</v>
      </c>
      <c r="R81" s="55">
        <f>'[11]Daily Roster'!$R81</f>
        <v>0</v>
      </c>
      <c r="S81" s="55">
        <f>'[11]Daily Roster'!$S81</f>
        <v>0</v>
      </c>
      <c r="T81" s="55">
        <f>'[11]Daily Roster'!$T81</f>
        <v>0</v>
      </c>
    </row>
    <row r="82" spans="1:20" x14ac:dyDescent="0.3">
      <c r="A82" s="7">
        <v>43213</v>
      </c>
      <c r="B82" s="1" t="s">
        <v>1</v>
      </c>
      <c r="C82" s="55">
        <f>'[11]Daily Roster'!$C82</f>
        <v>0</v>
      </c>
      <c r="D82" s="55">
        <f>'[11]Daily Roster'!$D82</f>
        <v>0</v>
      </c>
      <c r="E82" s="55">
        <f>'[11]Daily Roster'!$E82</f>
        <v>0</v>
      </c>
      <c r="F82" s="55">
        <f>'[11]Daily Roster'!$F82</f>
        <v>0</v>
      </c>
      <c r="G82" s="55">
        <f>'[11]Daily Roster'!$G82</f>
        <v>0</v>
      </c>
      <c r="H82" s="55">
        <f>'[11]Daily Roster'!$H82</f>
        <v>0</v>
      </c>
      <c r="I82" s="55">
        <f>'[11]Daily Roster'!$I82</f>
        <v>0</v>
      </c>
      <c r="J82" s="55">
        <f>'[11]Daily Roster'!$J82</f>
        <v>0</v>
      </c>
      <c r="K82" s="55">
        <f>'[11]Daily Roster'!$K82</f>
        <v>0</v>
      </c>
      <c r="L82" s="55">
        <f>'[11]Daily Roster'!$L82</f>
        <v>0</v>
      </c>
      <c r="M82" s="55">
        <f>'[11]Daily Roster'!$M82</f>
        <v>0</v>
      </c>
      <c r="N82" s="55">
        <f>'[11]Daily Roster'!$N82</f>
        <v>0</v>
      </c>
      <c r="O82" s="55">
        <f>'[11]Daily Roster'!$O82</f>
        <v>0</v>
      </c>
      <c r="P82" s="55">
        <f>'[11]Daily Roster'!$P82</f>
        <v>0</v>
      </c>
      <c r="Q82" s="55">
        <f>'[11]Daily Roster'!$Q82</f>
        <v>0</v>
      </c>
      <c r="R82" s="55">
        <f>'[11]Daily Roster'!$R82</f>
        <v>0</v>
      </c>
      <c r="S82" s="55">
        <f>'[11]Daily Roster'!$S82</f>
        <v>0</v>
      </c>
      <c r="T82" s="55">
        <f>'[11]Daily Roster'!$T82</f>
        <v>0</v>
      </c>
    </row>
    <row r="83" spans="1:20" x14ac:dyDescent="0.3">
      <c r="A83" s="7">
        <v>43214</v>
      </c>
      <c r="B83" s="1" t="s">
        <v>2</v>
      </c>
      <c r="C83" s="55">
        <f>'[11]Daily Roster'!$C83</f>
        <v>0</v>
      </c>
      <c r="D83" s="55">
        <f>'[11]Daily Roster'!$D83</f>
        <v>0</v>
      </c>
      <c r="E83" s="55">
        <f>'[11]Daily Roster'!$E83</f>
        <v>0</v>
      </c>
      <c r="F83" s="55">
        <f>'[11]Daily Roster'!$F83</f>
        <v>0</v>
      </c>
      <c r="G83" s="55">
        <f>'[11]Daily Roster'!$G83</f>
        <v>0</v>
      </c>
      <c r="H83" s="55">
        <f>'[11]Daily Roster'!$H83</f>
        <v>0</v>
      </c>
      <c r="I83" s="55">
        <f>'[11]Daily Roster'!$I83</f>
        <v>0</v>
      </c>
      <c r="J83" s="55">
        <f>'[11]Daily Roster'!$J83</f>
        <v>0</v>
      </c>
      <c r="K83" s="55">
        <f>'[11]Daily Roster'!$K83</f>
        <v>0</v>
      </c>
      <c r="L83" s="55">
        <f>'[11]Daily Roster'!$L83</f>
        <v>0</v>
      </c>
      <c r="M83" s="55">
        <f>'[11]Daily Roster'!$M83</f>
        <v>0</v>
      </c>
      <c r="N83" s="55">
        <f>'[11]Daily Roster'!$N83</f>
        <v>0</v>
      </c>
      <c r="O83" s="55">
        <f>'[11]Daily Roster'!$O83</f>
        <v>0</v>
      </c>
      <c r="P83" s="55">
        <f>'[11]Daily Roster'!$P83</f>
        <v>0</v>
      </c>
      <c r="Q83" s="55">
        <f>'[11]Daily Roster'!$Q83</f>
        <v>0</v>
      </c>
      <c r="R83" s="55">
        <f>'[11]Daily Roster'!$R83</f>
        <v>0</v>
      </c>
      <c r="S83" s="55">
        <f>'[11]Daily Roster'!$S83</f>
        <v>0</v>
      </c>
      <c r="T83" s="55">
        <f>'[11]Daily Roster'!$T83</f>
        <v>0</v>
      </c>
    </row>
    <row r="84" spans="1:20" x14ac:dyDescent="0.3">
      <c r="A84" s="7">
        <v>43215</v>
      </c>
      <c r="B84" s="1" t="s">
        <v>3</v>
      </c>
      <c r="C84" s="55">
        <f>'[11]Daily Roster'!$C84</f>
        <v>0</v>
      </c>
      <c r="D84" s="55">
        <f>'[11]Daily Roster'!$D84</f>
        <v>0</v>
      </c>
      <c r="E84" s="55">
        <f>'[11]Daily Roster'!$E84</f>
        <v>0</v>
      </c>
      <c r="F84" s="55">
        <f>'[11]Daily Roster'!$F84</f>
        <v>0</v>
      </c>
      <c r="G84" s="55">
        <f>'[11]Daily Roster'!$G84</f>
        <v>0</v>
      </c>
      <c r="H84" s="55">
        <f>'[11]Daily Roster'!$H84</f>
        <v>0</v>
      </c>
      <c r="I84" s="55">
        <f>'[11]Daily Roster'!$I84</f>
        <v>0</v>
      </c>
      <c r="J84" s="55">
        <f>'[11]Daily Roster'!$J84</f>
        <v>0</v>
      </c>
      <c r="K84" s="55">
        <f>'[11]Daily Roster'!$K84</f>
        <v>0</v>
      </c>
      <c r="L84" s="55">
        <f>'[11]Daily Roster'!$L84</f>
        <v>0</v>
      </c>
      <c r="M84" s="55">
        <f>'[11]Daily Roster'!$M84</f>
        <v>0</v>
      </c>
      <c r="N84" s="55">
        <f>'[11]Daily Roster'!$N84</f>
        <v>0</v>
      </c>
      <c r="O84" s="55">
        <f>'[11]Daily Roster'!$O84</f>
        <v>0</v>
      </c>
      <c r="P84" s="55">
        <f>'[11]Daily Roster'!$P84</f>
        <v>0</v>
      </c>
      <c r="Q84" s="55">
        <f>'[11]Daily Roster'!$Q84</f>
        <v>0</v>
      </c>
      <c r="R84" s="55">
        <f>'[11]Daily Roster'!$R84</f>
        <v>0</v>
      </c>
      <c r="S84" s="55">
        <f>'[11]Daily Roster'!$S84</f>
        <v>0</v>
      </c>
      <c r="T84" s="55">
        <f>'[11]Daily Roster'!$T84</f>
        <v>0</v>
      </c>
    </row>
    <row r="85" spans="1:20" x14ac:dyDescent="0.3">
      <c r="A85" s="7">
        <v>43216</v>
      </c>
      <c r="B85" s="1" t="s">
        <v>4</v>
      </c>
      <c r="C85" s="55">
        <f>'[11]Daily Roster'!$C85</f>
        <v>0</v>
      </c>
      <c r="D85" s="55">
        <f>'[11]Daily Roster'!$D85</f>
        <v>0</v>
      </c>
      <c r="E85" s="55">
        <f>'[11]Daily Roster'!$E85</f>
        <v>0</v>
      </c>
      <c r="F85" s="55">
        <f>'[11]Daily Roster'!$F85</f>
        <v>0</v>
      </c>
      <c r="G85" s="55">
        <f>'[11]Daily Roster'!$G85</f>
        <v>0</v>
      </c>
      <c r="H85" s="55">
        <f>'[11]Daily Roster'!$H85</f>
        <v>0</v>
      </c>
      <c r="I85" s="55">
        <f>'[11]Daily Roster'!$I85</f>
        <v>0</v>
      </c>
      <c r="J85" s="55">
        <f>'[11]Daily Roster'!$J85</f>
        <v>0</v>
      </c>
      <c r="K85" s="55">
        <f>'[11]Daily Roster'!$K85</f>
        <v>0</v>
      </c>
      <c r="L85" s="55">
        <f>'[11]Daily Roster'!$L85</f>
        <v>0</v>
      </c>
      <c r="M85" s="55">
        <f>'[11]Daily Roster'!$M85</f>
        <v>0</v>
      </c>
      <c r="N85" s="55">
        <f>'[11]Daily Roster'!$N85</f>
        <v>0</v>
      </c>
      <c r="O85" s="55">
        <f>'[11]Daily Roster'!$O85</f>
        <v>0</v>
      </c>
      <c r="P85" s="55">
        <f>'[11]Daily Roster'!$P85</f>
        <v>0</v>
      </c>
      <c r="Q85" s="55">
        <f>'[11]Daily Roster'!$Q85</f>
        <v>0</v>
      </c>
      <c r="R85" s="55">
        <f>'[11]Daily Roster'!$R85</f>
        <v>0</v>
      </c>
      <c r="S85" s="55">
        <f>'[11]Daily Roster'!$S85</f>
        <v>0</v>
      </c>
      <c r="T85" s="55">
        <f>'[11]Daily Roster'!$T85</f>
        <v>0</v>
      </c>
    </row>
    <row r="86" spans="1:20" x14ac:dyDescent="0.3">
      <c r="A86" s="7">
        <v>43217</v>
      </c>
      <c r="B86" s="1" t="s">
        <v>5</v>
      </c>
      <c r="C86" s="55">
        <f>'[11]Daily Roster'!$C86</f>
        <v>0</v>
      </c>
      <c r="D86" s="55">
        <f>'[11]Daily Roster'!$D86</f>
        <v>0</v>
      </c>
      <c r="E86" s="55">
        <f>'[11]Daily Roster'!$E86</f>
        <v>0</v>
      </c>
      <c r="F86" s="55">
        <f>'[11]Daily Roster'!$F86</f>
        <v>0</v>
      </c>
      <c r="G86" s="55">
        <f>'[11]Daily Roster'!$G86</f>
        <v>0</v>
      </c>
      <c r="H86" s="55">
        <f>'[11]Daily Roster'!$H86</f>
        <v>0</v>
      </c>
      <c r="I86" s="55">
        <f>'[11]Daily Roster'!$I86</f>
        <v>0</v>
      </c>
      <c r="J86" s="55">
        <f>'[11]Daily Roster'!$J86</f>
        <v>0</v>
      </c>
      <c r="K86" s="55">
        <f>'[11]Daily Roster'!$K86</f>
        <v>0</v>
      </c>
      <c r="L86" s="55">
        <f>'[11]Daily Roster'!$L86</f>
        <v>0</v>
      </c>
      <c r="M86" s="55">
        <f>'[11]Daily Roster'!$M86</f>
        <v>0</v>
      </c>
      <c r="N86" s="55">
        <f>'[11]Daily Roster'!$N86</f>
        <v>0</v>
      </c>
      <c r="O86" s="55">
        <f>'[11]Daily Roster'!$O86</f>
        <v>0</v>
      </c>
      <c r="P86" s="55">
        <f>'[11]Daily Roster'!$P86</f>
        <v>0</v>
      </c>
      <c r="Q86" s="55">
        <f>'[11]Daily Roster'!$Q86</f>
        <v>0</v>
      </c>
      <c r="R86" s="55">
        <f>'[11]Daily Roster'!$R86</f>
        <v>0</v>
      </c>
      <c r="S86" s="55">
        <f>'[11]Daily Roster'!$S86</f>
        <v>0</v>
      </c>
      <c r="T86" s="55">
        <f>'[11]Daily Roster'!$T86</f>
        <v>0</v>
      </c>
    </row>
    <row r="87" spans="1:20" x14ac:dyDescent="0.3">
      <c r="A87" s="7">
        <v>43220</v>
      </c>
      <c r="B87" s="1" t="s">
        <v>1</v>
      </c>
      <c r="C87" s="55">
        <f>'[11]Daily Roster'!$C87</f>
        <v>0</v>
      </c>
      <c r="D87" s="55">
        <f>'[11]Daily Roster'!$D87</f>
        <v>0</v>
      </c>
      <c r="E87" s="55">
        <f>'[11]Daily Roster'!$E87</f>
        <v>0</v>
      </c>
      <c r="F87" s="55">
        <f>'[11]Daily Roster'!$F87</f>
        <v>0</v>
      </c>
      <c r="G87" s="55">
        <f>'[11]Daily Roster'!$G87</f>
        <v>0</v>
      </c>
      <c r="H87" s="55">
        <f>'[11]Daily Roster'!$H87</f>
        <v>0</v>
      </c>
      <c r="I87" s="55">
        <f>'[11]Daily Roster'!$I87</f>
        <v>0</v>
      </c>
      <c r="J87" s="55">
        <f>'[11]Daily Roster'!$J87</f>
        <v>0</v>
      </c>
      <c r="K87" s="55">
        <f>'[11]Daily Roster'!$K87</f>
        <v>0</v>
      </c>
      <c r="L87" s="55">
        <f>'[11]Daily Roster'!$L87</f>
        <v>0</v>
      </c>
      <c r="M87" s="55">
        <f>'[11]Daily Roster'!$M87</f>
        <v>0</v>
      </c>
      <c r="N87" s="55">
        <f>'[11]Daily Roster'!$N87</f>
        <v>0</v>
      </c>
      <c r="O87" s="55">
        <f>'[11]Daily Roster'!$O87</f>
        <v>0</v>
      </c>
      <c r="P87" s="55">
        <f>'[11]Daily Roster'!$P87</f>
        <v>0</v>
      </c>
      <c r="Q87" s="55">
        <f>'[11]Daily Roster'!$Q87</f>
        <v>0</v>
      </c>
      <c r="R87" s="55">
        <f>'[11]Daily Roster'!$R87</f>
        <v>0</v>
      </c>
      <c r="S87" s="55">
        <f>'[11]Daily Roster'!$S87</f>
        <v>0</v>
      </c>
      <c r="T87" s="55">
        <f>'[11]Daily Roster'!$T87</f>
        <v>0</v>
      </c>
    </row>
    <row r="88" spans="1:20" x14ac:dyDescent="0.3">
      <c r="A88" s="7">
        <v>43221</v>
      </c>
      <c r="B88" s="1" t="s">
        <v>2</v>
      </c>
      <c r="C88" s="55">
        <f>'[11]Daily Roster'!$C88</f>
        <v>0</v>
      </c>
      <c r="D88" s="55">
        <f>'[11]Daily Roster'!$D88</f>
        <v>0</v>
      </c>
      <c r="E88" s="55">
        <f>'[11]Daily Roster'!$E88</f>
        <v>0</v>
      </c>
      <c r="F88" s="55">
        <f>'[11]Daily Roster'!$F88</f>
        <v>0</v>
      </c>
      <c r="G88" s="55">
        <f>'[11]Daily Roster'!$G88</f>
        <v>0</v>
      </c>
      <c r="H88" s="55">
        <f>'[11]Daily Roster'!$H88</f>
        <v>0</v>
      </c>
      <c r="I88" s="55">
        <f>'[11]Daily Roster'!$I88</f>
        <v>0</v>
      </c>
      <c r="J88" s="55">
        <f>'[11]Daily Roster'!$J88</f>
        <v>0</v>
      </c>
      <c r="K88" s="55">
        <f>'[11]Daily Roster'!$K88</f>
        <v>0</v>
      </c>
      <c r="L88" s="55">
        <f>'[11]Daily Roster'!$L88</f>
        <v>0</v>
      </c>
      <c r="M88" s="55">
        <f>'[11]Daily Roster'!$M88</f>
        <v>0</v>
      </c>
      <c r="N88" s="55">
        <f>'[11]Daily Roster'!$N88</f>
        <v>0</v>
      </c>
      <c r="O88" s="55">
        <f>'[11]Daily Roster'!$O88</f>
        <v>0</v>
      </c>
      <c r="P88" s="55">
        <f>'[11]Daily Roster'!$P88</f>
        <v>0</v>
      </c>
      <c r="Q88" s="55">
        <f>'[11]Daily Roster'!$Q88</f>
        <v>0</v>
      </c>
      <c r="R88" s="55">
        <f>'[11]Daily Roster'!$R88</f>
        <v>0</v>
      </c>
      <c r="S88" s="55">
        <f>'[11]Daily Roster'!$S88</f>
        <v>0</v>
      </c>
      <c r="T88" s="55" t="str">
        <f>'[11]Daily Roster'!$T88</f>
        <v>`</v>
      </c>
    </row>
    <row r="89" spans="1:20" x14ac:dyDescent="0.3">
      <c r="A89" s="7">
        <v>43222</v>
      </c>
      <c r="B89" s="1" t="s">
        <v>3</v>
      </c>
      <c r="C89" s="55">
        <f>'[11]Daily Roster'!$C89</f>
        <v>0</v>
      </c>
      <c r="D89" s="55">
        <f>'[11]Daily Roster'!$D89</f>
        <v>0</v>
      </c>
      <c r="E89" s="55">
        <f>'[11]Daily Roster'!$E89</f>
        <v>0</v>
      </c>
      <c r="F89" s="55">
        <f>'[11]Daily Roster'!$F89</f>
        <v>0</v>
      </c>
      <c r="G89" s="55">
        <f>'[11]Daily Roster'!$G89</f>
        <v>0</v>
      </c>
      <c r="H89" s="55">
        <f>'[11]Daily Roster'!$H89</f>
        <v>0</v>
      </c>
      <c r="I89" s="55">
        <f>'[11]Daily Roster'!$I89</f>
        <v>0</v>
      </c>
      <c r="J89" s="55">
        <f>'[11]Daily Roster'!$J89</f>
        <v>0</v>
      </c>
      <c r="K89" s="55">
        <f>'[11]Daily Roster'!$K89</f>
        <v>0</v>
      </c>
      <c r="L89" s="55">
        <f>'[11]Daily Roster'!$L89</f>
        <v>0</v>
      </c>
      <c r="M89" s="55">
        <f>'[11]Daily Roster'!$M89</f>
        <v>0</v>
      </c>
      <c r="N89" s="55">
        <f>'[11]Daily Roster'!$N89</f>
        <v>0</v>
      </c>
      <c r="O89" s="55">
        <f>'[11]Daily Roster'!$O89</f>
        <v>0</v>
      </c>
      <c r="P89" s="55">
        <f>'[11]Daily Roster'!$P89</f>
        <v>0</v>
      </c>
      <c r="Q89" s="55">
        <f>'[11]Daily Roster'!$Q89</f>
        <v>0</v>
      </c>
      <c r="R89" s="55">
        <f>'[11]Daily Roster'!$R89</f>
        <v>0</v>
      </c>
      <c r="S89" s="55">
        <f>'[11]Daily Roster'!$S89</f>
        <v>0</v>
      </c>
      <c r="T89" s="55">
        <f>'[11]Daily Roster'!$T89</f>
        <v>0</v>
      </c>
    </row>
    <row r="90" spans="1:20" x14ac:dyDescent="0.3">
      <c r="A90" s="7">
        <v>43223</v>
      </c>
      <c r="B90" s="1" t="s">
        <v>4</v>
      </c>
      <c r="C90" s="55">
        <f>'[11]Daily Roster'!$C90</f>
        <v>0</v>
      </c>
      <c r="D90" s="55">
        <f>'[11]Daily Roster'!$D90</f>
        <v>0</v>
      </c>
      <c r="E90" s="55">
        <f>'[11]Daily Roster'!$E90</f>
        <v>0</v>
      </c>
      <c r="F90" s="55">
        <f>'[11]Daily Roster'!$F90</f>
        <v>0</v>
      </c>
      <c r="G90" s="55">
        <f>'[11]Daily Roster'!$G90</f>
        <v>0</v>
      </c>
      <c r="H90" s="55">
        <f>'[11]Daily Roster'!$H90</f>
        <v>0</v>
      </c>
      <c r="I90" s="55">
        <f>'[11]Daily Roster'!$I90</f>
        <v>0</v>
      </c>
      <c r="J90" s="55">
        <f>'[11]Daily Roster'!$J90</f>
        <v>0</v>
      </c>
      <c r="K90" s="55">
        <f>'[11]Daily Roster'!$K90</f>
        <v>0</v>
      </c>
      <c r="L90" s="55">
        <f>'[11]Daily Roster'!$L90</f>
        <v>0</v>
      </c>
      <c r="M90" s="55">
        <f>'[11]Daily Roster'!$M90</f>
        <v>0</v>
      </c>
      <c r="N90" s="55">
        <f>'[11]Daily Roster'!$N90</f>
        <v>0</v>
      </c>
      <c r="O90" s="55">
        <f>'[11]Daily Roster'!$O90</f>
        <v>0</v>
      </c>
      <c r="P90" s="55">
        <f>'[11]Daily Roster'!$P90</f>
        <v>0</v>
      </c>
      <c r="Q90" s="55">
        <f>'[11]Daily Roster'!$Q90</f>
        <v>0</v>
      </c>
      <c r="R90" s="55">
        <f>'[11]Daily Roster'!$R90</f>
        <v>0</v>
      </c>
      <c r="S90" s="55">
        <f>'[11]Daily Roster'!$S90</f>
        <v>0</v>
      </c>
      <c r="T90" s="55">
        <f>'[11]Daily Roster'!$T90</f>
        <v>0</v>
      </c>
    </row>
    <row r="91" spans="1:20" x14ac:dyDescent="0.3">
      <c r="A91" s="7">
        <v>43224</v>
      </c>
      <c r="B91" s="1" t="s">
        <v>5</v>
      </c>
      <c r="C91" s="55">
        <f>'[11]Daily Roster'!$C91</f>
        <v>0</v>
      </c>
      <c r="D91" s="55">
        <f>'[11]Daily Roster'!$D91</f>
        <v>0</v>
      </c>
      <c r="E91" s="55">
        <f>'[11]Daily Roster'!$E91</f>
        <v>0</v>
      </c>
      <c r="F91" s="55">
        <f>'[11]Daily Roster'!$F91</f>
        <v>0</v>
      </c>
      <c r="G91" s="55">
        <f>'[11]Daily Roster'!$G91</f>
        <v>0</v>
      </c>
      <c r="H91" s="55">
        <f>'[11]Daily Roster'!$H91</f>
        <v>0</v>
      </c>
      <c r="I91" s="55">
        <f>'[11]Daily Roster'!$I91</f>
        <v>0</v>
      </c>
      <c r="J91" s="55">
        <f>'[11]Daily Roster'!$J91</f>
        <v>0</v>
      </c>
      <c r="K91" s="55">
        <f>'[11]Daily Roster'!$K91</f>
        <v>0</v>
      </c>
      <c r="L91" s="55">
        <f>'[11]Daily Roster'!$L91</f>
        <v>0</v>
      </c>
      <c r="M91" s="55">
        <f>'[11]Daily Roster'!$M91</f>
        <v>0</v>
      </c>
      <c r="N91" s="55">
        <f>'[11]Daily Roster'!$N91</f>
        <v>0</v>
      </c>
      <c r="O91" s="55">
        <f>'[11]Daily Roster'!$O91</f>
        <v>0</v>
      </c>
      <c r="P91" s="55">
        <f>'[11]Daily Roster'!$P91</f>
        <v>0</v>
      </c>
      <c r="Q91" s="55">
        <f>'[11]Daily Roster'!$Q91</f>
        <v>0</v>
      </c>
      <c r="R91" s="55">
        <f>'[11]Daily Roster'!$R91</f>
        <v>0</v>
      </c>
      <c r="S91" s="55">
        <f>'[11]Daily Roster'!$S91</f>
        <v>0</v>
      </c>
      <c r="T91" s="55">
        <f>'[11]Daily Roster'!$T91</f>
        <v>0</v>
      </c>
    </row>
    <row r="92" spans="1:20" x14ac:dyDescent="0.3">
      <c r="A92" s="7">
        <v>43227</v>
      </c>
      <c r="B92" s="1" t="s">
        <v>1</v>
      </c>
      <c r="C92" s="55">
        <f>'[11]Daily Roster'!$C92</f>
        <v>0</v>
      </c>
      <c r="D92" s="55">
        <f>'[11]Daily Roster'!$D92</f>
        <v>0</v>
      </c>
      <c r="E92" s="55">
        <f>'[11]Daily Roster'!$E92</f>
        <v>0</v>
      </c>
      <c r="F92" s="55">
        <f>'[11]Daily Roster'!$F92</f>
        <v>0</v>
      </c>
      <c r="G92" s="55">
        <f>'[11]Daily Roster'!$G92</f>
        <v>0</v>
      </c>
      <c r="H92" s="55">
        <f>'[11]Daily Roster'!$H92</f>
        <v>0</v>
      </c>
      <c r="I92" s="55">
        <f>'[11]Daily Roster'!$I92</f>
        <v>0</v>
      </c>
      <c r="J92" s="55">
        <f>'[11]Daily Roster'!$J92</f>
        <v>0</v>
      </c>
      <c r="K92" s="55">
        <f>'[11]Daily Roster'!$K92</f>
        <v>0</v>
      </c>
      <c r="L92" s="55">
        <f>'[11]Daily Roster'!$L92</f>
        <v>0</v>
      </c>
      <c r="M92" s="55">
        <f>'[11]Daily Roster'!$M92</f>
        <v>0</v>
      </c>
      <c r="N92" s="55">
        <f>'[11]Daily Roster'!$N92</f>
        <v>0</v>
      </c>
      <c r="O92" s="55">
        <f>'[11]Daily Roster'!$O92</f>
        <v>0</v>
      </c>
      <c r="P92" s="55">
        <f>'[11]Daily Roster'!$P92</f>
        <v>0</v>
      </c>
      <c r="Q92" s="55">
        <f>'[11]Daily Roster'!$Q92</f>
        <v>0</v>
      </c>
      <c r="R92" s="55">
        <f>'[11]Daily Roster'!$R92</f>
        <v>0</v>
      </c>
      <c r="S92" s="55">
        <f>'[11]Daily Roster'!$S92</f>
        <v>0</v>
      </c>
      <c r="T92" s="55">
        <f>'[11]Daily Roster'!$T92</f>
        <v>0</v>
      </c>
    </row>
    <row r="93" spans="1:20" x14ac:dyDescent="0.3">
      <c r="A93" s="7">
        <v>43228</v>
      </c>
      <c r="B93" s="1" t="s">
        <v>2</v>
      </c>
      <c r="C93" s="55">
        <f>'[11]Daily Roster'!$C93</f>
        <v>0</v>
      </c>
      <c r="D93" s="55">
        <f>'[11]Daily Roster'!$D93</f>
        <v>0</v>
      </c>
      <c r="E93" s="55">
        <f>'[11]Daily Roster'!$E93</f>
        <v>0</v>
      </c>
      <c r="F93" s="55">
        <f>'[11]Daily Roster'!$F93</f>
        <v>0</v>
      </c>
      <c r="G93" s="55">
        <f>'[11]Daily Roster'!$G93</f>
        <v>0</v>
      </c>
      <c r="H93" s="55">
        <f>'[11]Daily Roster'!$H93</f>
        <v>0</v>
      </c>
      <c r="I93" s="55">
        <f>'[11]Daily Roster'!$I93</f>
        <v>0</v>
      </c>
      <c r="J93" s="55">
        <f>'[11]Daily Roster'!$J93</f>
        <v>0</v>
      </c>
      <c r="K93" s="55">
        <f>'[11]Daily Roster'!$K93</f>
        <v>0</v>
      </c>
      <c r="L93" s="55">
        <f>'[11]Daily Roster'!$L93</f>
        <v>0</v>
      </c>
      <c r="M93" s="55">
        <f>'[11]Daily Roster'!$M93</f>
        <v>0</v>
      </c>
      <c r="N93" s="55">
        <f>'[11]Daily Roster'!$N93</f>
        <v>0</v>
      </c>
      <c r="O93" s="55">
        <f>'[11]Daily Roster'!$O93</f>
        <v>0</v>
      </c>
      <c r="P93" s="55">
        <f>'[11]Daily Roster'!$P93</f>
        <v>0</v>
      </c>
      <c r="Q93" s="55">
        <f>'[11]Daily Roster'!$Q93</f>
        <v>0</v>
      </c>
      <c r="R93" s="55">
        <f>'[11]Daily Roster'!$R93</f>
        <v>0</v>
      </c>
      <c r="S93" s="55">
        <f>'[11]Daily Roster'!$S93</f>
        <v>0</v>
      </c>
      <c r="T93" s="55">
        <f>'[11]Daily Roster'!$T93</f>
        <v>0</v>
      </c>
    </row>
    <row r="94" spans="1:20" x14ac:dyDescent="0.3">
      <c r="A94" s="7">
        <v>43229</v>
      </c>
      <c r="B94" s="1" t="s">
        <v>3</v>
      </c>
      <c r="C94" s="55">
        <f>'[11]Daily Roster'!$C94</f>
        <v>0</v>
      </c>
      <c r="D94" s="55">
        <f>'[11]Daily Roster'!$D94</f>
        <v>0</v>
      </c>
      <c r="E94" s="55">
        <f>'[11]Daily Roster'!$E94</f>
        <v>0</v>
      </c>
      <c r="F94" s="55">
        <f>'[11]Daily Roster'!$F94</f>
        <v>0</v>
      </c>
      <c r="G94" s="55">
        <f>'[11]Daily Roster'!$G94</f>
        <v>0</v>
      </c>
      <c r="H94" s="55">
        <f>'[11]Daily Roster'!$H94</f>
        <v>0</v>
      </c>
      <c r="I94" s="55">
        <f>'[11]Daily Roster'!$I94</f>
        <v>0</v>
      </c>
      <c r="J94" s="55">
        <f>'[11]Daily Roster'!$J94</f>
        <v>0</v>
      </c>
      <c r="K94" s="55">
        <f>'[11]Daily Roster'!$K94</f>
        <v>0</v>
      </c>
      <c r="L94" s="55">
        <f>'[11]Daily Roster'!$L94</f>
        <v>0</v>
      </c>
      <c r="M94" s="55">
        <f>'[11]Daily Roster'!$M94</f>
        <v>0</v>
      </c>
      <c r="N94" s="55">
        <f>'[11]Daily Roster'!$N94</f>
        <v>0</v>
      </c>
      <c r="O94" s="55">
        <f>'[11]Daily Roster'!$O94</f>
        <v>0</v>
      </c>
      <c r="P94" s="55">
        <f>'[11]Daily Roster'!$P94</f>
        <v>0</v>
      </c>
      <c r="Q94" s="55">
        <f>'[11]Daily Roster'!$Q94</f>
        <v>0</v>
      </c>
      <c r="R94" s="55">
        <f>'[11]Daily Roster'!$R94</f>
        <v>0</v>
      </c>
      <c r="S94" s="55">
        <f>'[11]Daily Roster'!$S94</f>
        <v>0</v>
      </c>
      <c r="T94" s="55">
        <f>'[11]Daily Roster'!$T94</f>
        <v>0</v>
      </c>
    </row>
    <row r="95" spans="1:20" x14ac:dyDescent="0.3">
      <c r="A95" s="7">
        <v>43230</v>
      </c>
      <c r="B95" s="1" t="s">
        <v>4</v>
      </c>
      <c r="C95" s="55">
        <f>'[11]Daily Roster'!$C95</f>
        <v>0</v>
      </c>
      <c r="D95" s="55">
        <f>'[11]Daily Roster'!$D95</f>
        <v>0</v>
      </c>
      <c r="E95" s="55">
        <f>'[11]Daily Roster'!$E95</f>
        <v>0</v>
      </c>
      <c r="F95" s="55">
        <f>'[11]Daily Roster'!$F95</f>
        <v>0</v>
      </c>
      <c r="G95" s="55">
        <f>'[11]Daily Roster'!$G95</f>
        <v>0</v>
      </c>
      <c r="H95" s="55">
        <f>'[11]Daily Roster'!$H95</f>
        <v>0</v>
      </c>
      <c r="I95" s="55">
        <f>'[11]Daily Roster'!$I95</f>
        <v>0</v>
      </c>
      <c r="J95" s="55">
        <f>'[11]Daily Roster'!$J95</f>
        <v>0</v>
      </c>
      <c r="K95" s="55">
        <f>'[11]Daily Roster'!$K95</f>
        <v>0</v>
      </c>
      <c r="L95" s="55">
        <f>'[11]Daily Roster'!$L95</f>
        <v>0</v>
      </c>
      <c r="M95" s="55">
        <f>'[11]Daily Roster'!$M95</f>
        <v>0</v>
      </c>
      <c r="N95" s="55">
        <f>'[11]Daily Roster'!$N95</f>
        <v>0</v>
      </c>
      <c r="O95" s="55">
        <f>'[11]Daily Roster'!$O95</f>
        <v>0</v>
      </c>
      <c r="P95" s="55">
        <f>'[11]Daily Roster'!$P95</f>
        <v>0</v>
      </c>
      <c r="Q95" s="55">
        <f>'[11]Daily Roster'!$Q95</f>
        <v>0</v>
      </c>
      <c r="R95" s="55">
        <f>'[11]Daily Roster'!$R95</f>
        <v>0</v>
      </c>
      <c r="S95" s="55">
        <f>'[11]Daily Roster'!$S95</f>
        <v>0</v>
      </c>
      <c r="T95" s="55">
        <f>'[11]Daily Roster'!$T95</f>
        <v>0</v>
      </c>
    </row>
    <row r="96" spans="1:20" x14ac:dyDescent="0.3">
      <c r="A96" s="7">
        <v>43231</v>
      </c>
      <c r="B96" s="1" t="s">
        <v>5</v>
      </c>
      <c r="C96" s="55">
        <f>'[11]Daily Roster'!$C96</f>
        <v>0</v>
      </c>
      <c r="D96" s="55">
        <f>'[11]Daily Roster'!$D96</f>
        <v>0</v>
      </c>
      <c r="E96" s="55">
        <f>'[11]Daily Roster'!$E96</f>
        <v>0</v>
      </c>
      <c r="F96" s="55">
        <f>'[11]Daily Roster'!$F96</f>
        <v>0</v>
      </c>
      <c r="G96" s="55">
        <f>'[11]Daily Roster'!$G96</f>
        <v>0</v>
      </c>
      <c r="H96" s="55">
        <f>'[11]Daily Roster'!$H96</f>
        <v>0</v>
      </c>
      <c r="I96" s="55">
        <f>'[11]Daily Roster'!$I96</f>
        <v>0</v>
      </c>
      <c r="J96" s="55">
        <f>'[11]Daily Roster'!$J96</f>
        <v>0</v>
      </c>
      <c r="K96" s="55">
        <f>'[11]Daily Roster'!$K96</f>
        <v>0</v>
      </c>
      <c r="L96" s="55">
        <f>'[11]Daily Roster'!$L96</f>
        <v>0</v>
      </c>
      <c r="M96" s="55">
        <f>'[11]Daily Roster'!$M96</f>
        <v>0</v>
      </c>
      <c r="N96" s="55">
        <f>'[11]Daily Roster'!$N96</f>
        <v>0</v>
      </c>
      <c r="O96" s="55">
        <f>'[11]Daily Roster'!$O96</f>
        <v>0</v>
      </c>
      <c r="P96" s="55">
        <f>'[11]Daily Roster'!$P96</f>
        <v>0</v>
      </c>
      <c r="Q96" s="55">
        <f>'[11]Daily Roster'!$Q96</f>
        <v>0</v>
      </c>
      <c r="R96" s="55">
        <f>'[11]Daily Roster'!$R96</f>
        <v>0</v>
      </c>
      <c r="S96" s="55">
        <f>'[11]Daily Roster'!$S96</f>
        <v>0</v>
      </c>
      <c r="T96" s="55">
        <f>'[11]Daily Roster'!$T96</f>
        <v>0</v>
      </c>
    </row>
    <row r="97" spans="1:20" x14ac:dyDescent="0.3">
      <c r="A97" s="7">
        <v>43234</v>
      </c>
      <c r="B97" s="1" t="s">
        <v>1</v>
      </c>
      <c r="C97" s="55">
        <f>'[11]Daily Roster'!$C97</f>
        <v>0</v>
      </c>
      <c r="D97" s="55">
        <f>'[11]Daily Roster'!$D97</f>
        <v>0</v>
      </c>
      <c r="E97" s="55">
        <f>'[11]Daily Roster'!$E97</f>
        <v>0</v>
      </c>
      <c r="F97" s="55">
        <f>'[11]Daily Roster'!$F97</f>
        <v>0</v>
      </c>
      <c r="G97" s="55">
        <f>'[11]Daily Roster'!$G97</f>
        <v>0</v>
      </c>
      <c r="H97" s="55">
        <f>'[11]Daily Roster'!$H97</f>
        <v>0</v>
      </c>
      <c r="I97" s="55">
        <f>'[11]Daily Roster'!$I97</f>
        <v>0</v>
      </c>
      <c r="J97" s="55">
        <f>'[11]Daily Roster'!$J97</f>
        <v>0</v>
      </c>
      <c r="K97" s="55">
        <f>'[11]Daily Roster'!$K97</f>
        <v>0</v>
      </c>
      <c r="L97" s="55">
        <f>'[11]Daily Roster'!$L97</f>
        <v>0</v>
      </c>
      <c r="M97" s="55">
        <f>'[11]Daily Roster'!$M97</f>
        <v>0</v>
      </c>
      <c r="N97" s="55">
        <f>'[11]Daily Roster'!$N97</f>
        <v>0</v>
      </c>
      <c r="O97" s="55">
        <f>'[11]Daily Roster'!$O97</f>
        <v>0</v>
      </c>
      <c r="P97" s="55">
        <f>'[11]Daily Roster'!$P97</f>
        <v>0</v>
      </c>
      <c r="Q97" s="55">
        <f>'[11]Daily Roster'!$Q97</f>
        <v>0</v>
      </c>
      <c r="R97" s="55">
        <f>'[11]Daily Roster'!$R97</f>
        <v>0</v>
      </c>
      <c r="S97" s="55">
        <f>'[11]Daily Roster'!$S97</f>
        <v>0</v>
      </c>
      <c r="T97" s="55">
        <f>'[11]Daily Roster'!$T97</f>
        <v>0</v>
      </c>
    </row>
    <row r="98" spans="1:20" x14ac:dyDescent="0.3">
      <c r="A98" s="7">
        <v>43235</v>
      </c>
      <c r="B98" s="1" t="s">
        <v>2</v>
      </c>
      <c r="C98" s="55">
        <f>'[11]Daily Roster'!$C98</f>
        <v>0</v>
      </c>
      <c r="D98" s="55">
        <f>'[11]Daily Roster'!$D98</f>
        <v>0</v>
      </c>
      <c r="E98" s="55">
        <f>'[11]Daily Roster'!$E98</f>
        <v>0</v>
      </c>
      <c r="F98" s="55">
        <f>'[11]Daily Roster'!$F98</f>
        <v>0</v>
      </c>
      <c r="G98" s="55">
        <f>'[11]Daily Roster'!$G98</f>
        <v>0</v>
      </c>
      <c r="H98" s="55">
        <f>'[11]Daily Roster'!$H98</f>
        <v>0</v>
      </c>
      <c r="I98" s="55">
        <f>'[11]Daily Roster'!$I98</f>
        <v>0</v>
      </c>
      <c r="J98" s="55">
        <f>'[11]Daily Roster'!$J98</f>
        <v>0</v>
      </c>
      <c r="K98" s="55">
        <f>'[11]Daily Roster'!$K98</f>
        <v>0</v>
      </c>
      <c r="L98" s="55">
        <f>'[11]Daily Roster'!$L98</f>
        <v>0</v>
      </c>
      <c r="M98" s="55">
        <f>'[11]Daily Roster'!$M98</f>
        <v>0</v>
      </c>
      <c r="N98" s="55">
        <f>'[11]Daily Roster'!$N98</f>
        <v>0</v>
      </c>
      <c r="O98" s="55">
        <f>'[11]Daily Roster'!$O98</f>
        <v>0</v>
      </c>
      <c r="P98" s="55">
        <f>'[11]Daily Roster'!$P98</f>
        <v>0</v>
      </c>
      <c r="Q98" s="55">
        <f>'[11]Daily Roster'!$Q98</f>
        <v>0</v>
      </c>
      <c r="R98" s="55">
        <f>'[11]Daily Roster'!$R98</f>
        <v>0</v>
      </c>
      <c r="S98" s="55">
        <f>'[11]Daily Roster'!$S98</f>
        <v>0</v>
      </c>
      <c r="T98" s="55">
        <f>'[11]Daily Roster'!$T98</f>
        <v>0</v>
      </c>
    </row>
    <row r="99" spans="1:20" x14ac:dyDescent="0.3">
      <c r="A99" s="7">
        <v>43236</v>
      </c>
      <c r="B99" s="1" t="s">
        <v>3</v>
      </c>
      <c r="C99" s="55">
        <f>'[11]Daily Roster'!$C99</f>
        <v>0</v>
      </c>
      <c r="D99" s="55">
        <f>'[11]Daily Roster'!$D99</f>
        <v>0</v>
      </c>
      <c r="E99" s="55">
        <f>'[11]Daily Roster'!$E99</f>
        <v>0</v>
      </c>
      <c r="F99" s="55">
        <f>'[11]Daily Roster'!$F99</f>
        <v>0</v>
      </c>
      <c r="G99" s="55">
        <f>'[11]Daily Roster'!$G99</f>
        <v>0</v>
      </c>
      <c r="H99" s="55">
        <f>'[11]Daily Roster'!$H99</f>
        <v>0</v>
      </c>
      <c r="I99" s="55">
        <f>'[11]Daily Roster'!$I99</f>
        <v>0</v>
      </c>
      <c r="J99" s="55">
        <f>'[11]Daily Roster'!$J99</f>
        <v>0</v>
      </c>
      <c r="K99" s="55">
        <f>'[11]Daily Roster'!$K99</f>
        <v>0</v>
      </c>
      <c r="L99" s="55">
        <f>'[11]Daily Roster'!$L99</f>
        <v>0</v>
      </c>
      <c r="M99" s="55">
        <f>'[11]Daily Roster'!$M99</f>
        <v>0</v>
      </c>
      <c r="N99" s="55">
        <f>'[11]Daily Roster'!$N99</f>
        <v>0</v>
      </c>
      <c r="O99" s="55">
        <f>'[11]Daily Roster'!$O99</f>
        <v>0</v>
      </c>
      <c r="P99" s="55">
        <f>'[11]Daily Roster'!$P99</f>
        <v>0</v>
      </c>
      <c r="Q99" s="55">
        <f>'[11]Daily Roster'!$Q99</f>
        <v>0</v>
      </c>
      <c r="R99" s="55">
        <f>'[11]Daily Roster'!$R99</f>
        <v>0</v>
      </c>
      <c r="S99" s="55">
        <f>'[11]Daily Roster'!$S99</f>
        <v>0</v>
      </c>
      <c r="T99" s="55">
        <f>'[11]Daily Roster'!$T99</f>
        <v>0</v>
      </c>
    </row>
    <row r="100" spans="1:20" x14ac:dyDescent="0.3">
      <c r="A100" s="7">
        <v>43237</v>
      </c>
      <c r="B100" s="1" t="s">
        <v>4</v>
      </c>
      <c r="C100" s="55">
        <f>'[11]Daily Roster'!$C100</f>
        <v>0</v>
      </c>
      <c r="D100" s="55">
        <f>'[11]Daily Roster'!$D100</f>
        <v>0</v>
      </c>
      <c r="E100" s="55">
        <f>'[11]Daily Roster'!$E100</f>
        <v>0</v>
      </c>
      <c r="F100" s="55">
        <f>'[11]Daily Roster'!$F100</f>
        <v>0</v>
      </c>
      <c r="G100" s="55">
        <f>'[11]Daily Roster'!$G100</f>
        <v>0</v>
      </c>
      <c r="H100" s="55">
        <f>'[11]Daily Roster'!$H100</f>
        <v>0</v>
      </c>
      <c r="I100" s="55">
        <f>'[11]Daily Roster'!$I100</f>
        <v>0</v>
      </c>
      <c r="J100" s="55">
        <f>'[11]Daily Roster'!$J100</f>
        <v>0</v>
      </c>
      <c r="K100" s="55">
        <f>'[11]Daily Roster'!$K100</f>
        <v>0</v>
      </c>
      <c r="L100" s="55">
        <f>'[11]Daily Roster'!$L100</f>
        <v>0</v>
      </c>
      <c r="M100" s="55">
        <f>'[11]Daily Roster'!$M100</f>
        <v>0</v>
      </c>
      <c r="N100" s="55">
        <f>'[11]Daily Roster'!$N100</f>
        <v>0</v>
      </c>
      <c r="O100" s="55">
        <f>'[11]Daily Roster'!$O100</f>
        <v>0</v>
      </c>
      <c r="P100" s="55">
        <f>'[11]Daily Roster'!$P100</f>
        <v>0</v>
      </c>
      <c r="Q100" s="55">
        <f>'[11]Daily Roster'!$Q100</f>
        <v>0</v>
      </c>
      <c r="R100" s="55">
        <f>'[11]Daily Roster'!$R100</f>
        <v>0</v>
      </c>
      <c r="S100" s="55">
        <f>'[11]Daily Roster'!$S100</f>
        <v>0</v>
      </c>
      <c r="T100" s="55">
        <f>'[11]Daily Roster'!$T100</f>
        <v>0</v>
      </c>
    </row>
    <row r="101" spans="1:20" x14ac:dyDescent="0.3">
      <c r="A101" s="7">
        <v>43238</v>
      </c>
      <c r="B101" s="1" t="s">
        <v>5</v>
      </c>
      <c r="C101" s="55">
        <f>'[11]Daily Roster'!$C101</f>
        <v>0</v>
      </c>
      <c r="D101" s="55">
        <f>'[11]Daily Roster'!$D101</f>
        <v>0</v>
      </c>
      <c r="E101" s="55">
        <f>'[11]Daily Roster'!$E101</f>
        <v>0</v>
      </c>
      <c r="F101" s="55">
        <f>'[11]Daily Roster'!$F101</f>
        <v>0</v>
      </c>
      <c r="G101" s="55">
        <f>'[11]Daily Roster'!$G101</f>
        <v>0</v>
      </c>
      <c r="H101" s="55">
        <f>'[11]Daily Roster'!$H101</f>
        <v>0</v>
      </c>
      <c r="I101" s="55">
        <f>'[11]Daily Roster'!$I101</f>
        <v>0</v>
      </c>
      <c r="J101" s="55">
        <f>'[11]Daily Roster'!$J101</f>
        <v>0</v>
      </c>
      <c r="K101" s="55">
        <f>'[11]Daily Roster'!$K101</f>
        <v>0</v>
      </c>
      <c r="L101" s="55">
        <f>'[11]Daily Roster'!$L101</f>
        <v>0</v>
      </c>
      <c r="M101" s="55">
        <f>'[11]Daily Roster'!$M101</f>
        <v>0</v>
      </c>
      <c r="N101" s="55">
        <f>'[11]Daily Roster'!$N101</f>
        <v>0</v>
      </c>
      <c r="O101" s="55">
        <f>'[11]Daily Roster'!$O101</f>
        <v>0</v>
      </c>
      <c r="P101" s="55">
        <f>'[11]Daily Roster'!$P101</f>
        <v>0</v>
      </c>
      <c r="Q101" s="55">
        <f>'[11]Daily Roster'!$Q101</f>
        <v>0</v>
      </c>
      <c r="R101" s="55">
        <f>'[11]Daily Roster'!$R101</f>
        <v>0</v>
      </c>
      <c r="S101" s="55">
        <f>'[11]Daily Roster'!$S101</f>
        <v>0</v>
      </c>
      <c r="T101" s="55">
        <f>'[11]Daily Roster'!$T101</f>
        <v>0</v>
      </c>
    </row>
    <row r="102" spans="1:20" x14ac:dyDescent="0.3">
      <c r="A102" s="7">
        <v>43241</v>
      </c>
      <c r="B102" s="1" t="s">
        <v>1</v>
      </c>
      <c r="C102" s="55">
        <f>'[11]Daily Roster'!$C102</f>
        <v>0</v>
      </c>
      <c r="D102" s="55">
        <f>'[11]Daily Roster'!$D102</f>
        <v>0</v>
      </c>
      <c r="E102" s="55">
        <f>'[11]Daily Roster'!$E102</f>
        <v>0</v>
      </c>
      <c r="F102" s="55">
        <f>'[11]Daily Roster'!$F102</f>
        <v>0</v>
      </c>
      <c r="G102" s="55">
        <f>'[11]Daily Roster'!$G102</f>
        <v>0</v>
      </c>
      <c r="H102" s="55">
        <f>'[11]Daily Roster'!$H102</f>
        <v>0</v>
      </c>
      <c r="I102" s="55">
        <f>'[11]Daily Roster'!$I102</f>
        <v>0</v>
      </c>
      <c r="J102" s="55">
        <f>'[11]Daily Roster'!$J102</f>
        <v>0</v>
      </c>
      <c r="K102" s="55">
        <f>'[11]Daily Roster'!$K102</f>
        <v>0</v>
      </c>
      <c r="L102" s="55">
        <f>'[11]Daily Roster'!$L102</f>
        <v>0</v>
      </c>
      <c r="M102" s="55">
        <f>'[11]Daily Roster'!$M102</f>
        <v>0</v>
      </c>
      <c r="N102" s="55">
        <f>'[11]Daily Roster'!$N102</f>
        <v>0</v>
      </c>
      <c r="O102" s="55">
        <f>'[11]Daily Roster'!$O102</f>
        <v>0</v>
      </c>
      <c r="P102" s="55">
        <f>'[11]Daily Roster'!$P102</f>
        <v>0</v>
      </c>
      <c r="Q102" s="55">
        <f>'[11]Daily Roster'!$Q102</f>
        <v>0</v>
      </c>
      <c r="R102" s="55">
        <f>'[11]Daily Roster'!$R102</f>
        <v>0</v>
      </c>
      <c r="S102" s="55">
        <f>'[11]Daily Roster'!$S102</f>
        <v>0</v>
      </c>
      <c r="T102" s="55">
        <f>'[11]Daily Roster'!$T102</f>
        <v>0</v>
      </c>
    </row>
    <row r="103" spans="1:20" x14ac:dyDescent="0.3">
      <c r="A103" s="7">
        <v>43242</v>
      </c>
      <c r="B103" s="1" t="s">
        <v>2</v>
      </c>
      <c r="C103" s="55">
        <f>'[11]Daily Roster'!$C103</f>
        <v>0</v>
      </c>
      <c r="D103" s="55">
        <f>'[11]Daily Roster'!$D103</f>
        <v>0</v>
      </c>
      <c r="E103" s="55">
        <f>'[11]Daily Roster'!$E103</f>
        <v>0</v>
      </c>
      <c r="F103" s="55">
        <f>'[11]Daily Roster'!$F103</f>
        <v>0</v>
      </c>
      <c r="G103" s="55">
        <f>'[11]Daily Roster'!$G103</f>
        <v>0</v>
      </c>
      <c r="H103" s="55">
        <f>'[11]Daily Roster'!$H103</f>
        <v>0</v>
      </c>
      <c r="I103" s="55">
        <f>'[11]Daily Roster'!$I103</f>
        <v>0</v>
      </c>
      <c r="J103" s="55">
        <f>'[11]Daily Roster'!$J103</f>
        <v>0</v>
      </c>
      <c r="K103" s="55">
        <f>'[11]Daily Roster'!$K103</f>
        <v>0</v>
      </c>
      <c r="L103" s="55">
        <f>'[11]Daily Roster'!$L103</f>
        <v>0</v>
      </c>
      <c r="M103" s="55">
        <f>'[11]Daily Roster'!$M103</f>
        <v>0</v>
      </c>
      <c r="N103" s="55">
        <f>'[11]Daily Roster'!$N103</f>
        <v>0</v>
      </c>
      <c r="O103" s="55">
        <f>'[11]Daily Roster'!$O103</f>
        <v>0</v>
      </c>
      <c r="P103" s="55">
        <f>'[11]Daily Roster'!$P103</f>
        <v>0</v>
      </c>
      <c r="Q103" s="55">
        <f>'[11]Daily Roster'!$Q103</f>
        <v>0</v>
      </c>
      <c r="R103" s="55">
        <f>'[11]Daily Roster'!$R103</f>
        <v>0</v>
      </c>
      <c r="S103" s="55">
        <f>'[11]Daily Roster'!$S103</f>
        <v>0</v>
      </c>
      <c r="T103" s="55">
        <f>'[11]Daily Roster'!$T103</f>
        <v>0</v>
      </c>
    </row>
    <row r="104" spans="1:20" x14ac:dyDescent="0.3">
      <c r="A104" s="7">
        <v>43243</v>
      </c>
      <c r="B104" s="1" t="s">
        <v>3</v>
      </c>
      <c r="C104" s="55">
        <f>'[11]Daily Roster'!$C104</f>
        <v>0</v>
      </c>
      <c r="D104" s="55">
        <f>'[11]Daily Roster'!$D104</f>
        <v>0</v>
      </c>
      <c r="E104" s="55">
        <f>'[11]Daily Roster'!$E104</f>
        <v>0</v>
      </c>
      <c r="F104" s="55">
        <f>'[11]Daily Roster'!$F104</f>
        <v>0</v>
      </c>
      <c r="G104" s="55">
        <f>'[11]Daily Roster'!$G104</f>
        <v>0</v>
      </c>
      <c r="H104" s="55">
        <f>'[11]Daily Roster'!$H104</f>
        <v>0</v>
      </c>
      <c r="I104" s="55">
        <f>'[11]Daily Roster'!$I104</f>
        <v>0</v>
      </c>
      <c r="J104" s="55">
        <f>'[11]Daily Roster'!$J104</f>
        <v>0</v>
      </c>
      <c r="K104" s="55">
        <f>'[11]Daily Roster'!$K104</f>
        <v>0</v>
      </c>
      <c r="L104" s="55">
        <f>'[11]Daily Roster'!$L104</f>
        <v>0</v>
      </c>
      <c r="M104" s="55">
        <f>'[11]Daily Roster'!$M104</f>
        <v>0</v>
      </c>
      <c r="N104" s="55">
        <f>'[11]Daily Roster'!$N104</f>
        <v>0</v>
      </c>
      <c r="O104" s="55">
        <f>'[11]Daily Roster'!$O104</f>
        <v>0</v>
      </c>
      <c r="P104" s="55">
        <f>'[11]Daily Roster'!$P104</f>
        <v>0</v>
      </c>
      <c r="Q104" s="55">
        <f>'[11]Daily Roster'!$Q104</f>
        <v>0</v>
      </c>
      <c r="R104" s="55">
        <f>'[11]Daily Roster'!$R104</f>
        <v>0</v>
      </c>
      <c r="S104" s="55">
        <f>'[11]Daily Roster'!$S104</f>
        <v>0</v>
      </c>
      <c r="T104" s="55">
        <f>'[11]Daily Roster'!$T104</f>
        <v>0</v>
      </c>
    </row>
    <row r="105" spans="1:20" x14ac:dyDescent="0.3">
      <c r="A105" s="7">
        <v>43244</v>
      </c>
      <c r="B105" s="1" t="s">
        <v>4</v>
      </c>
      <c r="C105" s="55">
        <f>'[11]Daily Roster'!$C105</f>
        <v>0</v>
      </c>
      <c r="D105" s="55">
        <f>'[11]Daily Roster'!$D105</f>
        <v>0</v>
      </c>
      <c r="E105" s="55">
        <f>'[11]Daily Roster'!$E105</f>
        <v>0</v>
      </c>
      <c r="F105" s="55">
        <f>'[11]Daily Roster'!$F105</f>
        <v>0</v>
      </c>
      <c r="G105" s="55">
        <f>'[11]Daily Roster'!$G105</f>
        <v>0</v>
      </c>
      <c r="H105" s="55">
        <f>'[11]Daily Roster'!$H105</f>
        <v>0</v>
      </c>
      <c r="I105" s="55">
        <f>'[11]Daily Roster'!$I105</f>
        <v>0</v>
      </c>
      <c r="J105" s="55">
        <f>'[11]Daily Roster'!$J105</f>
        <v>0</v>
      </c>
      <c r="K105" s="55">
        <f>'[11]Daily Roster'!$K105</f>
        <v>0</v>
      </c>
      <c r="L105" s="55">
        <f>'[11]Daily Roster'!$L105</f>
        <v>0</v>
      </c>
      <c r="M105" s="55">
        <f>'[11]Daily Roster'!$M105</f>
        <v>0</v>
      </c>
      <c r="N105" s="55">
        <f>'[11]Daily Roster'!$N105</f>
        <v>0</v>
      </c>
      <c r="O105" s="55">
        <f>'[11]Daily Roster'!$O105</f>
        <v>0</v>
      </c>
      <c r="P105" s="55">
        <f>'[11]Daily Roster'!$P105</f>
        <v>0</v>
      </c>
      <c r="Q105" s="55">
        <f>'[11]Daily Roster'!$Q105</f>
        <v>0</v>
      </c>
      <c r="R105" s="55">
        <f>'[11]Daily Roster'!$R105</f>
        <v>0</v>
      </c>
      <c r="S105" s="55">
        <f>'[11]Daily Roster'!$S105</f>
        <v>0</v>
      </c>
      <c r="T105" s="55">
        <f>'[11]Daily Roster'!$T105</f>
        <v>0</v>
      </c>
    </row>
    <row r="106" spans="1:20" x14ac:dyDescent="0.3">
      <c r="A106" s="7">
        <v>43245</v>
      </c>
      <c r="B106" s="1" t="s">
        <v>5</v>
      </c>
      <c r="C106" s="55">
        <f>'[11]Daily Roster'!$C106</f>
        <v>0</v>
      </c>
      <c r="D106" s="55">
        <f>'[11]Daily Roster'!$D106</f>
        <v>0</v>
      </c>
      <c r="E106" s="55">
        <f>'[11]Daily Roster'!$E106</f>
        <v>0</v>
      </c>
      <c r="F106" s="55">
        <f>'[11]Daily Roster'!$F106</f>
        <v>0</v>
      </c>
      <c r="G106" s="55">
        <f>'[11]Daily Roster'!$G106</f>
        <v>0</v>
      </c>
      <c r="H106" s="55">
        <f>'[11]Daily Roster'!$H106</f>
        <v>0</v>
      </c>
      <c r="I106" s="55">
        <f>'[11]Daily Roster'!$I106</f>
        <v>0</v>
      </c>
      <c r="J106" s="55">
        <f>'[11]Daily Roster'!$J106</f>
        <v>0</v>
      </c>
      <c r="K106" s="55">
        <f>'[11]Daily Roster'!$K106</f>
        <v>0</v>
      </c>
      <c r="L106" s="55">
        <f>'[11]Daily Roster'!$L106</f>
        <v>0</v>
      </c>
      <c r="M106" s="55">
        <f>'[11]Daily Roster'!$M106</f>
        <v>0</v>
      </c>
      <c r="N106" s="55">
        <f>'[11]Daily Roster'!$N106</f>
        <v>0</v>
      </c>
      <c r="O106" s="55">
        <f>'[11]Daily Roster'!$O106</f>
        <v>0</v>
      </c>
      <c r="P106" s="55">
        <f>'[11]Daily Roster'!$P106</f>
        <v>0</v>
      </c>
      <c r="Q106" s="55">
        <f>'[11]Daily Roster'!$Q106</f>
        <v>0</v>
      </c>
      <c r="R106" s="55">
        <f>'[11]Daily Roster'!$R106</f>
        <v>0</v>
      </c>
      <c r="S106" s="55">
        <f>'[11]Daily Roster'!$S106</f>
        <v>0</v>
      </c>
      <c r="T106" s="55">
        <f>'[11]Daily Roster'!$T106</f>
        <v>0</v>
      </c>
    </row>
    <row r="107" spans="1:20" x14ac:dyDescent="0.3">
      <c r="A107" s="7">
        <v>43248</v>
      </c>
      <c r="B107" s="1" t="s">
        <v>1</v>
      </c>
      <c r="C107" s="55">
        <f>'[11]Daily Roster'!$C107</f>
        <v>0</v>
      </c>
      <c r="D107" s="55">
        <f>'[11]Daily Roster'!$D107</f>
        <v>0</v>
      </c>
      <c r="E107" s="55">
        <f>'[11]Daily Roster'!$E107</f>
        <v>0</v>
      </c>
      <c r="F107" s="55">
        <f>'[11]Daily Roster'!$F107</f>
        <v>0</v>
      </c>
      <c r="G107" s="55">
        <f>'[11]Daily Roster'!$G107</f>
        <v>0</v>
      </c>
      <c r="H107" s="55">
        <f>'[11]Daily Roster'!$H107</f>
        <v>0</v>
      </c>
      <c r="I107" s="55">
        <f>'[11]Daily Roster'!$I107</f>
        <v>0</v>
      </c>
      <c r="J107" s="55">
        <f>'[11]Daily Roster'!$J107</f>
        <v>0</v>
      </c>
      <c r="K107" s="55">
        <f>'[11]Daily Roster'!$K107</f>
        <v>0</v>
      </c>
      <c r="L107" s="55">
        <f>'[11]Daily Roster'!$L107</f>
        <v>0</v>
      </c>
      <c r="M107" s="55">
        <f>'[11]Daily Roster'!$M107</f>
        <v>0</v>
      </c>
      <c r="N107" s="55">
        <f>'[11]Daily Roster'!$N107</f>
        <v>0</v>
      </c>
      <c r="O107" s="55">
        <f>'[11]Daily Roster'!$O107</f>
        <v>0</v>
      </c>
      <c r="P107" s="55">
        <f>'[11]Daily Roster'!$P107</f>
        <v>0</v>
      </c>
      <c r="Q107" s="55">
        <f>'[11]Daily Roster'!$Q107</f>
        <v>0</v>
      </c>
      <c r="R107" s="55">
        <f>'[11]Daily Roster'!$R107</f>
        <v>0</v>
      </c>
      <c r="S107" s="55">
        <f>'[11]Daily Roster'!$S107</f>
        <v>0</v>
      </c>
      <c r="T107" s="55">
        <f>'[11]Daily Roster'!$T107</f>
        <v>0</v>
      </c>
    </row>
    <row r="108" spans="1:20" x14ac:dyDescent="0.3">
      <c r="A108" s="7">
        <v>43249</v>
      </c>
      <c r="B108" s="1" t="s">
        <v>2</v>
      </c>
      <c r="C108" s="55">
        <f>'[11]Daily Roster'!$C108</f>
        <v>0</v>
      </c>
      <c r="D108" s="55">
        <f>'[11]Daily Roster'!$D108</f>
        <v>0</v>
      </c>
      <c r="E108" s="55">
        <f>'[11]Daily Roster'!$E108</f>
        <v>0</v>
      </c>
      <c r="F108" s="55">
        <f>'[11]Daily Roster'!$F108</f>
        <v>0</v>
      </c>
      <c r="G108" s="55">
        <f>'[11]Daily Roster'!$G108</f>
        <v>0</v>
      </c>
      <c r="H108" s="55">
        <f>'[11]Daily Roster'!$H108</f>
        <v>0</v>
      </c>
      <c r="I108" s="55">
        <f>'[11]Daily Roster'!$I108</f>
        <v>0</v>
      </c>
      <c r="J108" s="55">
        <f>'[11]Daily Roster'!$J108</f>
        <v>0</v>
      </c>
      <c r="K108" s="55">
        <f>'[11]Daily Roster'!$K108</f>
        <v>0</v>
      </c>
      <c r="L108" s="55">
        <f>'[11]Daily Roster'!$L108</f>
        <v>0</v>
      </c>
      <c r="M108" s="55">
        <f>'[11]Daily Roster'!$M108</f>
        <v>0</v>
      </c>
      <c r="N108" s="55">
        <f>'[11]Daily Roster'!$N108</f>
        <v>0</v>
      </c>
      <c r="O108" s="55">
        <f>'[11]Daily Roster'!$O108</f>
        <v>0</v>
      </c>
      <c r="P108" s="55">
        <f>'[11]Daily Roster'!$P108</f>
        <v>0</v>
      </c>
      <c r="Q108" s="55">
        <f>'[11]Daily Roster'!$Q108</f>
        <v>0</v>
      </c>
      <c r="R108" s="55">
        <f>'[11]Daily Roster'!$R108</f>
        <v>0</v>
      </c>
      <c r="S108" s="55">
        <f>'[11]Daily Roster'!$S108</f>
        <v>0</v>
      </c>
      <c r="T108" s="55">
        <f>'[11]Daily Roster'!$T108</f>
        <v>0</v>
      </c>
    </row>
    <row r="109" spans="1:20" x14ac:dyDescent="0.3">
      <c r="A109" s="7">
        <v>43250</v>
      </c>
      <c r="B109" s="1" t="s">
        <v>3</v>
      </c>
      <c r="C109" s="55">
        <f>'[11]Daily Roster'!$C109</f>
        <v>0</v>
      </c>
      <c r="D109" s="55">
        <f>'[11]Daily Roster'!$D109</f>
        <v>0</v>
      </c>
      <c r="E109" s="55">
        <f>'[11]Daily Roster'!$E109</f>
        <v>0</v>
      </c>
      <c r="F109" s="55">
        <f>'[11]Daily Roster'!$F109</f>
        <v>0</v>
      </c>
      <c r="G109" s="55">
        <f>'[11]Daily Roster'!$G109</f>
        <v>0</v>
      </c>
      <c r="H109" s="55">
        <f>'[11]Daily Roster'!$H109</f>
        <v>0</v>
      </c>
      <c r="I109" s="55">
        <f>'[11]Daily Roster'!$I109</f>
        <v>0</v>
      </c>
      <c r="J109" s="55">
        <f>'[11]Daily Roster'!$J109</f>
        <v>0</v>
      </c>
      <c r="K109" s="55">
        <f>'[11]Daily Roster'!$K109</f>
        <v>0</v>
      </c>
      <c r="L109" s="55">
        <f>'[11]Daily Roster'!$L109</f>
        <v>0</v>
      </c>
      <c r="M109" s="55">
        <f>'[11]Daily Roster'!$M109</f>
        <v>0</v>
      </c>
      <c r="N109" s="55">
        <f>'[11]Daily Roster'!$N109</f>
        <v>0</v>
      </c>
      <c r="O109" s="55">
        <f>'[11]Daily Roster'!$O109</f>
        <v>0</v>
      </c>
      <c r="P109" s="55">
        <f>'[11]Daily Roster'!$P109</f>
        <v>0</v>
      </c>
      <c r="Q109" s="55">
        <f>'[11]Daily Roster'!$Q109</f>
        <v>0</v>
      </c>
      <c r="R109" s="55">
        <f>'[11]Daily Roster'!$R109</f>
        <v>0</v>
      </c>
      <c r="S109" s="55">
        <f>'[11]Daily Roster'!$S109</f>
        <v>0</v>
      </c>
      <c r="T109" s="55">
        <f>'[11]Daily Roster'!$T109</f>
        <v>0</v>
      </c>
    </row>
    <row r="110" spans="1:20" x14ac:dyDescent="0.3">
      <c r="A110" s="7">
        <v>43251</v>
      </c>
      <c r="B110" s="1" t="s">
        <v>4</v>
      </c>
      <c r="C110" s="55">
        <f>'[11]Daily Roster'!$C110</f>
        <v>0</v>
      </c>
      <c r="D110" s="55">
        <f>'[11]Daily Roster'!$D110</f>
        <v>0</v>
      </c>
      <c r="E110" s="55">
        <f>'[11]Daily Roster'!$E110</f>
        <v>0</v>
      </c>
      <c r="F110" s="55">
        <f>'[11]Daily Roster'!$F110</f>
        <v>0</v>
      </c>
      <c r="G110" s="55">
        <f>'[11]Daily Roster'!$G110</f>
        <v>0</v>
      </c>
      <c r="H110" s="55">
        <f>'[11]Daily Roster'!$H110</f>
        <v>0</v>
      </c>
      <c r="I110" s="55">
        <f>'[11]Daily Roster'!$I110</f>
        <v>0</v>
      </c>
      <c r="J110" s="55">
        <f>'[11]Daily Roster'!$J110</f>
        <v>0</v>
      </c>
      <c r="K110" s="55">
        <f>'[11]Daily Roster'!$K110</f>
        <v>0</v>
      </c>
      <c r="L110" s="55">
        <f>'[11]Daily Roster'!$L110</f>
        <v>0</v>
      </c>
      <c r="M110" s="55">
        <f>'[11]Daily Roster'!$M110</f>
        <v>0</v>
      </c>
      <c r="N110" s="55">
        <f>'[11]Daily Roster'!$N110</f>
        <v>0</v>
      </c>
      <c r="O110" s="55">
        <f>'[11]Daily Roster'!$O110</f>
        <v>0</v>
      </c>
      <c r="P110" s="55">
        <f>'[11]Daily Roster'!$P110</f>
        <v>0</v>
      </c>
      <c r="Q110" s="55">
        <f>'[11]Daily Roster'!$Q110</f>
        <v>0</v>
      </c>
      <c r="R110" s="55">
        <f>'[11]Daily Roster'!$R110</f>
        <v>0</v>
      </c>
      <c r="S110" s="55">
        <f>'[11]Daily Roster'!$S110</f>
        <v>0</v>
      </c>
      <c r="T110" s="55">
        <f>'[11]Daily Roster'!$T110</f>
        <v>0</v>
      </c>
    </row>
    <row r="111" spans="1:20" x14ac:dyDescent="0.3">
      <c r="A111" s="7">
        <v>43252</v>
      </c>
      <c r="B111" s="1" t="s">
        <v>5</v>
      </c>
      <c r="C111" s="55">
        <f>'[11]Daily Roster'!$C111</f>
        <v>0</v>
      </c>
      <c r="D111" s="55">
        <f>'[11]Daily Roster'!$D111</f>
        <v>0</v>
      </c>
      <c r="E111" s="55">
        <f>'[11]Daily Roster'!$E111</f>
        <v>0</v>
      </c>
      <c r="F111" s="55">
        <f>'[11]Daily Roster'!$F111</f>
        <v>0</v>
      </c>
      <c r="G111" s="55">
        <f>'[11]Daily Roster'!$G111</f>
        <v>0</v>
      </c>
      <c r="H111" s="55">
        <f>'[11]Daily Roster'!$H111</f>
        <v>0</v>
      </c>
      <c r="I111" s="55">
        <f>'[11]Daily Roster'!$I111</f>
        <v>0</v>
      </c>
      <c r="J111" s="55">
        <f>'[11]Daily Roster'!$J111</f>
        <v>0</v>
      </c>
      <c r="K111" s="55">
        <f>'[11]Daily Roster'!$K111</f>
        <v>0</v>
      </c>
      <c r="L111" s="55">
        <f>'[11]Daily Roster'!$L111</f>
        <v>0</v>
      </c>
      <c r="M111" s="55">
        <f>'[11]Daily Roster'!$M111</f>
        <v>0</v>
      </c>
      <c r="N111" s="55">
        <f>'[11]Daily Roster'!$N111</f>
        <v>0</v>
      </c>
      <c r="O111" s="55">
        <f>'[11]Daily Roster'!$O111</f>
        <v>0</v>
      </c>
      <c r="P111" s="55">
        <f>'[11]Daily Roster'!$P111</f>
        <v>0</v>
      </c>
      <c r="Q111" s="55">
        <f>'[11]Daily Roster'!$Q111</f>
        <v>0</v>
      </c>
      <c r="R111" s="55">
        <f>'[11]Daily Roster'!$R111</f>
        <v>0</v>
      </c>
      <c r="S111" s="55">
        <f>'[11]Daily Roster'!$S111</f>
        <v>0</v>
      </c>
      <c r="T111" s="55">
        <f>'[11]Daily Roster'!$T111</f>
        <v>0</v>
      </c>
    </row>
    <row r="112" spans="1:20" x14ac:dyDescent="0.3">
      <c r="A112" s="7">
        <v>43255</v>
      </c>
      <c r="B112" s="1" t="s">
        <v>1</v>
      </c>
      <c r="C112" s="55">
        <f>'[11]Daily Roster'!$C112</f>
        <v>0</v>
      </c>
      <c r="D112" s="55">
        <f>'[11]Daily Roster'!$D112</f>
        <v>0</v>
      </c>
      <c r="E112" s="55">
        <f>'[11]Daily Roster'!$E112</f>
        <v>0</v>
      </c>
      <c r="F112" s="55">
        <f>'[11]Daily Roster'!$F112</f>
        <v>0</v>
      </c>
      <c r="G112" s="55">
        <f>'[11]Daily Roster'!$G112</f>
        <v>0</v>
      </c>
      <c r="H112" s="55">
        <f>'[11]Daily Roster'!$H112</f>
        <v>0</v>
      </c>
      <c r="I112" s="55">
        <f>'[11]Daily Roster'!$I112</f>
        <v>0</v>
      </c>
      <c r="J112" s="55">
        <f>'[11]Daily Roster'!$J112</f>
        <v>0</v>
      </c>
      <c r="K112" s="55">
        <f>'[11]Daily Roster'!$K112</f>
        <v>0</v>
      </c>
      <c r="L112" s="55">
        <f>'[11]Daily Roster'!$L112</f>
        <v>0</v>
      </c>
      <c r="M112" s="55">
        <f>'[11]Daily Roster'!$M112</f>
        <v>0</v>
      </c>
      <c r="N112" s="55">
        <f>'[11]Daily Roster'!$N112</f>
        <v>0</v>
      </c>
      <c r="O112" s="55">
        <f>'[11]Daily Roster'!$O112</f>
        <v>0</v>
      </c>
      <c r="P112" s="55">
        <f>'[11]Daily Roster'!$P112</f>
        <v>0</v>
      </c>
      <c r="Q112" s="55">
        <f>'[11]Daily Roster'!$Q112</f>
        <v>0</v>
      </c>
      <c r="R112" s="55">
        <f>'[11]Daily Roster'!$R112</f>
        <v>0</v>
      </c>
      <c r="S112" s="55">
        <f>'[11]Daily Roster'!$S112</f>
        <v>0</v>
      </c>
      <c r="T112" s="55">
        <f>'[11]Daily Roster'!$T112</f>
        <v>0</v>
      </c>
    </row>
    <row r="113" spans="1:20" x14ac:dyDescent="0.3">
      <c r="A113" s="7">
        <v>43256</v>
      </c>
      <c r="B113" s="1" t="s">
        <v>2</v>
      </c>
      <c r="C113" s="55">
        <f>'[11]Daily Roster'!$C113</f>
        <v>0</v>
      </c>
      <c r="D113" s="55">
        <f>'[11]Daily Roster'!$D113</f>
        <v>0</v>
      </c>
      <c r="E113" s="55">
        <f>'[11]Daily Roster'!$E113</f>
        <v>0</v>
      </c>
      <c r="F113" s="55">
        <f>'[11]Daily Roster'!$F113</f>
        <v>0</v>
      </c>
      <c r="G113" s="55">
        <f>'[11]Daily Roster'!$G113</f>
        <v>0</v>
      </c>
      <c r="H113" s="55">
        <f>'[11]Daily Roster'!$H113</f>
        <v>0</v>
      </c>
      <c r="I113" s="55">
        <f>'[11]Daily Roster'!$I113</f>
        <v>0</v>
      </c>
      <c r="J113" s="55">
        <f>'[11]Daily Roster'!$J113</f>
        <v>0</v>
      </c>
      <c r="K113" s="55">
        <f>'[11]Daily Roster'!$K113</f>
        <v>0</v>
      </c>
      <c r="L113" s="55">
        <f>'[11]Daily Roster'!$L113</f>
        <v>0</v>
      </c>
      <c r="M113" s="55">
        <f>'[11]Daily Roster'!$M113</f>
        <v>0</v>
      </c>
      <c r="N113" s="55">
        <f>'[11]Daily Roster'!$N113</f>
        <v>0</v>
      </c>
      <c r="O113" s="55">
        <f>'[11]Daily Roster'!$O113</f>
        <v>0</v>
      </c>
      <c r="P113" s="55">
        <f>'[11]Daily Roster'!$P113</f>
        <v>0</v>
      </c>
      <c r="Q113" s="55">
        <f>'[11]Daily Roster'!$Q113</f>
        <v>0</v>
      </c>
      <c r="R113" s="55">
        <f>'[11]Daily Roster'!$R113</f>
        <v>0</v>
      </c>
      <c r="S113" s="55">
        <f>'[11]Daily Roster'!$S113</f>
        <v>0</v>
      </c>
      <c r="T113" s="55">
        <f>'[11]Daily Roster'!$T113</f>
        <v>0</v>
      </c>
    </row>
    <row r="114" spans="1:20" x14ac:dyDescent="0.3">
      <c r="A114" s="7">
        <v>43257</v>
      </c>
      <c r="B114" s="1" t="s">
        <v>3</v>
      </c>
      <c r="C114" s="55">
        <f>'[11]Daily Roster'!$C114</f>
        <v>0</v>
      </c>
      <c r="D114" s="55">
        <f>'[11]Daily Roster'!$D114</f>
        <v>0</v>
      </c>
      <c r="E114" s="55">
        <f>'[11]Daily Roster'!$E114</f>
        <v>0</v>
      </c>
      <c r="F114" s="55">
        <f>'[11]Daily Roster'!$F114</f>
        <v>0</v>
      </c>
      <c r="G114" s="55">
        <f>'[11]Daily Roster'!$G114</f>
        <v>0</v>
      </c>
      <c r="H114" s="55">
        <f>'[11]Daily Roster'!$H114</f>
        <v>0</v>
      </c>
      <c r="I114" s="55">
        <f>'[11]Daily Roster'!$I114</f>
        <v>0</v>
      </c>
      <c r="J114" s="55">
        <f>'[11]Daily Roster'!$J114</f>
        <v>0</v>
      </c>
      <c r="K114" s="55">
        <f>'[11]Daily Roster'!$K114</f>
        <v>0</v>
      </c>
      <c r="L114" s="55">
        <f>'[11]Daily Roster'!$L114</f>
        <v>0</v>
      </c>
      <c r="M114" s="55">
        <f>'[11]Daily Roster'!$M114</f>
        <v>0</v>
      </c>
      <c r="N114" s="55">
        <f>'[11]Daily Roster'!$N114</f>
        <v>0</v>
      </c>
      <c r="O114" s="55">
        <f>'[11]Daily Roster'!$O114</f>
        <v>0</v>
      </c>
      <c r="P114" s="55">
        <f>'[11]Daily Roster'!$P114</f>
        <v>0</v>
      </c>
      <c r="Q114" s="55">
        <f>'[11]Daily Roster'!$Q114</f>
        <v>0</v>
      </c>
      <c r="R114" s="55">
        <f>'[11]Daily Roster'!$R114</f>
        <v>0</v>
      </c>
      <c r="S114" s="55">
        <f>'[11]Daily Roster'!$S114</f>
        <v>0</v>
      </c>
      <c r="T114" s="55">
        <f>'[11]Daily Roster'!$T114</f>
        <v>0</v>
      </c>
    </row>
    <row r="115" spans="1:20" x14ac:dyDescent="0.3">
      <c r="A115" s="7">
        <v>43258</v>
      </c>
      <c r="B115" s="1" t="s">
        <v>4</v>
      </c>
      <c r="C115" s="55">
        <f>'[11]Daily Roster'!$C115</f>
        <v>0</v>
      </c>
      <c r="D115" s="55">
        <f>'[11]Daily Roster'!$D115</f>
        <v>0</v>
      </c>
      <c r="E115" s="55">
        <f>'[11]Daily Roster'!$E115</f>
        <v>0</v>
      </c>
      <c r="F115" s="55">
        <f>'[11]Daily Roster'!$F115</f>
        <v>0</v>
      </c>
      <c r="G115" s="55">
        <f>'[11]Daily Roster'!$G115</f>
        <v>0</v>
      </c>
      <c r="H115" s="55">
        <f>'[11]Daily Roster'!$H115</f>
        <v>0</v>
      </c>
      <c r="I115" s="55">
        <f>'[11]Daily Roster'!$I115</f>
        <v>0</v>
      </c>
      <c r="J115" s="55">
        <f>'[11]Daily Roster'!$J115</f>
        <v>0</v>
      </c>
      <c r="K115" s="55">
        <f>'[11]Daily Roster'!$K115</f>
        <v>0</v>
      </c>
      <c r="L115" s="55">
        <f>'[11]Daily Roster'!$L115</f>
        <v>0</v>
      </c>
      <c r="M115" s="55">
        <f>'[11]Daily Roster'!$M115</f>
        <v>0</v>
      </c>
      <c r="N115" s="55">
        <f>'[11]Daily Roster'!$N115</f>
        <v>0</v>
      </c>
      <c r="O115" s="55">
        <f>'[11]Daily Roster'!$O115</f>
        <v>0</v>
      </c>
      <c r="P115" s="55">
        <f>'[11]Daily Roster'!$P115</f>
        <v>0</v>
      </c>
      <c r="Q115" s="55">
        <f>'[11]Daily Roster'!$Q115</f>
        <v>0</v>
      </c>
      <c r="R115" s="55">
        <f>'[11]Daily Roster'!$R115</f>
        <v>0</v>
      </c>
      <c r="S115" s="55">
        <f>'[11]Daily Roster'!$S115</f>
        <v>0</v>
      </c>
      <c r="T115" s="55">
        <f>'[11]Daily Roster'!$T115</f>
        <v>0</v>
      </c>
    </row>
    <row r="116" spans="1:20" x14ac:dyDescent="0.3">
      <c r="A116" s="7">
        <v>43259</v>
      </c>
      <c r="B116" s="1" t="s">
        <v>5</v>
      </c>
      <c r="C116" s="55">
        <f>'[11]Daily Roster'!$C116</f>
        <v>0</v>
      </c>
      <c r="D116" s="55">
        <f>'[11]Daily Roster'!$D116</f>
        <v>0</v>
      </c>
      <c r="E116" s="55">
        <f>'[11]Daily Roster'!$E116</f>
        <v>0</v>
      </c>
      <c r="F116" s="55">
        <f>'[11]Daily Roster'!$F116</f>
        <v>0</v>
      </c>
      <c r="G116" s="55">
        <f>'[11]Daily Roster'!$G116</f>
        <v>0</v>
      </c>
      <c r="H116" s="55">
        <f>'[11]Daily Roster'!$H116</f>
        <v>0</v>
      </c>
      <c r="I116" s="55">
        <f>'[11]Daily Roster'!$I116</f>
        <v>0</v>
      </c>
      <c r="J116" s="55">
        <f>'[11]Daily Roster'!$J116</f>
        <v>0</v>
      </c>
      <c r="K116" s="55">
        <f>'[11]Daily Roster'!$K116</f>
        <v>0</v>
      </c>
      <c r="L116" s="55">
        <f>'[11]Daily Roster'!$L116</f>
        <v>0</v>
      </c>
      <c r="M116" s="55">
        <f>'[11]Daily Roster'!$M116</f>
        <v>0</v>
      </c>
      <c r="N116" s="55">
        <f>'[11]Daily Roster'!$N116</f>
        <v>0</v>
      </c>
      <c r="O116" s="55">
        <f>'[11]Daily Roster'!$O116</f>
        <v>0</v>
      </c>
      <c r="P116" s="55">
        <f>'[11]Daily Roster'!$P116</f>
        <v>0</v>
      </c>
      <c r="Q116" s="55">
        <f>'[11]Daily Roster'!$Q116</f>
        <v>0</v>
      </c>
      <c r="R116" s="55">
        <f>'[11]Daily Roster'!$R116</f>
        <v>0</v>
      </c>
      <c r="S116" s="55">
        <f>'[11]Daily Roster'!$S116</f>
        <v>0</v>
      </c>
      <c r="T116" s="55">
        <f>'[11]Daily Roster'!$T116</f>
        <v>0</v>
      </c>
    </row>
    <row r="117" spans="1:20" x14ac:dyDescent="0.3">
      <c r="A117" s="7">
        <v>43262</v>
      </c>
      <c r="B117" s="1" t="s">
        <v>1</v>
      </c>
      <c r="C117" s="55">
        <f>'[11]Daily Roster'!$C117</f>
        <v>0</v>
      </c>
      <c r="D117" s="55">
        <f>'[11]Daily Roster'!$D117</f>
        <v>0</v>
      </c>
      <c r="E117" s="55">
        <f>'[11]Daily Roster'!$E117</f>
        <v>0</v>
      </c>
      <c r="F117" s="55">
        <f>'[11]Daily Roster'!$F117</f>
        <v>0</v>
      </c>
      <c r="G117" s="55">
        <f>'[11]Daily Roster'!$G117</f>
        <v>0</v>
      </c>
      <c r="H117" s="55">
        <f>'[11]Daily Roster'!$H117</f>
        <v>0</v>
      </c>
      <c r="I117" s="55">
        <f>'[11]Daily Roster'!$I117</f>
        <v>0</v>
      </c>
      <c r="J117" s="55">
        <f>'[11]Daily Roster'!$J117</f>
        <v>0</v>
      </c>
      <c r="K117" s="55">
        <f>'[11]Daily Roster'!$K117</f>
        <v>0</v>
      </c>
      <c r="L117" s="55">
        <f>'[11]Daily Roster'!$L117</f>
        <v>0</v>
      </c>
      <c r="M117" s="55">
        <f>'[11]Daily Roster'!$M117</f>
        <v>0</v>
      </c>
      <c r="N117" s="55">
        <f>'[11]Daily Roster'!$N117</f>
        <v>0</v>
      </c>
      <c r="O117" s="55">
        <f>'[11]Daily Roster'!$O117</f>
        <v>0</v>
      </c>
      <c r="P117" s="55">
        <f>'[11]Daily Roster'!$P117</f>
        <v>0</v>
      </c>
      <c r="Q117" s="55">
        <f>'[11]Daily Roster'!$Q117</f>
        <v>0</v>
      </c>
      <c r="R117" s="55">
        <f>'[11]Daily Roster'!$R117</f>
        <v>0</v>
      </c>
      <c r="S117" s="55">
        <f>'[11]Daily Roster'!$S117</f>
        <v>0</v>
      </c>
      <c r="T117" s="55">
        <f>'[11]Daily Roster'!$T117</f>
        <v>0</v>
      </c>
    </row>
    <row r="118" spans="1:20" x14ac:dyDescent="0.3">
      <c r="A118" s="7">
        <v>43263</v>
      </c>
      <c r="B118" s="1" t="s">
        <v>2</v>
      </c>
      <c r="C118" s="55">
        <f>'[11]Daily Roster'!$C118</f>
        <v>0</v>
      </c>
      <c r="D118" s="55">
        <f>'[11]Daily Roster'!$D118</f>
        <v>0</v>
      </c>
      <c r="E118" s="55">
        <f>'[11]Daily Roster'!$E118</f>
        <v>0</v>
      </c>
      <c r="F118" s="55">
        <f>'[11]Daily Roster'!$F118</f>
        <v>0</v>
      </c>
      <c r="G118" s="55">
        <f>'[11]Daily Roster'!$G118</f>
        <v>0</v>
      </c>
      <c r="H118" s="55">
        <f>'[11]Daily Roster'!$H118</f>
        <v>0</v>
      </c>
      <c r="I118" s="55">
        <f>'[11]Daily Roster'!$I118</f>
        <v>0</v>
      </c>
      <c r="J118" s="55">
        <f>'[11]Daily Roster'!$J118</f>
        <v>0</v>
      </c>
      <c r="K118" s="55">
        <f>'[11]Daily Roster'!$K118</f>
        <v>0</v>
      </c>
      <c r="L118" s="55">
        <f>'[11]Daily Roster'!$L118</f>
        <v>0</v>
      </c>
      <c r="M118" s="55">
        <f>'[11]Daily Roster'!$M118</f>
        <v>0</v>
      </c>
      <c r="N118" s="55">
        <f>'[11]Daily Roster'!$N118</f>
        <v>0</v>
      </c>
      <c r="O118" s="55">
        <f>'[11]Daily Roster'!$O118</f>
        <v>0</v>
      </c>
      <c r="P118" s="55">
        <f>'[11]Daily Roster'!$P118</f>
        <v>0</v>
      </c>
      <c r="Q118" s="55">
        <f>'[11]Daily Roster'!$Q118</f>
        <v>0</v>
      </c>
      <c r="R118" s="55">
        <f>'[11]Daily Roster'!$R118</f>
        <v>0</v>
      </c>
      <c r="S118" s="55">
        <f>'[11]Daily Roster'!$S118</f>
        <v>0</v>
      </c>
      <c r="T118" s="55">
        <f>'[11]Daily Roster'!$T118</f>
        <v>0</v>
      </c>
    </row>
    <row r="119" spans="1:20" x14ac:dyDescent="0.3">
      <c r="A119" s="7">
        <v>43264</v>
      </c>
      <c r="B119" s="1" t="s">
        <v>3</v>
      </c>
      <c r="C119" s="55">
        <f>'[11]Daily Roster'!$C119</f>
        <v>0</v>
      </c>
      <c r="D119" s="55">
        <f>'[11]Daily Roster'!$D119</f>
        <v>0</v>
      </c>
      <c r="E119" s="55">
        <f>'[11]Daily Roster'!$E119</f>
        <v>0</v>
      </c>
      <c r="F119" s="55">
        <f>'[11]Daily Roster'!$F119</f>
        <v>0</v>
      </c>
      <c r="G119" s="55">
        <f>'[11]Daily Roster'!$G119</f>
        <v>0</v>
      </c>
      <c r="H119" s="55">
        <f>'[11]Daily Roster'!$H119</f>
        <v>0</v>
      </c>
      <c r="I119" s="55">
        <f>'[11]Daily Roster'!$I119</f>
        <v>0</v>
      </c>
      <c r="J119" s="55">
        <f>'[11]Daily Roster'!$J119</f>
        <v>0</v>
      </c>
      <c r="K119" s="55">
        <f>'[11]Daily Roster'!$K119</f>
        <v>0</v>
      </c>
      <c r="L119" s="55">
        <f>'[11]Daily Roster'!$L119</f>
        <v>0</v>
      </c>
      <c r="M119" s="55">
        <f>'[11]Daily Roster'!$M119</f>
        <v>0</v>
      </c>
      <c r="N119" s="55">
        <f>'[11]Daily Roster'!$N119</f>
        <v>0</v>
      </c>
      <c r="O119" s="55">
        <f>'[11]Daily Roster'!$O119</f>
        <v>0</v>
      </c>
      <c r="P119" s="55">
        <f>'[11]Daily Roster'!$P119</f>
        <v>0</v>
      </c>
      <c r="Q119" s="55">
        <f>'[11]Daily Roster'!$Q119</f>
        <v>0</v>
      </c>
      <c r="R119" s="55">
        <f>'[11]Daily Roster'!$R119</f>
        <v>0</v>
      </c>
      <c r="S119" s="55">
        <f>'[11]Daily Roster'!$S119</f>
        <v>0</v>
      </c>
      <c r="T119" s="55">
        <f>'[11]Daily Roster'!$T119</f>
        <v>0</v>
      </c>
    </row>
    <row r="120" spans="1:20" x14ac:dyDescent="0.3">
      <c r="A120" s="7">
        <v>43265</v>
      </c>
      <c r="B120" s="1" t="s">
        <v>4</v>
      </c>
      <c r="C120" s="55">
        <f>'[11]Daily Roster'!$C120</f>
        <v>0</v>
      </c>
      <c r="D120" s="55">
        <f>'[11]Daily Roster'!$D120</f>
        <v>0</v>
      </c>
      <c r="E120" s="55">
        <f>'[11]Daily Roster'!$E120</f>
        <v>0</v>
      </c>
      <c r="F120" s="55">
        <f>'[11]Daily Roster'!$F120</f>
        <v>0</v>
      </c>
      <c r="G120" s="55">
        <f>'[11]Daily Roster'!$G120</f>
        <v>0</v>
      </c>
      <c r="H120" s="55">
        <f>'[11]Daily Roster'!$H120</f>
        <v>0</v>
      </c>
      <c r="I120" s="55">
        <f>'[11]Daily Roster'!$I120</f>
        <v>0</v>
      </c>
      <c r="J120" s="55">
        <f>'[11]Daily Roster'!$J120</f>
        <v>0</v>
      </c>
      <c r="K120" s="55">
        <f>'[11]Daily Roster'!$K120</f>
        <v>0</v>
      </c>
      <c r="L120" s="55">
        <f>'[11]Daily Roster'!$L120</f>
        <v>0</v>
      </c>
      <c r="M120" s="55">
        <f>'[11]Daily Roster'!$M120</f>
        <v>0</v>
      </c>
      <c r="N120" s="55">
        <f>'[11]Daily Roster'!$N120</f>
        <v>0</v>
      </c>
      <c r="O120" s="55">
        <f>'[11]Daily Roster'!$O120</f>
        <v>0</v>
      </c>
      <c r="P120" s="55">
        <f>'[11]Daily Roster'!$P120</f>
        <v>0</v>
      </c>
      <c r="Q120" s="55">
        <f>'[11]Daily Roster'!$Q120</f>
        <v>0</v>
      </c>
      <c r="R120" s="55">
        <f>'[11]Daily Roster'!$R120</f>
        <v>0</v>
      </c>
      <c r="S120" s="55">
        <f>'[11]Daily Roster'!$S120</f>
        <v>0</v>
      </c>
      <c r="T120" s="55">
        <f>'[11]Daily Roster'!$T120</f>
        <v>0</v>
      </c>
    </row>
    <row r="121" spans="1:20" x14ac:dyDescent="0.3">
      <c r="A121" s="7">
        <v>43266</v>
      </c>
      <c r="B121" s="1" t="s">
        <v>5</v>
      </c>
      <c r="C121" s="55">
        <f>'[11]Daily Roster'!$C121</f>
        <v>0</v>
      </c>
      <c r="D121" s="55">
        <f>'[11]Daily Roster'!$D121</f>
        <v>0</v>
      </c>
      <c r="E121" s="55">
        <f>'[11]Daily Roster'!$E121</f>
        <v>0</v>
      </c>
      <c r="F121" s="55">
        <f>'[11]Daily Roster'!$F121</f>
        <v>0</v>
      </c>
      <c r="G121" s="55">
        <f>'[11]Daily Roster'!$G121</f>
        <v>0</v>
      </c>
      <c r="H121" s="55">
        <f>'[11]Daily Roster'!$H121</f>
        <v>0</v>
      </c>
      <c r="I121" s="55">
        <f>'[11]Daily Roster'!$I121</f>
        <v>0</v>
      </c>
      <c r="J121" s="55">
        <f>'[11]Daily Roster'!$J121</f>
        <v>0</v>
      </c>
      <c r="K121" s="55">
        <f>'[11]Daily Roster'!$K121</f>
        <v>0</v>
      </c>
      <c r="L121" s="55">
        <f>'[11]Daily Roster'!$L121</f>
        <v>0</v>
      </c>
      <c r="M121" s="55">
        <f>'[11]Daily Roster'!$M121</f>
        <v>0</v>
      </c>
      <c r="N121" s="55">
        <f>'[11]Daily Roster'!$N121</f>
        <v>0</v>
      </c>
      <c r="O121" s="55">
        <f>'[11]Daily Roster'!$O121</f>
        <v>0</v>
      </c>
      <c r="P121" s="55">
        <f>'[11]Daily Roster'!$P121</f>
        <v>0</v>
      </c>
      <c r="Q121" s="55">
        <f>'[11]Daily Roster'!$Q121</f>
        <v>0</v>
      </c>
      <c r="R121" s="55">
        <f>'[11]Daily Roster'!$R121</f>
        <v>0</v>
      </c>
      <c r="S121" s="55">
        <f>'[11]Daily Roster'!$S121</f>
        <v>0</v>
      </c>
      <c r="T121" s="55">
        <f>'[11]Daily Roster'!$T121</f>
        <v>0</v>
      </c>
    </row>
    <row r="122" spans="1:20" x14ac:dyDescent="0.3">
      <c r="A122" s="7">
        <v>43269</v>
      </c>
      <c r="B122" s="1" t="s">
        <v>1</v>
      </c>
      <c r="C122" s="55">
        <f>'[11]Daily Roster'!$C122</f>
        <v>0</v>
      </c>
      <c r="D122" s="55">
        <f>'[11]Daily Roster'!$D122</f>
        <v>0</v>
      </c>
      <c r="E122" s="55">
        <f>'[11]Daily Roster'!$E122</f>
        <v>0</v>
      </c>
      <c r="F122" s="55">
        <f>'[11]Daily Roster'!$F122</f>
        <v>0</v>
      </c>
      <c r="G122" s="55">
        <f>'[11]Daily Roster'!$G122</f>
        <v>0</v>
      </c>
      <c r="H122" s="55">
        <f>'[11]Daily Roster'!$H122</f>
        <v>0</v>
      </c>
      <c r="I122" s="55">
        <f>'[11]Daily Roster'!$I122</f>
        <v>0</v>
      </c>
      <c r="J122" s="55">
        <f>'[11]Daily Roster'!$J122</f>
        <v>0</v>
      </c>
      <c r="K122" s="55">
        <f>'[11]Daily Roster'!$K122</f>
        <v>0</v>
      </c>
      <c r="L122" s="55">
        <f>'[11]Daily Roster'!$L122</f>
        <v>0</v>
      </c>
      <c r="M122" s="55">
        <f>'[11]Daily Roster'!$M122</f>
        <v>0</v>
      </c>
      <c r="N122" s="55">
        <f>'[11]Daily Roster'!$N122</f>
        <v>0</v>
      </c>
      <c r="O122" s="55">
        <f>'[11]Daily Roster'!$O122</f>
        <v>0</v>
      </c>
      <c r="P122" s="55">
        <f>'[11]Daily Roster'!$P122</f>
        <v>0</v>
      </c>
      <c r="Q122" s="55">
        <f>'[11]Daily Roster'!$Q122</f>
        <v>0</v>
      </c>
      <c r="R122" s="55">
        <f>'[11]Daily Roster'!$R122</f>
        <v>0</v>
      </c>
      <c r="S122" s="55">
        <f>'[11]Daily Roster'!$S122</f>
        <v>0</v>
      </c>
      <c r="T122" s="55">
        <f>'[11]Daily Roster'!$T122</f>
        <v>0</v>
      </c>
    </row>
    <row r="123" spans="1:20" x14ac:dyDescent="0.3">
      <c r="A123" s="7">
        <v>43270</v>
      </c>
      <c r="B123" s="1" t="s">
        <v>2</v>
      </c>
      <c r="C123" s="55">
        <f>'[11]Daily Roster'!$C123</f>
        <v>0</v>
      </c>
      <c r="D123" s="55">
        <f>'[11]Daily Roster'!$D123</f>
        <v>0</v>
      </c>
      <c r="E123" s="55">
        <f>'[11]Daily Roster'!$E123</f>
        <v>0</v>
      </c>
      <c r="F123" s="55">
        <f>'[11]Daily Roster'!$F123</f>
        <v>0</v>
      </c>
      <c r="G123" s="55">
        <f>'[11]Daily Roster'!$G123</f>
        <v>0</v>
      </c>
      <c r="H123" s="55">
        <f>'[11]Daily Roster'!$H123</f>
        <v>0</v>
      </c>
      <c r="I123" s="55">
        <f>'[11]Daily Roster'!$I123</f>
        <v>0</v>
      </c>
      <c r="J123" s="55">
        <f>'[11]Daily Roster'!$J123</f>
        <v>0</v>
      </c>
      <c r="K123" s="55">
        <f>'[11]Daily Roster'!$K123</f>
        <v>0</v>
      </c>
      <c r="L123" s="55">
        <f>'[11]Daily Roster'!$L123</f>
        <v>0</v>
      </c>
      <c r="M123" s="55">
        <f>'[11]Daily Roster'!$M123</f>
        <v>0</v>
      </c>
      <c r="N123" s="55">
        <f>'[11]Daily Roster'!$N123</f>
        <v>0</v>
      </c>
      <c r="O123" s="55">
        <f>'[11]Daily Roster'!$O123</f>
        <v>0</v>
      </c>
      <c r="P123" s="55">
        <f>'[11]Daily Roster'!$P123</f>
        <v>0</v>
      </c>
      <c r="Q123" s="55">
        <f>'[11]Daily Roster'!$Q123</f>
        <v>0</v>
      </c>
      <c r="R123" s="55">
        <f>'[11]Daily Roster'!$R123</f>
        <v>0</v>
      </c>
      <c r="S123" s="55">
        <f>'[11]Daily Roster'!$S123</f>
        <v>0</v>
      </c>
      <c r="T123" s="55">
        <f>'[11]Daily Roster'!$T123</f>
        <v>0</v>
      </c>
    </row>
    <row r="124" spans="1:20" x14ac:dyDescent="0.3">
      <c r="A124" s="7">
        <v>43271</v>
      </c>
      <c r="B124" s="1" t="s">
        <v>3</v>
      </c>
      <c r="C124" s="55">
        <f>'[11]Daily Roster'!$C124</f>
        <v>0</v>
      </c>
      <c r="D124" s="55">
        <f>'[11]Daily Roster'!$D124</f>
        <v>0</v>
      </c>
      <c r="E124" s="55">
        <f>'[11]Daily Roster'!$E124</f>
        <v>0</v>
      </c>
      <c r="F124" s="55">
        <f>'[11]Daily Roster'!$F124</f>
        <v>0</v>
      </c>
      <c r="G124" s="55">
        <f>'[11]Daily Roster'!$G124</f>
        <v>0</v>
      </c>
      <c r="H124" s="55">
        <f>'[11]Daily Roster'!$H124</f>
        <v>0</v>
      </c>
      <c r="I124" s="55">
        <f>'[11]Daily Roster'!$I124</f>
        <v>0</v>
      </c>
      <c r="J124" s="55">
        <f>'[11]Daily Roster'!$J124</f>
        <v>0</v>
      </c>
      <c r="K124" s="55">
        <f>'[11]Daily Roster'!$K124</f>
        <v>0</v>
      </c>
      <c r="L124" s="55">
        <f>'[11]Daily Roster'!$L124</f>
        <v>0</v>
      </c>
      <c r="M124" s="55">
        <f>'[11]Daily Roster'!$M124</f>
        <v>0</v>
      </c>
      <c r="N124" s="55">
        <f>'[11]Daily Roster'!$N124</f>
        <v>0</v>
      </c>
      <c r="O124" s="55">
        <f>'[11]Daily Roster'!$O124</f>
        <v>0</v>
      </c>
      <c r="P124" s="55">
        <f>'[11]Daily Roster'!$P124</f>
        <v>0</v>
      </c>
      <c r="Q124" s="55">
        <f>'[11]Daily Roster'!$Q124</f>
        <v>0</v>
      </c>
      <c r="R124" s="55">
        <f>'[11]Daily Roster'!$R124</f>
        <v>0</v>
      </c>
      <c r="S124" s="55">
        <f>'[11]Daily Roster'!$S124</f>
        <v>0</v>
      </c>
      <c r="T124" s="55">
        <f>'[11]Daily Roster'!$T124</f>
        <v>0</v>
      </c>
    </row>
    <row r="125" spans="1:20" x14ac:dyDescent="0.3">
      <c r="A125" s="7">
        <v>43272</v>
      </c>
      <c r="B125" s="1" t="s">
        <v>4</v>
      </c>
      <c r="C125" s="55">
        <f>'[11]Daily Roster'!$C125</f>
        <v>0</v>
      </c>
      <c r="D125" s="55">
        <f>'[11]Daily Roster'!$D125</f>
        <v>0</v>
      </c>
      <c r="E125" s="55">
        <f>'[11]Daily Roster'!$E125</f>
        <v>0</v>
      </c>
      <c r="F125" s="55">
        <f>'[11]Daily Roster'!$F125</f>
        <v>0</v>
      </c>
      <c r="G125" s="55">
        <f>'[11]Daily Roster'!$G125</f>
        <v>0</v>
      </c>
      <c r="H125" s="55">
        <f>'[11]Daily Roster'!$H125</f>
        <v>0</v>
      </c>
      <c r="I125" s="55">
        <f>'[11]Daily Roster'!$I125</f>
        <v>0</v>
      </c>
      <c r="J125" s="55">
        <f>'[11]Daily Roster'!$J125</f>
        <v>0</v>
      </c>
      <c r="K125" s="55">
        <f>'[11]Daily Roster'!$K125</f>
        <v>0</v>
      </c>
      <c r="L125" s="55">
        <f>'[11]Daily Roster'!$L125</f>
        <v>0</v>
      </c>
      <c r="M125" s="55">
        <f>'[11]Daily Roster'!$M125</f>
        <v>0</v>
      </c>
      <c r="N125" s="55">
        <f>'[11]Daily Roster'!$N125</f>
        <v>0</v>
      </c>
      <c r="O125" s="55">
        <f>'[11]Daily Roster'!$O125</f>
        <v>0</v>
      </c>
      <c r="P125" s="55">
        <f>'[11]Daily Roster'!$P125</f>
        <v>0</v>
      </c>
      <c r="Q125" s="55">
        <f>'[11]Daily Roster'!$Q125</f>
        <v>0</v>
      </c>
      <c r="R125" s="55">
        <f>'[11]Daily Roster'!$R125</f>
        <v>0</v>
      </c>
      <c r="S125" s="55">
        <f>'[11]Daily Roster'!$S125</f>
        <v>0</v>
      </c>
      <c r="T125" s="55">
        <f>'[11]Daily Roster'!$T125</f>
        <v>0</v>
      </c>
    </row>
    <row r="126" spans="1:20" x14ac:dyDescent="0.3">
      <c r="A126" s="7">
        <v>43273</v>
      </c>
      <c r="B126" s="1" t="s">
        <v>5</v>
      </c>
      <c r="C126" s="55">
        <f>'[11]Daily Roster'!$C126</f>
        <v>0</v>
      </c>
      <c r="D126" s="55">
        <f>'[11]Daily Roster'!$D126</f>
        <v>0</v>
      </c>
      <c r="E126" s="55">
        <f>'[11]Daily Roster'!$E126</f>
        <v>0</v>
      </c>
      <c r="F126" s="55">
        <f>'[11]Daily Roster'!$F126</f>
        <v>0</v>
      </c>
      <c r="G126" s="55">
        <f>'[11]Daily Roster'!$G126</f>
        <v>0</v>
      </c>
      <c r="H126" s="55">
        <f>'[11]Daily Roster'!$H126</f>
        <v>0</v>
      </c>
      <c r="I126" s="55">
        <f>'[11]Daily Roster'!$I126</f>
        <v>0</v>
      </c>
      <c r="J126" s="55">
        <f>'[11]Daily Roster'!$J126</f>
        <v>0</v>
      </c>
      <c r="K126" s="55">
        <f>'[11]Daily Roster'!$K126</f>
        <v>0</v>
      </c>
      <c r="L126" s="55">
        <f>'[11]Daily Roster'!$L126</f>
        <v>0</v>
      </c>
      <c r="M126" s="55">
        <f>'[11]Daily Roster'!$M126</f>
        <v>0</v>
      </c>
      <c r="N126" s="55">
        <f>'[11]Daily Roster'!$N126</f>
        <v>0</v>
      </c>
      <c r="O126" s="55">
        <f>'[11]Daily Roster'!$O126</f>
        <v>0</v>
      </c>
      <c r="P126" s="55">
        <f>'[11]Daily Roster'!$P126</f>
        <v>0</v>
      </c>
      <c r="Q126" s="55">
        <f>'[11]Daily Roster'!$Q126</f>
        <v>0</v>
      </c>
      <c r="R126" s="55">
        <f>'[11]Daily Roster'!$R126</f>
        <v>0</v>
      </c>
      <c r="S126" s="55">
        <f>'[11]Daily Roster'!$S126</f>
        <v>0</v>
      </c>
      <c r="T126" s="55">
        <f>'[11]Daily Roster'!$T126</f>
        <v>0</v>
      </c>
    </row>
    <row r="127" spans="1:20" x14ac:dyDescent="0.3">
      <c r="A127" s="7">
        <v>43276</v>
      </c>
      <c r="B127" s="1" t="s">
        <v>1</v>
      </c>
      <c r="C127" s="55">
        <f>'[11]Daily Roster'!$C127</f>
        <v>0</v>
      </c>
      <c r="D127" s="55">
        <f>'[11]Daily Roster'!$D127</f>
        <v>0</v>
      </c>
      <c r="E127" s="55">
        <f>'[11]Daily Roster'!$E127</f>
        <v>0</v>
      </c>
      <c r="F127" s="55">
        <f>'[11]Daily Roster'!$F127</f>
        <v>0</v>
      </c>
      <c r="G127" s="55">
        <f>'[11]Daily Roster'!$G127</f>
        <v>0</v>
      </c>
      <c r="H127" s="55">
        <f>'[11]Daily Roster'!$H127</f>
        <v>0</v>
      </c>
      <c r="I127" s="55">
        <f>'[11]Daily Roster'!$I127</f>
        <v>0</v>
      </c>
      <c r="J127" s="55">
        <f>'[11]Daily Roster'!$J127</f>
        <v>0</v>
      </c>
      <c r="K127" s="55">
        <f>'[11]Daily Roster'!$K127</f>
        <v>0</v>
      </c>
      <c r="L127" s="55">
        <f>'[11]Daily Roster'!$L127</f>
        <v>0</v>
      </c>
      <c r="M127" s="55">
        <f>'[11]Daily Roster'!$M127</f>
        <v>0</v>
      </c>
      <c r="N127" s="55">
        <f>'[11]Daily Roster'!$N127</f>
        <v>0</v>
      </c>
      <c r="O127" s="55">
        <f>'[11]Daily Roster'!$O127</f>
        <v>0</v>
      </c>
      <c r="P127" s="55">
        <f>'[11]Daily Roster'!$P127</f>
        <v>0</v>
      </c>
      <c r="Q127" s="55">
        <f>'[11]Daily Roster'!$Q127</f>
        <v>0</v>
      </c>
      <c r="R127" s="55">
        <f>'[11]Daily Roster'!$R127</f>
        <v>0</v>
      </c>
      <c r="S127" s="55">
        <f>'[11]Daily Roster'!$S127</f>
        <v>0</v>
      </c>
      <c r="T127" s="55">
        <f>'[11]Daily Roster'!$T127</f>
        <v>0</v>
      </c>
    </row>
    <row r="128" spans="1:20" x14ac:dyDescent="0.3">
      <c r="A128" s="7">
        <v>43277</v>
      </c>
      <c r="B128" s="1" t="s">
        <v>2</v>
      </c>
      <c r="C128" s="55">
        <f>'[11]Daily Roster'!$C128</f>
        <v>0</v>
      </c>
      <c r="D128" s="55">
        <f>'[11]Daily Roster'!$D128</f>
        <v>0</v>
      </c>
      <c r="E128" s="55">
        <f>'[11]Daily Roster'!$E128</f>
        <v>0</v>
      </c>
      <c r="F128" s="55">
        <f>'[11]Daily Roster'!$F128</f>
        <v>0</v>
      </c>
      <c r="G128" s="55">
        <f>'[11]Daily Roster'!$G128</f>
        <v>0</v>
      </c>
      <c r="H128" s="55">
        <f>'[11]Daily Roster'!$H128</f>
        <v>0</v>
      </c>
      <c r="I128" s="55">
        <f>'[11]Daily Roster'!$I128</f>
        <v>0</v>
      </c>
      <c r="J128" s="55">
        <f>'[11]Daily Roster'!$J128</f>
        <v>0</v>
      </c>
      <c r="K128" s="55">
        <f>'[11]Daily Roster'!$K128</f>
        <v>0</v>
      </c>
      <c r="L128" s="55">
        <f>'[11]Daily Roster'!$L128</f>
        <v>0</v>
      </c>
      <c r="M128" s="55">
        <f>'[11]Daily Roster'!$M128</f>
        <v>0</v>
      </c>
      <c r="N128" s="55">
        <f>'[11]Daily Roster'!$N128</f>
        <v>0</v>
      </c>
      <c r="O128" s="55">
        <f>'[11]Daily Roster'!$O128</f>
        <v>0</v>
      </c>
      <c r="P128" s="55">
        <f>'[11]Daily Roster'!$P128</f>
        <v>0</v>
      </c>
      <c r="Q128" s="55">
        <f>'[11]Daily Roster'!$Q128</f>
        <v>0</v>
      </c>
      <c r="R128" s="55">
        <f>'[11]Daily Roster'!$R128</f>
        <v>0</v>
      </c>
      <c r="S128" s="55">
        <f>'[11]Daily Roster'!$S128</f>
        <v>0</v>
      </c>
      <c r="T128" s="55">
        <f>'[11]Daily Roster'!$T128</f>
        <v>0</v>
      </c>
    </row>
    <row r="129" spans="1:20" x14ac:dyDescent="0.3">
      <c r="A129" s="7">
        <v>43278</v>
      </c>
      <c r="B129" s="1" t="s">
        <v>3</v>
      </c>
      <c r="C129" s="55">
        <f>'[11]Daily Roster'!$C129</f>
        <v>0</v>
      </c>
      <c r="D129" s="55">
        <f>'[11]Daily Roster'!$D129</f>
        <v>0</v>
      </c>
      <c r="E129" s="55">
        <f>'[11]Daily Roster'!$E129</f>
        <v>0</v>
      </c>
      <c r="F129" s="55">
        <f>'[11]Daily Roster'!$F129</f>
        <v>0</v>
      </c>
      <c r="G129" s="55">
        <f>'[11]Daily Roster'!$G129</f>
        <v>0</v>
      </c>
      <c r="H129" s="55">
        <f>'[11]Daily Roster'!$H129</f>
        <v>0</v>
      </c>
      <c r="I129" s="55">
        <f>'[11]Daily Roster'!$I129</f>
        <v>0</v>
      </c>
      <c r="J129" s="55">
        <f>'[11]Daily Roster'!$J129</f>
        <v>0</v>
      </c>
      <c r="K129" s="55">
        <f>'[11]Daily Roster'!$K129</f>
        <v>0</v>
      </c>
      <c r="L129" s="55">
        <f>'[11]Daily Roster'!$L129</f>
        <v>0</v>
      </c>
      <c r="M129" s="55">
        <f>'[11]Daily Roster'!$M129</f>
        <v>0</v>
      </c>
      <c r="N129" s="55">
        <f>'[11]Daily Roster'!$N129</f>
        <v>0</v>
      </c>
      <c r="O129" s="55">
        <f>'[11]Daily Roster'!$O129</f>
        <v>0</v>
      </c>
      <c r="P129" s="55">
        <f>'[11]Daily Roster'!$P129</f>
        <v>0</v>
      </c>
      <c r="Q129" s="55">
        <f>'[11]Daily Roster'!$Q129</f>
        <v>0</v>
      </c>
      <c r="R129" s="55">
        <f>'[11]Daily Roster'!$R129</f>
        <v>0</v>
      </c>
      <c r="S129" s="55">
        <f>'[11]Daily Roster'!$S129</f>
        <v>0</v>
      </c>
      <c r="T129" s="55">
        <f>'[11]Daily Roster'!$T129</f>
        <v>0</v>
      </c>
    </row>
    <row r="130" spans="1:20" x14ac:dyDescent="0.3">
      <c r="A130" s="7">
        <v>43279</v>
      </c>
      <c r="B130" s="1" t="s">
        <v>4</v>
      </c>
      <c r="C130" s="55">
        <f>'[11]Daily Roster'!$C130</f>
        <v>0</v>
      </c>
      <c r="D130" s="55">
        <f>'[11]Daily Roster'!$D130</f>
        <v>0</v>
      </c>
      <c r="E130" s="55">
        <f>'[11]Daily Roster'!$E130</f>
        <v>0</v>
      </c>
      <c r="F130" s="55">
        <f>'[11]Daily Roster'!$F130</f>
        <v>0</v>
      </c>
      <c r="G130" s="55">
        <f>'[11]Daily Roster'!$G130</f>
        <v>0</v>
      </c>
      <c r="H130" s="55">
        <f>'[11]Daily Roster'!$H130</f>
        <v>0</v>
      </c>
      <c r="I130" s="55">
        <f>'[11]Daily Roster'!$I130</f>
        <v>0</v>
      </c>
      <c r="J130" s="55">
        <f>'[11]Daily Roster'!$J130</f>
        <v>0</v>
      </c>
      <c r="K130" s="55">
        <f>'[11]Daily Roster'!$K130</f>
        <v>0</v>
      </c>
      <c r="L130" s="55">
        <f>'[11]Daily Roster'!$L130</f>
        <v>0</v>
      </c>
      <c r="M130" s="55">
        <f>'[11]Daily Roster'!$M130</f>
        <v>0</v>
      </c>
      <c r="N130" s="55">
        <f>'[11]Daily Roster'!$N130</f>
        <v>0</v>
      </c>
      <c r="O130" s="55">
        <f>'[11]Daily Roster'!$O130</f>
        <v>0</v>
      </c>
      <c r="P130" s="55">
        <f>'[11]Daily Roster'!$P130</f>
        <v>0</v>
      </c>
      <c r="Q130" s="55">
        <f>'[11]Daily Roster'!$Q130</f>
        <v>0</v>
      </c>
      <c r="R130" s="55">
        <f>'[11]Daily Roster'!$R130</f>
        <v>0</v>
      </c>
      <c r="S130" s="55">
        <f>'[11]Daily Roster'!$S130</f>
        <v>0</v>
      </c>
      <c r="T130" s="55">
        <f>'[11]Daily Roster'!$T130</f>
        <v>0</v>
      </c>
    </row>
    <row r="131" spans="1:20" x14ac:dyDescent="0.3">
      <c r="A131" s="7">
        <v>43280</v>
      </c>
      <c r="B131" s="1" t="s">
        <v>5</v>
      </c>
      <c r="C131" s="55">
        <f>'[11]Daily Roster'!$C131</f>
        <v>0</v>
      </c>
      <c r="D131" s="55">
        <f>'[11]Daily Roster'!$D131</f>
        <v>0</v>
      </c>
      <c r="E131" s="55">
        <f>'[11]Daily Roster'!$E131</f>
        <v>0</v>
      </c>
      <c r="F131" s="55">
        <f>'[11]Daily Roster'!$F131</f>
        <v>0</v>
      </c>
      <c r="G131" s="55">
        <f>'[11]Daily Roster'!$G131</f>
        <v>0</v>
      </c>
      <c r="H131" s="55">
        <f>'[11]Daily Roster'!$H131</f>
        <v>0</v>
      </c>
      <c r="I131" s="55">
        <f>'[11]Daily Roster'!$I131</f>
        <v>0</v>
      </c>
      <c r="J131" s="55">
        <f>'[11]Daily Roster'!$J131</f>
        <v>0</v>
      </c>
      <c r="K131" s="55">
        <f>'[11]Daily Roster'!$K131</f>
        <v>0</v>
      </c>
      <c r="L131" s="55">
        <f>'[11]Daily Roster'!$L131</f>
        <v>0</v>
      </c>
      <c r="M131" s="55">
        <f>'[11]Daily Roster'!$M131</f>
        <v>0</v>
      </c>
      <c r="N131" s="55">
        <f>'[11]Daily Roster'!$N131</f>
        <v>0</v>
      </c>
      <c r="O131" s="55">
        <f>'[11]Daily Roster'!$O131</f>
        <v>0</v>
      </c>
      <c r="P131" s="55">
        <f>'[11]Daily Roster'!$P131</f>
        <v>0</v>
      </c>
      <c r="Q131" s="55">
        <f>'[11]Daily Roster'!$Q131</f>
        <v>0</v>
      </c>
      <c r="R131" s="55">
        <f>'[11]Daily Roster'!$R131</f>
        <v>0</v>
      </c>
      <c r="S131" s="55">
        <f>'[11]Daily Roster'!$S131</f>
        <v>0</v>
      </c>
      <c r="T131" s="55">
        <f>'[11]Daily Roster'!$T131</f>
        <v>0</v>
      </c>
    </row>
    <row r="132" spans="1:20" x14ac:dyDescent="0.3">
      <c r="A132" s="7">
        <v>43283</v>
      </c>
      <c r="B132" s="1" t="s">
        <v>1</v>
      </c>
      <c r="C132" s="55">
        <f>'[11]Daily Roster'!$C132</f>
        <v>0</v>
      </c>
      <c r="D132" s="55">
        <f>'[11]Daily Roster'!$D132</f>
        <v>0</v>
      </c>
      <c r="E132" s="55">
        <f>'[11]Daily Roster'!$E132</f>
        <v>0</v>
      </c>
      <c r="F132" s="55">
        <f>'[11]Daily Roster'!$F132</f>
        <v>0</v>
      </c>
      <c r="G132" s="55">
        <f>'[11]Daily Roster'!$G132</f>
        <v>0</v>
      </c>
      <c r="H132" s="55">
        <f>'[11]Daily Roster'!$H132</f>
        <v>0</v>
      </c>
      <c r="I132" s="55">
        <f>'[11]Daily Roster'!$I132</f>
        <v>0</v>
      </c>
      <c r="J132" s="55">
        <f>'[11]Daily Roster'!$J132</f>
        <v>0</v>
      </c>
      <c r="K132" s="55">
        <f>'[11]Daily Roster'!$K132</f>
        <v>0</v>
      </c>
      <c r="L132" s="55">
        <f>'[11]Daily Roster'!$L132</f>
        <v>0</v>
      </c>
      <c r="M132" s="55">
        <f>'[11]Daily Roster'!$M132</f>
        <v>0</v>
      </c>
      <c r="N132" s="55">
        <f>'[11]Daily Roster'!$N132</f>
        <v>0</v>
      </c>
      <c r="O132" s="55">
        <f>'[11]Daily Roster'!$O132</f>
        <v>0</v>
      </c>
      <c r="P132" s="55">
        <f>'[11]Daily Roster'!$P132</f>
        <v>0</v>
      </c>
      <c r="Q132" s="55">
        <f>'[11]Daily Roster'!$Q132</f>
        <v>0</v>
      </c>
      <c r="R132" s="55">
        <f>'[11]Daily Roster'!$R132</f>
        <v>0</v>
      </c>
      <c r="S132" s="55">
        <f>'[11]Daily Roster'!$S132</f>
        <v>0</v>
      </c>
      <c r="T132" s="55">
        <f>'[11]Daily Roster'!$T132</f>
        <v>0</v>
      </c>
    </row>
    <row r="133" spans="1:20" x14ac:dyDescent="0.3">
      <c r="A133" s="7">
        <v>43284</v>
      </c>
      <c r="B133" s="1" t="s">
        <v>2</v>
      </c>
      <c r="C133" s="55">
        <f>'[11]Daily Roster'!$C133</f>
        <v>0</v>
      </c>
      <c r="D133" s="55">
        <f>'[11]Daily Roster'!$D133</f>
        <v>0</v>
      </c>
      <c r="E133" s="55">
        <f>'[11]Daily Roster'!$E133</f>
        <v>0</v>
      </c>
      <c r="F133" s="55">
        <f>'[11]Daily Roster'!$F133</f>
        <v>0</v>
      </c>
      <c r="G133" s="55">
        <f>'[11]Daily Roster'!$G133</f>
        <v>0</v>
      </c>
      <c r="H133" s="55">
        <f>'[11]Daily Roster'!$H133</f>
        <v>0</v>
      </c>
      <c r="I133" s="55">
        <f>'[11]Daily Roster'!$I133</f>
        <v>0</v>
      </c>
      <c r="J133" s="55">
        <f>'[11]Daily Roster'!$J133</f>
        <v>0</v>
      </c>
      <c r="K133" s="55">
        <f>'[11]Daily Roster'!$K133</f>
        <v>0</v>
      </c>
      <c r="L133" s="55">
        <f>'[11]Daily Roster'!$L133</f>
        <v>0</v>
      </c>
      <c r="M133" s="55">
        <f>'[11]Daily Roster'!$M133</f>
        <v>0</v>
      </c>
      <c r="N133" s="55">
        <f>'[11]Daily Roster'!$N133</f>
        <v>0</v>
      </c>
      <c r="O133" s="55">
        <f>'[11]Daily Roster'!$O133</f>
        <v>0</v>
      </c>
      <c r="P133" s="55">
        <f>'[11]Daily Roster'!$P133</f>
        <v>0</v>
      </c>
      <c r="Q133" s="55">
        <f>'[11]Daily Roster'!$Q133</f>
        <v>0</v>
      </c>
      <c r="R133" s="55">
        <f>'[11]Daily Roster'!$R133</f>
        <v>0</v>
      </c>
      <c r="S133" s="55">
        <f>'[11]Daily Roster'!$S133</f>
        <v>0</v>
      </c>
      <c r="T133" s="55">
        <f>'[11]Daily Roster'!$T133</f>
        <v>0</v>
      </c>
    </row>
    <row r="134" spans="1:20" x14ac:dyDescent="0.3">
      <c r="A134" s="7">
        <v>43285</v>
      </c>
      <c r="B134" s="1" t="s">
        <v>3</v>
      </c>
      <c r="C134" s="55">
        <f>'[11]Daily Roster'!$C134</f>
        <v>0</v>
      </c>
      <c r="D134" s="55">
        <f>'[11]Daily Roster'!$D134</f>
        <v>0</v>
      </c>
      <c r="E134" s="55">
        <f>'[11]Daily Roster'!$E134</f>
        <v>0</v>
      </c>
      <c r="F134" s="55">
        <f>'[11]Daily Roster'!$F134</f>
        <v>0</v>
      </c>
      <c r="G134" s="55">
        <f>'[11]Daily Roster'!$G134</f>
        <v>0</v>
      </c>
      <c r="H134" s="55">
        <f>'[11]Daily Roster'!$H134</f>
        <v>0</v>
      </c>
      <c r="I134" s="55">
        <f>'[11]Daily Roster'!$I134</f>
        <v>0</v>
      </c>
      <c r="J134" s="55">
        <f>'[11]Daily Roster'!$J134</f>
        <v>0</v>
      </c>
      <c r="K134" s="55">
        <f>'[11]Daily Roster'!$K134</f>
        <v>0</v>
      </c>
      <c r="L134" s="55">
        <f>'[11]Daily Roster'!$L134</f>
        <v>0</v>
      </c>
      <c r="M134" s="55">
        <f>'[11]Daily Roster'!$M134</f>
        <v>0</v>
      </c>
      <c r="N134" s="55">
        <f>'[11]Daily Roster'!$N134</f>
        <v>0</v>
      </c>
      <c r="O134" s="55">
        <f>'[11]Daily Roster'!$O134</f>
        <v>0</v>
      </c>
      <c r="P134" s="55">
        <f>'[11]Daily Roster'!$P134</f>
        <v>0</v>
      </c>
      <c r="Q134" s="55">
        <f>'[11]Daily Roster'!$Q134</f>
        <v>0</v>
      </c>
      <c r="R134" s="55">
        <f>'[11]Daily Roster'!$R134</f>
        <v>0</v>
      </c>
      <c r="S134" s="55">
        <f>'[11]Daily Roster'!$S134</f>
        <v>0</v>
      </c>
      <c r="T134" s="55">
        <f>'[11]Daily Roster'!$T134</f>
        <v>0</v>
      </c>
    </row>
    <row r="135" spans="1:20" x14ac:dyDescent="0.3">
      <c r="A135" s="7">
        <v>43286</v>
      </c>
      <c r="B135" s="1" t="s">
        <v>4</v>
      </c>
      <c r="C135" s="55">
        <f>'[11]Daily Roster'!$C135</f>
        <v>0</v>
      </c>
      <c r="D135" s="55">
        <f>'[11]Daily Roster'!$D135</f>
        <v>0</v>
      </c>
      <c r="E135" s="55">
        <f>'[11]Daily Roster'!$E135</f>
        <v>0</v>
      </c>
      <c r="F135" s="55">
        <f>'[11]Daily Roster'!$F135</f>
        <v>0</v>
      </c>
      <c r="G135" s="55">
        <f>'[11]Daily Roster'!$G135</f>
        <v>0</v>
      </c>
      <c r="H135" s="55">
        <f>'[11]Daily Roster'!$H135</f>
        <v>0</v>
      </c>
      <c r="I135" s="55">
        <f>'[11]Daily Roster'!$I135</f>
        <v>0</v>
      </c>
      <c r="J135" s="55">
        <f>'[11]Daily Roster'!$J135</f>
        <v>0</v>
      </c>
      <c r="K135" s="55">
        <f>'[11]Daily Roster'!$K135</f>
        <v>0</v>
      </c>
      <c r="L135" s="55">
        <f>'[11]Daily Roster'!$L135</f>
        <v>0</v>
      </c>
      <c r="M135" s="55">
        <f>'[11]Daily Roster'!$M135</f>
        <v>0</v>
      </c>
      <c r="N135" s="55">
        <f>'[11]Daily Roster'!$N135</f>
        <v>0</v>
      </c>
      <c r="O135" s="55">
        <f>'[11]Daily Roster'!$O135</f>
        <v>0</v>
      </c>
      <c r="P135" s="55">
        <f>'[11]Daily Roster'!$P135</f>
        <v>0</v>
      </c>
      <c r="Q135" s="55">
        <f>'[11]Daily Roster'!$Q135</f>
        <v>0</v>
      </c>
      <c r="R135" s="55">
        <f>'[11]Daily Roster'!$R135</f>
        <v>0</v>
      </c>
      <c r="S135" s="55">
        <f>'[11]Daily Roster'!$S135</f>
        <v>0</v>
      </c>
      <c r="T135" s="55">
        <f>'[11]Daily Roster'!$T135</f>
        <v>0</v>
      </c>
    </row>
    <row r="136" spans="1:20" x14ac:dyDescent="0.3">
      <c r="A136" s="7">
        <v>43287</v>
      </c>
      <c r="B136" s="1" t="s">
        <v>5</v>
      </c>
      <c r="C136" s="55">
        <f>'[11]Daily Roster'!$C136</f>
        <v>0</v>
      </c>
      <c r="D136" s="55">
        <f>'[11]Daily Roster'!$D136</f>
        <v>0</v>
      </c>
      <c r="E136" s="55">
        <f>'[11]Daily Roster'!$E136</f>
        <v>0</v>
      </c>
      <c r="F136" s="55">
        <f>'[11]Daily Roster'!$F136</f>
        <v>0</v>
      </c>
      <c r="G136" s="55">
        <f>'[11]Daily Roster'!$G136</f>
        <v>0</v>
      </c>
      <c r="H136" s="55">
        <f>'[11]Daily Roster'!$H136</f>
        <v>0</v>
      </c>
      <c r="I136" s="55">
        <f>'[11]Daily Roster'!$I136</f>
        <v>0</v>
      </c>
      <c r="J136" s="55">
        <f>'[11]Daily Roster'!$J136</f>
        <v>0</v>
      </c>
      <c r="K136" s="55">
        <f>'[11]Daily Roster'!$K136</f>
        <v>0</v>
      </c>
      <c r="L136" s="55">
        <f>'[11]Daily Roster'!$L136</f>
        <v>0</v>
      </c>
      <c r="M136" s="55">
        <f>'[11]Daily Roster'!$M136</f>
        <v>0</v>
      </c>
      <c r="N136" s="55">
        <f>'[11]Daily Roster'!$N136</f>
        <v>0</v>
      </c>
      <c r="O136" s="55">
        <f>'[11]Daily Roster'!$O136</f>
        <v>0</v>
      </c>
      <c r="P136" s="55">
        <f>'[11]Daily Roster'!$P136</f>
        <v>0</v>
      </c>
      <c r="Q136" s="55">
        <f>'[11]Daily Roster'!$Q136</f>
        <v>0</v>
      </c>
      <c r="R136" s="55">
        <f>'[11]Daily Roster'!$R136</f>
        <v>0</v>
      </c>
      <c r="S136" s="55">
        <f>'[11]Daily Roster'!$S136</f>
        <v>0</v>
      </c>
      <c r="T136" s="55">
        <f>'[11]Daily Roster'!$T136</f>
        <v>0</v>
      </c>
    </row>
    <row r="137" spans="1:20" x14ac:dyDescent="0.3">
      <c r="A137" s="7">
        <v>43290</v>
      </c>
      <c r="B137" s="1" t="s">
        <v>1</v>
      </c>
      <c r="C137" s="55">
        <f>'[11]Daily Roster'!$C137</f>
        <v>0</v>
      </c>
      <c r="D137" s="55">
        <f>'[11]Daily Roster'!$D137</f>
        <v>0</v>
      </c>
      <c r="E137" s="55">
        <f>'[11]Daily Roster'!$E137</f>
        <v>0</v>
      </c>
      <c r="F137" s="55">
        <f>'[11]Daily Roster'!$F137</f>
        <v>0</v>
      </c>
      <c r="G137" s="55">
        <f>'[11]Daily Roster'!$G137</f>
        <v>0</v>
      </c>
      <c r="H137" s="55">
        <f>'[11]Daily Roster'!$H137</f>
        <v>0</v>
      </c>
      <c r="I137" s="55">
        <f>'[11]Daily Roster'!$I137</f>
        <v>0</v>
      </c>
      <c r="J137" s="55">
        <f>'[11]Daily Roster'!$J137</f>
        <v>0</v>
      </c>
      <c r="K137" s="55">
        <f>'[11]Daily Roster'!$K137</f>
        <v>0</v>
      </c>
      <c r="L137" s="55">
        <f>'[11]Daily Roster'!$L137</f>
        <v>0</v>
      </c>
      <c r="M137" s="55">
        <f>'[11]Daily Roster'!$M137</f>
        <v>0</v>
      </c>
      <c r="N137" s="55">
        <f>'[11]Daily Roster'!$N137</f>
        <v>0</v>
      </c>
      <c r="O137" s="55">
        <f>'[11]Daily Roster'!$O137</f>
        <v>0</v>
      </c>
      <c r="P137" s="55">
        <f>'[11]Daily Roster'!$P137</f>
        <v>0</v>
      </c>
      <c r="Q137" s="55">
        <f>'[11]Daily Roster'!$Q137</f>
        <v>0</v>
      </c>
      <c r="R137" s="55">
        <f>'[11]Daily Roster'!$R137</f>
        <v>0</v>
      </c>
      <c r="S137" s="55">
        <f>'[11]Daily Roster'!$S137</f>
        <v>0</v>
      </c>
      <c r="T137" s="55">
        <f>'[11]Daily Roster'!$T137</f>
        <v>0</v>
      </c>
    </row>
    <row r="138" spans="1:20" x14ac:dyDescent="0.3">
      <c r="A138" s="7">
        <v>43291</v>
      </c>
      <c r="B138" s="1" t="s">
        <v>2</v>
      </c>
      <c r="C138" s="55">
        <f>'[11]Daily Roster'!$C138</f>
        <v>0</v>
      </c>
      <c r="D138" s="55">
        <f>'[11]Daily Roster'!$D138</f>
        <v>0</v>
      </c>
      <c r="E138" s="55">
        <f>'[11]Daily Roster'!$E138</f>
        <v>0</v>
      </c>
      <c r="F138" s="55">
        <f>'[11]Daily Roster'!$F138</f>
        <v>0</v>
      </c>
      <c r="G138" s="55">
        <f>'[11]Daily Roster'!$G138</f>
        <v>0</v>
      </c>
      <c r="H138" s="55">
        <f>'[11]Daily Roster'!$H138</f>
        <v>0</v>
      </c>
      <c r="I138" s="55">
        <f>'[11]Daily Roster'!$I138</f>
        <v>0</v>
      </c>
      <c r="J138" s="55">
        <f>'[11]Daily Roster'!$J138</f>
        <v>0</v>
      </c>
      <c r="K138" s="55">
        <f>'[11]Daily Roster'!$K138</f>
        <v>0</v>
      </c>
      <c r="L138" s="55">
        <f>'[11]Daily Roster'!$L138</f>
        <v>0</v>
      </c>
      <c r="M138" s="55">
        <f>'[11]Daily Roster'!$M138</f>
        <v>0</v>
      </c>
      <c r="N138" s="55">
        <f>'[11]Daily Roster'!$N138</f>
        <v>0</v>
      </c>
      <c r="O138" s="55">
        <f>'[11]Daily Roster'!$O138</f>
        <v>0</v>
      </c>
      <c r="P138" s="55">
        <f>'[11]Daily Roster'!$P138</f>
        <v>0</v>
      </c>
      <c r="Q138" s="55">
        <f>'[11]Daily Roster'!$Q138</f>
        <v>0</v>
      </c>
      <c r="R138" s="55">
        <f>'[11]Daily Roster'!$R138</f>
        <v>0</v>
      </c>
      <c r="S138" s="55">
        <f>'[11]Daily Roster'!$S138</f>
        <v>0</v>
      </c>
      <c r="T138" s="55">
        <f>'[11]Daily Roster'!$T138</f>
        <v>0</v>
      </c>
    </row>
    <row r="139" spans="1:20" x14ac:dyDescent="0.3">
      <c r="A139" s="7">
        <v>43292</v>
      </c>
      <c r="B139" s="1" t="s">
        <v>3</v>
      </c>
      <c r="C139" s="55">
        <f>'[11]Daily Roster'!$C139</f>
        <v>0</v>
      </c>
      <c r="D139" s="55">
        <f>'[11]Daily Roster'!$D139</f>
        <v>0</v>
      </c>
      <c r="E139" s="55">
        <f>'[11]Daily Roster'!$E139</f>
        <v>0</v>
      </c>
      <c r="F139" s="55">
        <f>'[11]Daily Roster'!$F139</f>
        <v>0</v>
      </c>
      <c r="G139" s="55">
        <f>'[11]Daily Roster'!$G139</f>
        <v>0</v>
      </c>
      <c r="H139" s="55">
        <f>'[11]Daily Roster'!$H139</f>
        <v>0</v>
      </c>
      <c r="I139" s="55">
        <f>'[11]Daily Roster'!$I139</f>
        <v>0</v>
      </c>
      <c r="J139" s="55">
        <f>'[11]Daily Roster'!$J139</f>
        <v>0</v>
      </c>
      <c r="K139" s="55">
        <f>'[11]Daily Roster'!$K139</f>
        <v>0</v>
      </c>
      <c r="L139" s="55">
        <f>'[11]Daily Roster'!$L139</f>
        <v>0</v>
      </c>
      <c r="M139" s="55">
        <f>'[11]Daily Roster'!$M139</f>
        <v>0</v>
      </c>
      <c r="N139" s="55">
        <f>'[11]Daily Roster'!$N139</f>
        <v>0</v>
      </c>
      <c r="O139" s="55">
        <f>'[11]Daily Roster'!$O139</f>
        <v>0</v>
      </c>
      <c r="P139" s="55">
        <f>'[11]Daily Roster'!$P139</f>
        <v>0</v>
      </c>
      <c r="Q139" s="55">
        <f>'[11]Daily Roster'!$Q139</f>
        <v>0</v>
      </c>
      <c r="R139" s="55">
        <f>'[11]Daily Roster'!$R139</f>
        <v>0</v>
      </c>
      <c r="S139" s="55">
        <f>'[11]Daily Roster'!$S139</f>
        <v>0</v>
      </c>
      <c r="T139" s="55">
        <f>'[11]Daily Roster'!$T139</f>
        <v>0</v>
      </c>
    </row>
    <row r="140" spans="1:20" x14ac:dyDescent="0.3">
      <c r="A140" s="7">
        <v>43293</v>
      </c>
      <c r="B140" s="1" t="s">
        <v>4</v>
      </c>
      <c r="C140" s="55">
        <f>'[11]Daily Roster'!$C140</f>
        <v>0</v>
      </c>
      <c r="D140" s="55">
        <f>'[11]Daily Roster'!$D140</f>
        <v>0</v>
      </c>
      <c r="E140" s="55">
        <f>'[11]Daily Roster'!$E140</f>
        <v>0</v>
      </c>
      <c r="F140" s="55">
        <f>'[11]Daily Roster'!$F140</f>
        <v>0</v>
      </c>
      <c r="G140" s="55">
        <f>'[11]Daily Roster'!$G140</f>
        <v>0</v>
      </c>
      <c r="H140" s="55">
        <f>'[11]Daily Roster'!$H140</f>
        <v>0</v>
      </c>
      <c r="I140" s="55">
        <f>'[11]Daily Roster'!$I140</f>
        <v>0</v>
      </c>
      <c r="J140" s="55">
        <f>'[11]Daily Roster'!$J140</f>
        <v>0</v>
      </c>
      <c r="K140" s="55">
        <f>'[11]Daily Roster'!$K140</f>
        <v>0</v>
      </c>
      <c r="L140" s="55">
        <f>'[11]Daily Roster'!$L140</f>
        <v>0</v>
      </c>
      <c r="M140" s="55">
        <f>'[11]Daily Roster'!$M140</f>
        <v>0</v>
      </c>
      <c r="N140" s="55">
        <f>'[11]Daily Roster'!$N140</f>
        <v>0</v>
      </c>
      <c r="O140" s="55">
        <f>'[11]Daily Roster'!$O140</f>
        <v>0</v>
      </c>
      <c r="P140" s="55">
        <f>'[11]Daily Roster'!$P140</f>
        <v>0</v>
      </c>
      <c r="Q140" s="55">
        <f>'[11]Daily Roster'!$Q140</f>
        <v>0</v>
      </c>
      <c r="R140" s="55">
        <f>'[11]Daily Roster'!$R140</f>
        <v>0</v>
      </c>
      <c r="S140" s="55">
        <f>'[11]Daily Roster'!$S140</f>
        <v>0</v>
      </c>
      <c r="T140" s="55">
        <f>'[11]Daily Roster'!$T140</f>
        <v>0</v>
      </c>
    </row>
    <row r="141" spans="1:20" x14ac:dyDescent="0.3">
      <c r="A141" s="7">
        <v>43294</v>
      </c>
      <c r="B141" s="1" t="s">
        <v>5</v>
      </c>
      <c r="C141" s="55">
        <f>'[11]Daily Roster'!$C141</f>
        <v>0</v>
      </c>
      <c r="D141" s="55">
        <f>'[11]Daily Roster'!$D141</f>
        <v>0</v>
      </c>
      <c r="E141" s="55">
        <f>'[11]Daily Roster'!$E141</f>
        <v>0</v>
      </c>
      <c r="F141" s="55">
        <f>'[11]Daily Roster'!$F141</f>
        <v>0</v>
      </c>
      <c r="G141" s="55">
        <f>'[11]Daily Roster'!$G141</f>
        <v>0</v>
      </c>
      <c r="H141" s="55">
        <f>'[11]Daily Roster'!$H141</f>
        <v>0</v>
      </c>
      <c r="I141" s="55">
        <f>'[11]Daily Roster'!$I141</f>
        <v>0</v>
      </c>
      <c r="J141" s="55">
        <f>'[11]Daily Roster'!$J141</f>
        <v>0</v>
      </c>
      <c r="K141" s="55">
        <f>'[11]Daily Roster'!$K141</f>
        <v>0</v>
      </c>
      <c r="L141" s="55">
        <f>'[11]Daily Roster'!$L141</f>
        <v>0</v>
      </c>
      <c r="M141" s="55">
        <f>'[11]Daily Roster'!$M141</f>
        <v>0</v>
      </c>
      <c r="N141" s="55">
        <f>'[11]Daily Roster'!$N141</f>
        <v>0</v>
      </c>
      <c r="O141" s="55">
        <f>'[11]Daily Roster'!$O141</f>
        <v>0</v>
      </c>
      <c r="P141" s="55">
        <f>'[11]Daily Roster'!$P141</f>
        <v>0</v>
      </c>
      <c r="Q141" s="55">
        <f>'[11]Daily Roster'!$Q141</f>
        <v>0</v>
      </c>
      <c r="R141" s="55">
        <f>'[11]Daily Roster'!$R141</f>
        <v>0</v>
      </c>
      <c r="S141" s="55">
        <f>'[11]Daily Roster'!$S141</f>
        <v>0</v>
      </c>
      <c r="T141" s="55">
        <f>'[11]Daily Roster'!$T141</f>
        <v>0</v>
      </c>
    </row>
    <row r="142" spans="1:20" x14ac:dyDescent="0.3">
      <c r="A142" s="7">
        <v>43297</v>
      </c>
      <c r="B142" s="1" t="s">
        <v>1</v>
      </c>
      <c r="C142" s="55">
        <f>'[11]Daily Roster'!$C142</f>
        <v>0</v>
      </c>
      <c r="D142" s="55">
        <f>'[11]Daily Roster'!$D142</f>
        <v>0</v>
      </c>
      <c r="E142" s="55">
        <f>'[11]Daily Roster'!$E142</f>
        <v>0</v>
      </c>
      <c r="F142" s="55">
        <f>'[11]Daily Roster'!$F142</f>
        <v>0</v>
      </c>
      <c r="G142" s="55">
        <f>'[11]Daily Roster'!$G142</f>
        <v>0</v>
      </c>
      <c r="H142" s="55">
        <f>'[11]Daily Roster'!$H142</f>
        <v>0</v>
      </c>
      <c r="I142" s="55">
        <f>'[11]Daily Roster'!$I142</f>
        <v>0</v>
      </c>
      <c r="J142" s="55">
        <f>'[11]Daily Roster'!$J142</f>
        <v>0</v>
      </c>
      <c r="K142" s="55">
        <f>'[11]Daily Roster'!$K142</f>
        <v>0</v>
      </c>
      <c r="L142" s="55">
        <f>'[11]Daily Roster'!$L142</f>
        <v>0</v>
      </c>
      <c r="M142" s="55">
        <f>'[11]Daily Roster'!$M142</f>
        <v>0</v>
      </c>
      <c r="N142" s="55">
        <f>'[11]Daily Roster'!$N142</f>
        <v>0</v>
      </c>
      <c r="O142" s="55">
        <f>'[11]Daily Roster'!$O142</f>
        <v>0</v>
      </c>
      <c r="P142" s="55">
        <f>'[11]Daily Roster'!$P142</f>
        <v>0</v>
      </c>
      <c r="Q142" s="55">
        <f>'[11]Daily Roster'!$Q142</f>
        <v>0</v>
      </c>
      <c r="R142" s="55">
        <f>'[11]Daily Roster'!$R142</f>
        <v>0</v>
      </c>
      <c r="S142" s="55">
        <f>'[11]Daily Roster'!$S142</f>
        <v>0</v>
      </c>
      <c r="T142" s="55">
        <f>'[11]Daily Roster'!$T142</f>
        <v>0</v>
      </c>
    </row>
    <row r="143" spans="1:20" x14ac:dyDescent="0.3">
      <c r="A143" s="7">
        <v>43298</v>
      </c>
      <c r="B143" s="1" t="s">
        <v>2</v>
      </c>
      <c r="C143" s="55">
        <f>'[11]Daily Roster'!$C143</f>
        <v>0</v>
      </c>
      <c r="D143" s="55">
        <f>'[11]Daily Roster'!$D143</f>
        <v>0</v>
      </c>
      <c r="E143" s="55">
        <f>'[11]Daily Roster'!$E143</f>
        <v>0</v>
      </c>
      <c r="F143" s="55">
        <f>'[11]Daily Roster'!$F143</f>
        <v>0</v>
      </c>
      <c r="G143" s="55">
        <f>'[11]Daily Roster'!$G143</f>
        <v>0</v>
      </c>
      <c r="H143" s="55">
        <f>'[11]Daily Roster'!$H143</f>
        <v>0</v>
      </c>
      <c r="I143" s="55">
        <f>'[11]Daily Roster'!$I143</f>
        <v>0</v>
      </c>
      <c r="J143" s="55">
        <f>'[11]Daily Roster'!$J143</f>
        <v>0</v>
      </c>
      <c r="K143" s="55">
        <f>'[11]Daily Roster'!$K143</f>
        <v>0</v>
      </c>
      <c r="L143" s="55">
        <f>'[11]Daily Roster'!$L143</f>
        <v>0</v>
      </c>
      <c r="M143" s="55">
        <f>'[11]Daily Roster'!$M143</f>
        <v>0</v>
      </c>
      <c r="N143" s="55">
        <f>'[11]Daily Roster'!$N143</f>
        <v>0</v>
      </c>
      <c r="O143" s="55">
        <f>'[11]Daily Roster'!$O143</f>
        <v>0</v>
      </c>
      <c r="P143" s="55">
        <f>'[11]Daily Roster'!$P143</f>
        <v>0</v>
      </c>
      <c r="Q143" s="55">
        <f>'[11]Daily Roster'!$Q143</f>
        <v>0</v>
      </c>
      <c r="R143" s="55">
        <f>'[11]Daily Roster'!$R143</f>
        <v>0</v>
      </c>
      <c r="S143" s="55">
        <f>'[11]Daily Roster'!$S143</f>
        <v>0</v>
      </c>
      <c r="T143" s="55">
        <f>'[11]Daily Roster'!$T143</f>
        <v>0</v>
      </c>
    </row>
    <row r="144" spans="1:20" x14ac:dyDescent="0.3">
      <c r="A144" s="7">
        <v>43299</v>
      </c>
      <c r="B144" s="1" t="s">
        <v>3</v>
      </c>
      <c r="C144" s="55">
        <f>'[11]Daily Roster'!$C144</f>
        <v>0</v>
      </c>
      <c r="D144" s="55">
        <f>'[11]Daily Roster'!$D144</f>
        <v>0</v>
      </c>
      <c r="E144" s="55">
        <f>'[11]Daily Roster'!$E144</f>
        <v>0</v>
      </c>
      <c r="F144" s="55">
        <f>'[11]Daily Roster'!$F144</f>
        <v>0</v>
      </c>
      <c r="G144" s="55">
        <f>'[11]Daily Roster'!$G144</f>
        <v>0</v>
      </c>
      <c r="H144" s="55">
        <f>'[11]Daily Roster'!$H144</f>
        <v>0</v>
      </c>
      <c r="I144" s="55">
        <f>'[11]Daily Roster'!$I144</f>
        <v>0</v>
      </c>
      <c r="J144" s="55">
        <f>'[11]Daily Roster'!$J144</f>
        <v>0</v>
      </c>
      <c r="K144" s="55">
        <f>'[11]Daily Roster'!$K144</f>
        <v>0</v>
      </c>
      <c r="L144" s="55">
        <f>'[11]Daily Roster'!$L144</f>
        <v>0</v>
      </c>
      <c r="M144" s="55">
        <f>'[11]Daily Roster'!$M144</f>
        <v>0</v>
      </c>
      <c r="N144" s="55">
        <f>'[11]Daily Roster'!$N144</f>
        <v>0</v>
      </c>
      <c r="O144" s="55">
        <f>'[11]Daily Roster'!$O144</f>
        <v>0</v>
      </c>
      <c r="P144" s="55">
        <f>'[11]Daily Roster'!$P144</f>
        <v>0</v>
      </c>
      <c r="Q144" s="55">
        <f>'[11]Daily Roster'!$Q144</f>
        <v>0</v>
      </c>
      <c r="R144" s="55">
        <f>'[11]Daily Roster'!$R144</f>
        <v>0</v>
      </c>
      <c r="S144" s="55">
        <f>'[11]Daily Roster'!$S144</f>
        <v>0</v>
      </c>
      <c r="T144" s="55">
        <f>'[11]Daily Roster'!$T144</f>
        <v>0</v>
      </c>
    </row>
    <row r="145" spans="1:20" x14ac:dyDescent="0.3">
      <c r="A145" s="7">
        <v>43300</v>
      </c>
      <c r="B145" s="1" t="s">
        <v>4</v>
      </c>
      <c r="C145" s="55">
        <f>'[11]Daily Roster'!$C145</f>
        <v>0</v>
      </c>
      <c r="D145" s="55">
        <f>'[11]Daily Roster'!$D145</f>
        <v>0</v>
      </c>
      <c r="E145" s="55">
        <f>'[11]Daily Roster'!$E145</f>
        <v>0</v>
      </c>
      <c r="F145" s="55">
        <f>'[11]Daily Roster'!$F145</f>
        <v>0</v>
      </c>
      <c r="G145" s="55">
        <f>'[11]Daily Roster'!$G145</f>
        <v>0</v>
      </c>
      <c r="H145" s="55">
        <f>'[11]Daily Roster'!$H145</f>
        <v>0</v>
      </c>
      <c r="I145" s="55">
        <f>'[11]Daily Roster'!$I145</f>
        <v>0</v>
      </c>
      <c r="J145" s="55">
        <f>'[11]Daily Roster'!$J145</f>
        <v>0</v>
      </c>
      <c r="K145" s="55">
        <f>'[11]Daily Roster'!$K145</f>
        <v>0</v>
      </c>
      <c r="L145" s="55">
        <f>'[11]Daily Roster'!$L145</f>
        <v>0</v>
      </c>
      <c r="M145" s="55">
        <f>'[11]Daily Roster'!$M145</f>
        <v>0</v>
      </c>
      <c r="N145" s="55">
        <f>'[11]Daily Roster'!$N145</f>
        <v>0</v>
      </c>
      <c r="O145" s="55">
        <f>'[11]Daily Roster'!$O145</f>
        <v>0</v>
      </c>
      <c r="P145" s="55">
        <f>'[11]Daily Roster'!$P145</f>
        <v>0</v>
      </c>
      <c r="Q145" s="55">
        <f>'[11]Daily Roster'!$Q145</f>
        <v>0</v>
      </c>
      <c r="R145" s="55">
        <f>'[11]Daily Roster'!$R145</f>
        <v>0</v>
      </c>
      <c r="S145" s="55">
        <f>'[11]Daily Roster'!$S145</f>
        <v>0</v>
      </c>
      <c r="T145" s="55">
        <f>'[11]Daily Roster'!$T145</f>
        <v>0</v>
      </c>
    </row>
    <row r="146" spans="1:20" x14ac:dyDescent="0.3">
      <c r="A146" s="7">
        <v>43301</v>
      </c>
      <c r="B146" s="1" t="s">
        <v>5</v>
      </c>
      <c r="C146" s="55">
        <f>'[11]Daily Roster'!$C146</f>
        <v>0</v>
      </c>
      <c r="D146" s="55">
        <f>'[11]Daily Roster'!$D146</f>
        <v>0</v>
      </c>
      <c r="E146" s="55">
        <f>'[11]Daily Roster'!$E146</f>
        <v>0</v>
      </c>
      <c r="F146" s="55">
        <f>'[11]Daily Roster'!$F146</f>
        <v>0</v>
      </c>
      <c r="G146" s="55">
        <f>'[11]Daily Roster'!$G146</f>
        <v>0</v>
      </c>
      <c r="H146" s="55">
        <f>'[11]Daily Roster'!$H146</f>
        <v>0</v>
      </c>
      <c r="I146" s="55">
        <f>'[11]Daily Roster'!$I146</f>
        <v>0</v>
      </c>
      <c r="J146" s="55">
        <f>'[11]Daily Roster'!$J146</f>
        <v>0</v>
      </c>
      <c r="K146" s="55">
        <f>'[11]Daily Roster'!$K146</f>
        <v>0</v>
      </c>
      <c r="L146" s="55">
        <f>'[11]Daily Roster'!$L146</f>
        <v>0</v>
      </c>
      <c r="M146" s="55">
        <f>'[11]Daily Roster'!$M146</f>
        <v>0</v>
      </c>
      <c r="N146" s="55">
        <f>'[11]Daily Roster'!$N146</f>
        <v>0</v>
      </c>
      <c r="O146" s="55">
        <f>'[11]Daily Roster'!$O146</f>
        <v>0</v>
      </c>
      <c r="P146" s="55">
        <f>'[11]Daily Roster'!$P146</f>
        <v>0</v>
      </c>
      <c r="Q146" s="55">
        <f>'[11]Daily Roster'!$Q146</f>
        <v>0</v>
      </c>
      <c r="R146" s="55">
        <f>'[11]Daily Roster'!$R146</f>
        <v>0</v>
      </c>
      <c r="S146" s="55">
        <f>'[11]Daily Roster'!$S146</f>
        <v>0</v>
      </c>
      <c r="T146" s="55">
        <f>'[11]Daily Roster'!$T146</f>
        <v>0</v>
      </c>
    </row>
    <row r="147" spans="1:20" x14ac:dyDescent="0.3">
      <c r="A147" s="7">
        <v>43304</v>
      </c>
      <c r="B147" s="1" t="s">
        <v>1</v>
      </c>
      <c r="C147" s="55">
        <f>'[11]Daily Roster'!$C147</f>
        <v>0</v>
      </c>
      <c r="D147" s="55">
        <f>'[11]Daily Roster'!$D147</f>
        <v>0</v>
      </c>
      <c r="E147" s="55">
        <f>'[11]Daily Roster'!$E147</f>
        <v>0</v>
      </c>
      <c r="F147" s="55">
        <f>'[11]Daily Roster'!$F147</f>
        <v>0</v>
      </c>
      <c r="G147" s="55">
        <f>'[11]Daily Roster'!$G147</f>
        <v>0</v>
      </c>
      <c r="H147" s="55">
        <f>'[11]Daily Roster'!$H147</f>
        <v>0</v>
      </c>
      <c r="I147" s="55">
        <f>'[11]Daily Roster'!$I147</f>
        <v>0</v>
      </c>
      <c r="J147" s="55">
        <f>'[11]Daily Roster'!$J147</f>
        <v>0</v>
      </c>
      <c r="K147" s="55">
        <f>'[11]Daily Roster'!$K147</f>
        <v>0</v>
      </c>
      <c r="L147" s="55">
        <f>'[11]Daily Roster'!$L147</f>
        <v>0</v>
      </c>
      <c r="M147" s="55">
        <f>'[11]Daily Roster'!$M147</f>
        <v>0</v>
      </c>
      <c r="N147" s="55">
        <f>'[11]Daily Roster'!$N147</f>
        <v>0</v>
      </c>
      <c r="O147" s="55">
        <f>'[11]Daily Roster'!$O147</f>
        <v>0</v>
      </c>
      <c r="P147" s="55">
        <f>'[11]Daily Roster'!$P147</f>
        <v>0</v>
      </c>
      <c r="Q147" s="55">
        <f>'[11]Daily Roster'!$Q147</f>
        <v>0</v>
      </c>
      <c r="R147" s="55">
        <f>'[11]Daily Roster'!$R147</f>
        <v>0</v>
      </c>
      <c r="S147" s="55">
        <f>'[11]Daily Roster'!$S147</f>
        <v>0</v>
      </c>
      <c r="T147" s="55">
        <f>'[11]Daily Roster'!$T147</f>
        <v>0</v>
      </c>
    </row>
    <row r="148" spans="1:20" x14ac:dyDescent="0.3">
      <c r="A148" s="7">
        <v>43305</v>
      </c>
      <c r="B148" s="1" t="s">
        <v>2</v>
      </c>
      <c r="C148" s="55">
        <f>'[11]Daily Roster'!$C148</f>
        <v>0</v>
      </c>
      <c r="D148" s="55">
        <f>'[11]Daily Roster'!$D148</f>
        <v>0</v>
      </c>
      <c r="E148" s="55">
        <f>'[11]Daily Roster'!$E148</f>
        <v>0</v>
      </c>
      <c r="F148" s="55">
        <f>'[11]Daily Roster'!$F148</f>
        <v>0</v>
      </c>
      <c r="G148" s="55">
        <f>'[11]Daily Roster'!$G148</f>
        <v>0</v>
      </c>
      <c r="H148" s="55">
        <f>'[11]Daily Roster'!$H148</f>
        <v>0</v>
      </c>
      <c r="I148" s="55">
        <f>'[11]Daily Roster'!$I148</f>
        <v>0</v>
      </c>
      <c r="J148" s="55">
        <f>'[11]Daily Roster'!$J148</f>
        <v>0</v>
      </c>
      <c r="K148" s="55">
        <f>'[11]Daily Roster'!$K148</f>
        <v>0</v>
      </c>
      <c r="L148" s="55">
        <f>'[11]Daily Roster'!$L148</f>
        <v>0</v>
      </c>
      <c r="M148" s="55">
        <f>'[11]Daily Roster'!$M148</f>
        <v>0</v>
      </c>
      <c r="N148" s="55">
        <f>'[11]Daily Roster'!$N148</f>
        <v>0</v>
      </c>
      <c r="O148" s="55">
        <f>'[11]Daily Roster'!$O148</f>
        <v>0</v>
      </c>
      <c r="P148" s="55">
        <f>'[11]Daily Roster'!$P148</f>
        <v>0</v>
      </c>
      <c r="Q148" s="55">
        <f>'[11]Daily Roster'!$Q148</f>
        <v>0</v>
      </c>
      <c r="R148" s="55">
        <f>'[11]Daily Roster'!$R148</f>
        <v>0</v>
      </c>
      <c r="S148" s="55">
        <f>'[11]Daily Roster'!$S148</f>
        <v>0</v>
      </c>
      <c r="T148" s="55">
        <f>'[11]Daily Roster'!$T148</f>
        <v>0</v>
      </c>
    </row>
    <row r="149" spans="1:20" x14ac:dyDescent="0.3">
      <c r="A149" s="7">
        <v>43306</v>
      </c>
      <c r="B149" s="1" t="s">
        <v>3</v>
      </c>
      <c r="C149" s="55">
        <f>'[11]Daily Roster'!$C149</f>
        <v>0</v>
      </c>
      <c r="D149" s="55">
        <f>'[11]Daily Roster'!$D149</f>
        <v>0</v>
      </c>
      <c r="E149" s="55">
        <f>'[11]Daily Roster'!$E149</f>
        <v>0</v>
      </c>
      <c r="F149" s="55">
        <f>'[11]Daily Roster'!$F149</f>
        <v>0</v>
      </c>
      <c r="G149" s="55">
        <f>'[11]Daily Roster'!$G149</f>
        <v>0</v>
      </c>
      <c r="H149" s="55">
        <f>'[11]Daily Roster'!$H149</f>
        <v>0</v>
      </c>
      <c r="I149" s="55">
        <f>'[11]Daily Roster'!$I149</f>
        <v>0</v>
      </c>
      <c r="J149" s="55">
        <f>'[11]Daily Roster'!$J149</f>
        <v>0</v>
      </c>
      <c r="K149" s="55">
        <f>'[11]Daily Roster'!$K149</f>
        <v>0</v>
      </c>
      <c r="L149" s="55">
        <f>'[11]Daily Roster'!$L149</f>
        <v>0</v>
      </c>
      <c r="M149" s="55">
        <f>'[11]Daily Roster'!$M149</f>
        <v>0</v>
      </c>
      <c r="N149" s="55">
        <f>'[11]Daily Roster'!$N149</f>
        <v>0</v>
      </c>
      <c r="O149" s="55">
        <f>'[11]Daily Roster'!$O149</f>
        <v>0</v>
      </c>
      <c r="P149" s="55">
        <f>'[11]Daily Roster'!$P149</f>
        <v>0</v>
      </c>
      <c r="Q149" s="55">
        <f>'[11]Daily Roster'!$Q149</f>
        <v>0</v>
      </c>
      <c r="R149" s="55">
        <f>'[11]Daily Roster'!$R149</f>
        <v>0</v>
      </c>
      <c r="S149" s="55">
        <f>'[11]Daily Roster'!$S149</f>
        <v>0</v>
      </c>
      <c r="T149" s="55">
        <f>'[11]Daily Roster'!$T149</f>
        <v>0</v>
      </c>
    </row>
    <row r="150" spans="1:20" x14ac:dyDescent="0.3">
      <c r="A150" s="7">
        <v>43307</v>
      </c>
      <c r="B150" s="1" t="s">
        <v>4</v>
      </c>
      <c r="C150" s="55">
        <f>'[11]Daily Roster'!$C150</f>
        <v>0</v>
      </c>
      <c r="D150" s="55">
        <f>'[11]Daily Roster'!$D150</f>
        <v>0</v>
      </c>
      <c r="E150" s="55">
        <f>'[11]Daily Roster'!$E150</f>
        <v>0</v>
      </c>
      <c r="F150" s="55">
        <f>'[11]Daily Roster'!$F150</f>
        <v>0</v>
      </c>
      <c r="G150" s="55">
        <f>'[11]Daily Roster'!$G150</f>
        <v>0</v>
      </c>
      <c r="H150" s="55">
        <f>'[11]Daily Roster'!$H150</f>
        <v>0</v>
      </c>
      <c r="I150" s="55">
        <f>'[11]Daily Roster'!$I150</f>
        <v>0</v>
      </c>
      <c r="J150" s="55">
        <f>'[11]Daily Roster'!$J150</f>
        <v>0</v>
      </c>
      <c r="K150" s="55">
        <f>'[11]Daily Roster'!$K150</f>
        <v>0</v>
      </c>
      <c r="L150" s="55">
        <f>'[11]Daily Roster'!$L150</f>
        <v>0</v>
      </c>
      <c r="M150" s="55">
        <f>'[11]Daily Roster'!$M150</f>
        <v>0</v>
      </c>
      <c r="N150" s="55">
        <f>'[11]Daily Roster'!$N150</f>
        <v>0</v>
      </c>
      <c r="O150" s="55">
        <f>'[11]Daily Roster'!$O150</f>
        <v>0</v>
      </c>
      <c r="P150" s="55">
        <f>'[11]Daily Roster'!$P150</f>
        <v>0</v>
      </c>
      <c r="Q150" s="55">
        <f>'[11]Daily Roster'!$Q150</f>
        <v>0</v>
      </c>
      <c r="R150" s="55">
        <f>'[11]Daily Roster'!$R150</f>
        <v>0</v>
      </c>
      <c r="S150" s="55">
        <f>'[11]Daily Roster'!$S150</f>
        <v>0</v>
      </c>
      <c r="T150" s="55">
        <f>'[11]Daily Roster'!$T150</f>
        <v>0</v>
      </c>
    </row>
    <row r="151" spans="1:20" x14ac:dyDescent="0.3">
      <c r="A151" s="7">
        <v>43308</v>
      </c>
      <c r="B151" s="1" t="s">
        <v>5</v>
      </c>
      <c r="C151" s="55">
        <f>'[11]Daily Roster'!$C151</f>
        <v>0</v>
      </c>
      <c r="D151" s="55">
        <f>'[11]Daily Roster'!$D151</f>
        <v>0</v>
      </c>
      <c r="E151" s="55">
        <f>'[11]Daily Roster'!$E151</f>
        <v>0</v>
      </c>
      <c r="F151" s="55">
        <f>'[11]Daily Roster'!$F151</f>
        <v>0</v>
      </c>
      <c r="G151" s="55">
        <f>'[11]Daily Roster'!$G151</f>
        <v>0</v>
      </c>
      <c r="H151" s="55">
        <f>'[11]Daily Roster'!$H151</f>
        <v>0</v>
      </c>
      <c r="I151" s="55">
        <f>'[11]Daily Roster'!$I151</f>
        <v>0</v>
      </c>
      <c r="J151" s="55">
        <f>'[11]Daily Roster'!$J151</f>
        <v>0</v>
      </c>
      <c r="K151" s="55">
        <f>'[11]Daily Roster'!$K151</f>
        <v>0</v>
      </c>
      <c r="L151" s="55">
        <f>'[11]Daily Roster'!$L151</f>
        <v>0</v>
      </c>
      <c r="M151" s="55">
        <f>'[11]Daily Roster'!$M151</f>
        <v>0</v>
      </c>
      <c r="N151" s="55">
        <f>'[11]Daily Roster'!$N151</f>
        <v>0</v>
      </c>
      <c r="O151" s="55">
        <f>'[11]Daily Roster'!$O151</f>
        <v>0</v>
      </c>
      <c r="P151" s="55">
        <f>'[11]Daily Roster'!$P151</f>
        <v>0</v>
      </c>
      <c r="Q151" s="55">
        <f>'[11]Daily Roster'!$Q151</f>
        <v>0</v>
      </c>
      <c r="R151" s="55">
        <f>'[11]Daily Roster'!$R151</f>
        <v>0</v>
      </c>
      <c r="S151" s="55">
        <f>'[11]Daily Roster'!$S151</f>
        <v>0</v>
      </c>
      <c r="T151" s="55">
        <f>'[11]Daily Roster'!$T151</f>
        <v>0</v>
      </c>
    </row>
    <row r="152" spans="1:20" x14ac:dyDescent="0.3">
      <c r="A152" s="7">
        <v>43311</v>
      </c>
      <c r="B152" s="1" t="s">
        <v>1</v>
      </c>
      <c r="C152" s="55">
        <f>'[11]Daily Roster'!$C152</f>
        <v>0</v>
      </c>
      <c r="D152" s="55">
        <f>'[11]Daily Roster'!$D152</f>
        <v>0</v>
      </c>
      <c r="E152" s="55">
        <f>'[11]Daily Roster'!$E152</f>
        <v>0</v>
      </c>
      <c r="F152" s="55">
        <f>'[11]Daily Roster'!$F152</f>
        <v>0</v>
      </c>
      <c r="G152" s="55">
        <f>'[11]Daily Roster'!$G152</f>
        <v>0</v>
      </c>
      <c r="H152" s="55">
        <f>'[11]Daily Roster'!$H152</f>
        <v>0</v>
      </c>
      <c r="I152" s="55">
        <f>'[11]Daily Roster'!$I152</f>
        <v>0</v>
      </c>
      <c r="J152" s="55">
        <f>'[11]Daily Roster'!$J152</f>
        <v>0</v>
      </c>
      <c r="K152" s="55">
        <f>'[11]Daily Roster'!$K152</f>
        <v>0</v>
      </c>
      <c r="L152" s="55">
        <f>'[11]Daily Roster'!$L152</f>
        <v>0</v>
      </c>
      <c r="M152" s="55">
        <f>'[11]Daily Roster'!$M152</f>
        <v>0</v>
      </c>
      <c r="N152" s="55">
        <f>'[11]Daily Roster'!$N152</f>
        <v>0</v>
      </c>
      <c r="O152" s="55">
        <f>'[11]Daily Roster'!$O152</f>
        <v>0</v>
      </c>
      <c r="P152" s="55">
        <f>'[11]Daily Roster'!$P152</f>
        <v>0</v>
      </c>
      <c r="Q152" s="55">
        <f>'[11]Daily Roster'!$Q152</f>
        <v>0</v>
      </c>
      <c r="R152" s="55">
        <f>'[11]Daily Roster'!$R152</f>
        <v>0</v>
      </c>
      <c r="S152" s="55">
        <f>'[11]Daily Roster'!$S152</f>
        <v>0</v>
      </c>
      <c r="T152" s="55">
        <f>'[11]Daily Roster'!$T152</f>
        <v>0</v>
      </c>
    </row>
    <row r="153" spans="1:20" x14ac:dyDescent="0.3">
      <c r="A153" s="7">
        <v>43312</v>
      </c>
      <c r="B153" s="1" t="s">
        <v>2</v>
      </c>
      <c r="C153" s="55">
        <f>'[11]Daily Roster'!$C153</f>
        <v>0</v>
      </c>
      <c r="D153" s="55">
        <f>'[11]Daily Roster'!$D153</f>
        <v>0</v>
      </c>
      <c r="E153" s="55">
        <f>'[11]Daily Roster'!$E153</f>
        <v>0</v>
      </c>
      <c r="F153" s="55">
        <f>'[11]Daily Roster'!$F153</f>
        <v>0</v>
      </c>
      <c r="G153" s="55">
        <f>'[11]Daily Roster'!$G153</f>
        <v>0</v>
      </c>
      <c r="H153" s="55">
        <f>'[11]Daily Roster'!$H153</f>
        <v>0</v>
      </c>
      <c r="I153" s="55">
        <f>'[11]Daily Roster'!$I153</f>
        <v>0</v>
      </c>
      <c r="J153" s="55">
        <f>'[11]Daily Roster'!$J153</f>
        <v>0</v>
      </c>
      <c r="K153" s="55">
        <f>'[11]Daily Roster'!$K153</f>
        <v>0</v>
      </c>
      <c r="L153" s="55">
        <f>'[11]Daily Roster'!$L153</f>
        <v>0</v>
      </c>
      <c r="M153" s="55">
        <f>'[11]Daily Roster'!$M153</f>
        <v>0</v>
      </c>
      <c r="N153" s="55">
        <f>'[11]Daily Roster'!$N153</f>
        <v>0</v>
      </c>
      <c r="O153" s="55">
        <f>'[11]Daily Roster'!$O153</f>
        <v>0</v>
      </c>
      <c r="P153" s="55">
        <f>'[11]Daily Roster'!$P153</f>
        <v>0</v>
      </c>
      <c r="Q153" s="55">
        <f>'[11]Daily Roster'!$Q153</f>
        <v>0</v>
      </c>
      <c r="R153" s="55">
        <f>'[11]Daily Roster'!$R153</f>
        <v>0</v>
      </c>
      <c r="S153" s="55">
        <f>'[11]Daily Roster'!$S153</f>
        <v>0</v>
      </c>
      <c r="T153" s="55">
        <f>'[11]Daily Roster'!$T153</f>
        <v>0</v>
      </c>
    </row>
    <row r="154" spans="1:20" x14ac:dyDescent="0.3">
      <c r="A154" s="7">
        <v>43313</v>
      </c>
      <c r="B154" s="1" t="s">
        <v>3</v>
      </c>
      <c r="C154" s="55">
        <f>'[11]Daily Roster'!$C154</f>
        <v>0</v>
      </c>
      <c r="D154" s="55">
        <f>'[11]Daily Roster'!$D154</f>
        <v>0</v>
      </c>
      <c r="E154" s="55">
        <f>'[11]Daily Roster'!$E154</f>
        <v>0</v>
      </c>
      <c r="F154" s="55">
        <f>'[11]Daily Roster'!$F154</f>
        <v>0</v>
      </c>
      <c r="G154" s="55">
        <f>'[11]Daily Roster'!$G154</f>
        <v>0</v>
      </c>
      <c r="H154" s="55">
        <f>'[11]Daily Roster'!$H154</f>
        <v>0</v>
      </c>
      <c r="I154" s="55">
        <f>'[11]Daily Roster'!$I154</f>
        <v>0</v>
      </c>
      <c r="J154" s="55">
        <f>'[11]Daily Roster'!$J154</f>
        <v>0</v>
      </c>
      <c r="K154" s="55">
        <f>'[11]Daily Roster'!$K154</f>
        <v>0</v>
      </c>
      <c r="L154" s="55">
        <f>'[11]Daily Roster'!$L154</f>
        <v>0</v>
      </c>
      <c r="M154" s="55">
        <f>'[11]Daily Roster'!$M154</f>
        <v>0</v>
      </c>
      <c r="N154" s="55">
        <f>'[11]Daily Roster'!$N154</f>
        <v>0</v>
      </c>
      <c r="O154" s="55">
        <f>'[11]Daily Roster'!$O154</f>
        <v>0</v>
      </c>
      <c r="P154" s="55">
        <f>'[11]Daily Roster'!$P154</f>
        <v>0</v>
      </c>
      <c r="Q154" s="55">
        <f>'[11]Daily Roster'!$Q154</f>
        <v>0</v>
      </c>
      <c r="R154" s="55">
        <f>'[11]Daily Roster'!$R154</f>
        <v>0</v>
      </c>
      <c r="S154" s="55">
        <f>'[11]Daily Roster'!$S154</f>
        <v>0</v>
      </c>
      <c r="T154" s="55">
        <f>'[11]Daily Roster'!$T154</f>
        <v>0</v>
      </c>
    </row>
    <row r="155" spans="1:20" x14ac:dyDescent="0.3">
      <c r="A155" s="7">
        <v>43314</v>
      </c>
      <c r="B155" s="1" t="s">
        <v>4</v>
      </c>
      <c r="C155" s="55">
        <f>'[11]Daily Roster'!$C155</f>
        <v>0</v>
      </c>
      <c r="D155" s="55">
        <f>'[11]Daily Roster'!$D155</f>
        <v>0</v>
      </c>
      <c r="E155" s="55">
        <f>'[11]Daily Roster'!$E155</f>
        <v>0</v>
      </c>
      <c r="F155" s="55">
        <f>'[11]Daily Roster'!$F155</f>
        <v>0</v>
      </c>
      <c r="G155" s="55">
        <f>'[11]Daily Roster'!$G155</f>
        <v>0</v>
      </c>
      <c r="H155" s="55">
        <f>'[11]Daily Roster'!$H155</f>
        <v>0</v>
      </c>
      <c r="I155" s="55">
        <f>'[11]Daily Roster'!$I155</f>
        <v>0</v>
      </c>
      <c r="J155" s="55">
        <f>'[11]Daily Roster'!$J155</f>
        <v>0</v>
      </c>
      <c r="K155" s="55">
        <f>'[11]Daily Roster'!$K155</f>
        <v>0</v>
      </c>
      <c r="L155" s="55">
        <f>'[11]Daily Roster'!$L155</f>
        <v>0</v>
      </c>
      <c r="M155" s="55">
        <f>'[11]Daily Roster'!$M155</f>
        <v>0</v>
      </c>
      <c r="N155" s="55">
        <f>'[11]Daily Roster'!$N155</f>
        <v>0</v>
      </c>
      <c r="O155" s="55">
        <f>'[11]Daily Roster'!$O155</f>
        <v>0</v>
      </c>
      <c r="P155" s="55">
        <f>'[11]Daily Roster'!$P155</f>
        <v>0</v>
      </c>
      <c r="Q155" s="55">
        <f>'[11]Daily Roster'!$Q155</f>
        <v>0</v>
      </c>
      <c r="R155" s="55">
        <f>'[11]Daily Roster'!$R155</f>
        <v>0</v>
      </c>
      <c r="S155" s="55">
        <f>'[11]Daily Roster'!$S155</f>
        <v>0</v>
      </c>
      <c r="T155" s="55">
        <f>'[11]Daily Roster'!$T155</f>
        <v>0</v>
      </c>
    </row>
    <row r="156" spans="1:20" x14ac:dyDescent="0.3">
      <c r="A156" s="7">
        <v>43315</v>
      </c>
      <c r="B156" s="1" t="s">
        <v>5</v>
      </c>
      <c r="C156" s="55">
        <f>'[11]Daily Roster'!$C156</f>
        <v>0</v>
      </c>
      <c r="D156" s="55">
        <f>'[11]Daily Roster'!$D156</f>
        <v>0</v>
      </c>
      <c r="E156" s="55">
        <f>'[11]Daily Roster'!$E156</f>
        <v>0</v>
      </c>
      <c r="F156" s="55">
        <f>'[11]Daily Roster'!$F156</f>
        <v>0</v>
      </c>
      <c r="G156" s="55">
        <f>'[11]Daily Roster'!$G156</f>
        <v>0</v>
      </c>
      <c r="H156" s="55">
        <f>'[11]Daily Roster'!$H156</f>
        <v>0</v>
      </c>
      <c r="I156" s="55">
        <f>'[11]Daily Roster'!$I156</f>
        <v>0</v>
      </c>
      <c r="J156" s="55">
        <f>'[11]Daily Roster'!$J156</f>
        <v>0</v>
      </c>
      <c r="K156" s="55">
        <f>'[11]Daily Roster'!$K156</f>
        <v>0</v>
      </c>
      <c r="L156" s="55">
        <f>'[11]Daily Roster'!$L156</f>
        <v>0</v>
      </c>
      <c r="M156" s="55">
        <f>'[11]Daily Roster'!$M156</f>
        <v>0</v>
      </c>
      <c r="N156" s="55">
        <f>'[11]Daily Roster'!$N156</f>
        <v>0</v>
      </c>
      <c r="O156" s="55">
        <f>'[11]Daily Roster'!$O156</f>
        <v>0</v>
      </c>
      <c r="P156" s="55">
        <f>'[11]Daily Roster'!$P156</f>
        <v>0</v>
      </c>
      <c r="Q156" s="55">
        <f>'[11]Daily Roster'!$Q156</f>
        <v>0</v>
      </c>
      <c r="R156" s="55">
        <f>'[11]Daily Roster'!$R156</f>
        <v>0</v>
      </c>
      <c r="S156" s="55">
        <f>'[11]Daily Roster'!$S156</f>
        <v>0</v>
      </c>
      <c r="T156" s="55">
        <f>'[11]Daily Roster'!$T156</f>
        <v>0</v>
      </c>
    </row>
    <row r="157" spans="1:20" x14ac:dyDescent="0.3">
      <c r="A157" s="7">
        <v>43318</v>
      </c>
      <c r="B157" s="1" t="s">
        <v>1</v>
      </c>
      <c r="C157" s="55">
        <f>'[11]Daily Roster'!$C157</f>
        <v>0</v>
      </c>
      <c r="D157" s="55">
        <f>'[11]Daily Roster'!$D157</f>
        <v>0</v>
      </c>
      <c r="E157" s="55">
        <f>'[11]Daily Roster'!$E157</f>
        <v>0</v>
      </c>
      <c r="F157" s="55">
        <f>'[11]Daily Roster'!$F157</f>
        <v>0</v>
      </c>
      <c r="G157" s="55">
        <f>'[11]Daily Roster'!$G157</f>
        <v>0</v>
      </c>
      <c r="H157" s="55">
        <f>'[11]Daily Roster'!$H157</f>
        <v>0</v>
      </c>
      <c r="I157" s="55">
        <f>'[11]Daily Roster'!$I157</f>
        <v>0</v>
      </c>
      <c r="J157" s="55">
        <f>'[11]Daily Roster'!$J157</f>
        <v>0</v>
      </c>
      <c r="K157" s="55">
        <f>'[11]Daily Roster'!$K157</f>
        <v>0</v>
      </c>
      <c r="L157" s="55">
        <f>'[11]Daily Roster'!$L157</f>
        <v>0</v>
      </c>
      <c r="M157" s="55">
        <f>'[11]Daily Roster'!$M157</f>
        <v>0</v>
      </c>
      <c r="N157" s="55">
        <f>'[11]Daily Roster'!$N157</f>
        <v>0</v>
      </c>
      <c r="O157" s="55">
        <f>'[11]Daily Roster'!$O157</f>
        <v>0</v>
      </c>
      <c r="P157" s="55">
        <f>'[11]Daily Roster'!$P157</f>
        <v>0</v>
      </c>
      <c r="Q157" s="55">
        <f>'[11]Daily Roster'!$Q157</f>
        <v>0</v>
      </c>
      <c r="R157" s="55">
        <f>'[11]Daily Roster'!$R157</f>
        <v>0</v>
      </c>
      <c r="S157" s="55">
        <f>'[11]Daily Roster'!$S157</f>
        <v>0</v>
      </c>
      <c r="T157" s="55">
        <f>'[11]Daily Roster'!$T157</f>
        <v>0</v>
      </c>
    </row>
    <row r="158" spans="1:20" x14ac:dyDescent="0.3">
      <c r="A158" s="7">
        <v>43319</v>
      </c>
      <c r="B158" s="1" t="s">
        <v>2</v>
      </c>
      <c r="C158" s="55">
        <f>'[11]Daily Roster'!$C158</f>
        <v>0</v>
      </c>
      <c r="D158" s="55">
        <f>'[11]Daily Roster'!$D158</f>
        <v>0</v>
      </c>
      <c r="E158" s="55">
        <f>'[11]Daily Roster'!$E158</f>
        <v>0</v>
      </c>
      <c r="F158" s="55">
        <f>'[11]Daily Roster'!$F158</f>
        <v>0</v>
      </c>
      <c r="G158" s="55">
        <f>'[11]Daily Roster'!$G158</f>
        <v>0</v>
      </c>
      <c r="H158" s="55">
        <f>'[11]Daily Roster'!$H158</f>
        <v>0</v>
      </c>
      <c r="I158" s="55">
        <f>'[11]Daily Roster'!$I158</f>
        <v>0</v>
      </c>
      <c r="J158" s="55">
        <f>'[11]Daily Roster'!$J158</f>
        <v>0</v>
      </c>
      <c r="K158" s="55">
        <f>'[11]Daily Roster'!$K158</f>
        <v>0</v>
      </c>
      <c r="L158" s="55">
        <f>'[11]Daily Roster'!$L158</f>
        <v>0</v>
      </c>
      <c r="M158" s="55">
        <f>'[11]Daily Roster'!$M158</f>
        <v>0</v>
      </c>
      <c r="N158" s="55">
        <f>'[11]Daily Roster'!$N158</f>
        <v>0</v>
      </c>
      <c r="O158" s="55">
        <f>'[11]Daily Roster'!$O158</f>
        <v>0</v>
      </c>
      <c r="P158" s="55">
        <f>'[11]Daily Roster'!$P158</f>
        <v>0</v>
      </c>
      <c r="Q158" s="55">
        <f>'[11]Daily Roster'!$Q158</f>
        <v>0</v>
      </c>
      <c r="R158" s="55">
        <f>'[11]Daily Roster'!$R158</f>
        <v>0</v>
      </c>
      <c r="S158" s="55">
        <f>'[11]Daily Roster'!$S158</f>
        <v>0</v>
      </c>
      <c r="T158" s="55">
        <f>'[11]Daily Roster'!$T158</f>
        <v>0</v>
      </c>
    </row>
    <row r="159" spans="1:20" x14ac:dyDescent="0.3">
      <c r="A159" s="7">
        <v>43320</v>
      </c>
      <c r="B159" s="1" t="s">
        <v>3</v>
      </c>
      <c r="C159" s="55">
        <f>'[11]Daily Roster'!$C159</f>
        <v>0</v>
      </c>
      <c r="D159" s="55">
        <f>'[11]Daily Roster'!$D159</f>
        <v>0</v>
      </c>
      <c r="E159" s="55">
        <f>'[11]Daily Roster'!$E159</f>
        <v>0</v>
      </c>
      <c r="F159" s="55">
        <f>'[11]Daily Roster'!$F159</f>
        <v>0</v>
      </c>
      <c r="G159" s="55">
        <f>'[11]Daily Roster'!$G159</f>
        <v>0</v>
      </c>
      <c r="H159" s="55">
        <f>'[11]Daily Roster'!$H159</f>
        <v>0</v>
      </c>
      <c r="I159" s="55">
        <f>'[11]Daily Roster'!$I159</f>
        <v>0</v>
      </c>
      <c r="J159" s="55">
        <f>'[11]Daily Roster'!$J159</f>
        <v>0</v>
      </c>
      <c r="K159" s="55">
        <f>'[11]Daily Roster'!$K159</f>
        <v>0</v>
      </c>
      <c r="L159" s="55">
        <f>'[11]Daily Roster'!$L159</f>
        <v>0</v>
      </c>
      <c r="M159" s="55">
        <f>'[11]Daily Roster'!$M159</f>
        <v>0</v>
      </c>
      <c r="N159" s="55">
        <f>'[11]Daily Roster'!$N159</f>
        <v>0</v>
      </c>
      <c r="O159" s="55">
        <f>'[11]Daily Roster'!$O159</f>
        <v>0</v>
      </c>
      <c r="P159" s="55">
        <f>'[11]Daily Roster'!$P159</f>
        <v>0</v>
      </c>
      <c r="Q159" s="55">
        <f>'[11]Daily Roster'!$Q159</f>
        <v>0</v>
      </c>
      <c r="R159" s="55">
        <f>'[11]Daily Roster'!$R159</f>
        <v>0</v>
      </c>
      <c r="S159" s="55">
        <f>'[11]Daily Roster'!$S159</f>
        <v>0</v>
      </c>
      <c r="T159" s="55">
        <f>'[11]Daily Roster'!$T159</f>
        <v>0</v>
      </c>
    </row>
    <row r="160" spans="1:20" x14ac:dyDescent="0.3">
      <c r="A160" s="7">
        <v>43321</v>
      </c>
      <c r="B160" s="1" t="s">
        <v>4</v>
      </c>
      <c r="C160" s="55">
        <f>'[11]Daily Roster'!$C160</f>
        <v>0</v>
      </c>
      <c r="D160" s="55">
        <f>'[11]Daily Roster'!$D160</f>
        <v>0</v>
      </c>
      <c r="E160" s="55">
        <f>'[11]Daily Roster'!$E160</f>
        <v>0</v>
      </c>
      <c r="F160" s="55">
        <f>'[11]Daily Roster'!$F160</f>
        <v>0</v>
      </c>
      <c r="G160" s="55">
        <f>'[11]Daily Roster'!$G160</f>
        <v>0</v>
      </c>
      <c r="H160" s="55">
        <f>'[11]Daily Roster'!$H160</f>
        <v>0</v>
      </c>
      <c r="I160" s="55">
        <f>'[11]Daily Roster'!$I160</f>
        <v>0</v>
      </c>
      <c r="J160" s="55">
        <f>'[11]Daily Roster'!$J160</f>
        <v>0</v>
      </c>
      <c r="K160" s="55">
        <f>'[11]Daily Roster'!$K160</f>
        <v>0</v>
      </c>
      <c r="L160" s="55">
        <f>'[11]Daily Roster'!$L160</f>
        <v>0</v>
      </c>
      <c r="M160" s="55">
        <f>'[11]Daily Roster'!$M160</f>
        <v>0</v>
      </c>
      <c r="N160" s="55">
        <f>'[11]Daily Roster'!$N160</f>
        <v>0</v>
      </c>
      <c r="O160" s="55">
        <f>'[11]Daily Roster'!$O160</f>
        <v>0</v>
      </c>
      <c r="P160" s="55">
        <f>'[11]Daily Roster'!$P160</f>
        <v>0</v>
      </c>
      <c r="Q160" s="55">
        <f>'[11]Daily Roster'!$Q160</f>
        <v>0</v>
      </c>
      <c r="R160" s="55">
        <f>'[11]Daily Roster'!$R160</f>
        <v>0</v>
      </c>
      <c r="S160" s="55">
        <f>'[11]Daily Roster'!$S160</f>
        <v>0</v>
      </c>
      <c r="T160" s="55">
        <f>'[11]Daily Roster'!$T160</f>
        <v>0</v>
      </c>
    </row>
    <row r="161" spans="1:20" x14ac:dyDescent="0.3">
      <c r="A161" s="7">
        <v>43322</v>
      </c>
      <c r="B161" s="1" t="s">
        <v>5</v>
      </c>
      <c r="C161" s="55">
        <f>'[11]Daily Roster'!$C161</f>
        <v>0</v>
      </c>
      <c r="D161" s="55">
        <f>'[11]Daily Roster'!$D161</f>
        <v>0</v>
      </c>
      <c r="E161" s="55">
        <f>'[11]Daily Roster'!$E161</f>
        <v>0</v>
      </c>
      <c r="F161" s="55">
        <f>'[11]Daily Roster'!$F161</f>
        <v>0</v>
      </c>
      <c r="G161" s="55">
        <f>'[11]Daily Roster'!$G161</f>
        <v>0</v>
      </c>
      <c r="H161" s="55">
        <f>'[11]Daily Roster'!$H161</f>
        <v>0</v>
      </c>
      <c r="I161" s="55">
        <f>'[11]Daily Roster'!$I161</f>
        <v>0</v>
      </c>
      <c r="J161" s="55">
        <f>'[11]Daily Roster'!$J161</f>
        <v>0</v>
      </c>
      <c r="K161" s="55">
        <f>'[11]Daily Roster'!$K161</f>
        <v>0</v>
      </c>
      <c r="L161" s="55">
        <f>'[11]Daily Roster'!$L161</f>
        <v>0</v>
      </c>
      <c r="M161" s="55">
        <f>'[11]Daily Roster'!$M161</f>
        <v>0</v>
      </c>
      <c r="N161" s="55">
        <f>'[11]Daily Roster'!$N161</f>
        <v>0</v>
      </c>
      <c r="O161" s="55">
        <f>'[11]Daily Roster'!$O161</f>
        <v>0</v>
      </c>
      <c r="P161" s="55">
        <f>'[11]Daily Roster'!$P161</f>
        <v>0</v>
      </c>
      <c r="Q161" s="55">
        <f>'[11]Daily Roster'!$Q161</f>
        <v>0</v>
      </c>
      <c r="R161" s="55">
        <f>'[11]Daily Roster'!$R161</f>
        <v>0</v>
      </c>
      <c r="S161" s="55">
        <f>'[11]Daily Roster'!$S161</f>
        <v>0</v>
      </c>
      <c r="T161" s="55">
        <f>'[11]Daily Roster'!$T161</f>
        <v>0</v>
      </c>
    </row>
    <row r="162" spans="1:20" x14ac:dyDescent="0.3">
      <c r="A162" s="7">
        <v>43325</v>
      </c>
      <c r="B162" s="1" t="s">
        <v>1</v>
      </c>
      <c r="C162" s="55">
        <f>'[11]Daily Roster'!$C162</f>
        <v>0</v>
      </c>
      <c r="D162" s="55">
        <f>'[11]Daily Roster'!$D162</f>
        <v>0</v>
      </c>
      <c r="E162" s="55">
        <f>'[11]Daily Roster'!$E162</f>
        <v>0</v>
      </c>
      <c r="F162" s="55">
        <f>'[11]Daily Roster'!$F162</f>
        <v>0</v>
      </c>
      <c r="G162" s="55">
        <f>'[11]Daily Roster'!$G162</f>
        <v>0</v>
      </c>
      <c r="H162" s="55">
        <f>'[11]Daily Roster'!$H162</f>
        <v>0</v>
      </c>
      <c r="I162" s="55">
        <f>'[11]Daily Roster'!$I162</f>
        <v>0</v>
      </c>
      <c r="J162" s="55">
        <f>'[11]Daily Roster'!$J162</f>
        <v>0</v>
      </c>
      <c r="K162" s="55">
        <f>'[11]Daily Roster'!$K162</f>
        <v>0</v>
      </c>
      <c r="L162" s="55">
        <f>'[11]Daily Roster'!$L162</f>
        <v>0</v>
      </c>
      <c r="M162" s="55">
        <f>'[11]Daily Roster'!$M162</f>
        <v>0</v>
      </c>
      <c r="N162" s="55">
        <f>'[11]Daily Roster'!$N162</f>
        <v>0</v>
      </c>
      <c r="O162" s="55">
        <f>'[11]Daily Roster'!$O162</f>
        <v>0</v>
      </c>
      <c r="P162" s="55">
        <f>'[11]Daily Roster'!$P162</f>
        <v>0</v>
      </c>
      <c r="Q162" s="55">
        <f>'[11]Daily Roster'!$Q162</f>
        <v>0</v>
      </c>
      <c r="R162" s="55">
        <f>'[11]Daily Roster'!$R162</f>
        <v>0</v>
      </c>
      <c r="S162" s="55">
        <f>'[11]Daily Roster'!$S162</f>
        <v>0</v>
      </c>
      <c r="T162" s="55">
        <f>'[11]Daily Roster'!$T162</f>
        <v>0</v>
      </c>
    </row>
    <row r="163" spans="1:20" x14ac:dyDescent="0.3">
      <c r="A163" s="7">
        <v>43326</v>
      </c>
      <c r="B163" s="1" t="s">
        <v>2</v>
      </c>
      <c r="C163" s="55">
        <f>'[11]Daily Roster'!$C163</f>
        <v>0</v>
      </c>
      <c r="D163" s="55">
        <f>'[11]Daily Roster'!$D163</f>
        <v>0</v>
      </c>
      <c r="E163" s="55">
        <f>'[11]Daily Roster'!$E163</f>
        <v>0</v>
      </c>
      <c r="F163" s="55">
        <f>'[11]Daily Roster'!$F163</f>
        <v>0</v>
      </c>
      <c r="G163" s="55">
        <f>'[11]Daily Roster'!$G163</f>
        <v>0</v>
      </c>
      <c r="H163" s="55">
        <f>'[11]Daily Roster'!$H163</f>
        <v>0</v>
      </c>
      <c r="I163" s="55">
        <f>'[11]Daily Roster'!$I163</f>
        <v>0</v>
      </c>
      <c r="J163" s="55">
        <f>'[11]Daily Roster'!$J163</f>
        <v>0</v>
      </c>
      <c r="K163" s="55">
        <f>'[11]Daily Roster'!$K163</f>
        <v>0</v>
      </c>
      <c r="L163" s="55">
        <f>'[11]Daily Roster'!$L163</f>
        <v>0</v>
      </c>
      <c r="M163" s="55">
        <f>'[11]Daily Roster'!$M163</f>
        <v>0</v>
      </c>
      <c r="N163" s="55">
        <f>'[11]Daily Roster'!$N163</f>
        <v>0</v>
      </c>
      <c r="O163" s="55">
        <f>'[11]Daily Roster'!$O163</f>
        <v>0</v>
      </c>
      <c r="P163" s="55">
        <f>'[11]Daily Roster'!$P163</f>
        <v>0</v>
      </c>
      <c r="Q163" s="55">
        <f>'[11]Daily Roster'!$Q163</f>
        <v>0</v>
      </c>
      <c r="R163" s="55">
        <f>'[11]Daily Roster'!$R163</f>
        <v>0</v>
      </c>
      <c r="S163" s="55">
        <f>'[11]Daily Roster'!$S163</f>
        <v>0</v>
      </c>
      <c r="T163" s="55">
        <f>'[11]Daily Roster'!$T163</f>
        <v>0</v>
      </c>
    </row>
    <row r="164" spans="1:20" x14ac:dyDescent="0.3">
      <c r="A164" s="7">
        <v>43327</v>
      </c>
      <c r="B164" s="1" t="s">
        <v>3</v>
      </c>
      <c r="C164" s="55">
        <f>'[11]Daily Roster'!$C164</f>
        <v>0</v>
      </c>
      <c r="D164" s="55">
        <f>'[11]Daily Roster'!$D164</f>
        <v>0</v>
      </c>
      <c r="E164" s="55">
        <f>'[11]Daily Roster'!$E164</f>
        <v>0</v>
      </c>
      <c r="F164" s="55">
        <f>'[11]Daily Roster'!$F164</f>
        <v>0</v>
      </c>
      <c r="G164" s="55">
        <f>'[11]Daily Roster'!$G164</f>
        <v>0</v>
      </c>
      <c r="H164" s="55">
        <f>'[11]Daily Roster'!$H164</f>
        <v>0</v>
      </c>
      <c r="I164" s="55">
        <f>'[11]Daily Roster'!$I164</f>
        <v>0</v>
      </c>
      <c r="J164" s="55">
        <f>'[11]Daily Roster'!$J164</f>
        <v>0</v>
      </c>
      <c r="K164" s="55">
        <f>'[11]Daily Roster'!$K164</f>
        <v>0</v>
      </c>
      <c r="L164" s="55">
        <f>'[11]Daily Roster'!$L164</f>
        <v>0</v>
      </c>
      <c r="M164" s="55">
        <f>'[11]Daily Roster'!$M164</f>
        <v>0</v>
      </c>
      <c r="N164" s="55">
        <f>'[11]Daily Roster'!$N164</f>
        <v>0</v>
      </c>
      <c r="O164" s="55">
        <f>'[11]Daily Roster'!$O164</f>
        <v>0</v>
      </c>
      <c r="P164" s="55">
        <f>'[11]Daily Roster'!$P164</f>
        <v>0</v>
      </c>
      <c r="Q164" s="55">
        <f>'[11]Daily Roster'!$Q164</f>
        <v>0</v>
      </c>
      <c r="R164" s="55">
        <f>'[11]Daily Roster'!$R164</f>
        <v>0</v>
      </c>
      <c r="S164" s="55">
        <f>'[11]Daily Roster'!$S164</f>
        <v>0</v>
      </c>
      <c r="T164" s="55">
        <f>'[11]Daily Roster'!$T164</f>
        <v>0</v>
      </c>
    </row>
    <row r="165" spans="1:20" x14ac:dyDescent="0.3">
      <c r="A165" s="7">
        <v>43328</v>
      </c>
      <c r="B165" s="1" t="s">
        <v>4</v>
      </c>
      <c r="C165" s="55">
        <f>'[11]Daily Roster'!$C165</f>
        <v>0</v>
      </c>
      <c r="D165" s="55">
        <f>'[11]Daily Roster'!$D165</f>
        <v>0</v>
      </c>
      <c r="E165" s="55">
        <f>'[11]Daily Roster'!$E165</f>
        <v>0</v>
      </c>
      <c r="F165" s="55">
        <f>'[11]Daily Roster'!$F165</f>
        <v>0</v>
      </c>
      <c r="G165" s="55">
        <f>'[11]Daily Roster'!$G165</f>
        <v>0</v>
      </c>
      <c r="H165" s="55">
        <f>'[11]Daily Roster'!$H165</f>
        <v>0</v>
      </c>
      <c r="I165" s="55">
        <f>'[11]Daily Roster'!$I165</f>
        <v>0</v>
      </c>
      <c r="J165" s="55">
        <f>'[11]Daily Roster'!$J165</f>
        <v>0</v>
      </c>
      <c r="K165" s="55">
        <f>'[11]Daily Roster'!$K165</f>
        <v>0</v>
      </c>
      <c r="L165" s="55">
        <f>'[11]Daily Roster'!$L165</f>
        <v>0</v>
      </c>
      <c r="M165" s="55">
        <f>'[11]Daily Roster'!$M165</f>
        <v>0</v>
      </c>
      <c r="N165" s="55">
        <f>'[11]Daily Roster'!$N165</f>
        <v>0</v>
      </c>
      <c r="O165" s="55">
        <f>'[11]Daily Roster'!$O165</f>
        <v>0</v>
      </c>
      <c r="P165" s="55">
        <f>'[11]Daily Roster'!$P165</f>
        <v>0</v>
      </c>
      <c r="Q165" s="55">
        <f>'[11]Daily Roster'!$Q165</f>
        <v>0</v>
      </c>
      <c r="R165" s="55">
        <f>'[11]Daily Roster'!$R165</f>
        <v>0</v>
      </c>
      <c r="S165" s="55">
        <f>'[11]Daily Roster'!$S165</f>
        <v>0</v>
      </c>
      <c r="T165" s="55">
        <f>'[11]Daily Roster'!$T165</f>
        <v>0</v>
      </c>
    </row>
    <row r="166" spans="1:20" x14ac:dyDescent="0.3">
      <c r="A166" s="7">
        <v>43329</v>
      </c>
      <c r="B166" s="1" t="s">
        <v>5</v>
      </c>
      <c r="C166" s="55">
        <f>'[11]Daily Roster'!$C166</f>
        <v>0</v>
      </c>
      <c r="D166" s="55">
        <f>'[11]Daily Roster'!$D166</f>
        <v>0</v>
      </c>
      <c r="E166" s="55">
        <f>'[11]Daily Roster'!$E166</f>
        <v>0</v>
      </c>
      <c r="F166" s="55">
        <f>'[11]Daily Roster'!$F166</f>
        <v>0</v>
      </c>
      <c r="G166" s="55">
        <f>'[11]Daily Roster'!$G166</f>
        <v>0</v>
      </c>
      <c r="H166" s="55">
        <f>'[11]Daily Roster'!$H166</f>
        <v>0</v>
      </c>
      <c r="I166" s="55">
        <f>'[11]Daily Roster'!$I166</f>
        <v>0</v>
      </c>
      <c r="J166" s="55">
        <f>'[11]Daily Roster'!$J166</f>
        <v>0</v>
      </c>
      <c r="K166" s="55">
        <f>'[11]Daily Roster'!$K166</f>
        <v>0</v>
      </c>
      <c r="L166" s="55">
        <f>'[11]Daily Roster'!$L166</f>
        <v>0</v>
      </c>
      <c r="M166" s="55">
        <f>'[11]Daily Roster'!$M166</f>
        <v>0</v>
      </c>
      <c r="N166" s="55">
        <f>'[11]Daily Roster'!$N166</f>
        <v>0</v>
      </c>
      <c r="O166" s="55">
        <f>'[11]Daily Roster'!$O166</f>
        <v>0</v>
      </c>
      <c r="P166" s="55">
        <f>'[11]Daily Roster'!$P166</f>
        <v>0</v>
      </c>
      <c r="Q166" s="55">
        <f>'[11]Daily Roster'!$Q166</f>
        <v>0</v>
      </c>
      <c r="R166" s="55">
        <f>'[11]Daily Roster'!$R166</f>
        <v>0</v>
      </c>
      <c r="S166" s="55">
        <f>'[11]Daily Roster'!$S166</f>
        <v>0</v>
      </c>
      <c r="T166" s="55">
        <f>'[11]Daily Roster'!$T166</f>
        <v>0</v>
      </c>
    </row>
    <row r="167" spans="1:20" x14ac:dyDescent="0.3">
      <c r="A167" s="7">
        <v>43332</v>
      </c>
      <c r="B167" s="1" t="s">
        <v>1</v>
      </c>
      <c r="C167" s="55">
        <f>'[11]Daily Roster'!$C167</f>
        <v>0</v>
      </c>
      <c r="D167" s="55">
        <f>'[11]Daily Roster'!$D167</f>
        <v>0</v>
      </c>
      <c r="E167" s="55">
        <f>'[11]Daily Roster'!$E167</f>
        <v>0</v>
      </c>
      <c r="F167" s="55">
        <f>'[11]Daily Roster'!$F167</f>
        <v>0</v>
      </c>
      <c r="G167" s="55">
        <f>'[11]Daily Roster'!$G167</f>
        <v>0</v>
      </c>
      <c r="H167" s="55">
        <f>'[11]Daily Roster'!$H167</f>
        <v>0</v>
      </c>
      <c r="I167" s="55">
        <f>'[11]Daily Roster'!$I167</f>
        <v>0</v>
      </c>
      <c r="J167" s="55">
        <f>'[11]Daily Roster'!$J167</f>
        <v>0</v>
      </c>
      <c r="K167" s="55">
        <f>'[11]Daily Roster'!$K167</f>
        <v>0</v>
      </c>
      <c r="L167" s="55">
        <f>'[11]Daily Roster'!$L167</f>
        <v>0</v>
      </c>
      <c r="M167" s="55">
        <f>'[11]Daily Roster'!$M167</f>
        <v>0</v>
      </c>
      <c r="N167" s="55">
        <f>'[11]Daily Roster'!$N167</f>
        <v>0</v>
      </c>
      <c r="O167" s="55">
        <f>'[11]Daily Roster'!$O167</f>
        <v>0</v>
      </c>
      <c r="P167" s="55">
        <f>'[11]Daily Roster'!$P167</f>
        <v>0</v>
      </c>
      <c r="Q167" s="55">
        <f>'[11]Daily Roster'!$Q167</f>
        <v>0</v>
      </c>
      <c r="R167" s="55">
        <f>'[11]Daily Roster'!$R167</f>
        <v>0</v>
      </c>
      <c r="S167" s="55">
        <f>'[11]Daily Roster'!$S167</f>
        <v>0</v>
      </c>
      <c r="T167" s="55">
        <f>'[11]Daily Roster'!$T167</f>
        <v>0</v>
      </c>
    </row>
    <row r="168" spans="1:20" x14ac:dyDescent="0.3">
      <c r="A168" s="7">
        <v>43333</v>
      </c>
      <c r="B168" s="1" t="s">
        <v>2</v>
      </c>
      <c r="C168" s="55">
        <f>'[11]Daily Roster'!$C168</f>
        <v>0</v>
      </c>
      <c r="D168" s="55">
        <f>'[11]Daily Roster'!$D168</f>
        <v>0</v>
      </c>
      <c r="E168" s="55">
        <f>'[11]Daily Roster'!$E168</f>
        <v>0</v>
      </c>
      <c r="F168" s="55">
        <f>'[11]Daily Roster'!$F168</f>
        <v>0</v>
      </c>
      <c r="G168" s="55">
        <f>'[11]Daily Roster'!$G168</f>
        <v>0</v>
      </c>
      <c r="H168" s="55">
        <f>'[11]Daily Roster'!$H168</f>
        <v>0</v>
      </c>
      <c r="I168" s="55">
        <f>'[11]Daily Roster'!$I168</f>
        <v>0</v>
      </c>
      <c r="J168" s="55">
        <f>'[11]Daily Roster'!$J168</f>
        <v>0</v>
      </c>
      <c r="K168" s="55">
        <f>'[11]Daily Roster'!$K168</f>
        <v>0</v>
      </c>
      <c r="L168" s="55">
        <f>'[11]Daily Roster'!$L168</f>
        <v>0</v>
      </c>
      <c r="M168" s="55">
        <f>'[11]Daily Roster'!$M168</f>
        <v>0</v>
      </c>
      <c r="N168" s="55">
        <f>'[11]Daily Roster'!$N168</f>
        <v>0</v>
      </c>
      <c r="O168" s="55">
        <f>'[11]Daily Roster'!$O168</f>
        <v>0</v>
      </c>
      <c r="P168" s="55">
        <f>'[11]Daily Roster'!$P168</f>
        <v>0</v>
      </c>
      <c r="Q168" s="55">
        <f>'[11]Daily Roster'!$Q168</f>
        <v>0</v>
      </c>
      <c r="R168" s="55">
        <f>'[11]Daily Roster'!$R168</f>
        <v>0</v>
      </c>
      <c r="S168" s="55">
        <f>'[11]Daily Roster'!$S168</f>
        <v>0</v>
      </c>
      <c r="T168" s="55">
        <f>'[11]Daily Roster'!$T168</f>
        <v>0</v>
      </c>
    </row>
    <row r="169" spans="1:20" x14ac:dyDescent="0.3">
      <c r="A169" s="7">
        <v>43334</v>
      </c>
      <c r="B169" s="1" t="s">
        <v>3</v>
      </c>
      <c r="C169" s="55">
        <f>'[11]Daily Roster'!$C169</f>
        <v>0</v>
      </c>
      <c r="D169" s="55">
        <f>'[11]Daily Roster'!$D169</f>
        <v>0</v>
      </c>
      <c r="E169" s="55">
        <f>'[11]Daily Roster'!$E169</f>
        <v>0</v>
      </c>
      <c r="F169" s="55">
        <f>'[11]Daily Roster'!$F169</f>
        <v>0</v>
      </c>
      <c r="G169" s="55">
        <f>'[11]Daily Roster'!$G169</f>
        <v>0</v>
      </c>
      <c r="H169" s="55">
        <f>'[11]Daily Roster'!$H169</f>
        <v>0</v>
      </c>
      <c r="I169" s="55">
        <f>'[11]Daily Roster'!$I169</f>
        <v>0</v>
      </c>
      <c r="J169" s="55">
        <f>'[11]Daily Roster'!$J169</f>
        <v>0</v>
      </c>
      <c r="K169" s="55">
        <f>'[11]Daily Roster'!$K169</f>
        <v>0</v>
      </c>
      <c r="L169" s="55">
        <f>'[11]Daily Roster'!$L169</f>
        <v>0</v>
      </c>
      <c r="M169" s="55">
        <f>'[11]Daily Roster'!$M169</f>
        <v>0</v>
      </c>
      <c r="N169" s="55">
        <f>'[11]Daily Roster'!$N169</f>
        <v>0</v>
      </c>
      <c r="O169" s="55">
        <f>'[11]Daily Roster'!$O169</f>
        <v>0</v>
      </c>
      <c r="P169" s="55">
        <f>'[11]Daily Roster'!$P169</f>
        <v>0</v>
      </c>
      <c r="Q169" s="55">
        <f>'[11]Daily Roster'!$Q169</f>
        <v>0</v>
      </c>
      <c r="R169" s="55">
        <f>'[11]Daily Roster'!$R169</f>
        <v>0</v>
      </c>
      <c r="S169" s="55">
        <f>'[11]Daily Roster'!$S169</f>
        <v>0</v>
      </c>
      <c r="T169" s="55">
        <f>'[11]Daily Roster'!$T169</f>
        <v>0</v>
      </c>
    </row>
    <row r="170" spans="1:20" x14ac:dyDescent="0.3">
      <c r="A170" s="7">
        <v>43335</v>
      </c>
      <c r="B170" s="1" t="s">
        <v>4</v>
      </c>
      <c r="C170" s="55">
        <f>'[11]Daily Roster'!$C170</f>
        <v>0</v>
      </c>
      <c r="D170" s="55">
        <f>'[11]Daily Roster'!$D170</f>
        <v>0</v>
      </c>
      <c r="E170" s="55">
        <f>'[11]Daily Roster'!$E170</f>
        <v>0</v>
      </c>
      <c r="F170" s="55">
        <f>'[11]Daily Roster'!$F170</f>
        <v>0</v>
      </c>
      <c r="G170" s="55">
        <f>'[11]Daily Roster'!$G170</f>
        <v>0</v>
      </c>
      <c r="H170" s="55">
        <f>'[11]Daily Roster'!$H170</f>
        <v>0</v>
      </c>
      <c r="I170" s="55">
        <f>'[11]Daily Roster'!$I170</f>
        <v>0</v>
      </c>
      <c r="J170" s="55">
        <f>'[11]Daily Roster'!$J170</f>
        <v>0</v>
      </c>
      <c r="K170" s="55">
        <f>'[11]Daily Roster'!$K170</f>
        <v>0</v>
      </c>
      <c r="L170" s="55">
        <f>'[11]Daily Roster'!$L170</f>
        <v>0</v>
      </c>
      <c r="M170" s="55">
        <f>'[11]Daily Roster'!$M170</f>
        <v>0</v>
      </c>
      <c r="N170" s="55">
        <f>'[11]Daily Roster'!$N170</f>
        <v>0</v>
      </c>
      <c r="O170" s="55">
        <f>'[11]Daily Roster'!$O170</f>
        <v>0</v>
      </c>
      <c r="P170" s="55">
        <f>'[11]Daily Roster'!$P170</f>
        <v>0</v>
      </c>
      <c r="Q170" s="55">
        <f>'[11]Daily Roster'!$Q170</f>
        <v>0</v>
      </c>
      <c r="R170" s="55">
        <f>'[11]Daily Roster'!$R170</f>
        <v>0</v>
      </c>
      <c r="S170" s="55">
        <f>'[11]Daily Roster'!$S170</f>
        <v>0</v>
      </c>
      <c r="T170" s="55">
        <f>'[11]Daily Roster'!$T170</f>
        <v>0</v>
      </c>
    </row>
    <row r="171" spans="1:20" x14ac:dyDescent="0.3">
      <c r="A171" s="7">
        <v>43336</v>
      </c>
      <c r="B171" s="1" t="s">
        <v>5</v>
      </c>
      <c r="C171" s="55">
        <f>'[11]Daily Roster'!$C171</f>
        <v>0</v>
      </c>
      <c r="D171" s="55">
        <f>'[11]Daily Roster'!$D171</f>
        <v>0</v>
      </c>
      <c r="E171" s="55">
        <f>'[11]Daily Roster'!$E171</f>
        <v>0</v>
      </c>
      <c r="F171" s="55">
        <f>'[11]Daily Roster'!$F171</f>
        <v>0</v>
      </c>
      <c r="G171" s="55">
        <f>'[11]Daily Roster'!$G171</f>
        <v>0</v>
      </c>
      <c r="H171" s="55">
        <f>'[11]Daily Roster'!$H171</f>
        <v>0</v>
      </c>
      <c r="I171" s="55">
        <f>'[11]Daily Roster'!$I171</f>
        <v>0</v>
      </c>
      <c r="J171" s="55">
        <f>'[11]Daily Roster'!$J171</f>
        <v>0</v>
      </c>
      <c r="K171" s="55">
        <f>'[11]Daily Roster'!$K171</f>
        <v>0</v>
      </c>
      <c r="L171" s="55">
        <f>'[11]Daily Roster'!$L171</f>
        <v>0</v>
      </c>
      <c r="M171" s="55">
        <f>'[11]Daily Roster'!$M171</f>
        <v>0</v>
      </c>
      <c r="N171" s="55">
        <f>'[11]Daily Roster'!$N171</f>
        <v>0</v>
      </c>
      <c r="O171" s="55">
        <f>'[11]Daily Roster'!$O171</f>
        <v>0</v>
      </c>
      <c r="P171" s="55">
        <f>'[11]Daily Roster'!$P171</f>
        <v>0</v>
      </c>
      <c r="Q171" s="55">
        <f>'[11]Daily Roster'!$Q171</f>
        <v>0</v>
      </c>
      <c r="R171" s="55">
        <f>'[11]Daily Roster'!$R171</f>
        <v>0</v>
      </c>
      <c r="S171" s="55">
        <f>'[11]Daily Roster'!$S171</f>
        <v>0</v>
      </c>
      <c r="T171" s="55">
        <f>'[11]Daily Roster'!$T171</f>
        <v>0</v>
      </c>
    </row>
    <row r="172" spans="1:20" x14ac:dyDescent="0.3">
      <c r="A172" s="7">
        <v>43339</v>
      </c>
      <c r="B172" s="1" t="s">
        <v>1</v>
      </c>
      <c r="C172" s="55">
        <f>'[11]Daily Roster'!$C172</f>
        <v>0</v>
      </c>
      <c r="D172" s="55">
        <f>'[11]Daily Roster'!$D172</f>
        <v>0</v>
      </c>
      <c r="E172" s="55">
        <f>'[11]Daily Roster'!$E172</f>
        <v>0</v>
      </c>
      <c r="F172" s="55">
        <f>'[11]Daily Roster'!$F172</f>
        <v>0</v>
      </c>
      <c r="G172" s="55">
        <f>'[11]Daily Roster'!$G172</f>
        <v>0</v>
      </c>
      <c r="H172" s="55">
        <f>'[11]Daily Roster'!$H172</f>
        <v>0</v>
      </c>
      <c r="I172" s="55">
        <f>'[11]Daily Roster'!$I172</f>
        <v>0</v>
      </c>
      <c r="J172" s="55">
        <f>'[11]Daily Roster'!$J172</f>
        <v>0</v>
      </c>
      <c r="K172" s="55">
        <f>'[11]Daily Roster'!$K172</f>
        <v>0</v>
      </c>
      <c r="L172" s="55">
        <f>'[11]Daily Roster'!$L172</f>
        <v>0</v>
      </c>
      <c r="M172" s="55">
        <f>'[11]Daily Roster'!$M172</f>
        <v>0</v>
      </c>
      <c r="N172" s="55">
        <f>'[11]Daily Roster'!$N172</f>
        <v>0</v>
      </c>
      <c r="O172" s="55">
        <f>'[11]Daily Roster'!$O172</f>
        <v>0</v>
      </c>
      <c r="P172" s="55">
        <f>'[11]Daily Roster'!$P172</f>
        <v>0</v>
      </c>
      <c r="Q172" s="55">
        <f>'[11]Daily Roster'!$Q172</f>
        <v>0</v>
      </c>
      <c r="R172" s="55">
        <f>'[11]Daily Roster'!$R172</f>
        <v>0</v>
      </c>
      <c r="S172" s="55">
        <f>'[11]Daily Roster'!$S172</f>
        <v>0</v>
      </c>
      <c r="T172" s="55">
        <f>'[11]Daily Roster'!$T172</f>
        <v>0</v>
      </c>
    </row>
    <row r="173" spans="1:20" x14ac:dyDescent="0.3">
      <c r="A173" s="7">
        <v>43340</v>
      </c>
      <c r="B173" s="1" t="s">
        <v>2</v>
      </c>
      <c r="C173" s="55">
        <f>'[11]Daily Roster'!$C173</f>
        <v>0</v>
      </c>
      <c r="D173" s="55">
        <f>'[11]Daily Roster'!$D173</f>
        <v>0</v>
      </c>
      <c r="E173" s="55">
        <f>'[11]Daily Roster'!$E173</f>
        <v>0</v>
      </c>
      <c r="F173" s="55">
        <f>'[11]Daily Roster'!$F173</f>
        <v>0</v>
      </c>
      <c r="G173" s="55">
        <f>'[11]Daily Roster'!$G173</f>
        <v>0</v>
      </c>
      <c r="H173" s="55">
        <f>'[11]Daily Roster'!$H173</f>
        <v>0</v>
      </c>
      <c r="I173" s="55">
        <f>'[11]Daily Roster'!$I173</f>
        <v>0</v>
      </c>
      <c r="J173" s="55">
        <f>'[11]Daily Roster'!$J173</f>
        <v>0</v>
      </c>
      <c r="K173" s="55">
        <f>'[11]Daily Roster'!$K173</f>
        <v>0</v>
      </c>
      <c r="L173" s="55">
        <f>'[11]Daily Roster'!$L173</f>
        <v>0</v>
      </c>
      <c r="M173" s="55">
        <f>'[11]Daily Roster'!$M173</f>
        <v>0</v>
      </c>
      <c r="N173" s="55">
        <f>'[11]Daily Roster'!$N173</f>
        <v>0</v>
      </c>
      <c r="O173" s="55">
        <f>'[11]Daily Roster'!$O173</f>
        <v>0</v>
      </c>
      <c r="P173" s="55">
        <f>'[11]Daily Roster'!$P173</f>
        <v>0</v>
      </c>
      <c r="Q173" s="55">
        <f>'[11]Daily Roster'!$Q173</f>
        <v>0</v>
      </c>
      <c r="R173" s="55">
        <f>'[11]Daily Roster'!$R173</f>
        <v>0</v>
      </c>
      <c r="S173" s="55">
        <f>'[11]Daily Roster'!$S173</f>
        <v>0</v>
      </c>
      <c r="T173" s="55">
        <f>'[11]Daily Roster'!$T173</f>
        <v>0</v>
      </c>
    </row>
    <row r="174" spans="1:20" x14ac:dyDescent="0.3">
      <c r="A174" s="7">
        <v>43341</v>
      </c>
      <c r="B174" s="1" t="s">
        <v>3</v>
      </c>
      <c r="C174" s="55">
        <f>'[11]Daily Roster'!$C174</f>
        <v>0</v>
      </c>
      <c r="D174" s="55">
        <f>'[11]Daily Roster'!$D174</f>
        <v>0</v>
      </c>
      <c r="E174" s="55">
        <f>'[11]Daily Roster'!$E174</f>
        <v>0</v>
      </c>
      <c r="F174" s="55">
        <f>'[11]Daily Roster'!$F174</f>
        <v>0</v>
      </c>
      <c r="G174" s="55">
        <f>'[11]Daily Roster'!$G174</f>
        <v>0</v>
      </c>
      <c r="H174" s="55">
        <f>'[11]Daily Roster'!$H174</f>
        <v>0</v>
      </c>
      <c r="I174" s="55">
        <f>'[11]Daily Roster'!$I174</f>
        <v>0</v>
      </c>
      <c r="J174" s="55">
        <f>'[11]Daily Roster'!$J174</f>
        <v>0</v>
      </c>
      <c r="K174" s="55">
        <f>'[11]Daily Roster'!$K174</f>
        <v>0</v>
      </c>
      <c r="L174" s="55">
        <f>'[11]Daily Roster'!$L174</f>
        <v>0</v>
      </c>
      <c r="M174" s="55">
        <f>'[11]Daily Roster'!$M174</f>
        <v>0</v>
      </c>
      <c r="N174" s="55">
        <f>'[11]Daily Roster'!$N174</f>
        <v>0</v>
      </c>
      <c r="O174" s="55">
        <f>'[11]Daily Roster'!$O174</f>
        <v>0</v>
      </c>
      <c r="P174" s="55">
        <f>'[11]Daily Roster'!$P174</f>
        <v>0</v>
      </c>
      <c r="Q174" s="55">
        <f>'[11]Daily Roster'!$Q174</f>
        <v>0</v>
      </c>
      <c r="R174" s="55">
        <f>'[11]Daily Roster'!$R174</f>
        <v>0</v>
      </c>
      <c r="S174" s="55">
        <f>'[11]Daily Roster'!$S174</f>
        <v>0</v>
      </c>
      <c r="T174" s="55">
        <f>'[11]Daily Roster'!$T174</f>
        <v>0</v>
      </c>
    </row>
    <row r="175" spans="1:20" x14ac:dyDescent="0.3">
      <c r="A175" s="7">
        <v>43342</v>
      </c>
      <c r="B175" s="1" t="s">
        <v>4</v>
      </c>
      <c r="C175" s="55">
        <f>'[11]Daily Roster'!$C175</f>
        <v>0</v>
      </c>
      <c r="D175" s="55">
        <f>'[11]Daily Roster'!$D175</f>
        <v>0</v>
      </c>
      <c r="E175" s="55">
        <f>'[11]Daily Roster'!$E175</f>
        <v>0</v>
      </c>
      <c r="F175" s="55">
        <f>'[11]Daily Roster'!$F175</f>
        <v>0</v>
      </c>
      <c r="G175" s="55">
        <f>'[11]Daily Roster'!$G175</f>
        <v>0</v>
      </c>
      <c r="H175" s="55">
        <f>'[11]Daily Roster'!$H175</f>
        <v>0</v>
      </c>
      <c r="I175" s="55">
        <f>'[11]Daily Roster'!$I175</f>
        <v>0</v>
      </c>
      <c r="J175" s="55">
        <f>'[11]Daily Roster'!$J175</f>
        <v>0</v>
      </c>
      <c r="K175" s="55">
        <f>'[11]Daily Roster'!$K175</f>
        <v>0</v>
      </c>
      <c r="L175" s="55">
        <f>'[11]Daily Roster'!$L175</f>
        <v>0</v>
      </c>
      <c r="M175" s="55">
        <f>'[11]Daily Roster'!$M175</f>
        <v>0</v>
      </c>
      <c r="N175" s="55">
        <f>'[11]Daily Roster'!$N175</f>
        <v>0</v>
      </c>
      <c r="O175" s="55">
        <f>'[11]Daily Roster'!$O175</f>
        <v>0</v>
      </c>
      <c r="P175" s="55">
        <f>'[11]Daily Roster'!$P175</f>
        <v>0</v>
      </c>
      <c r="Q175" s="55">
        <f>'[11]Daily Roster'!$Q175</f>
        <v>0</v>
      </c>
      <c r="R175" s="55">
        <f>'[11]Daily Roster'!$R175</f>
        <v>0</v>
      </c>
      <c r="S175" s="55">
        <f>'[11]Daily Roster'!$S175</f>
        <v>0</v>
      </c>
      <c r="T175" s="55">
        <f>'[11]Daily Roster'!$T175</f>
        <v>0</v>
      </c>
    </row>
    <row r="176" spans="1:20" x14ac:dyDescent="0.3">
      <c r="A176" s="7">
        <v>43343</v>
      </c>
      <c r="B176" s="1" t="s">
        <v>5</v>
      </c>
      <c r="C176" s="55">
        <f>'[11]Daily Roster'!$C176</f>
        <v>0</v>
      </c>
      <c r="D176" s="55">
        <f>'[11]Daily Roster'!$D176</f>
        <v>0</v>
      </c>
      <c r="E176" s="55">
        <f>'[11]Daily Roster'!$E176</f>
        <v>0</v>
      </c>
      <c r="F176" s="55">
        <f>'[11]Daily Roster'!$F176</f>
        <v>0</v>
      </c>
      <c r="G176" s="55">
        <f>'[11]Daily Roster'!$G176</f>
        <v>0</v>
      </c>
      <c r="H176" s="55">
        <f>'[11]Daily Roster'!$H176</f>
        <v>0</v>
      </c>
      <c r="I176" s="55">
        <f>'[11]Daily Roster'!$I176</f>
        <v>0</v>
      </c>
      <c r="J176" s="55">
        <f>'[11]Daily Roster'!$J176</f>
        <v>0</v>
      </c>
      <c r="K176" s="55">
        <f>'[11]Daily Roster'!$K176</f>
        <v>0</v>
      </c>
      <c r="L176" s="55">
        <f>'[11]Daily Roster'!$L176</f>
        <v>0</v>
      </c>
      <c r="M176" s="55">
        <f>'[11]Daily Roster'!$M176</f>
        <v>0</v>
      </c>
      <c r="N176" s="55">
        <f>'[11]Daily Roster'!$N176</f>
        <v>0</v>
      </c>
      <c r="O176" s="55">
        <f>'[11]Daily Roster'!$O176</f>
        <v>0</v>
      </c>
      <c r="P176" s="55">
        <f>'[11]Daily Roster'!$P176</f>
        <v>0</v>
      </c>
      <c r="Q176" s="55">
        <f>'[11]Daily Roster'!$Q176</f>
        <v>0</v>
      </c>
      <c r="R176" s="55">
        <f>'[11]Daily Roster'!$R176</f>
        <v>0</v>
      </c>
      <c r="S176" s="55">
        <f>'[11]Daily Roster'!$S176</f>
        <v>0</v>
      </c>
      <c r="T176" s="55">
        <f>'[11]Daily Roster'!$T176</f>
        <v>0</v>
      </c>
    </row>
    <row r="177" spans="1:20" x14ac:dyDescent="0.3">
      <c r="A177" s="7">
        <v>43346</v>
      </c>
      <c r="B177" s="1" t="s">
        <v>1</v>
      </c>
      <c r="C177" s="55">
        <f>'[11]Daily Roster'!$C177</f>
        <v>0</v>
      </c>
      <c r="D177" s="55">
        <f>'[11]Daily Roster'!$D177</f>
        <v>0</v>
      </c>
      <c r="E177" s="55">
        <f>'[11]Daily Roster'!$E177</f>
        <v>0</v>
      </c>
      <c r="F177" s="55">
        <f>'[11]Daily Roster'!$F177</f>
        <v>0</v>
      </c>
      <c r="G177" s="55">
        <f>'[11]Daily Roster'!$G177</f>
        <v>0</v>
      </c>
      <c r="H177" s="55">
        <f>'[11]Daily Roster'!$H177</f>
        <v>0</v>
      </c>
      <c r="I177" s="55">
        <f>'[11]Daily Roster'!$I177</f>
        <v>0</v>
      </c>
      <c r="J177" s="55">
        <f>'[11]Daily Roster'!$J177</f>
        <v>0</v>
      </c>
      <c r="K177" s="55">
        <f>'[11]Daily Roster'!$K177</f>
        <v>0</v>
      </c>
      <c r="L177" s="55">
        <f>'[11]Daily Roster'!$L177</f>
        <v>0</v>
      </c>
      <c r="M177" s="55">
        <f>'[11]Daily Roster'!$M177</f>
        <v>0</v>
      </c>
      <c r="N177" s="55">
        <f>'[11]Daily Roster'!$N177</f>
        <v>0</v>
      </c>
      <c r="O177" s="55">
        <f>'[11]Daily Roster'!$O177</f>
        <v>0</v>
      </c>
      <c r="P177" s="55">
        <f>'[11]Daily Roster'!$P177</f>
        <v>0</v>
      </c>
      <c r="Q177" s="55">
        <f>'[11]Daily Roster'!$Q177</f>
        <v>0</v>
      </c>
      <c r="R177" s="55">
        <f>'[11]Daily Roster'!$R177</f>
        <v>0</v>
      </c>
      <c r="S177" s="55">
        <f>'[11]Daily Roster'!$S177</f>
        <v>0</v>
      </c>
      <c r="T177" s="55">
        <f>'[11]Daily Roster'!$T177</f>
        <v>0</v>
      </c>
    </row>
    <row r="178" spans="1:20" x14ac:dyDescent="0.3">
      <c r="A178" s="7">
        <v>43347</v>
      </c>
      <c r="B178" s="1" t="s">
        <v>2</v>
      </c>
      <c r="C178" s="55">
        <f>'[11]Daily Roster'!$C178</f>
        <v>0</v>
      </c>
      <c r="D178" s="55">
        <f>'[11]Daily Roster'!$D178</f>
        <v>0</v>
      </c>
      <c r="E178" s="55">
        <f>'[11]Daily Roster'!$E178</f>
        <v>0</v>
      </c>
      <c r="F178" s="55">
        <f>'[11]Daily Roster'!$F178</f>
        <v>0</v>
      </c>
      <c r="G178" s="55">
        <f>'[11]Daily Roster'!$G178</f>
        <v>0</v>
      </c>
      <c r="H178" s="55">
        <f>'[11]Daily Roster'!$H178</f>
        <v>0</v>
      </c>
      <c r="I178" s="55">
        <f>'[11]Daily Roster'!$I178</f>
        <v>0</v>
      </c>
      <c r="J178" s="55">
        <f>'[11]Daily Roster'!$J178</f>
        <v>0</v>
      </c>
      <c r="K178" s="55">
        <f>'[11]Daily Roster'!$K178</f>
        <v>0</v>
      </c>
      <c r="L178" s="55">
        <f>'[11]Daily Roster'!$L178</f>
        <v>0</v>
      </c>
      <c r="M178" s="55">
        <f>'[11]Daily Roster'!$M178</f>
        <v>0</v>
      </c>
      <c r="N178" s="55">
        <f>'[11]Daily Roster'!$N178</f>
        <v>0</v>
      </c>
      <c r="O178" s="55">
        <f>'[11]Daily Roster'!$O178</f>
        <v>0</v>
      </c>
      <c r="P178" s="55">
        <f>'[11]Daily Roster'!$P178</f>
        <v>0</v>
      </c>
      <c r="Q178" s="55">
        <f>'[11]Daily Roster'!$Q178</f>
        <v>0</v>
      </c>
      <c r="R178" s="55">
        <f>'[11]Daily Roster'!$R178</f>
        <v>0</v>
      </c>
      <c r="S178" s="55">
        <f>'[11]Daily Roster'!$S178</f>
        <v>0</v>
      </c>
      <c r="T178" s="55">
        <f>'[11]Daily Roster'!$T178</f>
        <v>0</v>
      </c>
    </row>
    <row r="179" spans="1:20" x14ac:dyDescent="0.3">
      <c r="A179" s="7">
        <v>43348</v>
      </c>
      <c r="B179" s="1" t="s">
        <v>3</v>
      </c>
      <c r="C179" s="55">
        <f>'[11]Daily Roster'!$C179</f>
        <v>0</v>
      </c>
      <c r="D179" s="55">
        <f>'[11]Daily Roster'!$D179</f>
        <v>0</v>
      </c>
      <c r="E179" s="55">
        <f>'[11]Daily Roster'!$E179</f>
        <v>0</v>
      </c>
      <c r="F179" s="55">
        <f>'[11]Daily Roster'!$F179</f>
        <v>0</v>
      </c>
      <c r="G179" s="55">
        <f>'[11]Daily Roster'!$G179</f>
        <v>0</v>
      </c>
      <c r="H179" s="55">
        <f>'[11]Daily Roster'!$H179</f>
        <v>0</v>
      </c>
      <c r="I179" s="55">
        <f>'[11]Daily Roster'!$I179</f>
        <v>0</v>
      </c>
      <c r="J179" s="55">
        <f>'[11]Daily Roster'!$J179</f>
        <v>0</v>
      </c>
      <c r="K179" s="55">
        <f>'[11]Daily Roster'!$K179</f>
        <v>0</v>
      </c>
      <c r="L179" s="55">
        <f>'[11]Daily Roster'!$L179</f>
        <v>0</v>
      </c>
      <c r="M179" s="55">
        <f>'[11]Daily Roster'!$M179</f>
        <v>0</v>
      </c>
      <c r="N179" s="55">
        <f>'[11]Daily Roster'!$N179</f>
        <v>0</v>
      </c>
      <c r="O179" s="55">
        <f>'[11]Daily Roster'!$O179</f>
        <v>0</v>
      </c>
      <c r="P179" s="55">
        <f>'[11]Daily Roster'!$P179</f>
        <v>0</v>
      </c>
      <c r="Q179" s="55">
        <f>'[11]Daily Roster'!$Q179</f>
        <v>0</v>
      </c>
      <c r="R179" s="55">
        <f>'[11]Daily Roster'!$R179</f>
        <v>0</v>
      </c>
      <c r="S179" s="55">
        <f>'[11]Daily Roster'!$S179</f>
        <v>0</v>
      </c>
      <c r="T179" s="55">
        <f>'[11]Daily Roster'!$T179</f>
        <v>0</v>
      </c>
    </row>
    <row r="180" spans="1:20" x14ac:dyDescent="0.3">
      <c r="A180" s="7">
        <v>43349</v>
      </c>
      <c r="B180" s="1" t="s">
        <v>4</v>
      </c>
      <c r="C180" s="55">
        <f>'[11]Daily Roster'!$C180</f>
        <v>0</v>
      </c>
      <c r="D180" s="55">
        <f>'[11]Daily Roster'!$D180</f>
        <v>0</v>
      </c>
      <c r="E180" s="55">
        <f>'[11]Daily Roster'!$E180</f>
        <v>0</v>
      </c>
      <c r="F180" s="55">
        <f>'[11]Daily Roster'!$F180</f>
        <v>0</v>
      </c>
      <c r="G180" s="55">
        <f>'[11]Daily Roster'!$G180</f>
        <v>0</v>
      </c>
      <c r="H180" s="55">
        <f>'[11]Daily Roster'!$H180</f>
        <v>0</v>
      </c>
      <c r="I180" s="55">
        <f>'[11]Daily Roster'!$I180</f>
        <v>0</v>
      </c>
      <c r="J180" s="55">
        <f>'[11]Daily Roster'!$J180</f>
        <v>0</v>
      </c>
      <c r="K180" s="55">
        <f>'[11]Daily Roster'!$K180</f>
        <v>0</v>
      </c>
      <c r="L180" s="55">
        <f>'[11]Daily Roster'!$L180</f>
        <v>0</v>
      </c>
      <c r="M180" s="55">
        <f>'[11]Daily Roster'!$M180</f>
        <v>0</v>
      </c>
      <c r="N180" s="55">
        <f>'[11]Daily Roster'!$N180</f>
        <v>0</v>
      </c>
      <c r="O180" s="55">
        <f>'[11]Daily Roster'!$O180</f>
        <v>0</v>
      </c>
      <c r="P180" s="55">
        <f>'[11]Daily Roster'!$P180</f>
        <v>0</v>
      </c>
      <c r="Q180" s="55">
        <f>'[11]Daily Roster'!$Q180</f>
        <v>0</v>
      </c>
      <c r="R180" s="55">
        <f>'[11]Daily Roster'!$R180</f>
        <v>0</v>
      </c>
      <c r="S180" s="55">
        <f>'[11]Daily Roster'!$S180</f>
        <v>0</v>
      </c>
      <c r="T180" s="55">
        <f>'[11]Daily Roster'!$T180</f>
        <v>0</v>
      </c>
    </row>
    <row r="181" spans="1:20" x14ac:dyDescent="0.3">
      <c r="A181" s="7">
        <v>43350</v>
      </c>
      <c r="B181" s="1" t="s">
        <v>5</v>
      </c>
      <c r="C181" s="55">
        <f>'[11]Daily Roster'!$C181</f>
        <v>0</v>
      </c>
      <c r="D181" s="55">
        <f>'[11]Daily Roster'!$D181</f>
        <v>0</v>
      </c>
      <c r="E181" s="55">
        <f>'[11]Daily Roster'!$E181</f>
        <v>0</v>
      </c>
      <c r="F181" s="55">
        <f>'[11]Daily Roster'!$F181</f>
        <v>0</v>
      </c>
      <c r="G181" s="55">
        <f>'[11]Daily Roster'!$G181</f>
        <v>0</v>
      </c>
      <c r="H181" s="55">
        <f>'[11]Daily Roster'!$H181</f>
        <v>0</v>
      </c>
      <c r="I181" s="55">
        <f>'[11]Daily Roster'!$I181</f>
        <v>0</v>
      </c>
      <c r="J181" s="55">
        <f>'[11]Daily Roster'!$J181</f>
        <v>0</v>
      </c>
      <c r="K181" s="55">
        <f>'[11]Daily Roster'!$K181</f>
        <v>0</v>
      </c>
      <c r="L181" s="55">
        <f>'[11]Daily Roster'!$L181</f>
        <v>0</v>
      </c>
      <c r="M181" s="55">
        <f>'[11]Daily Roster'!$M181</f>
        <v>0</v>
      </c>
      <c r="N181" s="55">
        <f>'[11]Daily Roster'!$N181</f>
        <v>0</v>
      </c>
      <c r="O181" s="55">
        <f>'[11]Daily Roster'!$O181</f>
        <v>0</v>
      </c>
      <c r="P181" s="55">
        <f>'[11]Daily Roster'!$P181</f>
        <v>0</v>
      </c>
      <c r="Q181" s="55">
        <f>'[11]Daily Roster'!$Q181</f>
        <v>0</v>
      </c>
      <c r="R181" s="55">
        <f>'[11]Daily Roster'!$R181</f>
        <v>0</v>
      </c>
      <c r="S181" s="55">
        <f>'[11]Daily Roster'!$S181</f>
        <v>0</v>
      </c>
      <c r="T181" s="55">
        <f>'[11]Daily Roster'!$T181</f>
        <v>0</v>
      </c>
    </row>
    <row r="182" spans="1:20" x14ac:dyDescent="0.3">
      <c r="A182" s="7">
        <v>43353</v>
      </c>
      <c r="B182" s="1" t="s">
        <v>1</v>
      </c>
      <c r="C182" s="55">
        <f>'[11]Daily Roster'!$C182</f>
        <v>0</v>
      </c>
      <c r="D182" s="55">
        <f>'[11]Daily Roster'!$D182</f>
        <v>0</v>
      </c>
      <c r="E182" s="55">
        <f>'[11]Daily Roster'!$E182</f>
        <v>0</v>
      </c>
      <c r="F182" s="55">
        <f>'[11]Daily Roster'!$F182</f>
        <v>0</v>
      </c>
      <c r="G182" s="55">
        <f>'[11]Daily Roster'!$G182</f>
        <v>0</v>
      </c>
      <c r="H182" s="55">
        <f>'[11]Daily Roster'!$H182</f>
        <v>0</v>
      </c>
      <c r="I182" s="55">
        <f>'[11]Daily Roster'!$I182</f>
        <v>0</v>
      </c>
      <c r="J182" s="55">
        <f>'[11]Daily Roster'!$J182</f>
        <v>0</v>
      </c>
      <c r="K182" s="55">
        <f>'[11]Daily Roster'!$K182</f>
        <v>0</v>
      </c>
      <c r="L182" s="55">
        <f>'[11]Daily Roster'!$L182</f>
        <v>0</v>
      </c>
      <c r="M182" s="55">
        <f>'[11]Daily Roster'!$M182</f>
        <v>0</v>
      </c>
      <c r="N182" s="55">
        <f>'[11]Daily Roster'!$N182</f>
        <v>0</v>
      </c>
      <c r="O182" s="55">
        <f>'[11]Daily Roster'!$O182</f>
        <v>0</v>
      </c>
      <c r="P182" s="55">
        <f>'[11]Daily Roster'!$P182</f>
        <v>0</v>
      </c>
      <c r="Q182" s="55">
        <f>'[11]Daily Roster'!$Q182</f>
        <v>0</v>
      </c>
      <c r="R182" s="55">
        <f>'[11]Daily Roster'!$R182</f>
        <v>0</v>
      </c>
      <c r="S182" s="55">
        <f>'[11]Daily Roster'!$S182</f>
        <v>0</v>
      </c>
      <c r="T182" s="55">
        <f>'[11]Daily Roster'!$T182</f>
        <v>0</v>
      </c>
    </row>
    <row r="183" spans="1:20" x14ac:dyDescent="0.3">
      <c r="A183" s="7">
        <v>43354</v>
      </c>
      <c r="B183" s="1" t="s">
        <v>2</v>
      </c>
      <c r="C183" s="55">
        <f>'[11]Daily Roster'!$C183</f>
        <v>0</v>
      </c>
      <c r="D183" s="55">
        <f>'[11]Daily Roster'!$D183</f>
        <v>0</v>
      </c>
      <c r="E183" s="55">
        <f>'[11]Daily Roster'!$E183</f>
        <v>0</v>
      </c>
      <c r="F183" s="55">
        <f>'[11]Daily Roster'!$F183</f>
        <v>0</v>
      </c>
      <c r="G183" s="55">
        <f>'[11]Daily Roster'!$G183</f>
        <v>0</v>
      </c>
      <c r="H183" s="55">
        <f>'[11]Daily Roster'!$H183</f>
        <v>0</v>
      </c>
      <c r="I183" s="55">
        <f>'[11]Daily Roster'!$I183</f>
        <v>0</v>
      </c>
      <c r="J183" s="55">
        <f>'[11]Daily Roster'!$J183</f>
        <v>0</v>
      </c>
      <c r="K183" s="55">
        <f>'[11]Daily Roster'!$K183</f>
        <v>0</v>
      </c>
      <c r="L183" s="55">
        <f>'[11]Daily Roster'!$L183</f>
        <v>0</v>
      </c>
      <c r="M183" s="55">
        <f>'[11]Daily Roster'!$M183</f>
        <v>0</v>
      </c>
      <c r="N183" s="55">
        <f>'[11]Daily Roster'!$N183</f>
        <v>0</v>
      </c>
      <c r="O183" s="55">
        <f>'[11]Daily Roster'!$O183</f>
        <v>0</v>
      </c>
      <c r="P183" s="55">
        <f>'[11]Daily Roster'!$P183</f>
        <v>0</v>
      </c>
      <c r="Q183" s="55">
        <f>'[11]Daily Roster'!$Q183</f>
        <v>0</v>
      </c>
      <c r="R183" s="55">
        <f>'[11]Daily Roster'!$R183</f>
        <v>0</v>
      </c>
      <c r="S183" s="55">
        <f>'[11]Daily Roster'!$S183</f>
        <v>0</v>
      </c>
      <c r="T183" s="55">
        <f>'[11]Daily Roster'!$T183</f>
        <v>0</v>
      </c>
    </row>
    <row r="184" spans="1:20" x14ac:dyDescent="0.3">
      <c r="A184" s="7">
        <v>43355</v>
      </c>
      <c r="B184" s="1" t="s">
        <v>3</v>
      </c>
      <c r="C184" s="55">
        <f>'[11]Daily Roster'!$C184</f>
        <v>0</v>
      </c>
      <c r="D184" s="55">
        <f>'[11]Daily Roster'!$D184</f>
        <v>0</v>
      </c>
      <c r="E184" s="55">
        <f>'[11]Daily Roster'!$E184</f>
        <v>0</v>
      </c>
      <c r="F184" s="55">
        <f>'[11]Daily Roster'!$F184</f>
        <v>0</v>
      </c>
      <c r="G184" s="55">
        <f>'[11]Daily Roster'!$G184</f>
        <v>0</v>
      </c>
      <c r="H184" s="55">
        <f>'[11]Daily Roster'!$H184</f>
        <v>0</v>
      </c>
      <c r="I184" s="55">
        <f>'[11]Daily Roster'!$I184</f>
        <v>0</v>
      </c>
      <c r="J184" s="55">
        <f>'[11]Daily Roster'!$J184</f>
        <v>0</v>
      </c>
      <c r="K184" s="55">
        <f>'[11]Daily Roster'!$K184</f>
        <v>0</v>
      </c>
      <c r="L184" s="55">
        <f>'[11]Daily Roster'!$L184</f>
        <v>0</v>
      </c>
      <c r="M184" s="55">
        <f>'[11]Daily Roster'!$M184</f>
        <v>0</v>
      </c>
      <c r="N184" s="55">
        <f>'[11]Daily Roster'!$N184</f>
        <v>0</v>
      </c>
      <c r="O184" s="55">
        <f>'[11]Daily Roster'!$O184</f>
        <v>0</v>
      </c>
      <c r="P184" s="55">
        <f>'[11]Daily Roster'!$P184</f>
        <v>0</v>
      </c>
      <c r="Q184" s="55">
        <f>'[11]Daily Roster'!$Q184</f>
        <v>0</v>
      </c>
      <c r="R184" s="55">
        <f>'[11]Daily Roster'!$R184</f>
        <v>0</v>
      </c>
      <c r="S184" s="55">
        <f>'[11]Daily Roster'!$S184</f>
        <v>0</v>
      </c>
      <c r="T184" s="55">
        <f>'[11]Daily Roster'!$T184</f>
        <v>0</v>
      </c>
    </row>
    <row r="185" spans="1:20" x14ac:dyDescent="0.3">
      <c r="A185" s="7">
        <v>43356</v>
      </c>
      <c r="B185" s="1" t="s">
        <v>4</v>
      </c>
      <c r="C185" s="55">
        <f>'[11]Daily Roster'!$C185</f>
        <v>0</v>
      </c>
      <c r="D185" s="55">
        <f>'[11]Daily Roster'!$D185</f>
        <v>0</v>
      </c>
      <c r="E185" s="55">
        <f>'[11]Daily Roster'!$E185</f>
        <v>0</v>
      </c>
      <c r="F185" s="55">
        <f>'[11]Daily Roster'!$F185</f>
        <v>0</v>
      </c>
      <c r="G185" s="55">
        <f>'[11]Daily Roster'!$G185</f>
        <v>0</v>
      </c>
      <c r="H185" s="55">
        <f>'[11]Daily Roster'!$H185</f>
        <v>0</v>
      </c>
      <c r="I185" s="55">
        <f>'[11]Daily Roster'!$I185</f>
        <v>0</v>
      </c>
      <c r="J185" s="55">
        <f>'[11]Daily Roster'!$J185</f>
        <v>0</v>
      </c>
      <c r="K185" s="55">
        <f>'[11]Daily Roster'!$K185</f>
        <v>0</v>
      </c>
      <c r="L185" s="55">
        <f>'[11]Daily Roster'!$L185</f>
        <v>0</v>
      </c>
      <c r="M185" s="55">
        <f>'[11]Daily Roster'!$M185</f>
        <v>0</v>
      </c>
      <c r="N185" s="55">
        <f>'[11]Daily Roster'!$N185</f>
        <v>0</v>
      </c>
      <c r="O185" s="55">
        <f>'[11]Daily Roster'!$O185</f>
        <v>0</v>
      </c>
      <c r="P185" s="55">
        <f>'[11]Daily Roster'!$P185</f>
        <v>0</v>
      </c>
      <c r="Q185" s="55">
        <f>'[11]Daily Roster'!$Q185</f>
        <v>0</v>
      </c>
      <c r="R185" s="55">
        <f>'[11]Daily Roster'!$R185</f>
        <v>0</v>
      </c>
      <c r="S185" s="55">
        <f>'[11]Daily Roster'!$S185</f>
        <v>0</v>
      </c>
      <c r="T185" s="55">
        <f>'[11]Daily Roster'!$T185</f>
        <v>0</v>
      </c>
    </row>
    <row r="186" spans="1:20" x14ac:dyDescent="0.3">
      <c r="A186" s="7">
        <v>43357</v>
      </c>
      <c r="B186" s="1" t="s">
        <v>5</v>
      </c>
      <c r="C186" s="55">
        <f>'[11]Daily Roster'!$C186</f>
        <v>0</v>
      </c>
      <c r="D186" s="55">
        <f>'[11]Daily Roster'!$D186</f>
        <v>0</v>
      </c>
      <c r="E186" s="55">
        <f>'[11]Daily Roster'!$E186</f>
        <v>0</v>
      </c>
      <c r="F186" s="55">
        <f>'[11]Daily Roster'!$F186</f>
        <v>0</v>
      </c>
      <c r="G186" s="55">
        <f>'[11]Daily Roster'!$G186</f>
        <v>0</v>
      </c>
      <c r="H186" s="55">
        <f>'[11]Daily Roster'!$H186</f>
        <v>0</v>
      </c>
      <c r="I186" s="55">
        <f>'[11]Daily Roster'!$I186</f>
        <v>0</v>
      </c>
      <c r="J186" s="55">
        <f>'[11]Daily Roster'!$J186</f>
        <v>0</v>
      </c>
      <c r="K186" s="55">
        <f>'[11]Daily Roster'!$K186</f>
        <v>0</v>
      </c>
      <c r="L186" s="55">
        <f>'[11]Daily Roster'!$L186</f>
        <v>0</v>
      </c>
      <c r="M186" s="55">
        <f>'[11]Daily Roster'!$M186</f>
        <v>0</v>
      </c>
      <c r="N186" s="55">
        <f>'[11]Daily Roster'!$N186</f>
        <v>0</v>
      </c>
      <c r="O186" s="55">
        <f>'[11]Daily Roster'!$O186</f>
        <v>0</v>
      </c>
      <c r="P186" s="55">
        <f>'[11]Daily Roster'!$P186</f>
        <v>0</v>
      </c>
      <c r="Q186" s="55">
        <f>'[11]Daily Roster'!$Q186</f>
        <v>0</v>
      </c>
      <c r="R186" s="55">
        <f>'[11]Daily Roster'!$R186</f>
        <v>0</v>
      </c>
      <c r="S186" s="55">
        <f>'[11]Daily Roster'!$S186</f>
        <v>0</v>
      </c>
      <c r="T186" s="55">
        <f>'[11]Daily Roster'!$T186</f>
        <v>0</v>
      </c>
    </row>
    <row r="187" spans="1:20" x14ac:dyDescent="0.3">
      <c r="A187" s="7">
        <v>43360</v>
      </c>
      <c r="B187" s="1" t="s">
        <v>1</v>
      </c>
      <c r="C187" s="55">
        <f>'[11]Daily Roster'!$C187</f>
        <v>0</v>
      </c>
      <c r="D187" s="55">
        <f>'[11]Daily Roster'!$D187</f>
        <v>0</v>
      </c>
      <c r="E187" s="55">
        <f>'[11]Daily Roster'!$E187</f>
        <v>0</v>
      </c>
      <c r="F187" s="55">
        <f>'[11]Daily Roster'!$F187</f>
        <v>0</v>
      </c>
      <c r="G187" s="55">
        <f>'[11]Daily Roster'!$G187</f>
        <v>0</v>
      </c>
      <c r="H187" s="55">
        <f>'[11]Daily Roster'!$H187</f>
        <v>0</v>
      </c>
      <c r="I187" s="55">
        <f>'[11]Daily Roster'!$I187</f>
        <v>0</v>
      </c>
      <c r="J187" s="55">
        <f>'[11]Daily Roster'!$J187</f>
        <v>0</v>
      </c>
      <c r="K187" s="55">
        <f>'[11]Daily Roster'!$K187</f>
        <v>0</v>
      </c>
      <c r="L187" s="55">
        <f>'[11]Daily Roster'!$L187</f>
        <v>0</v>
      </c>
      <c r="M187" s="55">
        <f>'[11]Daily Roster'!$M187</f>
        <v>0</v>
      </c>
      <c r="N187" s="55">
        <f>'[11]Daily Roster'!$N187</f>
        <v>0</v>
      </c>
      <c r="O187" s="55">
        <f>'[11]Daily Roster'!$O187</f>
        <v>0</v>
      </c>
      <c r="P187" s="55">
        <f>'[11]Daily Roster'!$P187</f>
        <v>0</v>
      </c>
      <c r="Q187" s="55">
        <f>'[11]Daily Roster'!$Q187</f>
        <v>0</v>
      </c>
      <c r="R187" s="55">
        <f>'[11]Daily Roster'!$R187</f>
        <v>0</v>
      </c>
      <c r="S187" s="55">
        <f>'[11]Daily Roster'!$S187</f>
        <v>0</v>
      </c>
      <c r="T187" s="55">
        <f>'[11]Daily Roster'!$T187</f>
        <v>0</v>
      </c>
    </row>
    <row r="188" spans="1:20" x14ac:dyDescent="0.3">
      <c r="A188" s="7">
        <v>43361</v>
      </c>
      <c r="B188" s="1" t="s">
        <v>2</v>
      </c>
      <c r="C188" s="55">
        <f>'[11]Daily Roster'!$C188</f>
        <v>0</v>
      </c>
      <c r="D188" s="55">
        <f>'[11]Daily Roster'!$D188</f>
        <v>0</v>
      </c>
      <c r="E188" s="55">
        <f>'[11]Daily Roster'!$E188</f>
        <v>0</v>
      </c>
      <c r="F188" s="55">
        <f>'[11]Daily Roster'!$F188</f>
        <v>0</v>
      </c>
      <c r="G188" s="55">
        <f>'[11]Daily Roster'!$G188</f>
        <v>0</v>
      </c>
      <c r="H188" s="55">
        <f>'[11]Daily Roster'!$H188</f>
        <v>0</v>
      </c>
      <c r="I188" s="55">
        <f>'[11]Daily Roster'!$I188</f>
        <v>0</v>
      </c>
      <c r="J188" s="55">
        <f>'[11]Daily Roster'!$J188</f>
        <v>0</v>
      </c>
      <c r="K188" s="55">
        <f>'[11]Daily Roster'!$K188</f>
        <v>0</v>
      </c>
      <c r="L188" s="55">
        <f>'[11]Daily Roster'!$L188</f>
        <v>0</v>
      </c>
      <c r="M188" s="55">
        <f>'[11]Daily Roster'!$M188</f>
        <v>0</v>
      </c>
      <c r="N188" s="55">
        <f>'[11]Daily Roster'!$N188</f>
        <v>0</v>
      </c>
      <c r="O188" s="55">
        <f>'[11]Daily Roster'!$O188</f>
        <v>0</v>
      </c>
      <c r="P188" s="55">
        <f>'[11]Daily Roster'!$P188</f>
        <v>0</v>
      </c>
      <c r="Q188" s="55">
        <f>'[11]Daily Roster'!$Q188</f>
        <v>0</v>
      </c>
      <c r="R188" s="55">
        <f>'[11]Daily Roster'!$R188</f>
        <v>0</v>
      </c>
      <c r="S188" s="55">
        <f>'[11]Daily Roster'!$S188</f>
        <v>0</v>
      </c>
      <c r="T188" s="55">
        <f>'[11]Daily Roster'!$T188</f>
        <v>0</v>
      </c>
    </row>
    <row r="189" spans="1:20" x14ac:dyDescent="0.3">
      <c r="A189" s="7">
        <v>43362</v>
      </c>
      <c r="B189" s="1" t="s">
        <v>3</v>
      </c>
      <c r="C189" s="55">
        <f>'[11]Daily Roster'!$C189</f>
        <v>0</v>
      </c>
      <c r="D189" s="55">
        <f>'[11]Daily Roster'!$D189</f>
        <v>0</v>
      </c>
      <c r="E189" s="55">
        <f>'[11]Daily Roster'!$E189</f>
        <v>0</v>
      </c>
      <c r="F189" s="55">
        <f>'[11]Daily Roster'!$F189</f>
        <v>0</v>
      </c>
      <c r="G189" s="55">
        <f>'[11]Daily Roster'!$G189</f>
        <v>0</v>
      </c>
      <c r="H189" s="55">
        <f>'[11]Daily Roster'!$H189</f>
        <v>0</v>
      </c>
      <c r="I189" s="55">
        <f>'[11]Daily Roster'!$I189</f>
        <v>0</v>
      </c>
      <c r="J189" s="55">
        <f>'[11]Daily Roster'!$J189</f>
        <v>0</v>
      </c>
      <c r="K189" s="55">
        <f>'[11]Daily Roster'!$K189</f>
        <v>0</v>
      </c>
      <c r="L189" s="55">
        <f>'[11]Daily Roster'!$L189</f>
        <v>0</v>
      </c>
      <c r="M189" s="55">
        <f>'[11]Daily Roster'!$M189</f>
        <v>0</v>
      </c>
      <c r="N189" s="55">
        <f>'[11]Daily Roster'!$N189</f>
        <v>0</v>
      </c>
      <c r="O189" s="55">
        <f>'[11]Daily Roster'!$O189</f>
        <v>0</v>
      </c>
      <c r="P189" s="55">
        <f>'[11]Daily Roster'!$P189</f>
        <v>0</v>
      </c>
      <c r="Q189" s="55">
        <f>'[11]Daily Roster'!$Q189</f>
        <v>0</v>
      </c>
      <c r="R189" s="55">
        <f>'[11]Daily Roster'!$R189</f>
        <v>0</v>
      </c>
      <c r="S189" s="55">
        <f>'[11]Daily Roster'!$S189</f>
        <v>0</v>
      </c>
      <c r="T189" s="55">
        <f>'[11]Daily Roster'!$T189</f>
        <v>0</v>
      </c>
    </row>
    <row r="190" spans="1:20" x14ac:dyDescent="0.3">
      <c r="A190" s="7">
        <v>43363</v>
      </c>
      <c r="B190" s="1" t="s">
        <v>4</v>
      </c>
      <c r="C190" s="55">
        <f>'[11]Daily Roster'!$C190</f>
        <v>0</v>
      </c>
      <c r="D190" s="55">
        <f>'[11]Daily Roster'!$D190</f>
        <v>0</v>
      </c>
      <c r="E190" s="55">
        <f>'[11]Daily Roster'!$E190</f>
        <v>0</v>
      </c>
      <c r="F190" s="55">
        <f>'[11]Daily Roster'!$F190</f>
        <v>0</v>
      </c>
      <c r="G190" s="55">
        <f>'[11]Daily Roster'!$G190</f>
        <v>0</v>
      </c>
      <c r="H190" s="55">
        <f>'[11]Daily Roster'!$H190</f>
        <v>0</v>
      </c>
      <c r="I190" s="55">
        <f>'[11]Daily Roster'!$I190</f>
        <v>0</v>
      </c>
      <c r="J190" s="55">
        <f>'[11]Daily Roster'!$J190</f>
        <v>0</v>
      </c>
      <c r="K190" s="55">
        <f>'[11]Daily Roster'!$K190</f>
        <v>0</v>
      </c>
      <c r="L190" s="55">
        <f>'[11]Daily Roster'!$L190</f>
        <v>0</v>
      </c>
      <c r="M190" s="55">
        <f>'[11]Daily Roster'!$M190</f>
        <v>0</v>
      </c>
      <c r="N190" s="55">
        <f>'[11]Daily Roster'!$N190</f>
        <v>0</v>
      </c>
      <c r="O190" s="55">
        <f>'[11]Daily Roster'!$O190</f>
        <v>0</v>
      </c>
      <c r="P190" s="55">
        <f>'[11]Daily Roster'!$P190</f>
        <v>0</v>
      </c>
      <c r="Q190" s="55">
        <f>'[11]Daily Roster'!$Q190</f>
        <v>0</v>
      </c>
      <c r="R190" s="55">
        <f>'[11]Daily Roster'!$R190</f>
        <v>0</v>
      </c>
      <c r="S190" s="55">
        <f>'[11]Daily Roster'!$S190</f>
        <v>0</v>
      </c>
      <c r="T190" s="55">
        <f>'[11]Daily Roster'!$T190</f>
        <v>0</v>
      </c>
    </row>
    <row r="191" spans="1:20" x14ac:dyDescent="0.3">
      <c r="A191" s="7">
        <v>43364</v>
      </c>
      <c r="B191" s="1" t="s">
        <v>5</v>
      </c>
      <c r="C191" s="55">
        <f>'[11]Daily Roster'!$C191</f>
        <v>0</v>
      </c>
      <c r="D191" s="55">
        <f>'[11]Daily Roster'!$D191</f>
        <v>0</v>
      </c>
      <c r="E191" s="55">
        <f>'[11]Daily Roster'!$E191</f>
        <v>0</v>
      </c>
      <c r="F191" s="55">
        <f>'[11]Daily Roster'!$F191</f>
        <v>0</v>
      </c>
      <c r="G191" s="55">
        <f>'[11]Daily Roster'!$G191</f>
        <v>0</v>
      </c>
      <c r="H191" s="55">
        <f>'[11]Daily Roster'!$H191</f>
        <v>0</v>
      </c>
      <c r="I191" s="55">
        <f>'[11]Daily Roster'!$I191</f>
        <v>0</v>
      </c>
      <c r="J191" s="55">
        <f>'[11]Daily Roster'!$J191</f>
        <v>0</v>
      </c>
      <c r="K191" s="55">
        <f>'[11]Daily Roster'!$K191</f>
        <v>0</v>
      </c>
      <c r="L191" s="55">
        <f>'[11]Daily Roster'!$L191</f>
        <v>0</v>
      </c>
      <c r="M191" s="55">
        <f>'[11]Daily Roster'!$M191</f>
        <v>0</v>
      </c>
      <c r="N191" s="55">
        <f>'[11]Daily Roster'!$N191</f>
        <v>0</v>
      </c>
      <c r="O191" s="55">
        <f>'[11]Daily Roster'!$O191</f>
        <v>0</v>
      </c>
      <c r="P191" s="55">
        <f>'[11]Daily Roster'!$P191</f>
        <v>0</v>
      </c>
      <c r="Q191" s="55">
        <f>'[11]Daily Roster'!$Q191</f>
        <v>0</v>
      </c>
      <c r="R191" s="55">
        <f>'[11]Daily Roster'!$R191</f>
        <v>0</v>
      </c>
      <c r="S191" s="55">
        <f>'[11]Daily Roster'!$S191</f>
        <v>0</v>
      </c>
      <c r="T191" s="55">
        <f>'[11]Daily Roster'!$T191</f>
        <v>0</v>
      </c>
    </row>
    <row r="192" spans="1:20" x14ac:dyDescent="0.3">
      <c r="A192" s="7">
        <v>43367</v>
      </c>
      <c r="B192" s="1" t="s">
        <v>1</v>
      </c>
      <c r="C192" s="55">
        <f>'[11]Daily Roster'!$C192</f>
        <v>0</v>
      </c>
      <c r="D192" s="55">
        <f>'[11]Daily Roster'!$D192</f>
        <v>0</v>
      </c>
      <c r="E192" s="55">
        <f>'[11]Daily Roster'!$E192</f>
        <v>0</v>
      </c>
      <c r="F192" s="55">
        <f>'[11]Daily Roster'!$F192</f>
        <v>0</v>
      </c>
      <c r="G192" s="55">
        <f>'[11]Daily Roster'!$G192</f>
        <v>0</v>
      </c>
      <c r="H192" s="55">
        <f>'[11]Daily Roster'!$H192</f>
        <v>0</v>
      </c>
      <c r="I192" s="55">
        <f>'[11]Daily Roster'!$I192</f>
        <v>0</v>
      </c>
      <c r="J192" s="55">
        <f>'[11]Daily Roster'!$J192</f>
        <v>0</v>
      </c>
      <c r="K192" s="55">
        <f>'[11]Daily Roster'!$K192</f>
        <v>0</v>
      </c>
      <c r="L192" s="55">
        <f>'[11]Daily Roster'!$L192</f>
        <v>0</v>
      </c>
      <c r="M192" s="55">
        <f>'[11]Daily Roster'!$M192</f>
        <v>0</v>
      </c>
      <c r="N192" s="55">
        <f>'[11]Daily Roster'!$N192</f>
        <v>0</v>
      </c>
      <c r="O192" s="55">
        <f>'[11]Daily Roster'!$O192</f>
        <v>0</v>
      </c>
      <c r="P192" s="55">
        <f>'[11]Daily Roster'!$P192</f>
        <v>0</v>
      </c>
      <c r="Q192" s="55">
        <f>'[11]Daily Roster'!$Q192</f>
        <v>0</v>
      </c>
      <c r="R192" s="55">
        <f>'[11]Daily Roster'!$R192</f>
        <v>0</v>
      </c>
      <c r="S192" s="55">
        <f>'[11]Daily Roster'!$S192</f>
        <v>0</v>
      </c>
      <c r="T192" s="55">
        <f>'[11]Daily Roster'!$T192</f>
        <v>0</v>
      </c>
    </row>
    <row r="193" spans="1:20" x14ac:dyDescent="0.3">
      <c r="A193" s="7">
        <v>43368</v>
      </c>
      <c r="B193" s="1" t="s">
        <v>2</v>
      </c>
      <c r="C193" s="55">
        <f>'[11]Daily Roster'!$C193</f>
        <v>0</v>
      </c>
      <c r="D193" s="55">
        <f>'[11]Daily Roster'!$D193</f>
        <v>0</v>
      </c>
      <c r="E193" s="55">
        <f>'[11]Daily Roster'!$E193</f>
        <v>0</v>
      </c>
      <c r="F193" s="55">
        <f>'[11]Daily Roster'!$F193</f>
        <v>0</v>
      </c>
      <c r="G193" s="55">
        <f>'[11]Daily Roster'!$G193</f>
        <v>0</v>
      </c>
      <c r="H193" s="55">
        <f>'[11]Daily Roster'!$H193</f>
        <v>0</v>
      </c>
      <c r="I193" s="55">
        <f>'[11]Daily Roster'!$I193</f>
        <v>0</v>
      </c>
      <c r="J193" s="55">
        <f>'[11]Daily Roster'!$J193</f>
        <v>0</v>
      </c>
      <c r="K193" s="55">
        <f>'[11]Daily Roster'!$K193</f>
        <v>0</v>
      </c>
      <c r="L193" s="55">
        <f>'[11]Daily Roster'!$L193</f>
        <v>0</v>
      </c>
      <c r="M193" s="55">
        <f>'[11]Daily Roster'!$M193</f>
        <v>0</v>
      </c>
      <c r="N193" s="55">
        <f>'[11]Daily Roster'!$N193</f>
        <v>0</v>
      </c>
      <c r="O193" s="55">
        <f>'[11]Daily Roster'!$O193</f>
        <v>0</v>
      </c>
      <c r="P193" s="55">
        <f>'[11]Daily Roster'!$P193</f>
        <v>0</v>
      </c>
      <c r="Q193" s="55">
        <f>'[11]Daily Roster'!$Q193</f>
        <v>0</v>
      </c>
      <c r="R193" s="55">
        <f>'[11]Daily Roster'!$R193</f>
        <v>0</v>
      </c>
      <c r="S193" s="55">
        <f>'[11]Daily Roster'!$S193</f>
        <v>0</v>
      </c>
      <c r="T193" s="55">
        <f>'[11]Daily Roster'!$T193</f>
        <v>0</v>
      </c>
    </row>
    <row r="194" spans="1:20" x14ac:dyDescent="0.3">
      <c r="A194" s="7">
        <v>43369</v>
      </c>
      <c r="B194" s="1" t="s">
        <v>3</v>
      </c>
      <c r="C194" s="55">
        <f>'[11]Daily Roster'!$C194</f>
        <v>0</v>
      </c>
      <c r="D194" s="55">
        <f>'[11]Daily Roster'!$D194</f>
        <v>0</v>
      </c>
      <c r="E194" s="55">
        <f>'[11]Daily Roster'!$E194</f>
        <v>0</v>
      </c>
      <c r="F194" s="55">
        <f>'[11]Daily Roster'!$F194</f>
        <v>0</v>
      </c>
      <c r="G194" s="55">
        <f>'[11]Daily Roster'!$G194</f>
        <v>0</v>
      </c>
      <c r="H194" s="55">
        <f>'[11]Daily Roster'!$H194</f>
        <v>0</v>
      </c>
      <c r="I194" s="55">
        <f>'[11]Daily Roster'!$I194</f>
        <v>0</v>
      </c>
      <c r="J194" s="55">
        <f>'[11]Daily Roster'!$J194</f>
        <v>0</v>
      </c>
      <c r="K194" s="55">
        <f>'[11]Daily Roster'!$K194</f>
        <v>0</v>
      </c>
      <c r="L194" s="55">
        <f>'[11]Daily Roster'!$L194</f>
        <v>0</v>
      </c>
      <c r="M194" s="55">
        <f>'[11]Daily Roster'!$M194</f>
        <v>0</v>
      </c>
      <c r="N194" s="55">
        <f>'[11]Daily Roster'!$N194</f>
        <v>0</v>
      </c>
      <c r="O194" s="55">
        <f>'[11]Daily Roster'!$O194</f>
        <v>0</v>
      </c>
      <c r="P194" s="55">
        <f>'[11]Daily Roster'!$P194</f>
        <v>0</v>
      </c>
      <c r="Q194" s="55">
        <f>'[11]Daily Roster'!$Q194</f>
        <v>0</v>
      </c>
      <c r="R194" s="55">
        <f>'[11]Daily Roster'!$R194</f>
        <v>0</v>
      </c>
      <c r="S194" s="55">
        <f>'[11]Daily Roster'!$S194</f>
        <v>0</v>
      </c>
      <c r="T194" s="55">
        <f>'[11]Daily Roster'!$T194</f>
        <v>0</v>
      </c>
    </row>
    <row r="195" spans="1:20" x14ac:dyDescent="0.3">
      <c r="A195" s="7">
        <v>43370</v>
      </c>
      <c r="B195" s="1" t="s">
        <v>4</v>
      </c>
      <c r="C195" s="55">
        <f>'[11]Daily Roster'!$C195</f>
        <v>0</v>
      </c>
      <c r="D195" s="55">
        <f>'[11]Daily Roster'!$D195</f>
        <v>0</v>
      </c>
      <c r="E195" s="55">
        <f>'[11]Daily Roster'!$E195</f>
        <v>0</v>
      </c>
      <c r="F195" s="55">
        <f>'[11]Daily Roster'!$F195</f>
        <v>0</v>
      </c>
      <c r="G195" s="55">
        <f>'[11]Daily Roster'!$G195</f>
        <v>0</v>
      </c>
      <c r="H195" s="55">
        <f>'[11]Daily Roster'!$H195</f>
        <v>0</v>
      </c>
      <c r="I195" s="55">
        <f>'[11]Daily Roster'!$I195</f>
        <v>0</v>
      </c>
      <c r="J195" s="55">
        <f>'[11]Daily Roster'!$J195</f>
        <v>0</v>
      </c>
      <c r="K195" s="55">
        <f>'[11]Daily Roster'!$K195</f>
        <v>0</v>
      </c>
      <c r="L195" s="55">
        <f>'[11]Daily Roster'!$L195</f>
        <v>0</v>
      </c>
      <c r="M195" s="55">
        <f>'[11]Daily Roster'!$M195</f>
        <v>0</v>
      </c>
      <c r="N195" s="55">
        <f>'[11]Daily Roster'!$N195</f>
        <v>0</v>
      </c>
      <c r="O195" s="55">
        <f>'[11]Daily Roster'!$O195</f>
        <v>0</v>
      </c>
      <c r="P195" s="55">
        <f>'[11]Daily Roster'!$P195</f>
        <v>0</v>
      </c>
      <c r="Q195" s="55">
        <f>'[11]Daily Roster'!$Q195</f>
        <v>0</v>
      </c>
      <c r="R195" s="55">
        <f>'[11]Daily Roster'!$R195</f>
        <v>0</v>
      </c>
      <c r="S195" s="55">
        <f>'[11]Daily Roster'!$S195</f>
        <v>0</v>
      </c>
      <c r="T195" s="55">
        <f>'[11]Daily Roster'!$T195</f>
        <v>0</v>
      </c>
    </row>
    <row r="196" spans="1:20" x14ac:dyDescent="0.3">
      <c r="A196" s="7">
        <v>43371</v>
      </c>
      <c r="B196" s="1" t="s">
        <v>5</v>
      </c>
      <c r="C196" s="55">
        <f>'[11]Daily Roster'!$C196</f>
        <v>0</v>
      </c>
      <c r="D196" s="55">
        <f>'[11]Daily Roster'!$D196</f>
        <v>0</v>
      </c>
      <c r="E196" s="55">
        <f>'[11]Daily Roster'!$E196</f>
        <v>0</v>
      </c>
      <c r="F196" s="55">
        <f>'[11]Daily Roster'!$F196</f>
        <v>0</v>
      </c>
      <c r="G196" s="55">
        <f>'[11]Daily Roster'!$G196</f>
        <v>0</v>
      </c>
      <c r="H196" s="55">
        <f>'[11]Daily Roster'!$H196</f>
        <v>0</v>
      </c>
      <c r="I196" s="55">
        <f>'[11]Daily Roster'!$I196</f>
        <v>0</v>
      </c>
      <c r="J196" s="55">
        <f>'[11]Daily Roster'!$J196</f>
        <v>0</v>
      </c>
      <c r="K196" s="55">
        <f>'[11]Daily Roster'!$K196</f>
        <v>0</v>
      </c>
      <c r="L196" s="55">
        <f>'[11]Daily Roster'!$L196</f>
        <v>0</v>
      </c>
      <c r="M196" s="55">
        <f>'[11]Daily Roster'!$M196</f>
        <v>0</v>
      </c>
      <c r="N196" s="55">
        <f>'[11]Daily Roster'!$N196</f>
        <v>0</v>
      </c>
      <c r="O196" s="55">
        <f>'[11]Daily Roster'!$O196</f>
        <v>0</v>
      </c>
      <c r="P196" s="55">
        <f>'[11]Daily Roster'!$P196</f>
        <v>0</v>
      </c>
      <c r="Q196" s="55">
        <f>'[11]Daily Roster'!$Q196</f>
        <v>0</v>
      </c>
      <c r="R196" s="55">
        <f>'[11]Daily Roster'!$R196</f>
        <v>0</v>
      </c>
      <c r="S196" s="55">
        <f>'[11]Daily Roster'!$S196</f>
        <v>0</v>
      </c>
      <c r="T196" s="55">
        <f>'[11]Daily Roster'!$T196</f>
        <v>0</v>
      </c>
    </row>
    <row r="197" spans="1:20" x14ac:dyDescent="0.3">
      <c r="A197" s="7">
        <v>43374</v>
      </c>
      <c r="B197" s="1" t="s">
        <v>1</v>
      </c>
      <c r="C197" s="55">
        <f>'[11]Daily Roster'!$C197</f>
        <v>0</v>
      </c>
      <c r="D197" s="55">
        <f>'[11]Daily Roster'!$D197</f>
        <v>0</v>
      </c>
      <c r="E197" s="55">
        <f>'[11]Daily Roster'!$E197</f>
        <v>0</v>
      </c>
      <c r="F197" s="55">
        <f>'[11]Daily Roster'!$F197</f>
        <v>0</v>
      </c>
      <c r="G197" s="55">
        <f>'[11]Daily Roster'!$G197</f>
        <v>0</v>
      </c>
      <c r="H197" s="55">
        <f>'[11]Daily Roster'!$H197</f>
        <v>0</v>
      </c>
      <c r="I197" s="55">
        <f>'[11]Daily Roster'!$I197</f>
        <v>0</v>
      </c>
      <c r="J197" s="55">
        <f>'[11]Daily Roster'!$J197</f>
        <v>0</v>
      </c>
      <c r="K197" s="55">
        <f>'[11]Daily Roster'!$K197</f>
        <v>0</v>
      </c>
      <c r="L197" s="55">
        <f>'[11]Daily Roster'!$L197</f>
        <v>0</v>
      </c>
      <c r="M197" s="55">
        <f>'[11]Daily Roster'!$M197</f>
        <v>0</v>
      </c>
      <c r="N197" s="55">
        <f>'[11]Daily Roster'!$N197</f>
        <v>0</v>
      </c>
      <c r="O197" s="55">
        <f>'[11]Daily Roster'!$O197</f>
        <v>0</v>
      </c>
      <c r="P197" s="55">
        <f>'[11]Daily Roster'!$P197</f>
        <v>0</v>
      </c>
      <c r="Q197" s="55">
        <f>'[11]Daily Roster'!$Q197</f>
        <v>0</v>
      </c>
      <c r="R197" s="55">
        <f>'[11]Daily Roster'!$R197</f>
        <v>0</v>
      </c>
      <c r="S197" s="55">
        <f>'[11]Daily Roster'!$S197</f>
        <v>0</v>
      </c>
      <c r="T197" s="55">
        <f>'[11]Daily Roster'!$T197</f>
        <v>0</v>
      </c>
    </row>
    <row r="198" spans="1:20" x14ac:dyDescent="0.3">
      <c r="A198" s="7">
        <v>43375</v>
      </c>
      <c r="B198" s="1" t="s">
        <v>2</v>
      </c>
      <c r="C198" s="55">
        <f>'[11]Daily Roster'!$C198</f>
        <v>0</v>
      </c>
      <c r="D198" s="55">
        <f>'[11]Daily Roster'!$D198</f>
        <v>0</v>
      </c>
      <c r="E198" s="55">
        <f>'[11]Daily Roster'!$E198</f>
        <v>0</v>
      </c>
      <c r="F198" s="55">
        <f>'[11]Daily Roster'!$F198</f>
        <v>0</v>
      </c>
      <c r="G198" s="55">
        <f>'[11]Daily Roster'!$G198</f>
        <v>0</v>
      </c>
      <c r="H198" s="55">
        <f>'[11]Daily Roster'!$H198</f>
        <v>0</v>
      </c>
      <c r="I198" s="55">
        <f>'[11]Daily Roster'!$I198</f>
        <v>0</v>
      </c>
      <c r="J198" s="55">
        <f>'[11]Daily Roster'!$J198</f>
        <v>0</v>
      </c>
      <c r="K198" s="55">
        <f>'[11]Daily Roster'!$K198</f>
        <v>0</v>
      </c>
      <c r="L198" s="55">
        <f>'[11]Daily Roster'!$L198</f>
        <v>0</v>
      </c>
      <c r="M198" s="55">
        <f>'[11]Daily Roster'!$M198</f>
        <v>0</v>
      </c>
      <c r="N198" s="55">
        <f>'[11]Daily Roster'!$N198</f>
        <v>0</v>
      </c>
      <c r="O198" s="55">
        <f>'[11]Daily Roster'!$O198</f>
        <v>0</v>
      </c>
      <c r="P198" s="55">
        <f>'[11]Daily Roster'!$P198</f>
        <v>0</v>
      </c>
      <c r="Q198" s="55">
        <f>'[11]Daily Roster'!$Q198</f>
        <v>0</v>
      </c>
      <c r="R198" s="55">
        <f>'[11]Daily Roster'!$R198</f>
        <v>0</v>
      </c>
      <c r="S198" s="55">
        <f>'[11]Daily Roster'!$S198</f>
        <v>0</v>
      </c>
      <c r="T198" s="55">
        <f>'[11]Daily Roster'!$T198</f>
        <v>0</v>
      </c>
    </row>
    <row r="199" spans="1:20" x14ac:dyDescent="0.3">
      <c r="A199" s="7">
        <v>43376</v>
      </c>
      <c r="B199" s="1" t="s">
        <v>3</v>
      </c>
      <c r="C199" s="55">
        <f>'[11]Daily Roster'!$C199</f>
        <v>0</v>
      </c>
      <c r="D199" s="55">
        <f>'[11]Daily Roster'!$D199</f>
        <v>0</v>
      </c>
      <c r="E199" s="55">
        <f>'[11]Daily Roster'!$E199</f>
        <v>0</v>
      </c>
      <c r="F199" s="55">
        <f>'[11]Daily Roster'!$F199</f>
        <v>0</v>
      </c>
      <c r="G199" s="55">
        <f>'[11]Daily Roster'!$G199</f>
        <v>0</v>
      </c>
      <c r="H199" s="55">
        <f>'[11]Daily Roster'!$H199</f>
        <v>0</v>
      </c>
      <c r="I199" s="55">
        <f>'[11]Daily Roster'!$I199</f>
        <v>0</v>
      </c>
      <c r="J199" s="55">
        <f>'[11]Daily Roster'!$J199</f>
        <v>0</v>
      </c>
      <c r="K199" s="55">
        <f>'[11]Daily Roster'!$K199</f>
        <v>0</v>
      </c>
      <c r="L199" s="55">
        <f>'[11]Daily Roster'!$L199</f>
        <v>0</v>
      </c>
      <c r="M199" s="55">
        <f>'[11]Daily Roster'!$M199</f>
        <v>0</v>
      </c>
      <c r="N199" s="55">
        <f>'[11]Daily Roster'!$N199</f>
        <v>0</v>
      </c>
      <c r="O199" s="55">
        <f>'[11]Daily Roster'!$O199</f>
        <v>0</v>
      </c>
      <c r="P199" s="55">
        <f>'[11]Daily Roster'!$P199</f>
        <v>0</v>
      </c>
      <c r="Q199" s="55">
        <f>'[11]Daily Roster'!$Q199</f>
        <v>0</v>
      </c>
      <c r="R199" s="55">
        <f>'[11]Daily Roster'!$R199</f>
        <v>0</v>
      </c>
      <c r="S199" s="55">
        <f>'[11]Daily Roster'!$S199</f>
        <v>0</v>
      </c>
      <c r="T199" s="55">
        <f>'[11]Daily Roster'!$T199</f>
        <v>0</v>
      </c>
    </row>
    <row r="200" spans="1:20" x14ac:dyDescent="0.3">
      <c r="A200" s="7">
        <v>43377</v>
      </c>
      <c r="B200" s="1" t="s">
        <v>4</v>
      </c>
      <c r="C200" s="55">
        <f>'[11]Daily Roster'!$C200</f>
        <v>0</v>
      </c>
      <c r="D200" s="55">
        <f>'[11]Daily Roster'!$D200</f>
        <v>0</v>
      </c>
      <c r="E200" s="55">
        <f>'[11]Daily Roster'!$E200</f>
        <v>0</v>
      </c>
      <c r="F200" s="55">
        <f>'[11]Daily Roster'!$F200</f>
        <v>0</v>
      </c>
      <c r="G200" s="55">
        <f>'[11]Daily Roster'!$G200</f>
        <v>0</v>
      </c>
      <c r="H200" s="55">
        <f>'[11]Daily Roster'!$H200</f>
        <v>0</v>
      </c>
      <c r="I200" s="55">
        <f>'[11]Daily Roster'!$I200</f>
        <v>0</v>
      </c>
      <c r="J200" s="55">
        <f>'[11]Daily Roster'!$J200</f>
        <v>0</v>
      </c>
      <c r="K200" s="55">
        <f>'[11]Daily Roster'!$K200</f>
        <v>0</v>
      </c>
      <c r="L200" s="55">
        <f>'[11]Daily Roster'!$L200</f>
        <v>0</v>
      </c>
      <c r="M200" s="55">
        <f>'[11]Daily Roster'!$M200</f>
        <v>0</v>
      </c>
      <c r="N200" s="55">
        <f>'[11]Daily Roster'!$N200</f>
        <v>0</v>
      </c>
      <c r="O200" s="55">
        <f>'[11]Daily Roster'!$O200</f>
        <v>0</v>
      </c>
      <c r="P200" s="55">
        <f>'[11]Daily Roster'!$P200</f>
        <v>0</v>
      </c>
      <c r="Q200" s="55">
        <f>'[11]Daily Roster'!$Q200</f>
        <v>0</v>
      </c>
      <c r="R200" s="55">
        <f>'[11]Daily Roster'!$R200</f>
        <v>0</v>
      </c>
      <c r="S200" s="55">
        <f>'[11]Daily Roster'!$S200</f>
        <v>0</v>
      </c>
      <c r="T200" s="55">
        <f>'[11]Daily Roster'!$T200</f>
        <v>0</v>
      </c>
    </row>
    <row r="201" spans="1:20" x14ac:dyDescent="0.3">
      <c r="A201" s="7">
        <v>43378</v>
      </c>
      <c r="B201" s="1" t="s">
        <v>5</v>
      </c>
      <c r="C201" s="55">
        <f>'[11]Daily Roster'!$C201</f>
        <v>0</v>
      </c>
      <c r="D201" s="55">
        <f>'[11]Daily Roster'!$D201</f>
        <v>0</v>
      </c>
      <c r="E201" s="55">
        <f>'[11]Daily Roster'!$E201</f>
        <v>0</v>
      </c>
      <c r="F201" s="55">
        <f>'[11]Daily Roster'!$F201</f>
        <v>0</v>
      </c>
      <c r="G201" s="55">
        <f>'[11]Daily Roster'!$G201</f>
        <v>0</v>
      </c>
      <c r="H201" s="55">
        <f>'[11]Daily Roster'!$H201</f>
        <v>0</v>
      </c>
      <c r="I201" s="55">
        <f>'[11]Daily Roster'!$I201</f>
        <v>0</v>
      </c>
      <c r="J201" s="55">
        <f>'[11]Daily Roster'!$J201</f>
        <v>0</v>
      </c>
      <c r="K201" s="55">
        <f>'[11]Daily Roster'!$K201</f>
        <v>0</v>
      </c>
      <c r="L201" s="55">
        <f>'[11]Daily Roster'!$L201</f>
        <v>0</v>
      </c>
      <c r="M201" s="55">
        <f>'[11]Daily Roster'!$M201</f>
        <v>0</v>
      </c>
      <c r="N201" s="55">
        <f>'[11]Daily Roster'!$N201</f>
        <v>0</v>
      </c>
      <c r="O201" s="55">
        <f>'[11]Daily Roster'!$O201</f>
        <v>0</v>
      </c>
      <c r="P201" s="55">
        <f>'[11]Daily Roster'!$P201</f>
        <v>0</v>
      </c>
      <c r="Q201" s="55">
        <f>'[11]Daily Roster'!$Q201</f>
        <v>0</v>
      </c>
      <c r="R201" s="55">
        <f>'[11]Daily Roster'!$R201</f>
        <v>0</v>
      </c>
      <c r="S201" s="55">
        <f>'[11]Daily Roster'!$S201</f>
        <v>0</v>
      </c>
      <c r="T201" s="55">
        <f>'[11]Daily Roster'!$T201</f>
        <v>0</v>
      </c>
    </row>
    <row r="202" spans="1:20" x14ac:dyDescent="0.3">
      <c r="A202" s="7">
        <v>43381</v>
      </c>
      <c r="B202" s="1" t="s">
        <v>1</v>
      </c>
      <c r="C202" s="55">
        <f>'[11]Daily Roster'!$C202</f>
        <v>0</v>
      </c>
      <c r="D202" s="55">
        <f>'[11]Daily Roster'!$D202</f>
        <v>0</v>
      </c>
      <c r="E202" s="55">
        <f>'[11]Daily Roster'!$E202</f>
        <v>0</v>
      </c>
      <c r="F202" s="55">
        <f>'[11]Daily Roster'!$F202</f>
        <v>0</v>
      </c>
      <c r="G202" s="55">
        <f>'[11]Daily Roster'!$G202</f>
        <v>0</v>
      </c>
      <c r="H202" s="55">
        <f>'[11]Daily Roster'!$H202</f>
        <v>0</v>
      </c>
      <c r="I202" s="55">
        <f>'[11]Daily Roster'!$I202</f>
        <v>0</v>
      </c>
      <c r="J202" s="55">
        <f>'[11]Daily Roster'!$J202</f>
        <v>0</v>
      </c>
      <c r="K202" s="55">
        <f>'[11]Daily Roster'!$K202</f>
        <v>0</v>
      </c>
      <c r="L202" s="55">
        <f>'[11]Daily Roster'!$L202</f>
        <v>0</v>
      </c>
      <c r="M202" s="55">
        <f>'[11]Daily Roster'!$M202</f>
        <v>0</v>
      </c>
      <c r="N202" s="55">
        <f>'[11]Daily Roster'!$N202</f>
        <v>0</v>
      </c>
      <c r="O202" s="55">
        <f>'[11]Daily Roster'!$O202</f>
        <v>0</v>
      </c>
      <c r="P202" s="55">
        <f>'[11]Daily Roster'!$P202</f>
        <v>0</v>
      </c>
      <c r="Q202" s="55">
        <f>'[11]Daily Roster'!$Q202</f>
        <v>0</v>
      </c>
      <c r="R202" s="55">
        <f>'[11]Daily Roster'!$R202</f>
        <v>0</v>
      </c>
      <c r="S202" s="55">
        <f>'[11]Daily Roster'!$S202</f>
        <v>0</v>
      </c>
      <c r="T202" s="55">
        <f>'[11]Daily Roster'!$T202</f>
        <v>0</v>
      </c>
    </row>
    <row r="203" spans="1:20" x14ac:dyDescent="0.3">
      <c r="A203" s="7">
        <v>43382</v>
      </c>
      <c r="B203" s="1" t="s">
        <v>2</v>
      </c>
      <c r="C203" s="55">
        <f>'[11]Daily Roster'!$C203</f>
        <v>0</v>
      </c>
      <c r="D203" s="55">
        <f>'[11]Daily Roster'!$D203</f>
        <v>0</v>
      </c>
      <c r="E203" s="55">
        <f>'[11]Daily Roster'!$E203</f>
        <v>0</v>
      </c>
      <c r="F203" s="55">
        <f>'[11]Daily Roster'!$F203</f>
        <v>0</v>
      </c>
      <c r="G203" s="55">
        <f>'[11]Daily Roster'!$G203</f>
        <v>0</v>
      </c>
      <c r="H203" s="55">
        <f>'[11]Daily Roster'!$H203</f>
        <v>0</v>
      </c>
      <c r="I203" s="55">
        <f>'[11]Daily Roster'!$I203</f>
        <v>0</v>
      </c>
      <c r="J203" s="55">
        <f>'[11]Daily Roster'!$J203</f>
        <v>0</v>
      </c>
      <c r="K203" s="55">
        <f>'[11]Daily Roster'!$K203</f>
        <v>0</v>
      </c>
      <c r="L203" s="55">
        <f>'[11]Daily Roster'!$L203</f>
        <v>0</v>
      </c>
      <c r="M203" s="55">
        <f>'[11]Daily Roster'!$M203</f>
        <v>0</v>
      </c>
      <c r="N203" s="55">
        <f>'[11]Daily Roster'!$N203</f>
        <v>0</v>
      </c>
      <c r="O203" s="55">
        <f>'[11]Daily Roster'!$O203</f>
        <v>0</v>
      </c>
      <c r="P203" s="55">
        <f>'[11]Daily Roster'!$P203</f>
        <v>0</v>
      </c>
      <c r="Q203" s="55">
        <f>'[11]Daily Roster'!$Q203</f>
        <v>0</v>
      </c>
      <c r="R203" s="55">
        <f>'[11]Daily Roster'!$R203</f>
        <v>0</v>
      </c>
      <c r="S203" s="55">
        <f>'[11]Daily Roster'!$S203</f>
        <v>0</v>
      </c>
      <c r="T203" s="55">
        <f>'[11]Daily Roster'!$T203</f>
        <v>0</v>
      </c>
    </row>
    <row r="204" spans="1:20" x14ac:dyDescent="0.3">
      <c r="A204" s="7">
        <v>43383</v>
      </c>
      <c r="B204" s="1" t="s">
        <v>3</v>
      </c>
      <c r="C204" s="55">
        <f>'[11]Daily Roster'!$C204</f>
        <v>0</v>
      </c>
      <c r="D204" s="55">
        <f>'[11]Daily Roster'!$D204</f>
        <v>0</v>
      </c>
      <c r="E204" s="55">
        <f>'[11]Daily Roster'!$E204</f>
        <v>0</v>
      </c>
      <c r="F204" s="55">
        <f>'[11]Daily Roster'!$F204</f>
        <v>0</v>
      </c>
      <c r="G204" s="55">
        <f>'[11]Daily Roster'!$G204</f>
        <v>0</v>
      </c>
      <c r="H204" s="55">
        <f>'[11]Daily Roster'!$H204</f>
        <v>0</v>
      </c>
      <c r="I204" s="55">
        <f>'[11]Daily Roster'!$I204</f>
        <v>0</v>
      </c>
      <c r="J204" s="55">
        <f>'[11]Daily Roster'!$J204</f>
        <v>0</v>
      </c>
      <c r="K204" s="55">
        <f>'[11]Daily Roster'!$K204</f>
        <v>0</v>
      </c>
      <c r="L204" s="55">
        <f>'[11]Daily Roster'!$L204</f>
        <v>0</v>
      </c>
      <c r="M204" s="55">
        <f>'[11]Daily Roster'!$M204</f>
        <v>0</v>
      </c>
      <c r="N204" s="55">
        <f>'[11]Daily Roster'!$N204</f>
        <v>0</v>
      </c>
      <c r="O204" s="55">
        <f>'[11]Daily Roster'!$O204</f>
        <v>0</v>
      </c>
      <c r="P204" s="55">
        <f>'[11]Daily Roster'!$P204</f>
        <v>0</v>
      </c>
      <c r="Q204" s="55">
        <f>'[11]Daily Roster'!$Q204</f>
        <v>0</v>
      </c>
      <c r="R204" s="55">
        <f>'[11]Daily Roster'!$R204</f>
        <v>0</v>
      </c>
      <c r="S204" s="55">
        <f>'[11]Daily Roster'!$S204</f>
        <v>0</v>
      </c>
      <c r="T204" s="55">
        <f>'[11]Daily Roster'!$T204</f>
        <v>0</v>
      </c>
    </row>
    <row r="205" spans="1:20" x14ac:dyDescent="0.3">
      <c r="A205" s="7">
        <v>43384</v>
      </c>
      <c r="B205" s="1" t="s">
        <v>4</v>
      </c>
      <c r="C205" s="55">
        <f>'[11]Daily Roster'!$C205</f>
        <v>0</v>
      </c>
      <c r="D205" s="55">
        <f>'[11]Daily Roster'!$D205</f>
        <v>0</v>
      </c>
      <c r="E205" s="55">
        <f>'[11]Daily Roster'!$E205</f>
        <v>0</v>
      </c>
      <c r="F205" s="55">
        <f>'[11]Daily Roster'!$F205</f>
        <v>0</v>
      </c>
      <c r="G205" s="55">
        <f>'[11]Daily Roster'!$G205</f>
        <v>0</v>
      </c>
      <c r="H205" s="55">
        <f>'[11]Daily Roster'!$H205</f>
        <v>0</v>
      </c>
      <c r="I205" s="55">
        <f>'[11]Daily Roster'!$I205</f>
        <v>0</v>
      </c>
      <c r="J205" s="55">
        <f>'[11]Daily Roster'!$J205</f>
        <v>0</v>
      </c>
      <c r="K205" s="55">
        <f>'[11]Daily Roster'!$K205</f>
        <v>0</v>
      </c>
      <c r="L205" s="55">
        <f>'[11]Daily Roster'!$L205</f>
        <v>0</v>
      </c>
      <c r="M205" s="55">
        <f>'[11]Daily Roster'!$M205</f>
        <v>0</v>
      </c>
      <c r="N205" s="55">
        <f>'[11]Daily Roster'!$N205</f>
        <v>0</v>
      </c>
      <c r="O205" s="55">
        <f>'[11]Daily Roster'!$O205</f>
        <v>0</v>
      </c>
      <c r="P205" s="55">
        <f>'[11]Daily Roster'!$P205</f>
        <v>0</v>
      </c>
      <c r="Q205" s="55">
        <f>'[11]Daily Roster'!$Q205</f>
        <v>0</v>
      </c>
      <c r="R205" s="55">
        <f>'[11]Daily Roster'!$R205</f>
        <v>0</v>
      </c>
      <c r="S205" s="55">
        <f>'[11]Daily Roster'!$S205</f>
        <v>0</v>
      </c>
      <c r="T205" s="55">
        <f>'[11]Daily Roster'!$T205</f>
        <v>0</v>
      </c>
    </row>
    <row r="206" spans="1:20" x14ac:dyDescent="0.3">
      <c r="A206" s="7">
        <v>43385</v>
      </c>
      <c r="B206" s="1" t="s">
        <v>5</v>
      </c>
      <c r="C206" s="55">
        <f>'[11]Daily Roster'!$C206</f>
        <v>0</v>
      </c>
      <c r="D206" s="55">
        <f>'[11]Daily Roster'!$D206</f>
        <v>0</v>
      </c>
      <c r="E206" s="55">
        <f>'[11]Daily Roster'!$E206</f>
        <v>0</v>
      </c>
      <c r="F206" s="55">
        <f>'[11]Daily Roster'!$F206</f>
        <v>0</v>
      </c>
      <c r="G206" s="55">
        <f>'[11]Daily Roster'!$G206</f>
        <v>0</v>
      </c>
      <c r="H206" s="55">
        <f>'[11]Daily Roster'!$H206</f>
        <v>0</v>
      </c>
      <c r="I206" s="55">
        <f>'[11]Daily Roster'!$I206</f>
        <v>0</v>
      </c>
      <c r="J206" s="55">
        <f>'[11]Daily Roster'!$J206</f>
        <v>0</v>
      </c>
      <c r="K206" s="55">
        <f>'[11]Daily Roster'!$K206</f>
        <v>0</v>
      </c>
      <c r="L206" s="55">
        <f>'[11]Daily Roster'!$L206</f>
        <v>0</v>
      </c>
      <c r="M206" s="55">
        <f>'[11]Daily Roster'!$M206</f>
        <v>0</v>
      </c>
      <c r="N206" s="55">
        <f>'[11]Daily Roster'!$N206</f>
        <v>0</v>
      </c>
      <c r="O206" s="55">
        <f>'[11]Daily Roster'!$O206</f>
        <v>0</v>
      </c>
      <c r="P206" s="55">
        <f>'[11]Daily Roster'!$P206</f>
        <v>0</v>
      </c>
      <c r="Q206" s="55">
        <f>'[11]Daily Roster'!$Q206</f>
        <v>0</v>
      </c>
      <c r="R206" s="55">
        <f>'[11]Daily Roster'!$R206</f>
        <v>0</v>
      </c>
      <c r="S206" s="55">
        <f>'[11]Daily Roster'!$S206</f>
        <v>0</v>
      </c>
      <c r="T206" s="55">
        <f>'[11]Daily Roster'!$T206</f>
        <v>0</v>
      </c>
    </row>
    <row r="207" spans="1:20" x14ac:dyDescent="0.3">
      <c r="A207" s="7">
        <v>43388</v>
      </c>
      <c r="B207" s="1" t="s">
        <v>1</v>
      </c>
      <c r="C207" s="55">
        <f>'[11]Daily Roster'!$C207</f>
        <v>0</v>
      </c>
      <c r="D207" s="55">
        <f>'[11]Daily Roster'!$D207</f>
        <v>0</v>
      </c>
      <c r="E207" s="55">
        <f>'[11]Daily Roster'!$E207</f>
        <v>0</v>
      </c>
      <c r="F207" s="55">
        <f>'[11]Daily Roster'!$F207</f>
        <v>0</v>
      </c>
      <c r="G207" s="55">
        <f>'[11]Daily Roster'!$G207</f>
        <v>0</v>
      </c>
      <c r="H207" s="55">
        <f>'[11]Daily Roster'!$H207</f>
        <v>0</v>
      </c>
      <c r="I207" s="55">
        <f>'[11]Daily Roster'!$I207</f>
        <v>0</v>
      </c>
      <c r="J207" s="55">
        <f>'[11]Daily Roster'!$J207</f>
        <v>0</v>
      </c>
      <c r="K207" s="55">
        <f>'[11]Daily Roster'!$K207</f>
        <v>0</v>
      </c>
      <c r="L207" s="55">
        <f>'[11]Daily Roster'!$L207</f>
        <v>0</v>
      </c>
      <c r="M207" s="55">
        <f>'[11]Daily Roster'!$M207</f>
        <v>0</v>
      </c>
      <c r="N207" s="55">
        <f>'[11]Daily Roster'!$N207</f>
        <v>0</v>
      </c>
      <c r="O207" s="55">
        <f>'[11]Daily Roster'!$O207</f>
        <v>0</v>
      </c>
      <c r="P207" s="55">
        <f>'[11]Daily Roster'!$P207</f>
        <v>0</v>
      </c>
      <c r="Q207" s="55">
        <f>'[11]Daily Roster'!$Q207</f>
        <v>0</v>
      </c>
      <c r="R207" s="55">
        <f>'[11]Daily Roster'!$R207</f>
        <v>0</v>
      </c>
      <c r="S207" s="55">
        <f>'[11]Daily Roster'!$S207</f>
        <v>0</v>
      </c>
      <c r="T207" s="55">
        <f>'[11]Daily Roster'!$T207</f>
        <v>0</v>
      </c>
    </row>
    <row r="208" spans="1:20" x14ac:dyDescent="0.3">
      <c r="A208" s="7">
        <v>43389</v>
      </c>
      <c r="B208" s="1" t="s">
        <v>2</v>
      </c>
      <c r="C208" s="55">
        <f>'[11]Daily Roster'!$C208</f>
        <v>0</v>
      </c>
      <c r="D208" s="55">
        <f>'[11]Daily Roster'!$D208</f>
        <v>0</v>
      </c>
      <c r="E208" s="55">
        <f>'[11]Daily Roster'!$E208</f>
        <v>0</v>
      </c>
      <c r="F208" s="55">
        <f>'[11]Daily Roster'!$F208</f>
        <v>0</v>
      </c>
      <c r="G208" s="55">
        <f>'[11]Daily Roster'!$G208</f>
        <v>0</v>
      </c>
      <c r="H208" s="55">
        <f>'[11]Daily Roster'!$H208</f>
        <v>0</v>
      </c>
      <c r="I208" s="55">
        <f>'[11]Daily Roster'!$I208</f>
        <v>0</v>
      </c>
      <c r="J208" s="55">
        <f>'[11]Daily Roster'!$J208</f>
        <v>0</v>
      </c>
      <c r="K208" s="55">
        <f>'[11]Daily Roster'!$K208</f>
        <v>0</v>
      </c>
      <c r="L208" s="55">
        <f>'[11]Daily Roster'!$L208</f>
        <v>0</v>
      </c>
      <c r="M208" s="55">
        <f>'[11]Daily Roster'!$M208</f>
        <v>0</v>
      </c>
      <c r="N208" s="55">
        <f>'[11]Daily Roster'!$N208</f>
        <v>0</v>
      </c>
      <c r="O208" s="55">
        <f>'[11]Daily Roster'!$O208</f>
        <v>0</v>
      </c>
      <c r="P208" s="55">
        <f>'[11]Daily Roster'!$P208</f>
        <v>0</v>
      </c>
      <c r="Q208" s="55">
        <f>'[11]Daily Roster'!$Q208</f>
        <v>0</v>
      </c>
      <c r="R208" s="55">
        <f>'[11]Daily Roster'!$R208</f>
        <v>0</v>
      </c>
      <c r="S208" s="55">
        <f>'[11]Daily Roster'!$S208</f>
        <v>0</v>
      </c>
      <c r="T208" s="55">
        <f>'[11]Daily Roster'!$T208</f>
        <v>0</v>
      </c>
    </row>
    <row r="209" spans="1:20" x14ac:dyDescent="0.3">
      <c r="A209" s="7">
        <v>43390</v>
      </c>
      <c r="B209" s="1" t="s">
        <v>3</v>
      </c>
      <c r="C209" s="55">
        <f>'[11]Daily Roster'!$C209</f>
        <v>0</v>
      </c>
      <c r="D209" s="55">
        <f>'[11]Daily Roster'!$D209</f>
        <v>0</v>
      </c>
      <c r="E209" s="55">
        <f>'[11]Daily Roster'!$E209</f>
        <v>0</v>
      </c>
      <c r="F209" s="55">
        <f>'[11]Daily Roster'!$F209</f>
        <v>0</v>
      </c>
      <c r="G209" s="55">
        <f>'[11]Daily Roster'!$G209</f>
        <v>0</v>
      </c>
      <c r="H209" s="55">
        <f>'[11]Daily Roster'!$H209</f>
        <v>0</v>
      </c>
      <c r="I209" s="55">
        <f>'[11]Daily Roster'!$I209</f>
        <v>0</v>
      </c>
      <c r="J209" s="55">
        <f>'[11]Daily Roster'!$J209</f>
        <v>0</v>
      </c>
      <c r="K209" s="55">
        <f>'[11]Daily Roster'!$K209</f>
        <v>0</v>
      </c>
      <c r="L209" s="55">
        <f>'[11]Daily Roster'!$L209</f>
        <v>0</v>
      </c>
      <c r="M209" s="55">
        <f>'[11]Daily Roster'!$M209</f>
        <v>0</v>
      </c>
      <c r="N209" s="55">
        <f>'[11]Daily Roster'!$N209</f>
        <v>0</v>
      </c>
      <c r="O209" s="55">
        <f>'[11]Daily Roster'!$O209</f>
        <v>0</v>
      </c>
      <c r="P209" s="55">
        <f>'[11]Daily Roster'!$P209</f>
        <v>0</v>
      </c>
      <c r="Q209" s="55">
        <f>'[11]Daily Roster'!$Q209</f>
        <v>0</v>
      </c>
      <c r="R209" s="55">
        <f>'[11]Daily Roster'!$R209</f>
        <v>0</v>
      </c>
      <c r="S209" s="55">
        <f>'[11]Daily Roster'!$S209</f>
        <v>0</v>
      </c>
      <c r="T209" s="55">
        <f>'[11]Daily Roster'!$T209</f>
        <v>0</v>
      </c>
    </row>
    <row r="210" spans="1:20" x14ac:dyDescent="0.3">
      <c r="A210" s="7">
        <v>43391</v>
      </c>
      <c r="B210" s="1" t="s">
        <v>4</v>
      </c>
      <c r="C210" s="55">
        <f>'[11]Daily Roster'!$C210</f>
        <v>0</v>
      </c>
      <c r="D210" s="55">
        <f>'[11]Daily Roster'!$D210</f>
        <v>0</v>
      </c>
      <c r="E210" s="55">
        <f>'[11]Daily Roster'!$E210</f>
        <v>0</v>
      </c>
      <c r="F210" s="55">
        <f>'[11]Daily Roster'!$F210</f>
        <v>0</v>
      </c>
      <c r="G210" s="55">
        <f>'[11]Daily Roster'!$G210</f>
        <v>0</v>
      </c>
      <c r="H210" s="55">
        <f>'[11]Daily Roster'!$H210</f>
        <v>0</v>
      </c>
      <c r="I210" s="55">
        <f>'[11]Daily Roster'!$I210</f>
        <v>0</v>
      </c>
      <c r="J210" s="55">
        <f>'[11]Daily Roster'!$J210</f>
        <v>0</v>
      </c>
      <c r="K210" s="55">
        <f>'[11]Daily Roster'!$K210</f>
        <v>0</v>
      </c>
      <c r="L210" s="55">
        <f>'[11]Daily Roster'!$L210</f>
        <v>0</v>
      </c>
      <c r="M210" s="55">
        <f>'[11]Daily Roster'!$M210</f>
        <v>0</v>
      </c>
      <c r="N210" s="55">
        <f>'[11]Daily Roster'!$N210</f>
        <v>0</v>
      </c>
      <c r="O210" s="55">
        <f>'[11]Daily Roster'!$O210</f>
        <v>0</v>
      </c>
      <c r="P210" s="55">
        <f>'[11]Daily Roster'!$P210</f>
        <v>0</v>
      </c>
      <c r="Q210" s="55">
        <f>'[11]Daily Roster'!$Q210</f>
        <v>0</v>
      </c>
      <c r="R210" s="55">
        <f>'[11]Daily Roster'!$R210</f>
        <v>0</v>
      </c>
      <c r="S210" s="55">
        <f>'[11]Daily Roster'!$S210</f>
        <v>0</v>
      </c>
      <c r="T210" s="55">
        <f>'[11]Daily Roster'!$T210</f>
        <v>0</v>
      </c>
    </row>
    <row r="211" spans="1:20" x14ac:dyDescent="0.3">
      <c r="A211" s="7">
        <v>43392</v>
      </c>
      <c r="B211" s="1" t="s">
        <v>5</v>
      </c>
      <c r="C211" s="55">
        <f>'[11]Daily Roster'!$C211</f>
        <v>0</v>
      </c>
      <c r="D211" s="55">
        <f>'[11]Daily Roster'!$D211</f>
        <v>0</v>
      </c>
      <c r="E211" s="55">
        <f>'[11]Daily Roster'!$E211</f>
        <v>0</v>
      </c>
      <c r="F211" s="55">
        <f>'[11]Daily Roster'!$F211</f>
        <v>0</v>
      </c>
      <c r="G211" s="55">
        <f>'[11]Daily Roster'!$G211</f>
        <v>0</v>
      </c>
      <c r="H211" s="55">
        <f>'[11]Daily Roster'!$H211</f>
        <v>0</v>
      </c>
      <c r="I211" s="55">
        <f>'[11]Daily Roster'!$I211</f>
        <v>0</v>
      </c>
      <c r="J211" s="55">
        <f>'[11]Daily Roster'!$J211</f>
        <v>0</v>
      </c>
      <c r="K211" s="55">
        <f>'[11]Daily Roster'!$K211</f>
        <v>0</v>
      </c>
      <c r="L211" s="55">
        <f>'[11]Daily Roster'!$L211</f>
        <v>0</v>
      </c>
      <c r="M211" s="55">
        <f>'[11]Daily Roster'!$M211</f>
        <v>0</v>
      </c>
      <c r="N211" s="55">
        <f>'[11]Daily Roster'!$N211</f>
        <v>0</v>
      </c>
      <c r="O211" s="55">
        <f>'[11]Daily Roster'!$O211</f>
        <v>0</v>
      </c>
      <c r="P211" s="55">
        <f>'[11]Daily Roster'!$P211</f>
        <v>0</v>
      </c>
      <c r="Q211" s="55">
        <f>'[11]Daily Roster'!$Q211</f>
        <v>0</v>
      </c>
      <c r="R211" s="55">
        <f>'[11]Daily Roster'!$R211</f>
        <v>0</v>
      </c>
      <c r="S211" s="55">
        <f>'[11]Daily Roster'!$S211</f>
        <v>0</v>
      </c>
      <c r="T211" s="55">
        <f>'[11]Daily Roster'!$T211</f>
        <v>0</v>
      </c>
    </row>
    <row r="212" spans="1:20" x14ac:dyDescent="0.3">
      <c r="A212" s="7">
        <v>43395</v>
      </c>
      <c r="B212" s="1" t="s">
        <v>1</v>
      </c>
      <c r="C212" s="55">
        <f>'[11]Daily Roster'!$C212</f>
        <v>0</v>
      </c>
      <c r="D212" s="55">
        <f>'[11]Daily Roster'!$D212</f>
        <v>0</v>
      </c>
      <c r="E212" s="55">
        <f>'[11]Daily Roster'!$E212</f>
        <v>0</v>
      </c>
      <c r="F212" s="55">
        <f>'[11]Daily Roster'!$F212</f>
        <v>0</v>
      </c>
      <c r="G212" s="55">
        <f>'[11]Daily Roster'!$G212</f>
        <v>0</v>
      </c>
      <c r="H212" s="55">
        <f>'[11]Daily Roster'!$H212</f>
        <v>0</v>
      </c>
      <c r="I212" s="55">
        <f>'[11]Daily Roster'!$I212</f>
        <v>0</v>
      </c>
      <c r="J212" s="55">
        <f>'[11]Daily Roster'!$J212</f>
        <v>0</v>
      </c>
      <c r="K212" s="55">
        <f>'[11]Daily Roster'!$K212</f>
        <v>0</v>
      </c>
      <c r="L212" s="55">
        <f>'[11]Daily Roster'!$L212</f>
        <v>0</v>
      </c>
      <c r="M212" s="55">
        <f>'[11]Daily Roster'!$M212</f>
        <v>0</v>
      </c>
      <c r="N212" s="55">
        <f>'[11]Daily Roster'!$N212</f>
        <v>0</v>
      </c>
      <c r="O212" s="55">
        <f>'[11]Daily Roster'!$O212</f>
        <v>0</v>
      </c>
      <c r="P212" s="55">
        <f>'[11]Daily Roster'!$P212</f>
        <v>0</v>
      </c>
      <c r="Q212" s="55">
        <f>'[11]Daily Roster'!$Q212</f>
        <v>0</v>
      </c>
      <c r="R212" s="55">
        <f>'[11]Daily Roster'!$R212</f>
        <v>0</v>
      </c>
      <c r="S212" s="55">
        <f>'[11]Daily Roster'!$S212</f>
        <v>0</v>
      </c>
      <c r="T212" s="55">
        <f>'[11]Daily Roster'!$T212</f>
        <v>0</v>
      </c>
    </row>
    <row r="213" spans="1:20" x14ac:dyDescent="0.3">
      <c r="A213" s="7">
        <v>43396</v>
      </c>
      <c r="B213" s="1" t="s">
        <v>2</v>
      </c>
      <c r="C213" s="55">
        <f>'[11]Daily Roster'!$C213</f>
        <v>0</v>
      </c>
      <c r="D213" s="55">
        <f>'[11]Daily Roster'!$D213</f>
        <v>0</v>
      </c>
      <c r="E213" s="55">
        <f>'[11]Daily Roster'!$E213</f>
        <v>0</v>
      </c>
      <c r="F213" s="55">
        <f>'[11]Daily Roster'!$F213</f>
        <v>0</v>
      </c>
      <c r="G213" s="55">
        <f>'[11]Daily Roster'!$G213</f>
        <v>0</v>
      </c>
      <c r="H213" s="55">
        <f>'[11]Daily Roster'!$H213</f>
        <v>0</v>
      </c>
      <c r="I213" s="55">
        <f>'[11]Daily Roster'!$I213</f>
        <v>0</v>
      </c>
      <c r="J213" s="55">
        <f>'[11]Daily Roster'!$J213</f>
        <v>0</v>
      </c>
      <c r="K213" s="55">
        <f>'[11]Daily Roster'!$K213</f>
        <v>0</v>
      </c>
      <c r="L213" s="55">
        <f>'[11]Daily Roster'!$L213</f>
        <v>0</v>
      </c>
      <c r="M213" s="55">
        <f>'[11]Daily Roster'!$M213</f>
        <v>0</v>
      </c>
      <c r="N213" s="55">
        <f>'[11]Daily Roster'!$N213</f>
        <v>0</v>
      </c>
      <c r="O213" s="55">
        <f>'[11]Daily Roster'!$O213</f>
        <v>0</v>
      </c>
      <c r="P213" s="55">
        <f>'[11]Daily Roster'!$P213</f>
        <v>0</v>
      </c>
      <c r="Q213" s="55">
        <f>'[11]Daily Roster'!$Q213</f>
        <v>0</v>
      </c>
      <c r="R213" s="55">
        <f>'[11]Daily Roster'!$R213</f>
        <v>0</v>
      </c>
      <c r="S213" s="55">
        <f>'[11]Daily Roster'!$S213</f>
        <v>0</v>
      </c>
      <c r="T213" s="55">
        <f>'[11]Daily Roster'!$T213</f>
        <v>0</v>
      </c>
    </row>
    <row r="214" spans="1:20" x14ac:dyDescent="0.3">
      <c r="A214" s="7">
        <v>43397</v>
      </c>
      <c r="B214" s="1" t="s">
        <v>3</v>
      </c>
      <c r="C214" s="55">
        <f>'[11]Daily Roster'!$C214</f>
        <v>0</v>
      </c>
      <c r="D214" s="55">
        <f>'[11]Daily Roster'!$D214</f>
        <v>0</v>
      </c>
      <c r="E214" s="55">
        <f>'[11]Daily Roster'!$E214</f>
        <v>0</v>
      </c>
      <c r="F214" s="55">
        <f>'[11]Daily Roster'!$F214</f>
        <v>0</v>
      </c>
      <c r="G214" s="55">
        <f>'[11]Daily Roster'!$G214</f>
        <v>0</v>
      </c>
      <c r="H214" s="55">
        <f>'[11]Daily Roster'!$H214</f>
        <v>0</v>
      </c>
      <c r="I214" s="55">
        <f>'[11]Daily Roster'!$I214</f>
        <v>0</v>
      </c>
      <c r="J214" s="55">
        <f>'[11]Daily Roster'!$J214</f>
        <v>0</v>
      </c>
      <c r="K214" s="55">
        <f>'[11]Daily Roster'!$K214</f>
        <v>0</v>
      </c>
      <c r="L214" s="55">
        <f>'[11]Daily Roster'!$L214</f>
        <v>0</v>
      </c>
      <c r="M214" s="55">
        <f>'[11]Daily Roster'!$M214</f>
        <v>0</v>
      </c>
      <c r="N214" s="55">
        <f>'[11]Daily Roster'!$N214</f>
        <v>0</v>
      </c>
      <c r="O214" s="55">
        <f>'[11]Daily Roster'!$O214</f>
        <v>0</v>
      </c>
      <c r="P214" s="55">
        <f>'[11]Daily Roster'!$P214</f>
        <v>0</v>
      </c>
      <c r="Q214" s="55">
        <f>'[11]Daily Roster'!$Q214</f>
        <v>0</v>
      </c>
      <c r="R214" s="55">
        <f>'[11]Daily Roster'!$R214</f>
        <v>0</v>
      </c>
      <c r="S214" s="55">
        <f>'[11]Daily Roster'!$S214</f>
        <v>0</v>
      </c>
      <c r="T214" s="55">
        <f>'[11]Daily Roster'!$T214</f>
        <v>0</v>
      </c>
    </row>
    <row r="215" spans="1:20" x14ac:dyDescent="0.3">
      <c r="A215" s="7">
        <v>43398</v>
      </c>
      <c r="B215" s="1" t="s">
        <v>4</v>
      </c>
      <c r="C215" s="55">
        <f>'[11]Daily Roster'!$C215</f>
        <v>0</v>
      </c>
      <c r="D215" s="55">
        <f>'[11]Daily Roster'!$D215</f>
        <v>0</v>
      </c>
      <c r="E215" s="55">
        <f>'[11]Daily Roster'!$E215</f>
        <v>0</v>
      </c>
      <c r="F215" s="55">
        <f>'[11]Daily Roster'!$F215</f>
        <v>0</v>
      </c>
      <c r="G215" s="55">
        <f>'[11]Daily Roster'!$G215</f>
        <v>0</v>
      </c>
      <c r="H215" s="55">
        <f>'[11]Daily Roster'!$H215</f>
        <v>0</v>
      </c>
      <c r="I215" s="55">
        <f>'[11]Daily Roster'!$I215</f>
        <v>0</v>
      </c>
      <c r="J215" s="55">
        <f>'[11]Daily Roster'!$J215</f>
        <v>0</v>
      </c>
      <c r="K215" s="55">
        <f>'[11]Daily Roster'!$K215</f>
        <v>0</v>
      </c>
      <c r="L215" s="55">
        <f>'[11]Daily Roster'!$L215</f>
        <v>0</v>
      </c>
      <c r="M215" s="55">
        <f>'[11]Daily Roster'!$M215</f>
        <v>0</v>
      </c>
      <c r="N215" s="55">
        <f>'[11]Daily Roster'!$N215</f>
        <v>0</v>
      </c>
      <c r="O215" s="55">
        <f>'[11]Daily Roster'!$O215</f>
        <v>0</v>
      </c>
      <c r="P215" s="55">
        <f>'[11]Daily Roster'!$P215</f>
        <v>0</v>
      </c>
      <c r="Q215" s="55">
        <f>'[11]Daily Roster'!$Q215</f>
        <v>0</v>
      </c>
      <c r="R215" s="55">
        <f>'[11]Daily Roster'!$R215</f>
        <v>0</v>
      </c>
      <c r="S215" s="55">
        <f>'[11]Daily Roster'!$S215</f>
        <v>0</v>
      </c>
      <c r="T215" s="55">
        <f>'[11]Daily Roster'!$T215</f>
        <v>0</v>
      </c>
    </row>
    <row r="216" spans="1:20" x14ac:dyDescent="0.3">
      <c r="A216" s="7">
        <v>43399</v>
      </c>
      <c r="B216" s="1" t="s">
        <v>5</v>
      </c>
      <c r="C216" s="55">
        <f>'[11]Daily Roster'!$C216</f>
        <v>0</v>
      </c>
      <c r="D216" s="55">
        <f>'[11]Daily Roster'!$D216</f>
        <v>0</v>
      </c>
      <c r="E216" s="55">
        <f>'[11]Daily Roster'!$E216</f>
        <v>0</v>
      </c>
      <c r="F216" s="55">
        <f>'[11]Daily Roster'!$F216</f>
        <v>0</v>
      </c>
      <c r="G216" s="55">
        <f>'[11]Daily Roster'!$G216</f>
        <v>0</v>
      </c>
      <c r="H216" s="55">
        <f>'[11]Daily Roster'!$H216</f>
        <v>0</v>
      </c>
      <c r="I216" s="55">
        <f>'[11]Daily Roster'!$I216</f>
        <v>0</v>
      </c>
      <c r="J216" s="55">
        <f>'[11]Daily Roster'!$J216</f>
        <v>0</v>
      </c>
      <c r="K216" s="55">
        <f>'[11]Daily Roster'!$K216</f>
        <v>0</v>
      </c>
      <c r="L216" s="55">
        <f>'[11]Daily Roster'!$L216</f>
        <v>0</v>
      </c>
      <c r="M216" s="55">
        <f>'[11]Daily Roster'!$M216</f>
        <v>0</v>
      </c>
      <c r="N216" s="55">
        <f>'[11]Daily Roster'!$N216</f>
        <v>0</v>
      </c>
      <c r="O216" s="55">
        <f>'[11]Daily Roster'!$O216</f>
        <v>0</v>
      </c>
      <c r="P216" s="55">
        <f>'[11]Daily Roster'!$P216</f>
        <v>0</v>
      </c>
      <c r="Q216" s="55">
        <f>'[11]Daily Roster'!$Q216</f>
        <v>0</v>
      </c>
      <c r="R216" s="55">
        <f>'[11]Daily Roster'!$R216</f>
        <v>0</v>
      </c>
      <c r="S216" s="55">
        <f>'[11]Daily Roster'!$S216</f>
        <v>0</v>
      </c>
      <c r="T216" s="55">
        <f>'[11]Daily Roster'!$T216</f>
        <v>0</v>
      </c>
    </row>
    <row r="217" spans="1:20" x14ac:dyDescent="0.3">
      <c r="A217" s="7">
        <v>43402</v>
      </c>
      <c r="B217" s="1" t="s">
        <v>1</v>
      </c>
      <c r="C217" s="55">
        <f>'[11]Daily Roster'!$C217</f>
        <v>0</v>
      </c>
      <c r="D217" s="55">
        <f>'[11]Daily Roster'!$D217</f>
        <v>0</v>
      </c>
      <c r="E217" s="55">
        <f>'[11]Daily Roster'!$E217</f>
        <v>0</v>
      </c>
      <c r="F217" s="55">
        <f>'[11]Daily Roster'!$F217</f>
        <v>0</v>
      </c>
      <c r="G217" s="55">
        <f>'[11]Daily Roster'!$G217</f>
        <v>0</v>
      </c>
      <c r="H217" s="55">
        <f>'[11]Daily Roster'!$H217</f>
        <v>0</v>
      </c>
      <c r="I217" s="55">
        <f>'[11]Daily Roster'!$I217</f>
        <v>0</v>
      </c>
      <c r="J217" s="55">
        <f>'[11]Daily Roster'!$J217</f>
        <v>0</v>
      </c>
      <c r="K217" s="55">
        <f>'[11]Daily Roster'!$K217</f>
        <v>0</v>
      </c>
      <c r="L217" s="55">
        <f>'[11]Daily Roster'!$L217</f>
        <v>0</v>
      </c>
      <c r="M217" s="55">
        <f>'[11]Daily Roster'!$M217</f>
        <v>0</v>
      </c>
      <c r="N217" s="55">
        <f>'[11]Daily Roster'!$N217</f>
        <v>0</v>
      </c>
      <c r="O217" s="55">
        <f>'[11]Daily Roster'!$O217</f>
        <v>0</v>
      </c>
      <c r="P217" s="55">
        <f>'[11]Daily Roster'!$P217</f>
        <v>0</v>
      </c>
      <c r="Q217" s="55">
        <f>'[11]Daily Roster'!$Q217</f>
        <v>0</v>
      </c>
      <c r="R217" s="55">
        <f>'[11]Daily Roster'!$R217</f>
        <v>0</v>
      </c>
      <c r="S217" s="55">
        <f>'[11]Daily Roster'!$S217</f>
        <v>0</v>
      </c>
      <c r="T217" s="55">
        <f>'[11]Daily Roster'!$T217</f>
        <v>0</v>
      </c>
    </row>
    <row r="218" spans="1:20" x14ac:dyDescent="0.3">
      <c r="A218" s="7">
        <v>43403</v>
      </c>
      <c r="B218" s="1" t="s">
        <v>2</v>
      </c>
      <c r="C218" s="55">
        <f>'[11]Daily Roster'!$C218</f>
        <v>0</v>
      </c>
      <c r="D218" s="55">
        <f>'[11]Daily Roster'!$D218</f>
        <v>0</v>
      </c>
      <c r="E218" s="55">
        <f>'[11]Daily Roster'!$E218</f>
        <v>0</v>
      </c>
      <c r="F218" s="55">
        <f>'[11]Daily Roster'!$F218</f>
        <v>0</v>
      </c>
      <c r="G218" s="55">
        <f>'[11]Daily Roster'!$G218</f>
        <v>0</v>
      </c>
      <c r="H218" s="55">
        <f>'[11]Daily Roster'!$H218</f>
        <v>0</v>
      </c>
      <c r="I218" s="55">
        <f>'[11]Daily Roster'!$I218</f>
        <v>0</v>
      </c>
      <c r="J218" s="55">
        <f>'[11]Daily Roster'!$J218</f>
        <v>0</v>
      </c>
      <c r="K218" s="55">
        <f>'[11]Daily Roster'!$K218</f>
        <v>0</v>
      </c>
      <c r="L218" s="55">
        <f>'[11]Daily Roster'!$L218</f>
        <v>0</v>
      </c>
      <c r="M218" s="55">
        <f>'[11]Daily Roster'!$M218</f>
        <v>0</v>
      </c>
      <c r="N218" s="55">
        <f>'[11]Daily Roster'!$N218</f>
        <v>0</v>
      </c>
      <c r="O218" s="55">
        <f>'[11]Daily Roster'!$O218</f>
        <v>0</v>
      </c>
      <c r="P218" s="55">
        <f>'[11]Daily Roster'!$P218</f>
        <v>0</v>
      </c>
      <c r="Q218" s="55">
        <f>'[11]Daily Roster'!$Q218</f>
        <v>0</v>
      </c>
      <c r="R218" s="55">
        <f>'[11]Daily Roster'!$R218</f>
        <v>0</v>
      </c>
      <c r="S218" s="55">
        <f>'[11]Daily Roster'!$S218</f>
        <v>0</v>
      </c>
      <c r="T218" s="55">
        <f>'[11]Daily Roster'!$T218</f>
        <v>0</v>
      </c>
    </row>
    <row r="219" spans="1:20" x14ac:dyDescent="0.3">
      <c r="A219" s="7">
        <v>43404</v>
      </c>
      <c r="B219" s="1" t="s">
        <v>3</v>
      </c>
      <c r="C219" s="55">
        <f>'[11]Daily Roster'!$C219</f>
        <v>0</v>
      </c>
      <c r="D219" s="55">
        <f>'[11]Daily Roster'!$D219</f>
        <v>0</v>
      </c>
      <c r="E219" s="55">
        <f>'[11]Daily Roster'!$E219</f>
        <v>0</v>
      </c>
      <c r="F219" s="55">
        <f>'[11]Daily Roster'!$F219</f>
        <v>0</v>
      </c>
      <c r="G219" s="55">
        <f>'[11]Daily Roster'!$G219</f>
        <v>0</v>
      </c>
      <c r="H219" s="55">
        <f>'[11]Daily Roster'!$H219</f>
        <v>0</v>
      </c>
      <c r="I219" s="55">
        <f>'[11]Daily Roster'!$I219</f>
        <v>0</v>
      </c>
      <c r="J219" s="55">
        <f>'[11]Daily Roster'!$J219</f>
        <v>0</v>
      </c>
      <c r="K219" s="55">
        <f>'[11]Daily Roster'!$K219</f>
        <v>0</v>
      </c>
      <c r="L219" s="55">
        <f>'[11]Daily Roster'!$L219</f>
        <v>0</v>
      </c>
      <c r="M219" s="55">
        <f>'[11]Daily Roster'!$M219</f>
        <v>0</v>
      </c>
      <c r="N219" s="55">
        <f>'[11]Daily Roster'!$N219</f>
        <v>0</v>
      </c>
      <c r="O219" s="55">
        <f>'[11]Daily Roster'!$O219</f>
        <v>0</v>
      </c>
      <c r="P219" s="55">
        <f>'[11]Daily Roster'!$P219</f>
        <v>0</v>
      </c>
      <c r="Q219" s="55">
        <f>'[11]Daily Roster'!$Q219</f>
        <v>0</v>
      </c>
      <c r="R219" s="55">
        <f>'[11]Daily Roster'!$R219</f>
        <v>0</v>
      </c>
      <c r="S219" s="55">
        <f>'[11]Daily Roster'!$S219</f>
        <v>0</v>
      </c>
      <c r="T219" s="55">
        <f>'[11]Daily Roster'!$T219</f>
        <v>0</v>
      </c>
    </row>
    <row r="220" spans="1:20" x14ac:dyDescent="0.3">
      <c r="A220" s="7">
        <v>43405</v>
      </c>
      <c r="B220" s="1" t="s">
        <v>4</v>
      </c>
      <c r="C220" s="55">
        <f>'[11]Daily Roster'!$C220</f>
        <v>0</v>
      </c>
      <c r="D220" s="55">
        <f>'[11]Daily Roster'!$D220</f>
        <v>0</v>
      </c>
      <c r="E220" s="55">
        <f>'[11]Daily Roster'!$E220</f>
        <v>0</v>
      </c>
      <c r="F220" s="55">
        <f>'[11]Daily Roster'!$F220</f>
        <v>0</v>
      </c>
      <c r="G220" s="55">
        <f>'[11]Daily Roster'!$G220</f>
        <v>0</v>
      </c>
      <c r="H220" s="55">
        <f>'[11]Daily Roster'!$H220</f>
        <v>0</v>
      </c>
      <c r="I220" s="55">
        <f>'[11]Daily Roster'!$I220</f>
        <v>0</v>
      </c>
      <c r="J220" s="55">
        <f>'[11]Daily Roster'!$J220</f>
        <v>0</v>
      </c>
      <c r="K220" s="55">
        <f>'[11]Daily Roster'!$K220</f>
        <v>0</v>
      </c>
      <c r="L220" s="55">
        <f>'[11]Daily Roster'!$L220</f>
        <v>0</v>
      </c>
      <c r="M220" s="55">
        <f>'[11]Daily Roster'!$M220</f>
        <v>0</v>
      </c>
      <c r="N220" s="55">
        <f>'[11]Daily Roster'!$N220</f>
        <v>0</v>
      </c>
      <c r="O220" s="55">
        <f>'[11]Daily Roster'!$O220</f>
        <v>0</v>
      </c>
      <c r="P220" s="55">
        <f>'[11]Daily Roster'!$P220</f>
        <v>0</v>
      </c>
      <c r="Q220" s="55">
        <f>'[11]Daily Roster'!$Q220</f>
        <v>0</v>
      </c>
      <c r="R220" s="55">
        <f>'[11]Daily Roster'!$R220</f>
        <v>0</v>
      </c>
      <c r="S220" s="55">
        <f>'[11]Daily Roster'!$S220</f>
        <v>0</v>
      </c>
      <c r="T220" s="55">
        <f>'[11]Daily Roster'!$T220</f>
        <v>0</v>
      </c>
    </row>
    <row r="221" spans="1:20" x14ac:dyDescent="0.3">
      <c r="A221" s="7">
        <v>43406</v>
      </c>
      <c r="B221" s="1" t="s">
        <v>5</v>
      </c>
      <c r="C221" s="55">
        <f>'[11]Daily Roster'!$C221</f>
        <v>0</v>
      </c>
      <c r="D221" s="55">
        <f>'[11]Daily Roster'!$D221</f>
        <v>0</v>
      </c>
      <c r="E221" s="55">
        <f>'[11]Daily Roster'!$E221</f>
        <v>0</v>
      </c>
      <c r="F221" s="55">
        <f>'[11]Daily Roster'!$F221</f>
        <v>0</v>
      </c>
      <c r="G221" s="55">
        <f>'[11]Daily Roster'!$G221</f>
        <v>0</v>
      </c>
      <c r="H221" s="55">
        <f>'[11]Daily Roster'!$H221</f>
        <v>0</v>
      </c>
      <c r="I221" s="55">
        <f>'[11]Daily Roster'!$I221</f>
        <v>0</v>
      </c>
      <c r="J221" s="55">
        <f>'[11]Daily Roster'!$J221</f>
        <v>0</v>
      </c>
      <c r="K221" s="55">
        <f>'[11]Daily Roster'!$K221</f>
        <v>0</v>
      </c>
      <c r="L221" s="55">
        <f>'[11]Daily Roster'!$L221</f>
        <v>0</v>
      </c>
      <c r="M221" s="55">
        <f>'[11]Daily Roster'!$M221</f>
        <v>0</v>
      </c>
      <c r="N221" s="55">
        <f>'[11]Daily Roster'!$N221</f>
        <v>0</v>
      </c>
      <c r="O221" s="55">
        <f>'[11]Daily Roster'!$O221</f>
        <v>0</v>
      </c>
      <c r="P221" s="55">
        <f>'[11]Daily Roster'!$P221</f>
        <v>0</v>
      </c>
      <c r="Q221" s="55">
        <f>'[11]Daily Roster'!$Q221</f>
        <v>0</v>
      </c>
      <c r="R221" s="55">
        <f>'[11]Daily Roster'!$R221</f>
        <v>0</v>
      </c>
      <c r="S221" s="55">
        <f>'[11]Daily Roster'!$S221</f>
        <v>0</v>
      </c>
      <c r="T221" s="55">
        <f>'[11]Daily Roster'!$T221</f>
        <v>0</v>
      </c>
    </row>
    <row r="222" spans="1:20" x14ac:dyDescent="0.3">
      <c r="A222" s="7">
        <v>43409</v>
      </c>
      <c r="B222" s="1" t="s">
        <v>1</v>
      </c>
      <c r="C222" s="55">
        <f>'[11]Daily Roster'!$C222</f>
        <v>0</v>
      </c>
      <c r="D222" s="55">
        <f>'[11]Daily Roster'!$D222</f>
        <v>0</v>
      </c>
      <c r="E222" s="55">
        <f>'[11]Daily Roster'!$E222</f>
        <v>0</v>
      </c>
      <c r="F222" s="55">
        <f>'[11]Daily Roster'!$F222</f>
        <v>0</v>
      </c>
      <c r="G222" s="55">
        <f>'[11]Daily Roster'!$G222</f>
        <v>0</v>
      </c>
      <c r="H222" s="55">
        <f>'[11]Daily Roster'!$H222</f>
        <v>0</v>
      </c>
      <c r="I222" s="55">
        <f>'[11]Daily Roster'!$I222</f>
        <v>0</v>
      </c>
      <c r="J222" s="55">
        <f>'[11]Daily Roster'!$J222</f>
        <v>0</v>
      </c>
      <c r="K222" s="55">
        <f>'[11]Daily Roster'!$K222</f>
        <v>0</v>
      </c>
      <c r="L222" s="55">
        <f>'[11]Daily Roster'!$L222</f>
        <v>0</v>
      </c>
      <c r="M222" s="55">
        <f>'[11]Daily Roster'!$M222</f>
        <v>0</v>
      </c>
      <c r="N222" s="55">
        <f>'[11]Daily Roster'!$N222</f>
        <v>0</v>
      </c>
      <c r="O222" s="55">
        <f>'[11]Daily Roster'!$O222</f>
        <v>0</v>
      </c>
      <c r="P222" s="55">
        <f>'[11]Daily Roster'!$P222</f>
        <v>0</v>
      </c>
      <c r="Q222" s="55">
        <f>'[11]Daily Roster'!$Q222</f>
        <v>0</v>
      </c>
      <c r="R222" s="55">
        <f>'[11]Daily Roster'!$R222</f>
        <v>0</v>
      </c>
      <c r="S222" s="55">
        <f>'[11]Daily Roster'!$S222</f>
        <v>0</v>
      </c>
      <c r="T222" s="55">
        <f>'[11]Daily Roster'!$T222</f>
        <v>0</v>
      </c>
    </row>
    <row r="223" spans="1:20" x14ac:dyDescent="0.3">
      <c r="A223" s="7">
        <v>43410</v>
      </c>
      <c r="B223" s="1" t="s">
        <v>2</v>
      </c>
      <c r="C223" s="55">
        <f>'[11]Daily Roster'!$C223</f>
        <v>0</v>
      </c>
      <c r="D223" s="55">
        <f>'[11]Daily Roster'!$D223</f>
        <v>0</v>
      </c>
      <c r="E223" s="55">
        <f>'[11]Daily Roster'!$E223</f>
        <v>0</v>
      </c>
      <c r="F223" s="55">
        <f>'[11]Daily Roster'!$F223</f>
        <v>0</v>
      </c>
      <c r="G223" s="55">
        <f>'[11]Daily Roster'!$G223</f>
        <v>0</v>
      </c>
      <c r="H223" s="55">
        <f>'[11]Daily Roster'!$H223</f>
        <v>0</v>
      </c>
      <c r="I223" s="55">
        <f>'[11]Daily Roster'!$I223</f>
        <v>0</v>
      </c>
      <c r="J223" s="55">
        <f>'[11]Daily Roster'!$J223</f>
        <v>0</v>
      </c>
      <c r="K223" s="55">
        <f>'[11]Daily Roster'!$K223</f>
        <v>0</v>
      </c>
      <c r="L223" s="55">
        <f>'[11]Daily Roster'!$L223</f>
        <v>0</v>
      </c>
      <c r="M223" s="55">
        <f>'[11]Daily Roster'!$M223</f>
        <v>0</v>
      </c>
      <c r="N223" s="55">
        <f>'[11]Daily Roster'!$N223</f>
        <v>0</v>
      </c>
      <c r="O223" s="55">
        <f>'[11]Daily Roster'!$O223</f>
        <v>0</v>
      </c>
      <c r="P223" s="55">
        <f>'[11]Daily Roster'!$P223</f>
        <v>0</v>
      </c>
      <c r="Q223" s="55">
        <f>'[11]Daily Roster'!$Q223</f>
        <v>0</v>
      </c>
      <c r="R223" s="55">
        <f>'[11]Daily Roster'!$R223</f>
        <v>0</v>
      </c>
      <c r="S223" s="55">
        <f>'[11]Daily Roster'!$S223</f>
        <v>0</v>
      </c>
      <c r="T223" s="55">
        <f>'[11]Daily Roster'!$T223</f>
        <v>0</v>
      </c>
    </row>
    <row r="224" spans="1:20" x14ac:dyDescent="0.3">
      <c r="A224" s="7">
        <v>43411</v>
      </c>
      <c r="B224" s="1" t="s">
        <v>3</v>
      </c>
      <c r="C224" s="55">
        <f>'[11]Daily Roster'!$C224</f>
        <v>0</v>
      </c>
      <c r="D224" s="55">
        <f>'[11]Daily Roster'!$D224</f>
        <v>0</v>
      </c>
      <c r="E224" s="55">
        <f>'[11]Daily Roster'!$E224</f>
        <v>0</v>
      </c>
      <c r="F224" s="55">
        <f>'[11]Daily Roster'!$F224</f>
        <v>0</v>
      </c>
      <c r="G224" s="55">
        <f>'[11]Daily Roster'!$G224</f>
        <v>0</v>
      </c>
      <c r="H224" s="55">
        <f>'[11]Daily Roster'!$H224</f>
        <v>0</v>
      </c>
      <c r="I224" s="55">
        <f>'[11]Daily Roster'!$I224</f>
        <v>0</v>
      </c>
      <c r="J224" s="55">
        <f>'[11]Daily Roster'!$J224</f>
        <v>0</v>
      </c>
      <c r="K224" s="55">
        <f>'[11]Daily Roster'!$K224</f>
        <v>0</v>
      </c>
      <c r="L224" s="55">
        <f>'[11]Daily Roster'!$L224</f>
        <v>0</v>
      </c>
      <c r="M224" s="55">
        <f>'[11]Daily Roster'!$M224</f>
        <v>0</v>
      </c>
      <c r="N224" s="55">
        <f>'[11]Daily Roster'!$N224</f>
        <v>0</v>
      </c>
      <c r="O224" s="55">
        <f>'[11]Daily Roster'!$O224</f>
        <v>0</v>
      </c>
      <c r="P224" s="55">
        <f>'[11]Daily Roster'!$P224</f>
        <v>0</v>
      </c>
      <c r="Q224" s="55">
        <f>'[11]Daily Roster'!$Q224</f>
        <v>0</v>
      </c>
      <c r="R224" s="55">
        <f>'[11]Daily Roster'!$R224</f>
        <v>0</v>
      </c>
      <c r="S224" s="55">
        <f>'[11]Daily Roster'!$S224</f>
        <v>0</v>
      </c>
      <c r="T224" s="55">
        <f>'[11]Daily Roster'!$T224</f>
        <v>0</v>
      </c>
    </row>
    <row r="225" spans="1:20" x14ac:dyDescent="0.3">
      <c r="A225" s="7">
        <v>43412</v>
      </c>
      <c r="B225" s="1" t="s">
        <v>4</v>
      </c>
      <c r="C225" s="55">
        <f>'[11]Daily Roster'!$C225</f>
        <v>0</v>
      </c>
      <c r="D225" s="55">
        <f>'[11]Daily Roster'!$D225</f>
        <v>0</v>
      </c>
      <c r="E225" s="55">
        <f>'[11]Daily Roster'!$E225</f>
        <v>0</v>
      </c>
      <c r="F225" s="55">
        <f>'[11]Daily Roster'!$F225</f>
        <v>0</v>
      </c>
      <c r="G225" s="55">
        <f>'[11]Daily Roster'!$G225</f>
        <v>0</v>
      </c>
      <c r="H225" s="55">
        <f>'[11]Daily Roster'!$H225</f>
        <v>0</v>
      </c>
      <c r="I225" s="55">
        <f>'[11]Daily Roster'!$I225</f>
        <v>0</v>
      </c>
      <c r="J225" s="55">
        <f>'[11]Daily Roster'!$J225</f>
        <v>0</v>
      </c>
      <c r="K225" s="55">
        <f>'[11]Daily Roster'!$K225</f>
        <v>0</v>
      </c>
      <c r="L225" s="55">
        <f>'[11]Daily Roster'!$L225</f>
        <v>0</v>
      </c>
      <c r="M225" s="55">
        <f>'[11]Daily Roster'!$M225</f>
        <v>0</v>
      </c>
      <c r="N225" s="55">
        <f>'[11]Daily Roster'!$N225</f>
        <v>0</v>
      </c>
      <c r="O225" s="55">
        <f>'[11]Daily Roster'!$O225</f>
        <v>0</v>
      </c>
      <c r="P225" s="55">
        <f>'[11]Daily Roster'!$P225</f>
        <v>0</v>
      </c>
      <c r="Q225" s="55">
        <f>'[11]Daily Roster'!$Q225</f>
        <v>0</v>
      </c>
      <c r="R225" s="55">
        <f>'[11]Daily Roster'!$R225</f>
        <v>0</v>
      </c>
      <c r="S225" s="55">
        <f>'[11]Daily Roster'!$S225</f>
        <v>0</v>
      </c>
      <c r="T225" s="55">
        <f>'[11]Daily Roster'!$T225</f>
        <v>0</v>
      </c>
    </row>
    <row r="226" spans="1:20" x14ac:dyDescent="0.3">
      <c r="A226" s="7">
        <v>43413</v>
      </c>
      <c r="B226" s="1" t="s">
        <v>5</v>
      </c>
      <c r="C226" s="55">
        <f>'[11]Daily Roster'!$C226</f>
        <v>0</v>
      </c>
      <c r="D226" s="55">
        <f>'[11]Daily Roster'!$D226</f>
        <v>0</v>
      </c>
      <c r="E226" s="55">
        <f>'[11]Daily Roster'!$E226</f>
        <v>0</v>
      </c>
      <c r="F226" s="55">
        <f>'[11]Daily Roster'!$F226</f>
        <v>0</v>
      </c>
      <c r="G226" s="55">
        <f>'[11]Daily Roster'!$G226</f>
        <v>0</v>
      </c>
      <c r="H226" s="55">
        <f>'[11]Daily Roster'!$H226</f>
        <v>0</v>
      </c>
      <c r="I226" s="55">
        <f>'[11]Daily Roster'!$I226</f>
        <v>0</v>
      </c>
      <c r="J226" s="55">
        <f>'[11]Daily Roster'!$J226</f>
        <v>0</v>
      </c>
      <c r="K226" s="55">
        <f>'[11]Daily Roster'!$K226</f>
        <v>0</v>
      </c>
      <c r="L226" s="55">
        <f>'[11]Daily Roster'!$L226</f>
        <v>0</v>
      </c>
      <c r="M226" s="55">
        <f>'[11]Daily Roster'!$M226</f>
        <v>0</v>
      </c>
      <c r="N226" s="55">
        <f>'[11]Daily Roster'!$N226</f>
        <v>0</v>
      </c>
      <c r="O226" s="55">
        <f>'[11]Daily Roster'!$O226</f>
        <v>0</v>
      </c>
      <c r="P226" s="55">
        <f>'[11]Daily Roster'!$P226</f>
        <v>0</v>
      </c>
      <c r="Q226" s="55">
        <f>'[11]Daily Roster'!$Q226</f>
        <v>0</v>
      </c>
      <c r="R226" s="55">
        <f>'[11]Daily Roster'!$R226</f>
        <v>0</v>
      </c>
      <c r="S226" s="55">
        <f>'[11]Daily Roster'!$S226</f>
        <v>0</v>
      </c>
      <c r="T226" s="55">
        <f>'[11]Daily Roster'!$T226</f>
        <v>0</v>
      </c>
    </row>
    <row r="227" spans="1:20" x14ac:dyDescent="0.3">
      <c r="A227" s="7">
        <v>43416</v>
      </c>
      <c r="B227" s="1" t="s">
        <v>1</v>
      </c>
      <c r="C227" s="55">
        <f>'[11]Daily Roster'!$C227</f>
        <v>0</v>
      </c>
      <c r="D227" s="55">
        <f>'[11]Daily Roster'!$D227</f>
        <v>0</v>
      </c>
      <c r="E227" s="55">
        <f>'[11]Daily Roster'!$E227</f>
        <v>0</v>
      </c>
      <c r="F227" s="55">
        <f>'[11]Daily Roster'!$F227</f>
        <v>0</v>
      </c>
      <c r="G227" s="55">
        <f>'[11]Daily Roster'!$G227</f>
        <v>0</v>
      </c>
      <c r="H227" s="55">
        <f>'[11]Daily Roster'!$H227</f>
        <v>0</v>
      </c>
      <c r="I227" s="55">
        <f>'[11]Daily Roster'!$I227</f>
        <v>0</v>
      </c>
      <c r="J227" s="55">
        <f>'[11]Daily Roster'!$J227</f>
        <v>0</v>
      </c>
      <c r="K227" s="55">
        <f>'[11]Daily Roster'!$K227</f>
        <v>0</v>
      </c>
      <c r="L227" s="55">
        <f>'[11]Daily Roster'!$L227</f>
        <v>0</v>
      </c>
      <c r="M227" s="55">
        <f>'[11]Daily Roster'!$M227</f>
        <v>0</v>
      </c>
      <c r="N227" s="55">
        <f>'[11]Daily Roster'!$N227</f>
        <v>0</v>
      </c>
      <c r="O227" s="55">
        <f>'[11]Daily Roster'!$O227</f>
        <v>0</v>
      </c>
      <c r="P227" s="55">
        <f>'[11]Daily Roster'!$P227</f>
        <v>0</v>
      </c>
      <c r="Q227" s="55">
        <f>'[11]Daily Roster'!$Q227</f>
        <v>0</v>
      </c>
      <c r="R227" s="55">
        <f>'[11]Daily Roster'!$R227</f>
        <v>0</v>
      </c>
      <c r="S227" s="55">
        <f>'[11]Daily Roster'!$S227</f>
        <v>0</v>
      </c>
      <c r="T227" s="55">
        <f>'[11]Daily Roster'!$T227</f>
        <v>0</v>
      </c>
    </row>
    <row r="228" spans="1:20" x14ac:dyDescent="0.3">
      <c r="A228" s="7">
        <v>43417</v>
      </c>
      <c r="B228" s="1" t="s">
        <v>2</v>
      </c>
      <c r="C228" s="55">
        <f>'[11]Daily Roster'!$C228</f>
        <v>0</v>
      </c>
      <c r="D228" s="55">
        <f>'[11]Daily Roster'!$D228</f>
        <v>0</v>
      </c>
      <c r="E228" s="55">
        <f>'[11]Daily Roster'!$E228</f>
        <v>0</v>
      </c>
      <c r="F228" s="55">
        <f>'[11]Daily Roster'!$F228</f>
        <v>0</v>
      </c>
      <c r="G228" s="55">
        <f>'[11]Daily Roster'!$G228</f>
        <v>0</v>
      </c>
      <c r="H228" s="55">
        <f>'[11]Daily Roster'!$H228</f>
        <v>0</v>
      </c>
      <c r="I228" s="55">
        <f>'[11]Daily Roster'!$I228</f>
        <v>0</v>
      </c>
      <c r="J228" s="55">
        <f>'[11]Daily Roster'!$J228</f>
        <v>0</v>
      </c>
      <c r="K228" s="55">
        <f>'[11]Daily Roster'!$K228</f>
        <v>0</v>
      </c>
      <c r="L228" s="55">
        <f>'[11]Daily Roster'!$L228</f>
        <v>0</v>
      </c>
      <c r="M228" s="55">
        <f>'[11]Daily Roster'!$M228</f>
        <v>0</v>
      </c>
      <c r="N228" s="55">
        <f>'[11]Daily Roster'!$N228</f>
        <v>0</v>
      </c>
      <c r="O228" s="55">
        <f>'[11]Daily Roster'!$O228</f>
        <v>0</v>
      </c>
      <c r="P228" s="55">
        <f>'[11]Daily Roster'!$P228</f>
        <v>0</v>
      </c>
      <c r="Q228" s="55">
        <f>'[11]Daily Roster'!$Q228</f>
        <v>0</v>
      </c>
      <c r="R228" s="55">
        <f>'[11]Daily Roster'!$R228</f>
        <v>0</v>
      </c>
      <c r="S228" s="55">
        <f>'[11]Daily Roster'!$S228</f>
        <v>0</v>
      </c>
      <c r="T228" s="55">
        <f>'[11]Daily Roster'!$T228</f>
        <v>0</v>
      </c>
    </row>
    <row r="229" spans="1:20" x14ac:dyDescent="0.3">
      <c r="A229" s="7">
        <v>43418</v>
      </c>
      <c r="B229" s="1" t="s">
        <v>3</v>
      </c>
      <c r="C229" s="55">
        <f>'[11]Daily Roster'!$C229</f>
        <v>0</v>
      </c>
      <c r="D229" s="55">
        <f>'[11]Daily Roster'!$D229</f>
        <v>0</v>
      </c>
      <c r="E229" s="55">
        <f>'[11]Daily Roster'!$E229</f>
        <v>0</v>
      </c>
      <c r="F229" s="55">
        <f>'[11]Daily Roster'!$F229</f>
        <v>0</v>
      </c>
      <c r="G229" s="55">
        <f>'[11]Daily Roster'!$G229</f>
        <v>0</v>
      </c>
      <c r="H229" s="55">
        <f>'[11]Daily Roster'!$H229</f>
        <v>0</v>
      </c>
      <c r="I229" s="55">
        <f>'[11]Daily Roster'!$I229</f>
        <v>0</v>
      </c>
      <c r="J229" s="55">
        <f>'[11]Daily Roster'!$J229</f>
        <v>0</v>
      </c>
      <c r="K229" s="55">
        <f>'[11]Daily Roster'!$K229</f>
        <v>0</v>
      </c>
      <c r="L229" s="55">
        <f>'[11]Daily Roster'!$L229</f>
        <v>0</v>
      </c>
      <c r="M229" s="55">
        <f>'[11]Daily Roster'!$M229</f>
        <v>0</v>
      </c>
      <c r="N229" s="55">
        <f>'[11]Daily Roster'!$N229</f>
        <v>0</v>
      </c>
      <c r="O229" s="55">
        <f>'[11]Daily Roster'!$O229</f>
        <v>0</v>
      </c>
      <c r="P229" s="55">
        <f>'[11]Daily Roster'!$P229</f>
        <v>0</v>
      </c>
      <c r="Q229" s="55">
        <f>'[11]Daily Roster'!$Q229</f>
        <v>0</v>
      </c>
      <c r="R229" s="55">
        <f>'[11]Daily Roster'!$R229</f>
        <v>0</v>
      </c>
      <c r="S229" s="55">
        <f>'[11]Daily Roster'!$S229</f>
        <v>0</v>
      </c>
      <c r="T229" s="55">
        <f>'[11]Daily Roster'!$T229</f>
        <v>0</v>
      </c>
    </row>
    <row r="230" spans="1:20" x14ac:dyDescent="0.3">
      <c r="A230" s="7">
        <v>43419</v>
      </c>
      <c r="B230" s="1" t="s">
        <v>4</v>
      </c>
      <c r="C230" s="55">
        <f>'[11]Daily Roster'!$C230</f>
        <v>0</v>
      </c>
      <c r="D230" s="55">
        <f>'[11]Daily Roster'!$D230</f>
        <v>0</v>
      </c>
      <c r="E230" s="55">
        <f>'[11]Daily Roster'!$E230</f>
        <v>0</v>
      </c>
      <c r="F230" s="55">
        <f>'[11]Daily Roster'!$F230</f>
        <v>0</v>
      </c>
      <c r="G230" s="55">
        <f>'[11]Daily Roster'!$G230</f>
        <v>0</v>
      </c>
      <c r="H230" s="55">
        <f>'[11]Daily Roster'!$H230</f>
        <v>0</v>
      </c>
      <c r="I230" s="55">
        <f>'[11]Daily Roster'!$I230</f>
        <v>0</v>
      </c>
      <c r="J230" s="55">
        <f>'[11]Daily Roster'!$J230</f>
        <v>0</v>
      </c>
      <c r="K230" s="55">
        <f>'[11]Daily Roster'!$K230</f>
        <v>0</v>
      </c>
      <c r="L230" s="55">
        <f>'[11]Daily Roster'!$L230</f>
        <v>0</v>
      </c>
      <c r="M230" s="55">
        <f>'[11]Daily Roster'!$M230</f>
        <v>0</v>
      </c>
      <c r="N230" s="55">
        <f>'[11]Daily Roster'!$N230</f>
        <v>0</v>
      </c>
      <c r="O230" s="55">
        <f>'[11]Daily Roster'!$O230</f>
        <v>0</v>
      </c>
      <c r="P230" s="55">
        <f>'[11]Daily Roster'!$P230</f>
        <v>0</v>
      </c>
      <c r="Q230" s="55">
        <f>'[11]Daily Roster'!$Q230</f>
        <v>0</v>
      </c>
      <c r="R230" s="55">
        <f>'[11]Daily Roster'!$R230</f>
        <v>0</v>
      </c>
      <c r="S230" s="55">
        <f>'[11]Daily Roster'!$S230</f>
        <v>0</v>
      </c>
      <c r="T230" s="55">
        <f>'[11]Daily Roster'!$T230</f>
        <v>0</v>
      </c>
    </row>
    <row r="231" spans="1:20" x14ac:dyDescent="0.3">
      <c r="A231" s="7">
        <v>43420</v>
      </c>
      <c r="B231" s="1" t="s">
        <v>5</v>
      </c>
      <c r="C231" s="55">
        <f>'[11]Daily Roster'!$C231</f>
        <v>0</v>
      </c>
      <c r="D231" s="55">
        <f>'[11]Daily Roster'!$D231</f>
        <v>0</v>
      </c>
      <c r="E231" s="55">
        <f>'[11]Daily Roster'!$E231</f>
        <v>0</v>
      </c>
      <c r="F231" s="55">
        <f>'[11]Daily Roster'!$F231</f>
        <v>0</v>
      </c>
      <c r="G231" s="55">
        <f>'[11]Daily Roster'!$G231</f>
        <v>0</v>
      </c>
      <c r="H231" s="55">
        <f>'[11]Daily Roster'!$H231</f>
        <v>0</v>
      </c>
      <c r="I231" s="55">
        <f>'[11]Daily Roster'!$I231</f>
        <v>0</v>
      </c>
      <c r="J231" s="55">
        <f>'[11]Daily Roster'!$J231</f>
        <v>0</v>
      </c>
      <c r="K231" s="55">
        <f>'[11]Daily Roster'!$K231</f>
        <v>0</v>
      </c>
      <c r="L231" s="55">
        <f>'[11]Daily Roster'!$L231</f>
        <v>0</v>
      </c>
      <c r="M231" s="55">
        <f>'[11]Daily Roster'!$M231</f>
        <v>0</v>
      </c>
      <c r="N231" s="55">
        <f>'[11]Daily Roster'!$N231</f>
        <v>0</v>
      </c>
      <c r="O231" s="55">
        <f>'[11]Daily Roster'!$O231</f>
        <v>0</v>
      </c>
      <c r="P231" s="55">
        <f>'[11]Daily Roster'!$P231</f>
        <v>0</v>
      </c>
      <c r="Q231" s="55">
        <f>'[11]Daily Roster'!$Q231</f>
        <v>0</v>
      </c>
      <c r="R231" s="55">
        <f>'[11]Daily Roster'!$R231</f>
        <v>0</v>
      </c>
      <c r="S231" s="55">
        <f>'[11]Daily Roster'!$S231</f>
        <v>0</v>
      </c>
      <c r="T231" s="55">
        <f>'[11]Daily Roster'!$T231</f>
        <v>0</v>
      </c>
    </row>
    <row r="232" spans="1:20" x14ac:dyDescent="0.3">
      <c r="A232" s="7">
        <v>43423</v>
      </c>
      <c r="B232" s="1" t="s">
        <v>1</v>
      </c>
      <c r="C232" s="55">
        <f>'[11]Daily Roster'!$C232</f>
        <v>0</v>
      </c>
      <c r="D232" s="55">
        <f>'[11]Daily Roster'!$D232</f>
        <v>0</v>
      </c>
      <c r="E232" s="55">
        <f>'[11]Daily Roster'!$E232</f>
        <v>0</v>
      </c>
      <c r="F232" s="55">
        <f>'[11]Daily Roster'!$F232</f>
        <v>0</v>
      </c>
      <c r="G232" s="55">
        <f>'[11]Daily Roster'!$G232</f>
        <v>0</v>
      </c>
      <c r="H232" s="55">
        <f>'[11]Daily Roster'!$H232</f>
        <v>0</v>
      </c>
      <c r="I232" s="55">
        <f>'[11]Daily Roster'!$I232</f>
        <v>0</v>
      </c>
      <c r="J232" s="55">
        <f>'[11]Daily Roster'!$J232</f>
        <v>0</v>
      </c>
      <c r="K232" s="55">
        <f>'[11]Daily Roster'!$K232</f>
        <v>0</v>
      </c>
      <c r="L232" s="55">
        <f>'[11]Daily Roster'!$L232</f>
        <v>0</v>
      </c>
      <c r="M232" s="55">
        <f>'[11]Daily Roster'!$M232</f>
        <v>0</v>
      </c>
      <c r="N232" s="55">
        <f>'[11]Daily Roster'!$N232</f>
        <v>0</v>
      </c>
      <c r="O232" s="55">
        <f>'[11]Daily Roster'!$O232</f>
        <v>0</v>
      </c>
      <c r="P232" s="55">
        <f>'[11]Daily Roster'!$P232</f>
        <v>0</v>
      </c>
      <c r="Q232" s="55">
        <f>'[11]Daily Roster'!$Q232</f>
        <v>0</v>
      </c>
      <c r="R232" s="55">
        <f>'[11]Daily Roster'!$R232</f>
        <v>0</v>
      </c>
      <c r="S232" s="55">
        <f>'[11]Daily Roster'!$S232</f>
        <v>0</v>
      </c>
      <c r="T232" s="55">
        <f>'[11]Daily Roster'!$T232</f>
        <v>0</v>
      </c>
    </row>
    <row r="233" spans="1:20" x14ac:dyDescent="0.3">
      <c r="A233" s="7">
        <v>43424</v>
      </c>
      <c r="B233" s="1" t="s">
        <v>2</v>
      </c>
      <c r="C233" s="55">
        <f>'[11]Daily Roster'!$C233</f>
        <v>0</v>
      </c>
      <c r="D233" s="55">
        <f>'[11]Daily Roster'!$D233</f>
        <v>0</v>
      </c>
      <c r="E233" s="55">
        <f>'[11]Daily Roster'!$E233</f>
        <v>0</v>
      </c>
      <c r="F233" s="55">
        <f>'[11]Daily Roster'!$F233</f>
        <v>0</v>
      </c>
      <c r="G233" s="55">
        <f>'[11]Daily Roster'!$G233</f>
        <v>0</v>
      </c>
      <c r="H233" s="55">
        <f>'[11]Daily Roster'!$H233</f>
        <v>0</v>
      </c>
      <c r="I233" s="55">
        <f>'[11]Daily Roster'!$I233</f>
        <v>0</v>
      </c>
      <c r="J233" s="55">
        <f>'[11]Daily Roster'!$J233</f>
        <v>0</v>
      </c>
      <c r="K233" s="55">
        <f>'[11]Daily Roster'!$K233</f>
        <v>0</v>
      </c>
      <c r="L233" s="55">
        <f>'[11]Daily Roster'!$L233</f>
        <v>0</v>
      </c>
      <c r="M233" s="55">
        <f>'[11]Daily Roster'!$M233</f>
        <v>0</v>
      </c>
      <c r="N233" s="55">
        <f>'[11]Daily Roster'!$N233</f>
        <v>0</v>
      </c>
      <c r="O233" s="55">
        <f>'[11]Daily Roster'!$O233</f>
        <v>0</v>
      </c>
      <c r="P233" s="55">
        <f>'[11]Daily Roster'!$P233</f>
        <v>0</v>
      </c>
      <c r="Q233" s="55">
        <f>'[11]Daily Roster'!$Q233</f>
        <v>0</v>
      </c>
      <c r="R233" s="55">
        <f>'[11]Daily Roster'!$R233</f>
        <v>0</v>
      </c>
      <c r="S233" s="55">
        <f>'[11]Daily Roster'!$S233</f>
        <v>0</v>
      </c>
      <c r="T233" s="55">
        <f>'[11]Daily Roster'!$T233</f>
        <v>0</v>
      </c>
    </row>
    <row r="234" spans="1:20" x14ac:dyDescent="0.3">
      <c r="A234" s="7">
        <v>43425</v>
      </c>
      <c r="B234" s="1" t="s">
        <v>3</v>
      </c>
      <c r="C234" s="55">
        <f>'[11]Daily Roster'!$C234</f>
        <v>0</v>
      </c>
      <c r="D234" s="55">
        <f>'[11]Daily Roster'!$D234</f>
        <v>0</v>
      </c>
      <c r="E234" s="55">
        <f>'[11]Daily Roster'!$E234</f>
        <v>0</v>
      </c>
      <c r="F234" s="55">
        <f>'[11]Daily Roster'!$F234</f>
        <v>0</v>
      </c>
      <c r="G234" s="55">
        <f>'[11]Daily Roster'!$G234</f>
        <v>0</v>
      </c>
      <c r="H234" s="55">
        <f>'[11]Daily Roster'!$H234</f>
        <v>0</v>
      </c>
      <c r="I234" s="55">
        <f>'[11]Daily Roster'!$I234</f>
        <v>0</v>
      </c>
      <c r="J234" s="55">
        <f>'[11]Daily Roster'!$J234</f>
        <v>0</v>
      </c>
      <c r="K234" s="55">
        <f>'[11]Daily Roster'!$K234</f>
        <v>0</v>
      </c>
      <c r="L234" s="55">
        <f>'[11]Daily Roster'!$L234</f>
        <v>0</v>
      </c>
      <c r="M234" s="55">
        <f>'[11]Daily Roster'!$M234</f>
        <v>0</v>
      </c>
      <c r="N234" s="55">
        <f>'[11]Daily Roster'!$N234</f>
        <v>0</v>
      </c>
      <c r="O234" s="55">
        <f>'[11]Daily Roster'!$O234</f>
        <v>0</v>
      </c>
      <c r="P234" s="55">
        <f>'[11]Daily Roster'!$P234</f>
        <v>0</v>
      </c>
      <c r="Q234" s="55">
        <f>'[11]Daily Roster'!$Q234</f>
        <v>0</v>
      </c>
      <c r="R234" s="55">
        <f>'[11]Daily Roster'!$R234</f>
        <v>0</v>
      </c>
      <c r="S234" s="55">
        <f>'[11]Daily Roster'!$S234</f>
        <v>0</v>
      </c>
      <c r="T234" s="55">
        <f>'[11]Daily Roster'!$T234</f>
        <v>0</v>
      </c>
    </row>
    <row r="235" spans="1:20" x14ac:dyDescent="0.3">
      <c r="A235" s="7">
        <v>43426</v>
      </c>
      <c r="B235" s="1" t="s">
        <v>4</v>
      </c>
      <c r="C235" s="55">
        <f>'[11]Daily Roster'!$C235</f>
        <v>0</v>
      </c>
      <c r="D235" s="55">
        <f>'[11]Daily Roster'!$D235</f>
        <v>0</v>
      </c>
      <c r="E235" s="55">
        <f>'[11]Daily Roster'!$E235</f>
        <v>0</v>
      </c>
      <c r="F235" s="55">
        <f>'[11]Daily Roster'!$F235</f>
        <v>0</v>
      </c>
      <c r="G235" s="55">
        <f>'[11]Daily Roster'!$G235</f>
        <v>0</v>
      </c>
      <c r="H235" s="55">
        <f>'[11]Daily Roster'!$H235</f>
        <v>0</v>
      </c>
      <c r="I235" s="55">
        <f>'[11]Daily Roster'!$I235</f>
        <v>0</v>
      </c>
      <c r="J235" s="55">
        <f>'[11]Daily Roster'!$J235</f>
        <v>0</v>
      </c>
      <c r="K235" s="55">
        <f>'[11]Daily Roster'!$K235</f>
        <v>0</v>
      </c>
      <c r="L235" s="55">
        <f>'[11]Daily Roster'!$L235</f>
        <v>0</v>
      </c>
      <c r="M235" s="55">
        <f>'[11]Daily Roster'!$M235</f>
        <v>0</v>
      </c>
      <c r="N235" s="55">
        <f>'[11]Daily Roster'!$N235</f>
        <v>0</v>
      </c>
      <c r="O235" s="55">
        <f>'[11]Daily Roster'!$O235</f>
        <v>0</v>
      </c>
      <c r="P235" s="55">
        <f>'[11]Daily Roster'!$P235</f>
        <v>0</v>
      </c>
      <c r="Q235" s="55">
        <f>'[11]Daily Roster'!$Q235</f>
        <v>0</v>
      </c>
      <c r="R235" s="55">
        <f>'[11]Daily Roster'!$R235</f>
        <v>0</v>
      </c>
      <c r="S235" s="55">
        <f>'[11]Daily Roster'!$S235</f>
        <v>0</v>
      </c>
      <c r="T235" s="55">
        <f>'[11]Daily Roster'!$T235</f>
        <v>0</v>
      </c>
    </row>
    <row r="236" spans="1:20" x14ac:dyDescent="0.3">
      <c r="A236" s="7">
        <v>43427</v>
      </c>
      <c r="B236" s="1" t="s">
        <v>5</v>
      </c>
      <c r="C236" s="55">
        <f>'[11]Daily Roster'!$C236</f>
        <v>0</v>
      </c>
      <c r="D236" s="55">
        <f>'[11]Daily Roster'!$D236</f>
        <v>0</v>
      </c>
      <c r="E236" s="55">
        <f>'[11]Daily Roster'!$E236</f>
        <v>0</v>
      </c>
      <c r="F236" s="55">
        <f>'[11]Daily Roster'!$F236</f>
        <v>0</v>
      </c>
      <c r="G236" s="55">
        <f>'[11]Daily Roster'!$G236</f>
        <v>0</v>
      </c>
      <c r="H236" s="55">
        <f>'[11]Daily Roster'!$H236</f>
        <v>0</v>
      </c>
      <c r="I236" s="55">
        <f>'[11]Daily Roster'!$I236</f>
        <v>0</v>
      </c>
      <c r="J236" s="55">
        <f>'[11]Daily Roster'!$J236</f>
        <v>0</v>
      </c>
      <c r="K236" s="55">
        <f>'[11]Daily Roster'!$K236</f>
        <v>0</v>
      </c>
      <c r="L236" s="55">
        <f>'[11]Daily Roster'!$L236</f>
        <v>0</v>
      </c>
      <c r="M236" s="55">
        <f>'[11]Daily Roster'!$M236</f>
        <v>0</v>
      </c>
      <c r="N236" s="55">
        <f>'[11]Daily Roster'!$N236</f>
        <v>0</v>
      </c>
      <c r="O236" s="55">
        <f>'[11]Daily Roster'!$O236</f>
        <v>0</v>
      </c>
      <c r="P236" s="55">
        <f>'[11]Daily Roster'!$P236</f>
        <v>0</v>
      </c>
      <c r="Q236" s="55">
        <f>'[11]Daily Roster'!$Q236</f>
        <v>0</v>
      </c>
      <c r="R236" s="55">
        <f>'[11]Daily Roster'!$R236</f>
        <v>0</v>
      </c>
      <c r="S236" s="55">
        <f>'[11]Daily Roster'!$S236</f>
        <v>0</v>
      </c>
      <c r="T236" s="55">
        <f>'[11]Daily Roster'!$T236</f>
        <v>0</v>
      </c>
    </row>
    <row r="237" spans="1:20" x14ac:dyDescent="0.3">
      <c r="A237" s="7">
        <v>43430</v>
      </c>
      <c r="B237" s="1" t="s">
        <v>1</v>
      </c>
      <c r="C237" s="55">
        <f>'[11]Daily Roster'!$C237</f>
        <v>0</v>
      </c>
      <c r="D237" s="55">
        <f>'[11]Daily Roster'!$D237</f>
        <v>0</v>
      </c>
      <c r="E237" s="55">
        <f>'[11]Daily Roster'!$E237</f>
        <v>0</v>
      </c>
      <c r="F237" s="55">
        <f>'[11]Daily Roster'!$F237</f>
        <v>0</v>
      </c>
      <c r="G237" s="55">
        <f>'[11]Daily Roster'!$G237</f>
        <v>0</v>
      </c>
      <c r="H237" s="55">
        <f>'[11]Daily Roster'!$H237</f>
        <v>0</v>
      </c>
      <c r="I237" s="55">
        <f>'[11]Daily Roster'!$I237</f>
        <v>0</v>
      </c>
      <c r="J237" s="55">
        <f>'[11]Daily Roster'!$J237</f>
        <v>0</v>
      </c>
      <c r="K237" s="55">
        <f>'[11]Daily Roster'!$K237</f>
        <v>0</v>
      </c>
      <c r="L237" s="55">
        <f>'[11]Daily Roster'!$L237</f>
        <v>0</v>
      </c>
      <c r="M237" s="55">
        <f>'[11]Daily Roster'!$M237</f>
        <v>0</v>
      </c>
      <c r="N237" s="55">
        <f>'[11]Daily Roster'!$N237</f>
        <v>0</v>
      </c>
      <c r="O237" s="55">
        <f>'[11]Daily Roster'!$O237</f>
        <v>0</v>
      </c>
      <c r="P237" s="55">
        <f>'[11]Daily Roster'!$P237</f>
        <v>0</v>
      </c>
      <c r="Q237" s="55">
        <f>'[11]Daily Roster'!$Q237</f>
        <v>0</v>
      </c>
      <c r="R237" s="55">
        <f>'[11]Daily Roster'!$R237</f>
        <v>0</v>
      </c>
      <c r="S237" s="55">
        <f>'[11]Daily Roster'!$S237</f>
        <v>0</v>
      </c>
      <c r="T237" s="55">
        <f>'[11]Daily Roster'!$T237</f>
        <v>0</v>
      </c>
    </row>
    <row r="238" spans="1:20" x14ac:dyDescent="0.3">
      <c r="A238" s="7">
        <v>43431</v>
      </c>
      <c r="B238" s="1" t="s">
        <v>2</v>
      </c>
      <c r="C238" s="55">
        <f>'[11]Daily Roster'!$C238</f>
        <v>0</v>
      </c>
      <c r="D238" s="55">
        <f>'[11]Daily Roster'!$D238</f>
        <v>0</v>
      </c>
      <c r="E238" s="55">
        <f>'[11]Daily Roster'!$E238</f>
        <v>0</v>
      </c>
      <c r="F238" s="55">
        <f>'[11]Daily Roster'!$F238</f>
        <v>0</v>
      </c>
      <c r="G238" s="55">
        <f>'[11]Daily Roster'!$G238</f>
        <v>0</v>
      </c>
      <c r="H238" s="55">
        <f>'[11]Daily Roster'!$H238</f>
        <v>0</v>
      </c>
      <c r="I238" s="55">
        <f>'[11]Daily Roster'!$I238</f>
        <v>0</v>
      </c>
      <c r="J238" s="55">
        <f>'[11]Daily Roster'!$J238</f>
        <v>0</v>
      </c>
      <c r="K238" s="55">
        <f>'[11]Daily Roster'!$K238</f>
        <v>0</v>
      </c>
      <c r="L238" s="55">
        <f>'[11]Daily Roster'!$L238</f>
        <v>0</v>
      </c>
      <c r="M238" s="55">
        <f>'[11]Daily Roster'!$M238</f>
        <v>0</v>
      </c>
      <c r="N238" s="55">
        <f>'[11]Daily Roster'!$N238</f>
        <v>0</v>
      </c>
      <c r="O238" s="55">
        <f>'[11]Daily Roster'!$O238</f>
        <v>0</v>
      </c>
      <c r="P238" s="55">
        <f>'[11]Daily Roster'!$P238</f>
        <v>0</v>
      </c>
      <c r="Q238" s="55">
        <f>'[11]Daily Roster'!$Q238</f>
        <v>0</v>
      </c>
      <c r="R238" s="55">
        <f>'[11]Daily Roster'!$R238</f>
        <v>0</v>
      </c>
      <c r="S238" s="55">
        <f>'[11]Daily Roster'!$S238</f>
        <v>0</v>
      </c>
      <c r="T238" s="55">
        <f>'[11]Daily Roster'!$T238</f>
        <v>0</v>
      </c>
    </row>
    <row r="239" spans="1:20" x14ac:dyDescent="0.3">
      <c r="A239" s="7">
        <v>43432</v>
      </c>
      <c r="B239" s="1" t="s">
        <v>3</v>
      </c>
      <c r="C239" s="55">
        <f>'[11]Daily Roster'!$C239</f>
        <v>0</v>
      </c>
      <c r="D239" s="55">
        <f>'[11]Daily Roster'!$D239</f>
        <v>0</v>
      </c>
      <c r="E239" s="55">
        <f>'[11]Daily Roster'!$E239</f>
        <v>0</v>
      </c>
      <c r="F239" s="55">
        <f>'[11]Daily Roster'!$F239</f>
        <v>0</v>
      </c>
      <c r="G239" s="55">
        <f>'[11]Daily Roster'!$G239</f>
        <v>0</v>
      </c>
      <c r="H239" s="55">
        <f>'[11]Daily Roster'!$H239</f>
        <v>0</v>
      </c>
      <c r="I239" s="55">
        <f>'[11]Daily Roster'!$I239</f>
        <v>0</v>
      </c>
      <c r="J239" s="55">
        <f>'[11]Daily Roster'!$J239</f>
        <v>0</v>
      </c>
      <c r="K239" s="55">
        <f>'[11]Daily Roster'!$K239</f>
        <v>0</v>
      </c>
      <c r="L239" s="55">
        <f>'[11]Daily Roster'!$L239</f>
        <v>0</v>
      </c>
      <c r="M239" s="55">
        <f>'[11]Daily Roster'!$M239</f>
        <v>0</v>
      </c>
      <c r="N239" s="55">
        <f>'[11]Daily Roster'!$N239</f>
        <v>0</v>
      </c>
      <c r="O239" s="55">
        <f>'[11]Daily Roster'!$O239</f>
        <v>0</v>
      </c>
      <c r="P239" s="55">
        <f>'[11]Daily Roster'!$P239</f>
        <v>0</v>
      </c>
      <c r="Q239" s="55">
        <f>'[11]Daily Roster'!$Q239</f>
        <v>0</v>
      </c>
      <c r="R239" s="55">
        <f>'[11]Daily Roster'!$R239</f>
        <v>0</v>
      </c>
      <c r="S239" s="55">
        <f>'[11]Daily Roster'!$S239</f>
        <v>0</v>
      </c>
      <c r="T239" s="55">
        <f>'[11]Daily Roster'!$T239</f>
        <v>0</v>
      </c>
    </row>
    <row r="240" spans="1:20" x14ac:dyDescent="0.3">
      <c r="A240" s="7">
        <v>43433</v>
      </c>
      <c r="B240" s="1" t="s">
        <v>4</v>
      </c>
      <c r="C240" s="55">
        <f>'[11]Daily Roster'!$C240</f>
        <v>0</v>
      </c>
      <c r="D240" s="55">
        <f>'[11]Daily Roster'!$D240</f>
        <v>0</v>
      </c>
      <c r="E240" s="55">
        <f>'[11]Daily Roster'!$E240</f>
        <v>0</v>
      </c>
      <c r="F240" s="55">
        <f>'[11]Daily Roster'!$F240</f>
        <v>0</v>
      </c>
      <c r="G240" s="55">
        <f>'[11]Daily Roster'!$G240</f>
        <v>0</v>
      </c>
      <c r="H240" s="55">
        <f>'[11]Daily Roster'!$H240</f>
        <v>0</v>
      </c>
      <c r="I240" s="55">
        <f>'[11]Daily Roster'!$I240</f>
        <v>0</v>
      </c>
      <c r="J240" s="55">
        <f>'[11]Daily Roster'!$J240</f>
        <v>0</v>
      </c>
      <c r="K240" s="55">
        <f>'[11]Daily Roster'!$K240</f>
        <v>0</v>
      </c>
      <c r="L240" s="55">
        <f>'[11]Daily Roster'!$L240</f>
        <v>0</v>
      </c>
      <c r="M240" s="55">
        <f>'[11]Daily Roster'!$M240</f>
        <v>0</v>
      </c>
      <c r="N240" s="55">
        <f>'[11]Daily Roster'!$N240</f>
        <v>0</v>
      </c>
      <c r="O240" s="55">
        <f>'[11]Daily Roster'!$O240</f>
        <v>0</v>
      </c>
      <c r="P240" s="55">
        <f>'[11]Daily Roster'!$P240</f>
        <v>0</v>
      </c>
      <c r="Q240" s="55">
        <f>'[11]Daily Roster'!$Q240</f>
        <v>0</v>
      </c>
      <c r="R240" s="55">
        <f>'[11]Daily Roster'!$R240</f>
        <v>0</v>
      </c>
      <c r="S240" s="55">
        <f>'[11]Daily Roster'!$S240</f>
        <v>0</v>
      </c>
      <c r="T240" s="55">
        <f>'[11]Daily Roster'!$T240</f>
        <v>0</v>
      </c>
    </row>
    <row r="241" spans="1:20" x14ac:dyDescent="0.3">
      <c r="A241" s="7">
        <v>43434</v>
      </c>
      <c r="B241" s="1" t="s">
        <v>5</v>
      </c>
      <c r="C241" s="55">
        <f>'[11]Daily Roster'!$C241</f>
        <v>0</v>
      </c>
      <c r="D241" s="55">
        <f>'[11]Daily Roster'!$D241</f>
        <v>0</v>
      </c>
      <c r="E241" s="55">
        <f>'[11]Daily Roster'!$E241</f>
        <v>0</v>
      </c>
      <c r="F241" s="55">
        <f>'[11]Daily Roster'!$F241</f>
        <v>0</v>
      </c>
      <c r="G241" s="55">
        <f>'[11]Daily Roster'!$G241</f>
        <v>0</v>
      </c>
      <c r="H241" s="55">
        <f>'[11]Daily Roster'!$H241</f>
        <v>0</v>
      </c>
      <c r="I241" s="55">
        <f>'[11]Daily Roster'!$I241</f>
        <v>0</v>
      </c>
      <c r="J241" s="55">
        <f>'[11]Daily Roster'!$J241</f>
        <v>0</v>
      </c>
      <c r="K241" s="55">
        <f>'[11]Daily Roster'!$K241</f>
        <v>0</v>
      </c>
      <c r="L241" s="55">
        <f>'[11]Daily Roster'!$L241</f>
        <v>0</v>
      </c>
      <c r="M241" s="55">
        <f>'[11]Daily Roster'!$M241</f>
        <v>0</v>
      </c>
      <c r="N241" s="55">
        <f>'[11]Daily Roster'!$N241</f>
        <v>0</v>
      </c>
      <c r="O241" s="55">
        <f>'[11]Daily Roster'!$O241</f>
        <v>0</v>
      </c>
      <c r="P241" s="55">
        <f>'[11]Daily Roster'!$P241</f>
        <v>0</v>
      </c>
      <c r="Q241" s="55">
        <f>'[11]Daily Roster'!$Q241</f>
        <v>0</v>
      </c>
      <c r="R241" s="55">
        <f>'[11]Daily Roster'!$R241</f>
        <v>0</v>
      </c>
      <c r="S241" s="55">
        <f>'[11]Daily Roster'!$S241</f>
        <v>0</v>
      </c>
      <c r="T241" s="55">
        <f>'[11]Daily Roster'!$T241</f>
        <v>0</v>
      </c>
    </row>
    <row r="242" spans="1:20" x14ac:dyDescent="0.3">
      <c r="A242" s="7">
        <v>43437</v>
      </c>
      <c r="B242" s="1" t="s">
        <v>1</v>
      </c>
      <c r="C242" s="55">
        <f>'[11]Daily Roster'!$C242</f>
        <v>0</v>
      </c>
      <c r="D242" s="55">
        <f>'[11]Daily Roster'!$D242</f>
        <v>0</v>
      </c>
      <c r="E242" s="55">
        <f>'[11]Daily Roster'!$E242</f>
        <v>0</v>
      </c>
      <c r="F242" s="55">
        <f>'[11]Daily Roster'!$F242</f>
        <v>0</v>
      </c>
      <c r="G242" s="55">
        <f>'[11]Daily Roster'!$G242</f>
        <v>0</v>
      </c>
      <c r="H242" s="55">
        <f>'[11]Daily Roster'!$H242</f>
        <v>0</v>
      </c>
      <c r="I242" s="55">
        <f>'[11]Daily Roster'!$I242</f>
        <v>0</v>
      </c>
      <c r="J242" s="55">
        <f>'[11]Daily Roster'!$J242</f>
        <v>0</v>
      </c>
      <c r="K242" s="55">
        <f>'[11]Daily Roster'!$K242</f>
        <v>0</v>
      </c>
      <c r="L242" s="55">
        <f>'[11]Daily Roster'!$L242</f>
        <v>0</v>
      </c>
      <c r="M242" s="55">
        <f>'[11]Daily Roster'!$M242</f>
        <v>0</v>
      </c>
      <c r="N242" s="55">
        <f>'[11]Daily Roster'!$N242</f>
        <v>0</v>
      </c>
      <c r="O242" s="55">
        <f>'[11]Daily Roster'!$O242</f>
        <v>0</v>
      </c>
      <c r="P242" s="55">
        <f>'[11]Daily Roster'!$P242</f>
        <v>0</v>
      </c>
      <c r="Q242" s="55">
        <f>'[11]Daily Roster'!$Q242</f>
        <v>0</v>
      </c>
      <c r="R242" s="55">
        <f>'[11]Daily Roster'!$R242</f>
        <v>0</v>
      </c>
      <c r="S242" s="55">
        <f>'[11]Daily Roster'!$S242</f>
        <v>0</v>
      </c>
      <c r="T242" s="55">
        <f>'[11]Daily Roster'!$T242</f>
        <v>0</v>
      </c>
    </row>
    <row r="243" spans="1:20" x14ac:dyDescent="0.3">
      <c r="A243" s="7">
        <v>43438</v>
      </c>
      <c r="B243" s="1" t="s">
        <v>2</v>
      </c>
      <c r="C243" s="55">
        <f>'[11]Daily Roster'!$C243</f>
        <v>0</v>
      </c>
      <c r="D243" s="55">
        <f>'[11]Daily Roster'!$D243</f>
        <v>0</v>
      </c>
      <c r="E243" s="55">
        <f>'[11]Daily Roster'!$E243</f>
        <v>0</v>
      </c>
      <c r="F243" s="55">
        <f>'[11]Daily Roster'!$F243</f>
        <v>0</v>
      </c>
      <c r="G243" s="55">
        <f>'[11]Daily Roster'!$G243</f>
        <v>0</v>
      </c>
      <c r="H243" s="55">
        <f>'[11]Daily Roster'!$H243</f>
        <v>0</v>
      </c>
      <c r="I243" s="55">
        <f>'[11]Daily Roster'!$I243</f>
        <v>0</v>
      </c>
      <c r="J243" s="55">
        <f>'[11]Daily Roster'!$J243</f>
        <v>0</v>
      </c>
      <c r="K243" s="55">
        <f>'[11]Daily Roster'!$K243</f>
        <v>0</v>
      </c>
      <c r="L243" s="55">
        <f>'[11]Daily Roster'!$L243</f>
        <v>0</v>
      </c>
      <c r="M243" s="55">
        <f>'[11]Daily Roster'!$M243</f>
        <v>0</v>
      </c>
      <c r="N243" s="55">
        <f>'[11]Daily Roster'!$N243</f>
        <v>0</v>
      </c>
      <c r="O243" s="55">
        <f>'[11]Daily Roster'!$O243</f>
        <v>0</v>
      </c>
      <c r="P243" s="55">
        <f>'[11]Daily Roster'!$P243</f>
        <v>0</v>
      </c>
      <c r="Q243" s="55">
        <f>'[11]Daily Roster'!$Q243</f>
        <v>0</v>
      </c>
      <c r="R243" s="55">
        <f>'[11]Daily Roster'!$R243</f>
        <v>0</v>
      </c>
      <c r="S243" s="55">
        <f>'[11]Daily Roster'!$S243</f>
        <v>0</v>
      </c>
      <c r="T243" s="55">
        <f>'[11]Daily Roster'!$T243</f>
        <v>0</v>
      </c>
    </row>
    <row r="244" spans="1:20" x14ac:dyDescent="0.3">
      <c r="A244" s="7">
        <v>43439</v>
      </c>
      <c r="B244" s="1" t="s">
        <v>3</v>
      </c>
      <c r="C244" s="55">
        <f>'[11]Daily Roster'!$C244</f>
        <v>0</v>
      </c>
      <c r="D244" s="55">
        <f>'[11]Daily Roster'!$D244</f>
        <v>0</v>
      </c>
      <c r="E244" s="55">
        <f>'[11]Daily Roster'!$E244</f>
        <v>0</v>
      </c>
      <c r="F244" s="55">
        <f>'[11]Daily Roster'!$F244</f>
        <v>0</v>
      </c>
      <c r="G244" s="55">
        <f>'[11]Daily Roster'!$G244</f>
        <v>0</v>
      </c>
      <c r="H244" s="55">
        <f>'[11]Daily Roster'!$H244</f>
        <v>0</v>
      </c>
      <c r="I244" s="55">
        <f>'[11]Daily Roster'!$I244</f>
        <v>0</v>
      </c>
      <c r="J244" s="55">
        <f>'[11]Daily Roster'!$J244</f>
        <v>0</v>
      </c>
      <c r="K244" s="55">
        <f>'[11]Daily Roster'!$K244</f>
        <v>0</v>
      </c>
      <c r="L244" s="55">
        <f>'[11]Daily Roster'!$L244</f>
        <v>0</v>
      </c>
      <c r="M244" s="55">
        <f>'[11]Daily Roster'!$M244</f>
        <v>0</v>
      </c>
      <c r="N244" s="55">
        <f>'[11]Daily Roster'!$N244</f>
        <v>0</v>
      </c>
      <c r="O244" s="55">
        <f>'[11]Daily Roster'!$O244</f>
        <v>0</v>
      </c>
      <c r="P244" s="55">
        <f>'[11]Daily Roster'!$P244</f>
        <v>0</v>
      </c>
      <c r="Q244" s="55">
        <f>'[11]Daily Roster'!$Q244</f>
        <v>0</v>
      </c>
      <c r="R244" s="55">
        <f>'[11]Daily Roster'!$R244</f>
        <v>0</v>
      </c>
      <c r="S244" s="55">
        <f>'[11]Daily Roster'!$S244</f>
        <v>0</v>
      </c>
      <c r="T244" s="55">
        <f>'[11]Daily Roster'!$T244</f>
        <v>0</v>
      </c>
    </row>
    <row r="245" spans="1:20" x14ac:dyDescent="0.3">
      <c r="A245" s="7">
        <v>43440</v>
      </c>
      <c r="B245" s="1" t="s">
        <v>4</v>
      </c>
      <c r="C245" s="55">
        <f>'[11]Daily Roster'!$C245</f>
        <v>0</v>
      </c>
      <c r="D245" s="55">
        <f>'[11]Daily Roster'!$D245</f>
        <v>0</v>
      </c>
      <c r="E245" s="55">
        <f>'[11]Daily Roster'!$E245</f>
        <v>0</v>
      </c>
      <c r="F245" s="55">
        <f>'[11]Daily Roster'!$F245</f>
        <v>0</v>
      </c>
      <c r="G245" s="55">
        <f>'[11]Daily Roster'!$G245</f>
        <v>0</v>
      </c>
      <c r="H245" s="55">
        <f>'[11]Daily Roster'!$H245</f>
        <v>0</v>
      </c>
      <c r="I245" s="55">
        <f>'[11]Daily Roster'!$I245</f>
        <v>0</v>
      </c>
      <c r="J245" s="55">
        <f>'[11]Daily Roster'!$J245</f>
        <v>0</v>
      </c>
      <c r="K245" s="55">
        <f>'[11]Daily Roster'!$K245</f>
        <v>0</v>
      </c>
      <c r="L245" s="55">
        <f>'[11]Daily Roster'!$L245</f>
        <v>0</v>
      </c>
      <c r="M245" s="55">
        <f>'[11]Daily Roster'!$M245</f>
        <v>0</v>
      </c>
      <c r="N245" s="55">
        <f>'[11]Daily Roster'!$N245</f>
        <v>0</v>
      </c>
      <c r="O245" s="55">
        <f>'[11]Daily Roster'!$O245</f>
        <v>0</v>
      </c>
      <c r="P245" s="55">
        <f>'[11]Daily Roster'!$P245</f>
        <v>0</v>
      </c>
      <c r="Q245" s="55">
        <f>'[11]Daily Roster'!$Q245</f>
        <v>0</v>
      </c>
      <c r="R245" s="55">
        <f>'[11]Daily Roster'!$R245</f>
        <v>0</v>
      </c>
      <c r="S245" s="55">
        <f>'[11]Daily Roster'!$S245</f>
        <v>0</v>
      </c>
      <c r="T245" s="55">
        <f>'[11]Daily Roster'!$T245</f>
        <v>0</v>
      </c>
    </row>
    <row r="246" spans="1:20" x14ac:dyDescent="0.3">
      <c r="A246" s="7">
        <v>43441</v>
      </c>
      <c r="B246" s="1" t="s">
        <v>5</v>
      </c>
      <c r="C246" s="55">
        <f>'[11]Daily Roster'!$C246</f>
        <v>0</v>
      </c>
      <c r="D246" s="55">
        <f>'[11]Daily Roster'!$D246</f>
        <v>0</v>
      </c>
      <c r="E246" s="55">
        <f>'[11]Daily Roster'!$E246</f>
        <v>0</v>
      </c>
      <c r="F246" s="55">
        <f>'[11]Daily Roster'!$F246</f>
        <v>0</v>
      </c>
      <c r="G246" s="55">
        <f>'[11]Daily Roster'!$G246</f>
        <v>0</v>
      </c>
      <c r="H246" s="55">
        <f>'[11]Daily Roster'!$H246</f>
        <v>0</v>
      </c>
      <c r="I246" s="55">
        <f>'[11]Daily Roster'!$I246</f>
        <v>0</v>
      </c>
      <c r="J246" s="55">
        <f>'[11]Daily Roster'!$J246</f>
        <v>0</v>
      </c>
      <c r="K246" s="55">
        <f>'[11]Daily Roster'!$K246</f>
        <v>0</v>
      </c>
      <c r="L246" s="55">
        <f>'[11]Daily Roster'!$L246</f>
        <v>0</v>
      </c>
      <c r="M246" s="55">
        <f>'[11]Daily Roster'!$M246</f>
        <v>0</v>
      </c>
      <c r="N246" s="55">
        <f>'[11]Daily Roster'!$N246</f>
        <v>0</v>
      </c>
      <c r="O246" s="55">
        <f>'[11]Daily Roster'!$O246</f>
        <v>0</v>
      </c>
      <c r="P246" s="55">
        <f>'[11]Daily Roster'!$P246</f>
        <v>0</v>
      </c>
      <c r="Q246" s="55">
        <f>'[11]Daily Roster'!$Q246</f>
        <v>0</v>
      </c>
      <c r="R246" s="55">
        <f>'[11]Daily Roster'!$R246</f>
        <v>0</v>
      </c>
      <c r="S246" s="55">
        <f>'[11]Daily Roster'!$S246</f>
        <v>0</v>
      </c>
      <c r="T246" s="55">
        <f>'[11]Daily Roster'!$T246</f>
        <v>0</v>
      </c>
    </row>
    <row r="247" spans="1:20" x14ac:dyDescent="0.3">
      <c r="A247" s="7">
        <v>43444</v>
      </c>
      <c r="B247" s="1" t="s">
        <v>1</v>
      </c>
      <c r="C247" s="55">
        <f>'[11]Daily Roster'!$C247</f>
        <v>0</v>
      </c>
      <c r="D247" s="55">
        <f>'[11]Daily Roster'!$D247</f>
        <v>0</v>
      </c>
      <c r="E247" s="55">
        <f>'[11]Daily Roster'!$E247</f>
        <v>0</v>
      </c>
      <c r="F247" s="55">
        <f>'[11]Daily Roster'!$F247</f>
        <v>0</v>
      </c>
      <c r="G247" s="55">
        <f>'[11]Daily Roster'!$G247</f>
        <v>0</v>
      </c>
      <c r="H247" s="55">
        <f>'[11]Daily Roster'!$H247</f>
        <v>0</v>
      </c>
      <c r="I247" s="55">
        <f>'[11]Daily Roster'!$I247</f>
        <v>0</v>
      </c>
      <c r="J247" s="55">
        <f>'[11]Daily Roster'!$J247</f>
        <v>0</v>
      </c>
      <c r="K247" s="55">
        <f>'[11]Daily Roster'!$K247</f>
        <v>0</v>
      </c>
      <c r="L247" s="55">
        <f>'[11]Daily Roster'!$L247</f>
        <v>0</v>
      </c>
      <c r="M247" s="55">
        <f>'[11]Daily Roster'!$M247</f>
        <v>0</v>
      </c>
      <c r="N247" s="55">
        <f>'[11]Daily Roster'!$N247</f>
        <v>0</v>
      </c>
      <c r="O247" s="55">
        <f>'[11]Daily Roster'!$O247</f>
        <v>0</v>
      </c>
      <c r="P247" s="55">
        <f>'[11]Daily Roster'!$P247</f>
        <v>0</v>
      </c>
      <c r="Q247" s="55">
        <f>'[11]Daily Roster'!$Q247</f>
        <v>0</v>
      </c>
      <c r="R247" s="55">
        <f>'[11]Daily Roster'!$R247</f>
        <v>0</v>
      </c>
      <c r="S247" s="55">
        <f>'[11]Daily Roster'!$S247</f>
        <v>0</v>
      </c>
      <c r="T247" s="55">
        <f>'[11]Daily Roster'!$T247</f>
        <v>0</v>
      </c>
    </row>
    <row r="248" spans="1:20" x14ac:dyDescent="0.3">
      <c r="A248" s="7">
        <v>43445</v>
      </c>
      <c r="B248" s="1" t="s">
        <v>2</v>
      </c>
      <c r="C248" s="55" t="str">
        <f>'[11]Daily Roster'!$C248</f>
        <v>A.Alex</v>
      </c>
      <c r="D248" s="55" t="str">
        <f>'[11]Daily Roster'!$D248</f>
        <v>&gt;2pm A.Alex (SLE clinic)</v>
      </c>
      <c r="E248" s="55" t="str">
        <f>'[11]Daily Roster'!$E248</f>
        <v>M.Lu</v>
      </c>
      <c r="F248" s="55" t="str">
        <f>'[11]Daily Roster'!$F248</f>
        <v>Sam</v>
      </c>
      <c r="G248" s="55" t="str">
        <f>'[11]Daily Roster'!$G248</f>
        <v>Stephanie</v>
      </c>
      <c r="H248" s="55" t="str">
        <f>'[11]Daily Roster'!$H248</f>
        <v>A.Tran</v>
      </c>
      <c r="I248" s="55">
        <f>'[11]Daily Roster'!$I248</f>
        <v>0</v>
      </c>
      <c r="J248" s="55" t="str">
        <f>'[11]Daily Roster'!$J248</f>
        <v>Noor</v>
      </c>
      <c r="K248" s="55" t="str">
        <f>'[11]Daily Roster'!$K248</f>
        <v>qq</v>
      </c>
      <c r="L248" s="55" t="str">
        <f>'[11]Daily Roster'!$L248</f>
        <v>Meng</v>
      </c>
      <c r="M248" s="55">
        <f>'[11]Daily Roster'!$M248</f>
        <v>0</v>
      </c>
      <c r="N248" s="55">
        <f>'[11]Daily Roster'!$N248</f>
        <v>0</v>
      </c>
      <c r="O248" s="55">
        <f>'[11]Daily Roster'!$O248</f>
        <v>0</v>
      </c>
      <c r="P248" s="55">
        <f>'[11]Daily Roster'!$P248</f>
        <v>0</v>
      </c>
      <c r="Q248" s="55">
        <f>'[11]Daily Roster'!$Q248</f>
        <v>0</v>
      </c>
      <c r="R248" s="55">
        <f>'[11]Daily Roster'!$R248</f>
        <v>0</v>
      </c>
      <c r="S248" s="55">
        <f>'[11]Daily Roster'!$S248</f>
        <v>0</v>
      </c>
      <c r="T248" s="55" t="str">
        <f>'[11]Daily Roster'!$T248</f>
        <v>qq</v>
      </c>
    </row>
    <row r="249" spans="1:20" x14ac:dyDescent="0.3">
      <c r="A249" s="7">
        <v>43446</v>
      </c>
      <c r="B249" s="1" t="s">
        <v>3</v>
      </c>
      <c r="C249" s="55" t="str">
        <f>'[11]Daily Roster'!$C249</f>
        <v>Silvana</v>
      </c>
      <c r="D249" s="55" t="str">
        <f>'[11]Daily Roster'!$D249</f>
        <v>&lt;12pm Silvana (RA clinic)</v>
      </c>
      <c r="E249" s="55" t="str">
        <f>'[11]Daily Roster'!$E249</f>
        <v>Phil</v>
      </c>
      <c r="F249" s="55" t="str">
        <f>'[11]Daily Roster'!$F249</f>
        <v>Sam</v>
      </c>
      <c r="G249" s="55" t="str">
        <f>'[11]Daily Roster'!$G249</f>
        <v>Stephanie</v>
      </c>
      <c r="H249" s="55" t="str">
        <f>'[11]Daily Roster'!$H249</f>
        <v>Kelly</v>
      </c>
      <c r="I249" s="55">
        <f>'[11]Daily Roster'!$I249</f>
        <v>0</v>
      </c>
      <c r="J249" s="55" t="str">
        <f>'[11]Daily Roster'!$J249</f>
        <v>A.Alex</v>
      </c>
      <c r="K249" s="55" t="str">
        <f>'[11]Daily Roster'!$K249</f>
        <v>Huda (TB clinic &amp; prep)</v>
      </c>
      <c r="L249" s="55" t="str">
        <f>'[11]Daily Roster'!$L249</f>
        <v>Meng</v>
      </c>
      <c r="M249" s="55">
        <f>'[11]Daily Roster'!$M249</f>
        <v>0</v>
      </c>
      <c r="N249" s="55">
        <f>'[11]Daily Roster'!$N249</f>
        <v>0</v>
      </c>
      <c r="O249" s="55">
        <f>'[11]Daily Roster'!$O249</f>
        <v>0</v>
      </c>
      <c r="P249" s="55">
        <f>'[11]Daily Roster'!$P249</f>
        <v>0</v>
      </c>
      <c r="Q249" s="55">
        <f>'[11]Daily Roster'!$Q249</f>
        <v>0</v>
      </c>
      <c r="R249" s="55">
        <f>'[11]Daily Roster'!$R249</f>
        <v>0</v>
      </c>
      <c r="S249" s="55">
        <f>'[11]Daily Roster'!$S249</f>
        <v>0</v>
      </c>
      <c r="T249" s="55" t="str">
        <f>'[11]Daily Roster'!$T249</f>
        <v>qq</v>
      </c>
    </row>
    <row r="250" spans="1:20" x14ac:dyDescent="0.3">
      <c r="A250" s="7">
        <v>43447</v>
      </c>
      <c r="B250" s="1" t="s">
        <v>4</v>
      </c>
      <c r="C250" s="55" t="str">
        <f>'[11]Daily Roster'!$C250</f>
        <v>Silvana&lt;11.30am</v>
      </c>
      <c r="D250" s="55" t="str">
        <f>'[11]Daily Roster'!$D250</f>
        <v>Diana (compassionate) &gt;11.30am</v>
      </c>
      <c r="E250" s="55" t="str">
        <f>'[11]Daily Roster'!$E250</f>
        <v>Phil</v>
      </c>
      <c r="F250" s="55" t="str">
        <f>'[11]Daily Roster'!$F250</f>
        <v>M.Lu</v>
      </c>
      <c r="G250" s="55" t="str">
        <f>'[11]Daily Roster'!$G250</f>
        <v>Stephanie</v>
      </c>
      <c r="H250" s="55" t="str">
        <f>'[11]Daily Roster'!$H250</f>
        <v>Kelly</v>
      </c>
      <c r="I250" s="55">
        <f>'[11]Daily Roster'!$I250</f>
        <v>0</v>
      </c>
      <c r="J250" s="55" t="str">
        <f>'[11]Daily Roster'!$J250</f>
        <v>Noor</v>
      </c>
      <c r="K250" s="55" t="str">
        <f>'[11]Daily Roster'!$K250</f>
        <v>qq</v>
      </c>
      <c r="L250" s="55" t="str">
        <f>'[11]Daily Roster'!$L250</f>
        <v>Meng</v>
      </c>
      <c r="M250" s="55">
        <f>'[11]Daily Roster'!$M250</f>
        <v>0</v>
      </c>
      <c r="N250" s="55">
        <f>'[11]Daily Roster'!$N250</f>
        <v>0</v>
      </c>
      <c r="O250" s="55">
        <f>'[11]Daily Roster'!$O250</f>
        <v>0</v>
      </c>
      <c r="P250" s="55">
        <f>'[11]Daily Roster'!$P250</f>
        <v>0</v>
      </c>
      <c r="Q250" s="55">
        <f>'[11]Daily Roster'!$Q250</f>
        <v>0</v>
      </c>
      <c r="R250" s="55">
        <f>'[11]Daily Roster'!$R250</f>
        <v>0</v>
      </c>
      <c r="S250" s="55">
        <f>'[11]Daily Roster'!$S250</f>
        <v>0</v>
      </c>
      <c r="T250" s="55" t="str">
        <f>'[11]Daily Roster'!$T250</f>
        <v>qq</v>
      </c>
    </row>
    <row r="251" spans="1:20" x14ac:dyDescent="0.3">
      <c r="A251" s="7">
        <v>43448</v>
      </c>
      <c r="B251" s="1" t="s">
        <v>5</v>
      </c>
      <c r="C251" s="55" t="str">
        <f>'[11]Daily Roster'!$C251</f>
        <v>Natalie</v>
      </c>
      <c r="D251" s="55" t="str">
        <f>'[11]Daily Roster'!$D251</f>
        <v xml:space="preserve">&gt;2pm Natalie (DERM clinic) </v>
      </c>
      <c r="E251" s="55" t="str">
        <f>'[11]Daily Roster'!$E251</f>
        <v>Golriz</v>
      </c>
      <c r="F251" s="55" t="str">
        <f>'[11]Daily Roster'!$F251</f>
        <v>Sam</v>
      </c>
      <c r="G251" s="55" t="str">
        <f>'[11]Daily Roster'!$G251</f>
        <v>Stephanie</v>
      </c>
      <c r="H251" s="55" t="str">
        <f>'[11]Daily Roster'!$H251</f>
        <v>A.Alex</v>
      </c>
      <c r="I251" s="55">
        <f>'[11]Daily Roster'!$I251</f>
        <v>0</v>
      </c>
      <c r="J251" s="55" t="str">
        <f>'[11]Daily Roster'!$J251</f>
        <v>Noor</v>
      </c>
      <c r="K251" s="55" t="str">
        <f>'[11]Daily Roster'!$K251</f>
        <v>Stav (HIV clinic &amp; prep)&lt;1pm</v>
      </c>
      <c r="L251" s="55" t="str">
        <f>'[11]Daily Roster'!$L251</f>
        <v>Meng</v>
      </c>
      <c r="M251" s="55">
        <f>'[11]Daily Roster'!$M251</f>
        <v>0</v>
      </c>
      <c r="N251" s="55">
        <f>'[11]Daily Roster'!$N251</f>
        <v>0</v>
      </c>
      <c r="O251" s="55">
        <f>'[11]Daily Roster'!$O251</f>
        <v>0</v>
      </c>
      <c r="P251" s="55">
        <f>'[11]Daily Roster'!$P251</f>
        <v>0</v>
      </c>
      <c r="Q251" s="55">
        <f>'[11]Daily Roster'!$Q251</f>
        <v>0</v>
      </c>
      <c r="R251" s="55">
        <f>'[11]Daily Roster'!$R251</f>
        <v>0</v>
      </c>
      <c r="S251" s="55">
        <f>'[11]Daily Roster'!$S251</f>
        <v>0</v>
      </c>
      <c r="T251" s="55" t="str">
        <f>'[11]Daily Roster'!$T251</f>
        <v>qq</v>
      </c>
    </row>
    <row r="252" spans="1:20" x14ac:dyDescent="0.3">
      <c r="A252" s="7">
        <v>43451</v>
      </c>
      <c r="B252" s="1" t="s">
        <v>1</v>
      </c>
      <c r="C252" s="55" t="str">
        <f>'[11]Daily Roster'!$C252</f>
        <v>Natalie</v>
      </c>
      <c r="D252" s="55" t="str">
        <f>'[11]Daily Roster'!$D252</f>
        <v xml:space="preserve">&gt;2pm Natalie (DERM clinic) </v>
      </c>
      <c r="E252" s="55" t="str">
        <f>'[11]Daily Roster'!$E252</f>
        <v>Phil</v>
      </c>
      <c r="F252" s="55" t="str">
        <f>'[11]Daily Roster'!$F252</f>
        <v>Sam</v>
      </c>
      <c r="G252" s="55" t="str">
        <f>'[11]Daily Roster'!$G252</f>
        <v>Stephanie</v>
      </c>
      <c r="H252" s="55" t="str">
        <f>'[11]Daily Roster'!$H252</f>
        <v>Robbie</v>
      </c>
      <c r="I252" s="55">
        <f>'[11]Daily Roster'!$I252</f>
        <v>0</v>
      </c>
      <c r="J252" s="55" t="str">
        <f>'[11]Daily Roster'!$J252</f>
        <v>Noor</v>
      </c>
      <c r="K252" s="55" t="str">
        <f>'[11]Daily Roster'!$K252</f>
        <v>qq</v>
      </c>
      <c r="L252" s="55" t="str">
        <f>'[11]Daily Roster'!$L252</f>
        <v>Meng</v>
      </c>
      <c r="M252" s="55">
        <f>'[11]Daily Roster'!$M252</f>
        <v>0</v>
      </c>
      <c r="N252" s="55" t="str">
        <f>'[11]Daily Roster'!$N252</f>
        <v>Victoria (LS) (Neurosurg)</v>
      </c>
      <c r="O252" s="55" t="str">
        <f>'[11]Daily Roster'!$O252</f>
        <v>qq</v>
      </c>
      <c r="P252" s="55" t="str">
        <f>'[11]Daily Roster'!$P252</f>
        <v>qq</v>
      </c>
      <c r="Q252" s="55">
        <f>'[11]Daily Roster'!$Q252</f>
        <v>0</v>
      </c>
      <c r="R252" s="55">
        <f>'[11]Daily Roster'!$R252</f>
        <v>0</v>
      </c>
      <c r="S252" s="55">
        <f>'[11]Daily Roster'!$S252</f>
        <v>0</v>
      </c>
      <c r="T252" s="55" t="str">
        <f>'[11]Daily Roster'!$T252</f>
        <v>qq</v>
      </c>
    </row>
    <row r="253" spans="1:20" x14ac:dyDescent="0.3">
      <c r="A253" s="7">
        <v>43452</v>
      </c>
      <c r="B253" s="1" t="s">
        <v>2</v>
      </c>
      <c r="C253" s="55" t="str">
        <f>'[11]Daily Roster'!$C253</f>
        <v>A.Alex</v>
      </c>
      <c r="D253" s="55" t="str">
        <f>'[11]Daily Roster'!$D253</f>
        <v>&gt;2pm A.Alex (SLE clinic)</v>
      </c>
      <c r="E253" s="55" t="str">
        <f>'[11]Daily Roster'!$E253</f>
        <v>Golriz</v>
      </c>
      <c r="F253" s="55" t="str">
        <f>'[11]Daily Roster'!$F253</f>
        <v>Sam</v>
      </c>
      <c r="G253" s="55" t="str">
        <f>'[11]Daily Roster'!$G253</f>
        <v>Stephanie</v>
      </c>
      <c r="H253" s="55" t="str">
        <f>'[11]Daily Roster'!$H253</f>
        <v>Robbie</v>
      </c>
      <c r="I253" s="55">
        <f>'[11]Daily Roster'!$I253</f>
        <v>0</v>
      </c>
      <c r="J253" s="55" t="str">
        <f>'[11]Daily Roster'!$J253</f>
        <v>Noor</v>
      </c>
      <c r="K253" s="55" t="str">
        <f>'[11]Daily Roster'!$K253</f>
        <v>qq</v>
      </c>
      <c r="L253" s="55" t="str">
        <f>'[11]Daily Roster'!$L253</f>
        <v>Meng</v>
      </c>
      <c r="M253" s="55">
        <f>'[11]Daily Roster'!$M253</f>
        <v>0</v>
      </c>
      <c r="N253" s="55" t="str">
        <f>'[11]Daily Roster'!$N253</f>
        <v>Victoria (LS) (Neurosurg)</v>
      </c>
      <c r="O253" s="55" t="str">
        <f>'[11]Daily Roster'!$O253</f>
        <v>qq</v>
      </c>
      <c r="P253" s="55" t="str">
        <f>'[11]Daily Roster'!$P253</f>
        <v>qq</v>
      </c>
      <c r="Q253" s="55">
        <f>'[11]Daily Roster'!$Q253</f>
        <v>0</v>
      </c>
      <c r="R253" s="55">
        <f>'[11]Daily Roster'!$R253</f>
        <v>0</v>
      </c>
      <c r="S253" s="55">
        <f>'[11]Daily Roster'!$S253</f>
        <v>0</v>
      </c>
      <c r="T253" s="55" t="str">
        <f>'[11]Daily Roster'!$T253</f>
        <v>qq</v>
      </c>
    </row>
    <row r="254" spans="1:20" x14ac:dyDescent="0.3">
      <c r="A254" s="7">
        <v>43453</v>
      </c>
      <c r="B254" s="1" t="s">
        <v>3</v>
      </c>
      <c r="C254" s="55" t="str">
        <f>'[11]Daily Roster'!$C254</f>
        <v>Diana</v>
      </c>
      <c r="D254" s="55" t="str">
        <f>'[11]Daily Roster'!$D254</f>
        <v>&lt;12pm Diana (RA clinic)</v>
      </c>
      <c r="E254" s="55" t="str">
        <f>'[11]Daily Roster'!$E254</f>
        <v>Phil</v>
      </c>
      <c r="F254" s="55" t="str">
        <f>'[11]Daily Roster'!$F254</f>
        <v>Sam</v>
      </c>
      <c r="G254" s="55" t="str">
        <f>'[11]Daily Roster'!$G254</f>
        <v>A.Alex</v>
      </c>
      <c r="H254" s="55" t="str">
        <f>'[11]Daily Roster'!$H254</f>
        <v>Robbie</v>
      </c>
      <c r="I254" s="55">
        <f>'[11]Daily Roster'!$I254</f>
        <v>0</v>
      </c>
      <c r="J254" s="55" t="str">
        <f>'[11]Daily Roster'!$J254</f>
        <v>Noor</v>
      </c>
      <c r="K254" s="55" t="str">
        <f>'[11]Daily Roster'!$K254</f>
        <v>Silvana (TB clinic) &lt;2pm</v>
      </c>
      <c r="L254" s="55" t="str">
        <f>'[11]Daily Roster'!$L254</f>
        <v>Meng</v>
      </c>
      <c r="M254" s="55">
        <f>'[11]Daily Roster'!$M254</f>
        <v>0</v>
      </c>
      <c r="N254" s="55" t="str">
        <f>'[11]Daily Roster'!$N254</f>
        <v>Victoria (LS) (Neurosurg)</v>
      </c>
      <c r="O254" s="55" t="str">
        <f>'[11]Daily Roster'!$O254</f>
        <v>qq</v>
      </c>
      <c r="P254" s="55" t="str">
        <f>'[11]Daily Roster'!$P254</f>
        <v>qq</v>
      </c>
      <c r="Q254" s="55">
        <f>'[11]Daily Roster'!$Q254</f>
        <v>0</v>
      </c>
      <c r="R254" s="55">
        <f>'[11]Daily Roster'!$R254</f>
        <v>0</v>
      </c>
      <c r="S254" s="55">
        <f>'[11]Daily Roster'!$S254</f>
        <v>0</v>
      </c>
      <c r="T254" s="55" t="str">
        <f>'[11]Daily Roster'!$T254</f>
        <v>qq</v>
      </c>
    </row>
    <row r="255" spans="1:20" x14ac:dyDescent="0.3">
      <c r="A255" s="7">
        <v>43454</v>
      </c>
      <c r="B255" s="1" t="s">
        <v>4</v>
      </c>
      <c r="C255" s="55" t="str">
        <f>'[11]Daily Roster'!$C255</f>
        <v>Diana</v>
      </c>
      <c r="D255" s="55" t="str">
        <f>'[11]Daily Roster'!$D255</f>
        <v>Diana (compassionate)</v>
      </c>
      <c r="E255" s="55" t="str">
        <f>'[11]Daily Roster'!$E255</f>
        <v>Phil</v>
      </c>
      <c r="F255" s="55" t="str">
        <f>'[11]Daily Roster'!$F255</f>
        <v>Sam</v>
      </c>
      <c r="G255" s="55" t="str">
        <f>'[11]Daily Roster'!$G255</f>
        <v>Stephanie</v>
      </c>
      <c r="H255" s="55" t="str">
        <f>'[11]Daily Roster'!$H255</f>
        <v>Robbie</v>
      </c>
      <c r="I255" s="55">
        <f>'[11]Daily Roster'!$I255</f>
        <v>0</v>
      </c>
      <c r="J255" s="55" t="str">
        <f>'[11]Daily Roster'!$J255</f>
        <v>Noor</v>
      </c>
      <c r="K255" s="55" t="str">
        <f>'[11]Daily Roster'!$K255</f>
        <v>qq</v>
      </c>
      <c r="L255" s="55" t="str">
        <f>'[11]Daily Roster'!$L255</f>
        <v>Meng</v>
      </c>
      <c r="M255" s="55">
        <f>'[11]Daily Roster'!$M255</f>
        <v>0</v>
      </c>
      <c r="N255" s="55" t="str">
        <f>'[11]Daily Roster'!$N255</f>
        <v>Victoria (LS) (Neurosurg)</v>
      </c>
      <c r="O255" s="55" t="str">
        <f>'[11]Daily Roster'!$O255</f>
        <v>qq</v>
      </c>
      <c r="P255" s="55" t="str">
        <f>'[11]Daily Roster'!$P255</f>
        <v>qq</v>
      </c>
      <c r="Q255" s="55">
        <f>'[11]Daily Roster'!$Q255</f>
        <v>0</v>
      </c>
      <c r="R255" s="55">
        <f>'[11]Daily Roster'!$R255</f>
        <v>0</v>
      </c>
      <c r="S255" s="55">
        <f>'[11]Daily Roster'!$S255</f>
        <v>0</v>
      </c>
      <c r="T255" s="55" t="str">
        <f>'[11]Daily Roster'!$T255</f>
        <v>qq</v>
      </c>
    </row>
    <row r="256" spans="1:20" x14ac:dyDescent="0.3">
      <c r="A256" s="7">
        <v>43455</v>
      </c>
      <c r="B256" s="1" t="s">
        <v>5</v>
      </c>
      <c r="C256" s="55" t="str">
        <f>'[11]Daily Roster'!$C256</f>
        <v>Natalie</v>
      </c>
      <c r="D256" s="55" t="str">
        <f>'[11]Daily Roster'!$D256</f>
        <v xml:space="preserve">&gt;2pm Natalie (DERM clinic) </v>
      </c>
      <c r="E256" s="55" t="str">
        <f>'[11]Daily Roster'!$E256</f>
        <v>Golriz</v>
      </c>
      <c r="F256" s="55" t="str">
        <f>'[11]Daily Roster'!$F256</f>
        <v>Sam</v>
      </c>
      <c r="G256" s="55" t="str">
        <f>'[11]Daily Roster'!$G256</f>
        <v>Stephanie</v>
      </c>
      <c r="H256" s="55" t="str">
        <f>'[11]Daily Roster'!$H256</f>
        <v>Robbie</v>
      </c>
      <c r="I256" s="55">
        <f>'[11]Daily Roster'!$I256</f>
        <v>0</v>
      </c>
      <c r="J256" s="55" t="str">
        <f>'[11]Daily Roster'!$J256</f>
        <v>Noor</v>
      </c>
      <c r="K256" s="55" t="str">
        <f>'[11]Daily Roster'!$K256</f>
        <v>Stav (HIV clinic &amp; prep)</v>
      </c>
      <c r="L256" s="55" t="str">
        <f>'[11]Daily Roster'!$L256</f>
        <v>Meng</v>
      </c>
      <c r="M256" s="55">
        <f>'[11]Daily Roster'!$M256</f>
        <v>0</v>
      </c>
      <c r="N256" s="55" t="str">
        <f>'[11]Daily Roster'!$N256</f>
        <v>Victoria (LS) (Neurosurg)</v>
      </c>
      <c r="O256" s="55" t="str">
        <f>'[11]Daily Roster'!$O256</f>
        <v>Bianca</v>
      </c>
      <c r="P256" s="55" t="str">
        <f>'[11]Daily Roster'!$P256</f>
        <v>Paree &gt;11.30</v>
      </c>
      <c r="Q256" s="55">
        <f>'[11]Daily Roster'!$Q256</f>
        <v>0</v>
      </c>
      <c r="R256" s="55">
        <f>'[11]Daily Roster'!$R256</f>
        <v>0</v>
      </c>
      <c r="S256" s="55">
        <f>'[11]Daily Roster'!$S256</f>
        <v>0</v>
      </c>
      <c r="T256" s="55" t="str">
        <f>'[11]Daily Roster'!$T256</f>
        <v>qq</v>
      </c>
    </row>
    <row r="257" spans="1:20" x14ac:dyDescent="0.3">
      <c r="A257" s="7">
        <v>43458</v>
      </c>
      <c r="B257" s="1" t="s">
        <v>1</v>
      </c>
      <c r="C257" s="55" t="str">
        <f>'[11]Daily Roster'!$C257</f>
        <v>Natalie</v>
      </c>
      <c r="D257" s="55" t="str">
        <f>'[11]Daily Roster'!$D257</f>
        <v>NO CLINIC</v>
      </c>
      <c r="E257" s="55" t="str">
        <f>'[11]Daily Roster'!$E257</f>
        <v>A.Tey</v>
      </c>
      <c r="F257" s="55" t="str">
        <f>'[11]Daily Roster'!$F257</f>
        <v>Sam</v>
      </c>
      <c r="G257" s="55" t="str">
        <f>'[11]Daily Roster'!$G257</f>
        <v>Bianca</v>
      </c>
      <c r="H257" s="55" t="str">
        <f>'[11]Daily Roster'!$H257</f>
        <v>A.Alex</v>
      </c>
      <c r="I257" s="55">
        <f>'[11]Daily Roster'!$I257</f>
        <v>0</v>
      </c>
      <c r="J257" s="55" t="str">
        <f>'[11]Daily Roster'!$J257</f>
        <v>Paree</v>
      </c>
      <c r="K257" s="55" t="str">
        <f>'[11]Daily Roster'!$K257</f>
        <v>qq</v>
      </c>
      <c r="L257" s="55" t="str">
        <f>'[11]Daily Roster'!$L257</f>
        <v>Meng</v>
      </c>
      <c r="M257" s="55">
        <f>'[11]Daily Roster'!$M257</f>
        <v>0</v>
      </c>
      <c r="N257" s="55">
        <f>'[11]Daily Roster'!$N257</f>
        <v>0</v>
      </c>
      <c r="O257" s="55">
        <f>'[11]Daily Roster'!$O257</f>
        <v>0</v>
      </c>
      <c r="P257" s="55">
        <f>'[11]Daily Roster'!$P257</f>
        <v>0</v>
      </c>
      <c r="Q257" s="55">
        <f>'[11]Daily Roster'!$Q257</f>
        <v>0</v>
      </c>
      <c r="R257" s="55">
        <f>'[11]Daily Roster'!$R257</f>
        <v>0</v>
      </c>
      <c r="S257" s="55">
        <f>'[11]Daily Roster'!$S257</f>
        <v>0</v>
      </c>
      <c r="T257" s="55" t="str">
        <f>'[11]Daily Roster'!$T257</f>
        <v>qq</v>
      </c>
    </row>
    <row r="258" spans="1:20" x14ac:dyDescent="0.3">
      <c r="A258" s="7">
        <v>43459</v>
      </c>
      <c r="B258" s="1" t="s">
        <v>2</v>
      </c>
      <c r="C258" s="55" t="str">
        <f>'[11]Daily Roster'!$C258</f>
        <v>Public Holiday</v>
      </c>
      <c r="D258" s="55" t="str">
        <f>'[11]Daily Roster'!$D258</f>
        <v>Public Holiday</v>
      </c>
      <c r="E258" s="55" t="str">
        <f>'[11]Daily Roster'!$E258</f>
        <v>Public Holiday</v>
      </c>
      <c r="F258" s="55" t="str">
        <f>'[11]Daily Roster'!$F258</f>
        <v>Public Holiday</v>
      </c>
      <c r="G258" s="55" t="str">
        <f>'[11]Daily Roster'!$G258</f>
        <v>Public Holiday</v>
      </c>
      <c r="H258" s="55" t="str">
        <f>'[11]Daily Roster'!$H258</f>
        <v>Public Holiday</v>
      </c>
      <c r="I258" s="55" t="str">
        <f>'[11]Daily Roster'!$I258</f>
        <v>Public Holiday</v>
      </c>
      <c r="J258" s="55" t="str">
        <f>'[11]Daily Roster'!$J258</f>
        <v>Public Holiday</v>
      </c>
      <c r="K258" s="55" t="str">
        <f>'[11]Daily Roster'!$K258</f>
        <v>Public Holiday</v>
      </c>
      <c r="L258" s="55" t="str">
        <f>'[11]Daily Roster'!$L258</f>
        <v>Public Holiday</v>
      </c>
      <c r="M258" s="55" t="str">
        <f>'[11]Daily Roster'!$M258</f>
        <v>Public Holiday</v>
      </c>
      <c r="N258" s="55" t="str">
        <f>'[11]Daily Roster'!$N258</f>
        <v>Public Holiday</v>
      </c>
      <c r="O258" s="55" t="str">
        <f>'[11]Daily Roster'!$O258</f>
        <v>Public Holiday</v>
      </c>
      <c r="P258" s="55" t="str">
        <f>'[11]Daily Roster'!$P258</f>
        <v>Public Holiday</v>
      </c>
      <c r="Q258" s="55" t="str">
        <f>'[11]Daily Roster'!$Q258</f>
        <v>Public Holiday</v>
      </c>
      <c r="R258" s="55" t="str">
        <f>'[11]Daily Roster'!$R258</f>
        <v>Public Holiday</v>
      </c>
      <c r="S258" s="55" t="str">
        <f>'[11]Daily Roster'!$S258</f>
        <v>Public Holiday</v>
      </c>
      <c r="T258" s="55" t="str">
        <f>'[11]Daily Roster'!$T258</f>
        <v>Public Holiday</v>
      </c>
    </row>
    <row r="259" spans="1:20" x14ac:dyDescent="0.3">
      <c r="A259" s="7">
        <v>43460</v>
      </c>
      <c r="B259" s="1" t="s">
        <v>3</v>
      </c>
      <c r="C259" s="55" t="str">
        <f>'[11]Daily Roster'!$C259</f>
        <v>Public Holiday</v>
      </c>
      <c r="D259" s="55" t="str">
        <f>'[11]Daily Roster'!$D259</f>
        <v>Public Holiday</v>
      </c>
      <c r="E259" s="55" t="str">
        <f>'[11]Daily Roster'!$E259</f>
        <v>Public Holiday</v>
      </c>
      <c r="F259" s="55" t="str">
        <f>'[11]Daily Roster'!$F259</f>
        <v>Public Holiday</v>
      </c>
      <c r="G259" s="55" t="str">
        <f>'[11]Daily Roster'!$G259</f>
        <v>Public Holiday</v>
      </c>
      <c r="H259" s="55" t="str">
        <f>'[11]Daily Roster'!$H259</f>
        <v>Public Holiday</v>
      </c>
      <c r="I259" s="55" t="str">
        <f>'[11]Daily Roster'!$I259</f>
        <v>Public Holiday</v>
      </c>
      <c r="J259" s="55" t="str">
        <f>'[11]Daily Roster'!$J259</f>
        <v>Public Holiday</v>
      </c>
      <c r="K259" s="55" t="str">
        <f>'[11]Daily Roster'!$K259</f>
        <v>Public Holiday</v>
      </c>
      <c r="L259" s="55" t="str">
        <f>'[11]Daily Roster'!$L259</f>
        <v>Public Holiday</v>
      </c>
      <c r="M259" s="55" t="str">
        <f>'[11]Daily Roster'!$M259</f>
        <v>Public Holiday</v>
      </c>
      <c r="N259" s="55" t="str">
        <f>'[11]Daily Roster'!$N259</f>
        <v>Public Holiday</v>
      </c>
      <c r="O259" s="55" t="str">
        <f>'[11]Daily Roster'!$O259</f>
        <v>Public Holiday</v>
      </c>
      <c r="P259" s="55" t="str">
        <f>'[11]Daily Roster'!$P259</f>
        <v>Public Holiday</v>
      </c>
      <c r="Q259" s="55" t="str">
        <f>'[11]Daily Roster'!$Q259</f>
        <v>Public Holiday</v>
      </c>
      <c r="R259" s="55" t="str">
        <f>'[11]Daily Roster'!$R259</f>
        <v>Public Holiday</v>
      </c>
      <c r="S259" s="55" t="str">
        <f>'[11]Daily Roster'!$S259</f>
        <v>Public Holiday</v>
      </c>
      <c r="T259" s="55" t="str">
        <f>'[11]Daily Roster'!$T259</f>
        <v>Public Holiday</v>
      </c>
    </row>
    <row r="260" spans="1:20" x14ac:dyDescent="0.3">
      <c r="A260" s="7">
        <v>43461</v>
      </c>
      <c r="B260" s="1" t="s">
        <v>4</v>
      </c>
      <c r="C260" s="55" t="str">
        <f>'[11]Daily Roster'!$C260</f>
        <v>Diana</v>
      </c>
      <c r="D260" s="55" t="str">
        <f>'[11]Daily Roster'!$D260</f>
        <v>Diana (compassionate)</v>
      </c>
      <c r="E260" s="55" t="str">
        <f>'[11]Daily Roster'!$E260</f>
        <v>Li-Ling</v>
      </c>
      <c r="F260" s="55" t="str">
        <f>'[11]Daily Roster'!$F260</f>
        <v>Sam</v>
      </c>
      <c r="G260" s="55" t="str">
        <f>'[11]Daily Roster'!$G260</f>
        <v>Noor</v>
      </c>
      <c r="H260" s="55" t="str">
        <f>'[11]Daily Roster'!$H260</f>
        <v>Robbie</v>
      </c>
      <c r="I260" s="55" t="str">
        <f>'[11]Daily Roster'!$I260</f>
        <v>Public Holiday</v>
      </c>
      <c r="J260" s="55" t="str">
        <f>'[11]Daily Roster'!$J260</f>
        <v>A.Alex</v>
      </c>
      <c r="K260" s="55" t="str">
        <f>'[11]Daily Roster'!$K260</f>
        <v>qq</v>
      </c>
      <c r="L260" s="55" t="str">
        <f>'[11]Daily Roster'!$L260</f>
        <v>Meng</v>
      </c>
      <c r="M260" s="55">
        <f>'[11]Daily Roster'!$M260</f>
        <v>0</v>
      </c>
      <c r="N260" s="55">
        <f>'[11]Daily Roster'!$N260</f>
        <v>0</v>
      </c>
      <c r="O260" s="55">
        <f>'[11]Daily Roster'!$O260</f>
        <v>0</v>
      </c>
      <c r="P260" s="55">
        <f>'[11]Daily Roster'!$P260</f>
        <v>0</v>
      </c>
      <c r="Q260" s="55" t="str">
        <f>'[11]Daily Roster'!$Q260</f>
        <v>Nelson</v>
      </c>
      <c r="R260" s="55">
        <f>'[11]Daily Roster'!$R260</f>
        <v>0</v>
      </c>
      <c r="S260" s="55">
        <f>'[11]Daily Roster'!$S260</f>
        <v>0</v>
      </c>
      <c r="T260" s="55">
        <f>'[11]Daily Roster'!$T260</f>
        <v>0</v>
      </c>
    </row>
    <row r="261" spans="1:20" x14ac:dyDescent="0.3">
      <c r="A261" s="7">
        <v>43462</v>
      </c>
      <c r="B261" s="1" t="s">
        <v>5</v>
      </c>
      <c r="C261" s="55" t="str">
        <f>'[11]Daily Roster'!$C261</f>
        <v>A.Alex</v>
      </c>
      <c r="D261" s="55" t="str">
        <f>'[11]Daily Roster'!$D261</f>
        <v>NO CLINIC</v>
      </c>
      <c r="E261" s="55" t="str">
        <f>'[11]Daily Roster'!$E261</f>
        <v>A.Tey</v>
      </c>
      <c r="F261" s="55" t="str">
        <f>'[11]Daily Roster'!$F261</f>
        <v>Sam</v>
      </c>
      <c r="G261" s="55" t="str">
        <f>'[11]Daily Roster'!$G261</f>
        <v>Bianca</v>
      </c>
      <c r="H261" s="55" t="str">
        <f>'[11]Daily Roster'!$H261</f>
        <v>Robbie</v>
      </c>
      <c r="I261" s="55" t="str">
        <f>'[11]Daily Roster'!$I261</f>
        <v>Public Holiday</v>
      </c>
      <c r="J261" s="55" t="str">
        <f>'[11]Daily Roster'!$J261</f>
        <v>Noor</v>
      </c>
      <c r="K261" s="55" t="str">
        <f>'[11]Daily Roster'!$K261</f>
        <v>qq</v>
      </c>
      <c r="L261" s="55" t="str">
        <f>'[11]Daily Roster'!$L261</f>
        <v>Meng</v>
      </c>
      <c r="M261" s="55">
        <f>'[11]Daily Roster'!$M261</f>
        <v>0</v>
      </c>
      <c r="N261" s="55">
        <f>'[11]Daily Roster'!$N261</f>
        <v>0</v>
      </c>
      <c r="O261" s="55">
        <f>'[11]Daily Roster'!$O261</f>
        <v>0</v>
      </c>
      <c r="P261" s="55">
        <f>'[11]Daily Roster'!$P261</f>
        <v>0</v>
      </c>
      <c r="Q261" s="55">
        <f>'[11]Daily Roster'!$Q261</f>
        <v>0</v>
      </c>
      <c r="R261" s="55">
        <f>'[11]Daily Roster'!$R261</f>
        <v>0</v>
      </c>
      <c r="S261" s="55">
        <f>'[11]Daily Roster'!$S261</f>
        <v>0</v>
      </c>
      <c r="T261" s="55">
        <f>'[11]Daily Roster'!$T261</f>
        <v>0</v>
      </c>
    </row>
    <row r="262" spans="1:20" x14ac:dyDescent="0.3">
      <c r="A262" s="7">
        <v>43465</v>
      </c>
      <c r="B262" s="1" t="s">
        <v>1</v>
      </c>
      <c r="C262" s="55" t="str">
        <f>'[11]Daily Roster'!$C262</f>
        <v>Diana</v>
      </c>
      <c r="D262" s="55" t="str">
        <f>'[11]Daily Roster'!$D262</f>
        <v>NO CLINIC</v>
      </c>
      <c r="E262" s="55" t="str">
        <f>'[11]Daily Roster'!$E262</f>
        <v>A.Tey</v>
      </c>
      <c r="F262" s="55" t="str">
        <f>'[11]Daily Roster'!$F262</f>
        <v>Sam</v>
      </c>
      <c r="G262" s="55" t="str">
        <f>'[11]Daily Roster'!$G262</f>
        <v>Bianca</v>
      </c>
      <c r="H262" s="55" t="str">
        <f>'[11]Daily Roster'!$H262</f>
        <v>Robbie</v>
      </c>
      <c r="I262" s="55">
        <f>'[11]Daily Roster'!$I262</f>
        <v>0</v>
      </c>
      <c r="J262" s="55" t="str">
        <f>'[11]Daily Roster'!$J262</f>
        <v>Noor</v>
      </c>
      <c r="K262" s="55" t="str">
        <f>'[11]Daily Roster'!$K262</f>
        <v>qq</v>
      </c>
      <c r="L262" s="55" t="str">
        <f>'[11]Daily Roster'!$L262</f>
        <v>Meng</v>
      </c>
      <c r="M262" s="55">
        <f>'[11]Daily Roster'!$M262</f>
        <v>0</v>
      </c>
      <c r="N262" s="55">
        <f>'[11]Daily Roster'!$N262</f>
        <v>0</v>
      </c>
      <c r="O262" s="55">
        <f>'[11]Daily Roster'!$O262</f>
        <v>0</v>
      </c>
      <c r="P262" s="55">
        <f>'[11]Daily Roster'!$P262</f>
        <v>0</v>
      </c>
      <c r="Q262" s="55">
        <f>'[11]Daily Roster'!$Q262</f>
        <v>0</v>
      </c>
      <c r="R262" s="55">
        <f>'[11]Daily Roster'!$R262</f>
        <v>0</v>
      </c>
      <c r="S262" s="55">
        <f>'[11]Daily Roster'!$S262</f>
        <v>0</v>
      </c>
      <c r="T262" s="55">
        <f>'[11]Daily Roster'!$T262</f>
        <v>0</v>
      </c>
    </row>
    <row r="263" spans="1:20" x14ac:dyDescent="0.3">
      <c r="A263" s="7">
        <v>43466</v>
      </c>
      <c r="B263" s="1" t="s">
        <v>2</v>
      </c>
      <c r="C263" s="55">
        <f>'[11]Daily Roster'!$C263</f>
        <v>0</v>
      </c>
      <c r="D263" s="55">
        <f>'[11]Daily Roster'!$D263</f>
        <v>0</v>
      </c>
      <c r="E263" s="55">
        <f>'[11]Daily Roster'!$E263</f>
        <v>0</v>
      </c>
      <c r="F263" s="55">
        <f>'[11]Daily Roster'!$F263</f>
        <v>0</v>
      </c>
      <c r="G263" s="55">
        <f>'[11]Daily Roster'!$G263</f>
        <v>0</v>
      </c>
      <c r="H263" s="55">
        <f>'[11]Daily Roster'!$H263</f>
        <v>0</v>
      </c>
      <c r="I263" s="55">
        <f>'[11]Daily Roster'!$I263</f>
        <v>0</v>
      </c>
      <c r="J263" s="55">
        <f>'[11]Daily Roster'!$J263</f>
        <v>0</v>
      </c>
      <c r="K263" s="55">
        <f>'[11]Daily Roster'!$K263</f>
        <v>0</v>
      </c>
      <c r="L263" s="55">
        <f>'[11]Daily Roster'!$L263</f>
        <v>0</v>
      </c>
      <c r="M263" s="55">
        <f>'[11]Daily Roster'!$M263</f>
        <v>0</v>
      </c>
      <c r="N263" s="55">
        <f>'[11]Daily Roster'!$N263</f>
        <v>0</v>
      </c>
      <c r="O263" s="55">
        <f>'[11]Daily Roster'!$O263</f>
        <v>0</v>
      </c>
      <c r="P263" s="55">
        <f>'[11]Daily Roster'!$P263</f>
        <v>0</v>
      </c>
      <c r="Q263" s="55">
        <f>'[11]Daily Roster'!$Q263</f>
        <v>0</v>
      </c>
      <c r="R263" s="55">
        <f>'[11]Daily Roster'!$R263</f>
        <v>0</v>
      </c>
      <c r="S263" s="55">
        <f>'[11]Daily Roster'!$S263</f>
        <v>0</v>
      </c>
      <c r="T263" s="55">
        <f>'[11]Daily Roster'!$T263</f>
        <v>0</v>
      </c>
    </row>
    <row r="264" spans="1:20" x14ac:dyDescent="0.3">
      <c r="A264" s="7">
        <v>43467</v>
      </c>
      <c r="B264" s="1" t="s">
        <v>3</v>
      </c>
      <c r="C264" s="55">
        <f>'[11]Daily Roster'!$C264</f>
        <v>0</v>
      </c>
      <c r="D264" s="55">
        <f>'[11]Daily Roster'!$D264</f>
        <v>0</v>
      </c>
      <c r="E264" s="55">
        <f>'[11]Daily Roster'!$E264</f>
        <v>0</v>
      </c>
      <c r="F264" s="55">
        <f>'[11]Daily Roster'!$F264</f>
        <v>0</v>
      </c>
      <c r="G264" s="55">
        <f>'[11]Daily Roster'!$G264</f>
        <v>0</v>
      </c>
      <c r="H264" s="55">
        <f>'[11]Daily Roster'!$H264</f>
        <v>0</v>
      </c>
      <c r="I264" s="55">
        <f>'[11]Daily Roster'!$I264</f>
        <v>0</v>
      </c>
      <c r="J264" s="55">
        <f>'[11]Daily Roster'!$J264</f>
        <v>0</v>
      </c>
      <c r="K264" s="55">
        <f>'[11]Daily Roster'!$K264</f>
        <v>0</v>
      </c>
      <c r="L264" s="55">
        <f>'[11]Daily Roster'!$L264</f>
        <v>0</v>
      </c>
      <c r="M264" s="55">
        <f>'[11]Daily Roster'!$M264</f>
        <v>0</v>
      </c>
      <c r="N264" s="55">
        <f>'[11]Daily Roster'!$N264</f>
        <v>0</v>
      </c>
      <c r="O264" s="55">
        <f>'[11]Daily Roster'!$O264</f>
        <v>0</v>
      </c>
      <c r="P264" s="55">
        <f>'[11]Daily Roster'!$P264</f>
        <v>0</v>
      </c>
      <c r="Q264" s="55">
        <f>'[11]Daily Roster'!$Q264</f>
        <v>0</v>
      </c>
      <c r="R264" s="55">
        <f>'[11]Daily Roster'!$R264</f>
        <v>0</v>
      </c>
      <c r="S264" s="55">
        <f>'[11]Daily Roster'!$S264</f>
        <v>0</v>
      </c>
      <c r="T264" s="55">
        <f>'[11]Daily Roster'!$T264</f>
        <v>0</v>
      </c>
    </row>
    <row r="265" spans="1:20" x14ac:dyDescent="0.3">
      <c r="A265" s="7">
        <v>43468</v>
      </c>
      <c r="B265" s="1" t="s">
        <v>4</v>
      </c>
      <c r="C265" s="55">
        <f>'[11]Daily Roster'!$C265</f>
        <v>0</v>
      </c>
      <c r="D265" s="55">
        <f>'[11]Daily Roster'!$D265</f>
        <v>0</v>
      </c>
      <c r="E265" s="55">
        <f>'[11]Daily Roster'!$E265</f>
        <v>0</v>
      </c>
      <c r="F265" s="55">
        <f>'[11]Daily Roster'!$F265</f>
        <v>0</v>
      </c>
      <c r="G265" s="55">
        <f>'[11]Daily Roster'!$G265</f>
        <v>0</v>
      </c>
      <c r="H265" s="55">
        <f>'[11]Daily Roster'!$H265</f>
        <v>0</v>
      </c>
      <c r="I265" s="55">
        <f>'[11]Daily Roster'!$I265</f>
        <v>0</v>
      </c>
      <c r="J265" s="55">
        <f>'[11]Daily Roster'!$J265</f>
        <v>0</v>
      </c>
      <c r="K265" s="55">
        <f>'[11]Daily Roster'!$K265</f>
        <v>0</v>
      </c>
      <c r="L265" s="55">
        <f>'[11]Daily Roster'!$L265</f>
        <v>0</v>
      </c>
      <c r="M265" s="55">
        <f>'[11]Daily Roster'!$M265</f>
        <v>0</v>
      </c>
      <c r="N265" s="55">
        <f>'[11]Daily Roster'!$N265</f>
        <v>0</v>
      </c>
      <c r="O265" s="55">
        <f>'[11]Daily Roster'!$O265</f>
        <v>0</v>
      </c>
      <c r="P265" s="55">
        <f>'[11]Daily Roster'!$P265</f>
        <v>0</v>
      </c>
      <c r="Q265" s="55">
        <f>'[11]Daily Roster'!$Q265</f>
        <v>0</v>
      </c>
      <c r="R265" s="55">
        <f>'[11]Daily Roster'!$R265</f>
        <v>0</v>
      </c>
      <c r="S265" s="55">
        <f>'[11]Daily Roster'!$S265</f>
        <v>0</v>
      </c>
      <c r="T265" s="55">
        <f>'[11]Daily Roster'!$T265</f>
        <v>0</v>
      </c>
    </row>
    <row r="266" spans="1:20" x14ac:dyDescent="0.3">
      <c r="A266" s="7">
        <v>43469</v>
      </c>
      <c r="B266" s="1" t="s">
        <v>5</v>
      </c>
      <c r="C266" s="55">
        <f>'[11]Daily Roster'!$C266</f>
        <v>0</v>
      </c>
      <c r="D266" s="55">
        <f>'[11]Daily Roster'!$D266</f>
        <v>0</v>
      </c>
      <c r="E266" s="55">
        <f>'[11]Daily Roster'!$E266</f>
        <v>0</v>
      </c>
      <c r="F266" s="55">
        <f>'[11]Daily Roster'!$F266</f>
        <v>0</v>
      </c>
      <c r="G266" s="55">
        <f>'[11]Daily Roster'!$G266</f>
        <v>0</v>
      </c>
      <c r="H266" s="55">
        <f>'[11]Daily Roster'!$H266</f>
        <v>0</v>
      </c>
      <c r="I266" s="55">
        <f>'[11]Daily Roster'!$I266</f>
        <v>0</v>
      </c>
      <c r="J266" s="55">
        <f>'[11]Daily Roster'!$J266</f>
        <v>0</v>
      </c>
      <c r="K266" s="55">
        <f>'[11]Daily Roster'!$K266</f>
        <v>0</v>
      </c>
      <c r="L266" s="55">
        <f>'[11]Daily Roster'!$L266</f>
        <v>0</v>
      </c>
      <c r="M266" s="55">
        <f>'[11]Daily Roster'!$M266</f>
        <v>0</v>
      </c>
      <c r="N266" s="55">
        <f>'[11]Daily Roster'!$N266</f>
        <v>0</v>
      </c>
      <c r="O266" s="55">
        <f>'[11]Daily Roster'!$O266</f>
        <v>0</v>
      </c>
      <c r="P266" s="55">
        <f>'[11]Daily Roster'!$P266</f>
        <v>0</v>
      </c>
      <c r="Q266" s="55">
        <f>'[11]Daily Roster'!$Q266</f>
        <v>0</v>
      </c>
      <c r="R266" s="55">
        <f>'[11]Daily Roster'!$R266</f>
        <v>0</v>
      </c>
      <c r="S266" s="55">
        <f>'[11]Daily Roster'!$S266</f>
        <v>0</v>
      </c>
      <c r="T266" s="55">
        <f>'[11]Daily Roster'!$T266</f>
        <v>0</v>
      </c>
    </row>
    <row r="267" spans="1:20" x14ac:dyDescent="0.3">
      <c r="A267" s="7">
        <v>43472</v>
      </c>
      <c r="B267" s="1" t="s">
        <v>1</v>
      </c>
      <c r="C267" s="55">
        <f>'[11]Daily Roster'!$C267</f>
        <v>0</v>
      </c>
      <c r="D267" s="55">
        <f>'[11]Daily Roster'!$D267</f>
        <v>0</v>
      </c>
      <c r="E267" s="55">
        <f>'[11]Daily Roster'!$E267</f>
        <v>0</v>
      </c>
      <c r="F267" s="55">
        <f>'[11]Daily Roster'!$F267</f>
        <v>0</v>
      </c>
      <c r="G267" s="55">
        <f>'[11]Daily Roster'!$G267</f>
        <v>0</v>
      </c>
      <c r="H267" s="55">
        <f>'[11]Daily Roster'!$H267</f>
        <v>0</v>
      </c>
      <c r="I267" s="55">
        <f>'[11]Daily Roster'!$I267</f>
        <v>0</v>
      </c>
      <c r="J267" s="55">
        <f>'[11]Daily Roster'!$J267</f>
        <v>0</v>
      </c>
      <c r="K267" s="55">
        <f>'[11]Daily Roster'!$K267</f>
        <v>0</v>
      </c>
      <c r="L267" s="55">
        <f>'[11]Daily Roster'!$L267</f>
        <v>0</v>
      </c>
      <c r="M267" s="55">
        <f>'[11]Daily Roster'!$M267</f>
        <v>0</v>
      </c>
      <c r="N267" s="55">
        <f>'[11]Daily Roster'!$N267</f>
        <v>0</v>
      </c>
      <c r="O267" s="55">
        <f>'[11]Daily Roster'!$O267</f>
        <v>0</v>
      </c>
      <c r="P267" s="55">
        <f>'[11]Daily Roster'!$P267</f>
        <v>0</v>
      </c>
      <c r="Q267" s="55">
        <f>'[11]Daily Roster'!$Q267</f>
        <v>0</v>
      </c>
      <c r="R267" s="55">
        <f>'[11]Daily Roster'!$R267</f>
        <v>0</v>
      </c>
      <c r="S267" s="55">
        <f>'[11]Daily Roster'!$S267</f>
        <v>0</v>
      </c>
      <c r="T267" s="55">
        <f>'[11]Daily Roster'!$T267</f>
        <v>0</v>
      </c>
    </row>
    <row r="268" spans="1:20" x14ac:dyDescent="0.3">
      <c r="A268" s="7">
        <v>43473</v>
      </c>
      <c r="B268" s="1" t="s">
        <v>2</v>
      </c>
      <c r="C268" s="55">
        <f>'[11]Daily Roster'!$C268</f>
        <v>0</v>
      </c>
      <c r="D268" s="55">
        <f>'[11]Daily Roster'!$D268</f>
        <v>0</v>
      </c>
      <c r="E268" s="55">
        <f>'[11]Daily Roster'!$E268</f>
        <v>0</v>
      </c>
      <c r="F268" s="55">
        <f>'[11]Daily Roster'!$F268</f>
        <v>0</v>
      </c>
      <c r="G268" s="55">
        <f>'[11]Daily Roster'!$G268</f>
        <v>0</v>
      </c>
      <c r="H268" s="55">
        <f>'[11]Daily Roster'!$H268</f>
        <v>0</v>
      </c>
      <c r="I268" s="55">
        <f>'[11]Daily Roster'!$I268</f>
        <v>0</v>
      </c>
      <c r="J268" s="55">
        <f>'[11]Daily Roster'!$J268</f>
        <v>0</v>
      </c>
      <c r="K268" s="55">
        <f>'[11]Daily Roster'!$K268</f>
        <v>0</v>
      </c>
      <c r="L268" s="55">
        <f>'[11]Daily Roster'!$L268</f>
        <v>0</v>
      </c>
      <c r="M268" s="55">
        <f>'[11]Daily Roster'!$M268</f>
        <v>0</v>
      </c>
      <c r="N268" s="55">
        <f>'[11]Daily Roster'!$N268</f>
        <v>0</v>
      </c>
      <c r="O268" s="55">
        <f>'[11]Daily Roster'!$O268</f>
        <v>0</v>
      </c>
      <c r="P268" s="55">
        <f>'[11]Daily Roster'!$P268</f>
        <v>0</v>
      </c>
      <c r="Q268" s="55">
        <f>'[11]Daily Roster'!$Q268</f>
        <v>0</v>
      </c>
      <c r="R268" s="55">
        <f>'[11]Daily Roster'!$R268</f>
        <v>0</v>
      </c>
      <c r="S268" s="55">
        <f>'[11]Daily Roster'!$S268</f>
        <v>0</v>
      </c>
      <c r="T268" s="55">
        <f>'[11]Daily Roster'!$T268</f>
        <v>0</v>
      </c>
    </row>
    <row r="269" spans="1:20" x14ac:dyDescent="0.3">
      <c r="A269" s="7">
        <v>43474</v>
      </c>
      <c r="B269" s="1" t="s">
        <v>3</v>
      </c>
      <c r="C269" s="55">
        <f>'[11]Daily Roster'!$C269</f>
        <v>0</v>
      </c>
      <c r="D269" s="55">
        <f>'[11]Daily Roster'!$D269</f>
        <v>0</v>
      </c>
      <c r="E269" s="55">
        <f>'[11]Daily Roster'!$E269</f>
        <v>0</v>
      </c>
      <c r="F269" s="55">
        <f>'[11]Daily Roster'!$F269</f>
        <v>0</v>
      </c>
      <c r="G269" s="55">
        <f>'[11]Daily Roster'!$G269</f>
        <v>0</v>
      </c>
      <c r="H269" s="55">
        <f>'[11]Daily Roster'!$H269</f>
        <v>0</v>
      </c>
      <c r="I269" s="55">
        <f>'[11]Daily Roster'!$I269</f>
        <v>0</v>
      </c>
      <c r="J269" s="55">
        <f>'[11]Daily Roster'!$J269</f>
        <v>0</v>
      </c>
      <c r="K269" s="55">
        <f>'[11]Daily Roster'!$K269</f>
        <v>0</v>
      </c>
      <c r="L269" s="55">
        <f>'[11]Daily Roster'!$L269</f>
        <v>0</v>
      </c>
      <c r="M269" s="55">
        <f>'[11]Daily Roster'!$M269</f>
        <v>0</v>
      </c>
      <c r="N269" s="55">
        <f>'[11]Daily Roster'!$N269</f>
        <v>0</v>
      </c>
      <c r="O269" s="55">
        <f>'[11]Daily Roster'!$O269</f>
        <v>0</v>
      </c>
      <c r="P269" s="55">
        <f>'[11]Daily Roster'!$P269</f>
        <v>0</v>
      </c>
      <c r="Q269" s="55">
        <f>'[11]Daily Roster'!$Q269</f>
        <v>0</v>
      </c>
      <c r="R269" s="55">
        <f>'[11]Daily Roster'!$R269</f>
        <v>0</v>
      </c>
      <c r="S269" s="55">
        <f>'[11]Daily Roster'!$S269</f>
        <v>0</v>
      </c>
      <c r="T269" s="55">
        <f>'[11]Daily Roster'!$T269</f>
        <v>0</v>
      </c>
    </row>
    <row r="270" spans="1:20" x14ac:dyDescent="0.3">
      <c r="A270" s="7">
        <v>43475</v>
      </c>
      <c r="B270" s="1" t="s">
        <v>4</v>
      </c>
      <c r="C270" s="55">
        <f>'[11]Daily Roster'!$C270</f>
        <v>0</v>
      </c>
      <c r="D270" s="55">
        <f>'[11]Daily Roster'!$D270</f>
        <v>0</v>
      </c>
      <c r="E270" s="55">
        <f>'[11]Daily Roster'!$E270</f>
        <v>0</v>
      </c>
      <c r="F270" s="55">
        <f>'[11]Daily Roster'!$F270</f>
        <v>0</v>
      </c>
      <c r="G270" s="55">
        <f>'[11]Daily Roster'!$G270</f>
        <v>0</v>
      </c>
      <c r="H270" s="55">
        <f>'[11]Daily Roster'!$H270</f>
        <v>0</v>
      </c>
      <c r="I270" s="55">
        <f>'[11]Daily Roster'!$I270</f>
        <v>0</v>
      </c>
      <c r="J270" s="55">
        <f>'[11]Daily Roster'!$J270</f>
        <v>0</v>
      </c>
      <c r="K270" s="55">
        <f>'[11]Daily Roster'!$K270</f>
        <v>0</v>
      </c>
      <c r="L270" s="55">
        <f>'[11]Daily Roster'!$L270</f>
        <v>0</v>
      </c>
      <c r="M270" s="55">
        <f>'[11]Daily Roster'!$M270</f>
        <v>0</v>
      </c>
      <c r="N270" s="55">
        <f>'[11]Daily Roster'!$N270</f>
        <v>0</v>
      </c>
      <c r="O270" s="55">
        <f>'[11]Daily Roster'!$O270</f>
        <v>0</v>
      </c>
      <c r="P270" s="55">
        <f>'[11]Daily Roster'!$P270</f>
        <v>0</v>
      </c>
      <c r="Q270" s="55">
        <f>'[11]Daily Roster'!$Q270</f>
        <v>0</v>
      </c>
      <c r="R270" s="55">
        <f>'[11]Daily Roster'!$R270</f>
        <v>0</v>
      </c>
      <c r="S270" s="55">
        <f>'[11]Daily Roster'!$S270</f>
        <v>0</v>
      </c>
      <c r="T270" s="55">
        <f>'[11]Daily Roster'!$T270</f>
        <v>0</v>
      </c>
    </row>
    <row r="271" spans="1:20" x14ac:dyDescent="0.3">
      <c r="A271" s="219"/>
      <c r="B271" s="220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</row>
    <row r="272" spans="1:20" x14ac:dyDescent="0.3">
      <c r="A272" s="219"/>
      <c r="B272" s="220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</row>
    <row r="273" spans="1:20" x14ac:dyDescent="0.3">
      <c r="A273" s="219"/>
      <c r="B273" s="220"/>
      <c r="C273" s="221"/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</row>
    <row r="274" spans="1:20" x14ac:dyDescent="0.3">
      <c r="A274" s="219"/>
      <c r="B274" s="220"/>
      <c r="C274" s="221"/>
      <c r="D274" s="221"/>
      <c r="E274" s="221"/>
      <c r="F274" s="221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</row>
    <row r="275" spans="1:20" x14ac:dyDescent="0.3">
      <c r="A275" s="219"/>
      <c r="B275" s="220"/>
      <c r="C275" s="221"/>
      <c r="D275" s="221"/>
      <c r="E275" s="221"/>
      <c r="F275" s="221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</row>
    <row r="276" spans="1:20" x14ac:dyDescent="0.3">
      <c r="A276" s="219"/>
      <c r="B276" s="220"/>
      <c r="C276" s="221"/>
      <c r="D276" s="221"/>
      <c r="E276" s="221"/>
      <c r="F276" s="221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</row>
    <row r="277" spans="1:20" x14ac:dyDescent="0.3">
      <c r="A277" s="219"/>
      <c r="B277" s="220"/>
      <c r="C277" s="221"/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</row>
    <row r="281" spans="1:20" x14ac:dyDescent="0.3">
      <c r="B281" t="s">
        <v>74</v>
      </c>
    </row>
    <row r="282" spans="1:20" x14ac:dyDescent="0.3">
      <c r="B282" t="s">
        <v>75</v>
      </c>
    </row>
    <row r="283" spans="1:20" x14ac:dyDescent="0.3">
      <c r="B283" t="s">
        <v>76</v>
      </c>
    </row>
    <row r="284" spans="1:20" x14ac:dyDescent="0.3">
      <c r="B284" t="s">
        <v>77</v>
      </c>
    </row>
    <row r="285" spans="1:20" x14ac:dyDescent="0.3">
      <c r="B285" t="s">
        <v>78</v>
      </c>
    </row>
    <row r="286" spans="1:20" x14ac:dyDescent="0.3">
      <c r="B286" t="s">
        <v>79</v>
      </c>
    </row>
    <row r="287" spans="1:20" x14ac:dyDescent="0.3">
      <c r="B287" t="s">
        <v>80</v>
      </c>
    </row>
    <row r="288" spans="1:20" x14ac:dyDescent="0.3">
      <c r="B288" t="s">
        <v>81</v>
      </c>
    </row>
    <row r="289" spans="2:2" x14ac:dyDescent="0.3">
      <c r="B289" t="s">
        <v>82</v>
      </c>
    </row>
    <row r="290" spans="2:2" x14ac:dyDescent="0.3">
      <c r="B290" t="s">
        <v>83</v>
      </c>
    </row>
    <row r="291" spans="2:2" x14ac:dyDescent="0.3">
      <c r="B291" t="s">
        <v>84</v>
      </c>
    </row>
  </sheetData>
  <conditionalFormatting sqref="C1:XFD1048576">
    <cfRule type="containsText" dxfId="41" priority="4" operator="containsText" text="COVER">
      <formula>NOT(ISERROR(SEARCH("COVER",C1)))</formula>
    </cfRule>
    <cfRule type="containsText" dxfId="40" priority="5" operator="containsText" text="blank">
      <formula>NOT(ISERROR(SEARCH("blank",C1)))</formula>
    </cfRule>
  </conditionalFormatting>
  <conditionalFormatting sqref="A1:B277">
    <cfRule type="containsText" dxfId="39" priority="1" operator="containsText" text="qq">
      <formula>NOT(ISERROR(SEARCH("qq",A1)))</formula>
    </cfRule>
    <cfRule type="containsText" dxfId="38" priority="2" operator="containsText" text="Public Holiday">
      <formula>NOT(ISERROR(SEARCH("Public Holiday",A1)))</formula>
    </cfRule>
    <cfRule type="containsText" dxfId="37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topLeftCell="A242" zoomScale="82" zoomScaleNormal="82" workbookViewId="0">
      <selection activeCell="A257" sqref="A257:A261"/>
    </sheetView>
  </sheetViews>
  <sheetFormatPr defaultRowHeight="16.5" x14ac:dyDescent="0.3"/>
  <cols>
    <col min="1" max="1" width="9.875" style="8" customWidth="1"/>
    <col min="2" max="2" width="10.75" bestFit="1" customWidth="1"/>
    <col min="3" max="3" width="14.125" bestFit="1" customWidth="1"/>
    <col min="4" max="4" width="13.125" bestFit="1" customWidth="1"/>
    <col min="5" max="5" width="16.875" bestFit="1" customWidth="1"/>
    <col min="6" max="6" width="16.125" bestFit="1" customWidth="1"/>
    <col min="7" max="7" width="18" bestFit="1" customWidth="1"/>
    <col min="8" max="8" width="16.25" bestFit="1" customWidth="1"/>
    <col min="9" max="9" width="15.375" bestFit="1" customWidth="1"/>
    <col min="10" max="10" width="13.125" bestFit="1" customWidth="1"/>
    <col min="11" max="12" width="8.375" bestFit="1" customWidth="1"/>
    <col min="13" max="13" width="11.125" bestFit="1" customWidth="1"/>
    <col min="14" max="20" width="15.375" bestFit="1" customWidth="1"/>
  </cols>
  <sheetData>
    <row r="1" spans="1:20" s="120" customFormat="1" x14ac:dyDescent="0.3">
      <c r="A1" s="6"/>
      <c r="B1" s="2"/>
      <c r="C1" s="55" t="str">
        <f>'[4]Daily Roster'!$C1</f>
        <v>31 NORTH</v>
      </c>
      <c r="D1" s="55" t="str">
        <f>'[4]Daily Roster'!$D1</f>
        <v>31 SOUTH</v>
      </c>
      <c r="E1" s="55" t="str">
        <f>'[4]Daily Roster'!$E1</f>
        <v>51 NORTH &amp; SOUTH</v>
      </c>
      <c r="F1" s="55" t="str">
        <f>'[4]Daily Roster'!$F1</f>
        <v>BAU</v>
      </c>
      <c r="G1" s="55" t="str">
        <f>'[4]Daily Roster'!$G1</f>
        <v>BAU</v>
      </c>
      <c r="H1" s="55" t="str">
        <f>'[4]Daily Roster'!$H1</f>
        <v>BAU/PBS training</v>
      </c>
      <c r="I1" s="55" t="str">
        <f>'[4]Daily Roster'!$I1</f>
        <v>e-PRESCRIBING LEAD</v>
      </c>
      <c r="J1" s="55" t="str">
        <f>'[4]Daily Roster'!$J1</f>
        <v>SIR JOHN MONASH</v>
      </c>
      <c r="K1" s="55" t="str">
        <f>'[4]Daily Roster'!$K1</f>
        <v>MHTRP MANAGER</v>
      </c>
      <c r="L1" s="55" t="str">
        <f>'[4]Daily Roster'!$L1</f>
        <v>MHTRP</v>
      </c>
      <c r="M1" s="55" t="str">
        <f>'[4]Daily Roster'!$M1</f>
        <v>MHTRP</v>
      </c>
      <c r="N1" s="55" t="str">
        <f>'[4]Daily Roster'!$N1</f>
        <v>MHTRP</v>
      </c>
      <c r="O1" s="55" t="str">
        <f>'[4]Daily Roster'!$O1</f>
        <v>MHTRP TECH</v>
      </c>
      <c r="P1" s="55" t="str">
        <f>'[4]Daily Roster'!$P1</f>
        <v>[PHARMACY ROLE]</v>
      </c>
      <c r="Q1" s="55" t="str">
        <f>'[4]Daily Roster'!$Q1</f>
        <v>[PHARMACY ROLE]</v>
      </c>
      <c r="R1" s="55" t="str">
        <f>'[4]Daily Roster'!$R1</f>
        <v>[PHARMACY ROLE]</v>
      </c>
      <c r="S1" s="55" t="str">
        <f>'[4]Daily Roster'!$S1</f>
        <v>[PHARMACY ROLE]</v>
      </c>
      <c r="T1" s="55" t="str">
        <f>'[4]Daily Roster'!$T1</f>
        <v>[PHARMACY ROLE]</v>
      </c>
    </row>
    <row r="2" spans="1:20" ht="30" x14ac:dyDescent="0.3">
      <c r="A2" s="7">
        <v>43101</v>
      </c>
      <c r="B2" s="1" t="s">
        <v>1</v>
      </c>
      <c r="C2" s="69" t="str">
        <f>'[4]Daily Roster'!$C2</f>
        <v>PUBLIC HOLIDAY</v>
      </c>
      <c r="D2" s="69" t="str">
        <f>'[4]Daily Roster'!$D2</f>
        <v>PUBLIC HOLIDAY</v>
      </c>
      <c r="E2" s="69" t="str">
        <f>'[4]Daily Roster'!$E2</f>
        <v>PUBLIC HOLIDAY</v>
      </c>
      <c r="F2" s="69" t="str">
        <f>'[4]Daily Roster'!$F2</f>
        <v>PUBLIC HOLIDAY</v>
      </c>
      <c r="G2" s="69" t="str">
        <f>'[4]Daily Roster'!$G2</f>
        <v>PUBLIC HOLIDAY</v>
      </c>
      <c r="H2" s="69" t="str">
        <f>'[4]Daily Roster'!$H2</f>
        <v>PUBLIC HOLIDAY</v>
      </c>
      <c r="I2" s="69" t="str">
        <f>'[4]Daily Roster'!$I2</f>
        <v>PUBLIC HOLIDAY</v>
      </c>
      <c r="J2" s="69" t="str">
        <f>'[4]Daily Roster'!$J2</f>
        <v>PUBLIC HOLIDAY</v>
      </c>
      <c r="K2" s="69" t="str">
        <f>'[4]Daily Roster'!$K2</f>
        <v>PUBLIC HOLIDAY</v>
      </c>
      <c r="L2" s="69" t="str">
        <f>'[4]Daily Roster'!$L2</f>
        <v>PUBLIC HOLIDAY</v>
      </c>
      <c r="M2" s="69" t="str">
        <f>'[4]Daily Roster'!$M2</f>
        <v>PUBLIC HOLIDAY</v>
      </c>
      <c r="N2" s="55" t="str">
        <f>'[4]Daily Roster'!$N2</f>
        <v>PUBLIC HOLIDAY</v>
      </c>
      <c r="O2" s="55" t="str">
        <f>'[4]Daily Roster'!$O2</f>
        <v>PUBLIC HOLIDAY</v>
      </c>
      <c r="P2" s="55" t="str">
        <f>'[4]Daily Roster'!$P2</f>
        <v>PUBLIC HOLIDAY</v>
      </c>
      <c r="Q2" s="55" t="str">
        <f>'[4]Daily Roster'!$Q2</f>
        <v>PUBLIC HOLIDAY</v>
      </c>
      <c r="R2" s="55" t="str">
        <f>'[4]Daily Roster'!$R2</f>
        <v>PUBLIC HOLIDAY</v>
      </c>
      <c r="S2" s="55" t="str">
        <f>'[4]Daily Roster'!$S2</f>
        <v>PUBLIC HOLIDAY</v>
      </c>
      <c r="T2" s="55" t="str">
        <f>'[4]Daily Roster'!$T2</f>
        <v>PUBLIC HOLIDAY</v>
      </c>
    </row>
    <row r="3" spans="1:20" x14ac:dyDescent="0.3">
      <c r="A3" s="7">
        <v>43102</v>
      </c>
      <c r="B3" s="1" t="s">
        <v>2</v>
      </c>
      <c r="C3" s="69" t="str">
        <f>'[4]Daily Roster'!$C3</f>
        <v>Mark</v>
      </c>
      <c r="D3" s="69" t="str">
        <f>'[4]Daily Roster'!$D3</f>
        <v>V.Mai</v>
      </c>
      <c r="E3" s="69" t="str">
        <f>'[4]Daily Roster'!$E3</f>
        <v>Paree</v>
      </c>
      <c r="F3" s="69" t="str">
        <f>'[4]Daily Roster'!$F3</f>
        <v>Michael</v>
      </c>
      <c r="G3" s="69" t="str">
        <f>'[4]Daily Roster'!$G3</f>
        <v>K.Yeoh</v>
      </c>
      <c r="H3" s="69">
        <f>'[4]Daily Roster'!$H3</f>
        <v>0</v>
      </c>
      <c r="I3" s="69" t="str">
        <f>'[4]Daily Roster'!$I3</f>
        <v>J.Hunter</v>
      </c>
      <c r="J3" s="69" t="str">
        <f>'[4]Daily Roster'!$J3</f>
        <v>qq</v>
      </c>
      <c r="K3" s="69" t="str">
        <f>'[4]Daily Roster'!$K3</f>
        <v>Helen</v>
      </c>
      <c r="L3" s="69" t="str">
        <f>'[4]Daily Roster'!$L3</f>
        <v>C.Vosk</v>
      </c>
      <c r="M3" s="69" t="str">
        <f>'[4]Daily Roster'!$M3</f>
        <v>Renise</v>
      </c>
      <c r="N3" s="55" t="str">
        <f>'[4]Daily Roster'!$N3</f>
        <v>Sandra</v>
      </c>
      <c r="O3" s="55" t="str">
        <f>'[4]Daily Roster'!$O3</f>
        <v>Dalia</v>
      </c>
      <c r="P3" s="55">
        <f>'[4]Daily Roster'!$P3</f>
        <v>0</v>
      </c>
      <c r="Q3" s="55">
        <f>'[4]Daily Roster'!$Q3</f>
        <v>0</v>
      </c>
      <c r="R3" s="55">
        <f>'[4]Daily Roster'!$R3</f>
        <v>0</v>
      </c>
      <c r="S3" s="55">
        <f>'[4]Daily Roster'!$S3</f>
        <v>0</v>
      </c>
      <c r="T3" s="55">
        <f>'[4]Daily Roster'!$T3</f>
        <v>0</v>
      </c>
    </row>
    <row r="4" spans="1:20" x14ac:dyDescent="0.3">
      <c r="A4" s="7">
        <v>43103</v>
      </c>
      <c r="B4" s="1" t="s">
        <v>3</v>
      </c>
      <c r="C4" s="69" t="str">
        <f>'[4]Daily Roster'!$C4</f>
        <v>Mark</v>
      </c>
      <c r="D4" s="69" t="str">
        <f>'[4]Daily Roster'!$D4</f>
        <v>V.Mai</v>
      </c>
      <c r="E4" s="69" t="str">
        <f>'[4]Daily Roster'!$E4</f>
        <v>Paree</v>
      </c>
      <c r="F4" s="69" t="str">
        <f>'[4]Daily Roster'!$F4</f>
        <v>Michael</v>
      </c>
      <c r="G4" s="69" t="str">
        <f>'[4]Daily Roster'!$G4</f>
        <v>K.Yeoh</v>
      </c>
      <c r="H4" s="69">
        <f>'[4]Daily Roster'!$H4</f>
        <v>0</v>
      </c>
      <c r="I4" s="69" t="str">
        <f>'[4]Daily Roster'!$I4</f>
        <v>J.Hunter</v>
      </c>
      <c r="J4" s="69" t="str">
        <f>'[4]Daily Roster'!$J4</f>
        <v>qq</v>
      </c>
      <c r="K4" s="69" t="str">
        <f>'[4]Daily Roster'!$K4</f>
        <v>Helen</v>
      </c>
      <c r="L4" s="69" t="str">
        <f>'[4]Daily Roster'!$L4</f>
        <v>C.Vosk</v>
      </c>
      <c r="M4" s="69" t="str">
        <f>'[4]Daily Roster'!$M4</f>
        <v>Renise</v>
      </c>
      <c r="N4" s="55" t="str">
        <f>'[4]Daily Roster'!$N4</f>
        <v>Sandra</v>
      </c>
      <c r="O4" s="55" t="str">
        <f>'[4]Daily Roster'!$O4</f>
        <v>Dalia</v>
      </c>
      <c r="P4" s="55">
        <f>'[4]Daily Roster'!$P4</f>
        <v>0</v>
      </c>
      <c r="Q4" s="55">
        <f>'[4]Daily Roster'!$Q4</f>
        <v>0</v>
      </c>
      <c r="R4" s="55">
        <f>'[4]Daily Roster'!$R4</f>
        <v>0</v>
      </c>
      <c r="S4" s="55">
        <f>'[4]Daily Roster'!$S4</f>
        <v>0</v>
      </c>
      <c r="T4" s="55">
        <f>'[4]Daily Roster'!$T4</f>
        <v>0</v>
      </c>
    </row>
    <row r="5" spans="1:20" x14ac:dyDescent="0.3">
      <c r="A5" s="7">
        <v>43104</v>
      </c>
      <c r="B5" s="1" t="s">
        <v>4</v>
      </c>
      <c r="C5" s="69" t="str">
        <f>'[4]Daily Roster'!$C5</f>
        <v>Mark</v>
      </c>
      <c r="D5" s="69" t="str">
        <f>'[4]Daily Roster'!$D5</f>
        <v>V.Mai</v>
      </c>
      <c r="E5" s="69" t="str">
        <f>'[4]Daily Roster'!$E5</f>
        <v>Paree</v>
      </c>
      <c r="F5" s="69" t="str">
        <f>'[4]Daily Roster'!$F5</f>
        <v>Michael</v>
      </c>
      <c r="G5" s="69" t="str">
        <f>'[4]Daily Roster'!$G5</f>
        <v>K.Yeoh</v>
      </c>
      <c r="H5" s="69">
        <f>'[4]Daily Roster'!$H5</f>
        <v>0</v>
      </c>
      <c r="I5" s="69" t="str">
        <f>'[4]Daily Roster'!$I5</f>
        <v>J.Hunter</v>
      </c>
      <c r="J5" s="69" t="str">
        <f>'[4]Daily Roster'!$J5</f>
        <v>qq</v>
      </c>
      <c r="K5" s="69" t="str">
        <f>'[4]Daily Roster'!$K5</f>
        <v>Helen</v>
      </c>
      <c r="L5" s="69" t="str">
        <f>'[4]Daily Roster'!$L5</f>
        <v>C.Vosk</v>
      </c>
      <c r="M5" s="69" t="str">
        <f>'[4]Daily Roster'!$M5</f>
        <v>Renise</v>
      </c>
      <c r="N5" s="55" t="str">
        <f>'[4]Daily Roster'!$N5</f>
        <v>Sandra</v>
      </c>
      <c r="O5" s="55" t="str">
        <f>'[4]Daily Roster'!$O5</f>
        <v>Dalia</v>
      </c>
      <c r="P5" s="55">
        <f>'[4]Daily Roster'!$P5</f>
        <v>0</v>
      </c>
      <c r="Q5" s="55">
        <f>'[4]Daily Roster'!$Q5</f>
        <v>0</v>
      </c>
      <c r="R5" s="55">
        <f>'[4]Daily Roster'!$R5</f>
        <v>0</v>
      </c>
      <c r="S5" s="55">
        <f>'[4]Daily Roster'!$S5</f>
        <v>0</v>
      </c>
      <c r="T5" s="55">
        <f>'[4]Daily Roster'!$T5</f>
        <v>0</v>
      </c>
    </row>
    <row r="6" spans="1:20" x14ac:dyDescent="0.3">
      <c r="A6" s="7">
        <v>43105</v>
      </c>
      <c r="B6" s="1" t="s">
        <v>5</v>
      </c>
      <c r="C6" s="69">
        <f>'[4]Daily Roster'!$C6</f>
        <v>0</v>
      </c>
      <c r="D6" s="69">
        <f>'[4]Daily Roster'!$D6</f>
        <v>0</v>
      </c>
      <c r="E6" s="69">
        <f>'[4]Daily Roster'!$E6</f>
        <v>0</v>
      </c>
      <c r="F6" s="69">
        <f>'[4]Daily Roster'!$F6</f>
        <v>0</v>
      </c>
      <c r="G6" s="69">
        <f>'[4]Daily Roster'!$G6</f>
        <v>0</v>
      </c>
      <c r="H6" s="69">
        <f>'[4]Daily Roster'!$H6</f>
        <v>0</v>
      </c>
      <c r="I6" s="69">
        <f>'[4]Daily Roster'!$I6</f>
        <v>0</v>
      </c>
      <c r="J6" s="69">
        <f>'[4]Daily Roster'!$J6</f>
        <v>0</v>
      </c>
      <c r="K6" s="69">
        <f>'[4]Daily Roster'!$K6</f>
        <v>0</v>
      </c>
      <c r="L6" s="69">
        <f>'[4]Daily Roster'!$L6</f>
        <v>0</v>
      </c>
      <c r="M6" s="69">
        <f>'[4]Daily Roster'!$M6</f>
        <v>0</v>
      </c>
      <c r="N6" s="55">
        <f>'[4]Daily Roster'!$N6</f>
        <v>0</v>
      </c>
      <c r="O6" s="55">
        <f>'[4]Daily Roster'!$O6</f>
        <v>0</v>
      </c>
      <c r="P6" s="55">
        <f>'[4]Daily Roster'!$P6</f>
        <v>0</v>
      </c>
      <c r="Q6" s="55">
        <f>'[4]Daily Roster'!$Q6</f>
        <v>0</v>
      </c>
      <c r="R6" s="55">
        <f>'[4]Daily Roster'!$R6</f>
        <v>0</v>
      </c>
      <c r="S6" s="55">
        <f>'[4]Daily Roster'!$S6</f>
        <v>0</v>
      </c>
      <c r="T6" s="55">
        <f>'[4]Daily Roster'!$T6</f>
        <v>0</v>
      </c>
    </row>
    <row r="7" spans="1:20" x14ac:dyDescent="0.3">
      <c r="A7" s="7">
        <v>43108</v>
      </c>
      <c r="B7" s="1" t="s">
        <v>1</v>
      </c>
      <c r="C7" s="69">
        <f>'[4]Daily Roster'!$C7</f>
        <v>0</v>
      </c>
      <c r="D7" s="69">
        <f>'[4]Daily Roster'!$D7</f>
        <v>0</v>
      </c>
      <c r="E7" s="69">
        <f>'[4]Daily Roster'!$E7</f>
        <v>0</v>
      </c>
      <c r="F7" s="69">
        <f>'[4]Daily Roster'!$F7</f>
        <v>0</v>
      </c>
      <c r="G7" s="69">
        <f>'[4]Daily Roster'!$G7</f>
        <v>0</v>
      </c>
      <c r="H7" s="69">
        <f>'[4]Daily Roster'!$H7</f>
        <v>0</v>
      </c>
      <c r="I7" s="69">
        <f>'[4]Daily Roster'!$I7</f>
        <v>0</v>
      </c>
      <c r="J7" s="69">
        <f>'[4]Daily Roster'!$J7</f>
        <v>0</v>
      </c>
      <c r="K7" s="69">
        <f>'[4]Daily Roster'!$K7</f>
        <v>0</v>
      </c>
      <c r="L7" s="69">
        <f>'[4]Daily Roster'!$L7</f>
        <v>0</v>
      </c>
      <c r="M7" s="69">
        <f>'[4]Daily Roster'!$M7</f>
        <v>0</v>
      </c>
      <c r="N7" s="55">
        <f>'[4]Daily Roster'!$N7</f>
        <v>0</v>
      </c>
      <c r="O7" s="55">
        <f>'[4]Daily Roster'!$O7</f>
        <v>0</v>
      </c>
      <c r="P7" s="55">
        <f>'[4]Daily Roster'!$P7</f>
        <v>0</v>
      </c>
      <c r="Q7" s="55">
        <f>'[4]Daily Roster'!$Q7</f>
        <v>0</v>
      </c>
      <c r="R7" s="55">
        <f>'[4]Daily Roster'!$R7</f>
        <v>0</v>
      </c>
      <c r="S7" s="55">
        <f>'[4]Daily Roster'!$S7</f>
        <v>0</v>
      </c>
      <c r="T7" s="55">
        <f>'[4]Daily Roster'!$T7</f>
        <v>0</v>
      </c>
    </row>
    <row r="8" spans="1:20" x14ac:dyDescent="0.3">
      <c r="A8" s="7">
        <v>43109</v>
      </c>
      <c r="B8" s="1" t="s">
        <v>2</v>
      </c>
      <c r="C8" s="69">
        <f>'[4]Daily Roster'!$C8</f>
        <v>0</v>
      </c>
      <c r="D8" s="69">
        <f>'[4]Daily Roster'!$D8</f>
        <v>0</v>
      </c>
      <c r="E8" s="69">
        <f>'[4]Daily Roster'!$E8</f>
        <v>0</v>
      </c>
      <c r="F8" s="69">
        <f>'[4]Daily Roster'!$F8</f>
        <v>0</v>
      </c>
      <c r="G8" s="69">
        <f>'[4]Daily Roster'!$G8</f>
        <v>0</v>
      </c>
      <c r="H8" s="69">
        <f>'[4]Daily Roster'!$H8</f>
        <v>0</v>
      </c>
      <c r="I8" s="69">
        <f>'[4]Daily Roster'!$I8</f>
        <v>0</v>
      </c>
      <c r="J8" s="69">
        <f>'[4]Daily Roster'!$J8</f>
        <v>0</v>
      </c>
      <c r="K8" s="69">
        <f>'[4]Daily Roster'!$K8</f>
        <v>0</v>
      </c>
      <c r="L8" s="69">
        <f>'[4]Daily Roster'!$L8</f>
        <v>0</v>
      </c>
      <c r="M8" s="69">
        <f>'[4]Daily Roster'!$M8</f>
        <v>0</v>
      </c>
      <c r="N8" s="55">
        <f>'[4]Daily Roster'!$N8</f>
        <v>0</v>
      </c>
      <c r="O8" s="55">
        <f>'[4]Daily Roster'!$O8</f>
        <v>0</v>
      </c>
      <c r="P8" s="55">
        <f>'[4]Daily Roster'!$P8</f>
        <v>0</v>
      </c>
      <c r="Q8" s="55">
        <f>'[4]Daily Roster'!$Q8</f>
        <v>0</v>
      </c>
      <c r="R8" s="55">
        <f>'[4]Daily Roster'!$R8</f>
        <v>0</v>
      </c>
      <c r="S8" s="55">
        <f>'[4]Daily Roster'!$S8</f>
        <v>0</v>
      </c>
      <c r="T8" s="55">
        <f>'[4]Daily Roster'!$T8</f>
        <v>0</v>
      </c>
    </row>
    <row r="9" spans="1:20" x14ac:dyDescent="0.3">
      <c r="A9" s="7">
        <v>43110</v>
      </c>
      <c r="B9" s="1" t="s">
        <v>3</v>
      </c>
      <c r="C9" s="69">
        <f>'[4]Daily Roster'!$C9</f>
        <v>0</v>
      </c>
      <c r="D9" s="69">
        <f>'[4]Daily Roster'!$D9</f>
        <v>0</v>
      </c>
      <c r="E9" s="69">
        <f>'[4]Daily Roster'!$E9</f>
        <v>0</v>
      </c>
      <c r="F9" s="69">
        <f>'[4]Daily Roster'!$F9</f>
        <v>0</v>
      </c>
      <c r="G9" s="69">
        <f>'[4]Daily Roster'!$G9</f>
        <v>0</v>
      </c>
      <c r="H9" s="69">
        <f>'[4]Daily Roster'!$H9</f>
        <v>0</v>
      </c>
      <c r="I9" s="69">
        <f>'[4]Daily Roster'!$I9</f>
        <v>0</v>
      </c>
      <c r="J9" s="69">
        <f>'[4]Daily Roster'!$J9</f>
        <v>0</v>
      </c>
      <c r="K9" s="69">
        <f>'[4]Daily Roster'!$K9</f>
        <v>0</v>
      </c>
      <c r="L9" s="69">
        <f>'[4]Daily Roster'!$L9</f>
        <v>0</v>
      </c>
      <c r="M9" s="69">
        <f>'[4]Daily Roster'!$M9</f>
        <v>0</v>
      </c>
      <c r="N9" s="55">
        <f>'[4]Daily Roster'!$N9</f>
        <v>0</v>
      </c>
      <c r="O9" s="55">
        <f>'[4]Daily Roster'!$O9</f>
        <v>0</v>
      </c>
      <c r="P9" s="55">
        <f>'[4]Daily Roster'!$P9</f>
        <v>0</v>
      </c>
      <c r="Q9" s="55">
        <f>'[4]Daily Roster'!$Q9</f>
        <v>0</v>
      </c>
      <c r="R9" s="55">
        <f>'[4]Daily Roster'!$R9</f>
        <v>0</v>
      </c>
      <c r="S9" s="55">
        <f>'[4]Daily Roster'!$S9</f>
        <v>0</v>
      </c>
      <c r="T9" s="55">
        <f>'[4]Daily Roster'!$T9</f>
        <v>0</v>
      </c>
    </row>
    <row r="10" spans="1:20" x14ac:dyDescent="0.3">
      <c r="A10" s="7">
        <v>43111</v>
      </c>
      <c r="B10" s="1" t="s">
        <v>4</v>
      </c>
      <c r="C10" s="69">
        <f>'[4]Daily Roster'!$C10</f>
        <v>0</v>
      </c>
      <c r="D10" s="69">
        <f>'[4]Daily Roster'!$D10</f>
        <v>0</v>
      </c>
      <c r="E10" s="69">
        <f>'[4]Daily Roster'!$E10</f>
        <v>0</v>
      </c>
      <c r="F10" s="69">
        <f>'[4]Daily Roster'!$F10</f>
        <v>0</v>
      </c>
      <c r="G10" s="69">
        <f>'[4]Daily Roster'!$G10</f>
        <v>0</v>
      </c>
      <c r="H10" s="69">
        <f>'[4]Daily Roster'!$H10</f>
        <v>0</v>
      </c>
      <c r="I10" s="69">
        <f>'[4]Daily Roster'!$I10</f>
        <v>0</v>
      </c>
      <c r="J10" s="69">
        <f>'[4]Daily Roster'!$J10</f>
        <v>0</v>
      </c>
      <c r="K10" s="69">
        <f>'[4]Daily Roster'!$K10</f>
        <v>0</v>
      </c>
      <c r="L10" s="69">
        <f>'[4]Daily Roster'!$L10</f>
        <v>0</v>
      </c>
      <c r="M10" s="69">
        <f>'[4]Daily Roster'!$M10</f>
        <v>0</v>
      </c>
      <c r="N10" s="55">
        <f>'[4]Daily Roster'!$N10</f>
        <v>0</v>
      </c>
      <c r="O10" s="55">
        <f>'[4]Daily Roster'!$O10</f>
        <v>0</v>
      </c>
      <c r="P10" s="55">
        <f>'[4]Daily Roster'!$P10</f>
        <v>0</v>
      </c>
      <c r="Q10" s="55">
        <f>'[4]Daily Roster'!$Q10</f>
        <v>0</v>
      </c>
      <c r="R10" s="55">
        <f>'[4]Daily Roster'!$R10</f>
        <v>0</v>
      </c>
      <c r="S10" s="55">
        <f>'[4]Daily Roster'!$S10</f>
        <v>0</v>
      </c>
      <c r="T10" s="55">
        <f>'[4]Daily Roster'!$T10</f>
        <v>0</v>
      </c>
    </row>
    <row r="11" spans="1:20" x14ac:dyDescent="0.3">
      <c r="A11" s="7">
        <v>43112</v>
      </c>
      <c r="B11" s="1" t="s">
        <v>5</v>
      </c>
      <c r="C11" s="69">
        <f>'[4]Daily Roster'!$C11</f>
        <v>0</v>
      </c>
      <c r="D11" s="69">
        <f>'[4]Daily Roster'!$D11</f>
        <v>0</v>
      </c>
      <c r="E11" s="69">
        <f>'[4]Daily Roster'!$E11</f>
        <v>0</v>
      </c>
      <c r="F11" s="69">
        <f>'[4]Daily Roster'!$F11</f>
        <v>0</v>
      </c>
      <c r="G11" s="69">
        <f>'[4]Daily Roster'!$G11</f>
        <v>0</v>
      </c>
      <c r="H11" s="69">
        <f>'[4]Daily Roster'!$H11</f>
        <v>0</v>
      </c>
      <c r="I11" s="69">
        <f>'[4]Daily Roster'!$I11</f>
        <v>0</v>
      </c>
      <c r="J11" s="69">
        <f>'[4]Daily Roster'!$J11</f>
        <v>0</v>
      </c>
      <c r="K11" s="69">
        <f>'[4]Daily Roster'!$K11</f>
        <v>0</v>
      </c>
      <c r="L11" s="69">
        <f>'[4]Daily Roster'!$L11</f>
        <v>0</v>
      </c>
      <c r="M11" s="69">
        <f>'[4]Daily Roster'!$M11</f>
        <v>0</v>
      </c>
      <c r="N11" s="55">
        <f>'[4]Daily Roster'!$N11</f>
        <v>0</v>
      </c>
      <c r="O11" s="55">
        <f>'[4]Daily Roster'!$O11</f>
        <v>0</v>
      </c>
      <c r="P11" s="55">
        <f>'[4]Daily Roster'!$P11</f>
        <v>0</v>
      </c>
      <c r="Q11" s="55">
        <f>'[4]Daily Roster'!$Q11</f>
        <v>0</v>
      </c>
      <c r="R11" s="55">
        <f>'[4]Daily Roster'!$R11</f>
        <v>0</v>
      </c>
      <c r="S11" s="55">
        <f>'[4]Daily Roster'!$S11</f>
        <v>0</v>
      </c>
      <c r="T11" s="55">
        <f>'[4]Daily Roster'!$T11</f>
        <v>0</v>
      </c>
    </row>
    <row r="12" spans="1:20" x14ac:dyDescent="0.3">
      <c r="A12" s="7">
        <v>43115</v>
      </c>
      <c r="B12" s="1" t="s">
        <v>1</v>
      </c>
      <c r="C12" s="69">
        <f>'[4]Daily Roster'!$C12</f>
        <v>0</v>
      </c>
      <c r="D12" s="69">
        <f>'[4]Daily Roster'!$D12</f>
        <v>0</v>
      </c>
      <c r="E12" s="69">
        <f>'[4]Daily Roster'!$E12</f>
        <v>0</v>
      </c>
      <c r="F12" s="69">
        <f>'[4]Daily Roster'!$F12</f>
        <v>0</v>
      </c>
      <c r="G12" s="69">
        <f>'[4]Daily Roster'!$G12</f>
        <v>0</v>
      </c>
      <c r="H12" s="69">
        <f>'[4]Daily Roster'!$H12</f>
        <v>0</v>
      </c>
      <c r="I12" s="69">
        <f>'[4]Daily Roster'!$I12</f>
        <v>0</v>
      </c>
      <c r="J12" s="69">
        <f>'[4]Daily Roster'!$J12</f>
        <v>0</v>
      </c>
      <c r="K12" s="69">
        <f>'[4]Daily Roster'!$K12</f>
        <v>0</v>
      </c>
      <c r="L12" s="69">
        <f>'[4]Daily Roster'!$L12</f>
        <v>0</v>
      </c>
      <c r="M12" s="69">
        <f>'[4]Daily Roster'!$M12</f>
        <v>0</v>
      </c>
      <c r="N12" s="55">
        <f>'[4]Daily Roster'!$N12</f>
        <v>0</v>
      </c>
      <c r="O12" s="55">
        <f>'[4]Daily Roster'!$O12</f>
        <v>0</v>
      </c>
      <c r="P12" s="55">
        <f>'[4]Daily Roster'!$P12</f>
        <v>0</v>
      </c>
      <c r="Q12" s="55">
        <f>'[4]Daily Roster'!$Q12</f>
        <v>0</v>
      </c>
      <c r="R12" s="55">
        <f>'[4]Daily Roster'!$R12</f>
        <v>0</v>
      </c>
      <c r="S12" s="55">
        <f>'[4]Daily Roster'!$S12</f>
        <v>0</v>
      </c>
      <c r="T12" s="55">
        <f>'[4]Daily Roster'!$T12</f>
        <v>0</v>
      </c>
    </row>
    <row r="13" spans="1:20" x14ac:dyDescent="0.3">
      <c r="A13" s="7">
        <v>43116</v>
      </c>
      <c r="B13" s="1" t="s">
        <v>2</v>
      </c>
      <c r="C13" s="69">
        <f>'[4]Daily Roster'!$C13</f>
        <v>0</v>
      </c>
      <c r="D13" s="69">
        <f>'[4]Daily Roster'!$D13</f>
        <v>0</v>
      </c>
      <c r="E13" s="69">
        <f>'[4]Daily Roster'!$E13</f>
        <v>0</v>
      </c>
      <c r="F13" s="69">
        <f>'[4]Daily Roster'!$F13</f>
        <v>0</v>
      </c>
      <c r="G13" s="69">
        <f>'[4]Daily Roster'!$G13</f>
        <v>0</v>
      </c>
      <c r="H13" s="69">
        <f>'[4]Daily Roster'!$H13</f>
        <v>0</v>
      </c>
      <c r="I13" s="69">
        <f>'[4]Daily Roster'!$I13</f>
        <v>0</v>
      </c>
      <c r="J13" s="69">
        <f>'[4]Daily Roster'!$J13</f>
        <v>0</v>
      </c>
      <c r="K13" s="69">
        <f>'[4]Daily Roster'!$K13</f>
        <v>0</v>
      </c>
      <c r="L13" s="69">
        <f>'[4]Daily Roster'!$L13</f>
        <v>0</v>
      </c>
      <c r="M13" s="69">
        <f>'[4]Daily Roster'!$M13</f>
        <v>0</v>
      </c>
      <c r="N13" s="55">
        <f>'[4]Daily Roster'!$N13</f>
        <v>0</v>
      </c>
      <c r="O13" s="55">
        <f>'[4]Daily Roster'!$O13</f>
        <v>0</v>
      </c>
      <c r="P13" s="55">
        <f>'[4]Daily Roster'!$P13</f>
        <v>0</v>
      </c>
      <c r="Q13" s="55">
        <f>'[4]Daily Roster'!$Q13</f>
        <v>0</v>
      </c>
      <c r="R13" s="55">
        <f>'[4]Daily Roster'!$R13</f>
        <v>0</v>
      </c>
      <c r="S13" s="55">
        <f>'[4]Daily Roster'!$S13</f>
        <v>0</v>
      </c>
      <c r="T13" s="55">
        <f>'[4]Daily Roster'!$T13</f>
        <v>0</v>
      </c>
    </row>
    <row r="14" spans="1:20" x14ac:dyDescent="0.3">
      <c r="A14" s="7">
        <v>43117</v>
      </c>
      <c r="B14" s="1" t="s">
        <v>3</v>
      </c>
      <c r="C14" s="69">
        <f>'[4]Daily Roster'!$C14</f>
        <v>0</v>
      </c>
      <c r="D14" s="69">
        <f>'[4]Daily Roster'!$D14</f>
        <v>0</v>
      </c>
      <c r="E14" s="69">
        <f>'[4]Daily Roster'!$E14</f>
        <v>0</v>
      </c>
      <c r="F14" s="69">
        <f>'[4]Daily Roster'!$F14</f>
        <v>0</v>
      </c>
      <c r="G14" s="69">
        <f>'[4]Daily Roster'!$G14</f>
        <v>0</v>
      </c>
      <c r="H14" s="69">
        <f>'[4]Daily Roster'!$H14</f>
        <v>0</v>
      </c>
      <c r="I14" s="69">
        <f>'[4]Daily Roster'!$I14</f>
        <v>0</v>
      </c>
      <c r="J14" s="69">
        <f>'[4]Daily Roster'!$J14</f>
        <v>0</v>
      </c>
      <c r="K14" s="69">
        <f>'[4]Daily Roster'!$K14</f>
        <v>0</v>
      </c>
      <c r="L14" s="69">
        <f>'[4]Daily Roster'!$L14</f>
        <v>0</v>
      </c>
      <c r="M14" s="69">
        <f>'[4]Daily Roster'!$M14</f>
        <v>0</v>
      </c>
      <c r="N14" s="55">
        <f>'[4]Daily Roster'!$N14</f>
        <v>0</v>
      </c>
      <c r="O14" s="55">
        <f>'[4]Daily Roster'!$O14</f>
        <v>0</v>
      </c>
      <c r="P14" s="55">
        <f>'[4]Daily Roster'!$P14</f>
        <v>0</v>
      </c>
      <c r="Q14" s="55">
        <f>'[4]Daily Roster'!$Q14</f>
        <v>0</v>
      </c>
      <c r="R14" s="55">
        <f>'[4]Daily Roster'!$R14</f>
        <v>0</v>
      </c>
      <c r="S14" s="55">
        <f>'[4]Daily Roster'!$S14</f>
        <v>0</v>
      </c>
      <c r="T14" s="55">
        <f>'[4]Daily Roster'!$T14</f>
        <v>0</v>
      </c>
    </row>
    <row r="15" spans="1:20" x14ac:dyDescent="0.3">
      <c r="A15" s="7">
        <v>43118</v>
      </c>
      <c r="B15" s="1" t="s">
        <v>4</v>
      </c>
      <c r="C15" s="69">
        <f>'[4]Daily Roster'!$C15</f>
        <v>0</v>
      </c>
      <c r="D15" s="69">
        <f>'[4]Daily Roster'!$D15</f>
        <v>0</v>
      </c>
      <c r="E15" s="69">
        <f>'[4]Daily Roster'!$E15</f>
        <v>0</v>
      </c>
      <c r="F15" s="69">
        <f>'[4]Daily Roster'!$F15</f>
        <v>0</v>
      </c>
      <c r="G15" s="69">
        <f>'[4]Daily Roster'!$G15</f>
        <v>0</v>
      </c>
      <c r="H15" s="69">
        <f>'[4]Daily Roster'!$H15</f>
        <v>0</v>
      </c>
      <c r="I15" s="69">
        <f>'[4]Daily Roster'!$I15</f>
        <v>0</v>
      </c>
      <c r="J15" s="69">
        <f>'[4]Daily Roster'!$J15</f>
        <v>0</v>
      </c>
      <c r="K15" s="69">
        <f>'[4]Daily Roster'!$K15</f>
        <v>0</v>
      </c>
      <c r="L15" s="69">
        <f>'[4]Daily Roster'!$L15</f>
        <v>0</v>
      </c>
      <c r="M15" s="69">
        <f>'[4]Daily Roster'!$M15</f>
        <v>0</v>
      </c>
      <c r="N15" s="55">
        <f>'[4]Daily Roster'!$N15</f>
        <v>0</v>
      </c>
      <c r="O15" s="55">
        <f>'[4]Daily Roster'!$O15</f>
        <v>0</v>
      </c>
      <c r="P15" s="55">
        <f>'[4]Daily Roster'!$P15</f>
        <v>0</v>
      </c>
      <c r="Q15" s="55">
        <f>'[4]Daily Roster'!$Q15</f>
        <v>0</v>
      </c>
      <c r="R15" s="55">
        <f>'[4]Daily Roster'!$R15</f>
        <v>0</v>
      </c>
      <c r="S15" s="55">
        <f>'[4]Daily Roster'!$S15</f>
        <v>0</v>
      </c>
      <c r="T15" s="55">
        <f>'[4]Daily Roster'!$T15</f>
        <v>0</v>
      </c>
    </row>
    <row r="16" spans="1:20" x14ac:dyDescent="0.3">
      <c r="A16" s="7">
        <v>43119</v>
      </c>
      <c r="B16" s="1" t="s">
        <v>5</v>
      </c>
      <c r="C16" s="69">
        <f>'[4]Daily Roster'!$C16</f>
        <v>0</v>
      </c>
      <c r="D16" s="69">
        <f>'[4]Daily Roster'!$D16</f>
        <v>0</v>
      </c>
      <c r="E16" s="69">
        <f>'[4]Daily Roster'!$E16</f>
        <v>0</v>
      </c>
      <c r="F16" s="69">
        <f>'[4]Daily Roster'!$F16</f>
        <v>0</v>
      </c>
      <c r="G16" s="69">
        <f>'[4]Daily Roster'!$G16</f>
        <v>0</v>
      </c>
      <c r="H16" s="69">
        <f>'[4]Daily Roster'!$H16</f>
        <v>0</v>
      </c>
      <c r="I16" s="69">
        <f>'[4]Daily Roster'!$I16</f>
        <v>0</v>
      </c>
      <c r="J16" s="69">
        <f>'[4]Daily Roster'!$J16</f>
        <v>0</v>
      </c>
      <c r="K16" s="69">
        <f>'[4]Daily Roster'!$K16</f>
        <v>0</v>
      </c>
      <c r="L16" s="69">
        <f>'[4]Daily Roster'!$L16</f>
        <v>0</v>
      </c>
      <c r="M16" s="69">
        <f>'[4]Daily Roster'!$M16</f>
        <v>0</v>
      </c>
      <c r="N16" s="55">
        <f>'[4]Daily Roster'!$N16</f>
        <v>0</v>
      </c>
      <c r="O16" s="55">
        <f>'[4]Daily Roster'!$O16</f>
        <v>0</v>
      </c>
      <c r="P16" s="55">
        <f>'[4]Daily Roster'!$P16</f>
        <v>0</v>
      </c>
      <c r="Q16" s="55">
        <f>'[4]Daily Roster'!$Q16</f>
        <v>0</v>
      </c>
      <c r="R16" s="55">
        <f>'[4]Daily Roster'!$R16</f>
        <v>0</v>
      </c>
      <c r="S16" s="55">
        <f>'[4]Daily Roster'!$S16</f>
        <v>0</v>
      </c>
      <c r="T16" s="55">
        <f>'[4]Daily Roster'!$T16</f>
        <v>0</v>
      </c>
    </row>
    <row r="17" spans="1:20" x14ac:dyDescent="0.3">
      <c r="A17" s="7">
        <v>43122</v>
      </c>
      <c r="B17" s="1" t="s">
        <v>1</v>
      </c>
      <c r="C17" s="69">
        <f>'[4]Daily Roster'!$C17</f>
        <v>0</v>
      </c>
      <c r="D17" s="69">
        <f>'[4]Daily Roster'!$D17</f>
        <v>0</v>
      </c>
      <c r="E17" s="69">
        <f>'[4]Daily Roster'!$E17</f>
        <v>0</v>
      </c>
      <c r="F17" s="69">
        <f>'[4]Daily Roster'!$F17</f>
        <v>0</v>
      </c>
      <c r="G17" s="69">
        <f>'[4]Daily Roster'!$G17</f>
        <v>0</v>
      </c>
      <c r="H17" s="69">
        <f>'[4]Daily Roster'!$H17</f>
        <v>0</v>
      </c>
      <c r="I17" s="69">
        <f>'[4]Daily Roster'!$I17</f>
        <v>0</v>
      </c>
      <c r="J17" s="69">
        <f>'[4]Daily Roster'!$J17</f>
        <v>0</v>
      </c>
      <c r="K17" s="69">
        <f>'[4]Daily Roster'!$K17</f>
        <v>0</v>
      </c>
      <c r="L17" s="69">
        <f>'[4]Daily Roster'!$L17</f>
        <v>0</v>
      </c>
      <c r="M17" s="69">
        <f>'[4]Daily Roster'!$M17</f>
        <v>0</v>
      </c>
      <c r="N17" s="55">
        <f>'[4]Daily Roster'!$N17</f>
        <v>0</v>
      </c>
      <c r="O17" s="55">
        <f>'[4]Daily Roster'!$O17</f>
        <v>0</v>
      </c>
      <c r="P17" s="55">
        <f>'[4]Daily Roster'!$P17</f>
        <v>0</v>
      </c>
      <c r="Q17" s="55">
        <f>'[4]Daily Roster'!$Q17</f>
        <v>0</v>
      </c>
      <c r="R17" s="55">
        <f>'[4]Daily Roster'!$R17</f>
        <v>0</v>
      </c>
      <c r="S17" s="55">
        <f>'[4]Daily Roster'!$S17</f>
        <v>0</v>
      </c>
      <c r="T17" s="55">
        <f>'[4]Daily Roster'!$T17</f>
        <v>0</v>
      </c>
    </row>
    <row r="18" spans="1:20" x14ac:dyDescent="0.3">
      <c r="A18" s="7">
        <v>43123</v>
      </c>
      <c r="B18" s="1" t="s">
        <v>2</v>
      </c>
      <c r="C18" s="69">
        <f>'[4]Daily Roster'!$C18</f>
        <v>0</v>
      </c>
      <c r="D18" s="69">
        <f>'[4]Daily Roster'!$D18</f>
        <v>0</v>
      </c>
      <c r="E18" s="69">
        <f>'[4]Daily Roster'!$E18</f>
        <v>0</v>
      </c>
      <c r="F18" s="69">
        <f>'[4]Daily Roster'!$F18</f>
        <v>0</v>
      </c>
      <c r="G18" s="69">
        <f>'[4]Daily Roster'!$G18</f>
        <v>0</v>
      </c>
      <c r="H18" s="69">
        <f>'[4]Daily Roster'!$H18</f>
        <v>0</v>
      </c>
      <c r="I18" s="69">
        <f>'[4]Daily Roster'!$I18</f>
        <v>0</v>
      </c>
      <c r="J18" s="69">
        <f>'[4]Daily Roster'!$J18</f>
        <v>0</v>
      </c>
      <c r="K18" s="69">
        <f>'[4]Daily Roster'!$K18</f>
        <v>0</v>
      </c>
      <c r="L18" s="69">
        <f>'[4]Daily Roster'!$L18</f>
        <v>0</v>
      </c>
      <c r="M18" s="69">
        <f>'[4]Daily Roster'!$M18</f>
        <v>0</v>
      </c>
      <c r="N18" s="55">
        <f>'[4]Daily Roster'!$N18</f>
        <v>0</v>
      </c>
      <c r="O18" s="55">
        <f>'[4]Daily Roster'!$O18</f>
        <v>0</v>
      </c>
      <c r="P18" s="55">
        <f>'[4]Daily Roster'!$P18</f>
        <v>0</v>
      </c>
      <c r="Q18" s="55">
        <f>'[4]Daily Roster'!$Q18</f>
        <v>0</v>
      </c>
      <c r="R18" s="55">
        <f>'[4]Daily Roster'!$R18</f>
        <v>0</v>
      </c>
      <c r="S18" s="55">
        <f>'[4]Daily Roster'!$S18</f>
        <v>0</v>
      </c>
      <c r="T18" s="55">
        <f>'[4]Daily Roster'!$T18</f>
        <v>0</v>
      </c>
    </row>
    <row r="19" spans="1:20" x14ac:dyDescent="0.3">
      <c r="A19" s="7">
        <v>43124</v>
      </c>
      <c r="B19" s="1" t="s">
        <v>3</v>
      </c>
      <c r="C19" s="69">
        <f>'[4]Daily Roster'!$C19</f>
        <v>0</v>
      </c>
      <c r="D19" s="69">
        <f>'[4]Daily Roster'!$D19</f>
        <v>0</v>
      </c>
      <c r="E19" s="69">
        <f>'[4]Daily Roster'!$E19</f>
        <v>0</v>
      </c>
      <c r="F19" s="69">
        <f>'[4]Daily Roster'!$F19</f>
        <v>0</v>
      </c>
      <c r="G19" s="69">
        <f>'[4]Daily Roster'!$G19</f>
        <v>0</v>
      </c>
      <c r="H19" s="69">
        <f>'[4]Daily Roster'!$H19</f>
        <v>0</v>
      </c>
      <c r="I19" s="69">
        <f>'[4]Daily Roster'!$I19</f>
        <v>0</v>
      </c>
      <c r="J19" s="69">
        <f>'[4]Daily Roster'!$J19</f>
        <v>0</v>
      </c>
      <c r="K19" s="69">
        <f>'[4]Daily Roster'!$K19</f>
        <v>0</v>
      </c>
      <c r="L19" s="69">
        <f>'[4]Daily Roster'!$L19</f>
        <v>0</v>
      </c>
      <c r="M19" s="69">
        <f>'[4]Daily Roster'!$M19</f>
        <v>0</v>
      </c>
      <c r="N19" s="55">
        <f>'[4]Daily Roster'!$N19</f>
        <v>0</v>
      </c>
      <c r="O19" s="55">
        <f>'[4]Daily Roster'!$O19</f>
        <v>0</v>
      </c>
      <c r="P19" s="55">
        <f>'[4]Daily Roster'!$P19</f>
        <v>0</v>
      </c>
      <c r="Q19" s="55">
        <f>'[4]Daily Roster'!$Q19</f>
        <v>0</v>
      </c>
      <c r="R19" s="55">
        <f>'[4]Daily Roster'!$R19</f>
        <v>0</v>
      </c>
      <c r="S19" s="55">
        <f>'[4]Daily Roster'!$S19</f>
        <v>0</v>
      </c>
      <c r="T19" s="55">
        <f>'[4]Daily Roster'!$T19</f>
        <v>0</v>
      </c>
    </row>
    <row r="20" spans="1:20" x14ac:dyDescent="0.3">
      <c r="A20" s="7">
        <v>43125</v>
      </c>
      <c r="B20" s="1" t="s">
        <v>4</v>
      </c>
      <c r="C20" s="69">
        <f>'[4]Daily Roster'!$C20</f>
        <v>0</v>
      </c>
      <c r="D20" s="69">
        <f>'[4]Daily Roster'!$D20</f>
        <v>0</v>
      </c>
      <c r="E20" s="69">
        <f>'[4]Daily Roster'!$E20</f>
        <v>0</v>
      </c>
      <c r="F20" s="69">
        <f>'[4]Daily Roster'!$F20</f>
        <v>0</v>
      </c>
      <c r="G20" s="69">
        <f>'[4]Daily Roster'!$G20</f>
        <v>0</v>
      </c>
      <c r="H20" s="69">
        <f>'[4]Daily Roster'!$H20</f>
        <v>0</v>
      </c>
      <c r="I20" s="69">
        <f>'[4]Daily Roster'!$I20</f>
        <v>0</v>
      </c>
      <c r="J20" s="69">
        <f>'[4]Daily Roster'!$J20</f>
        <v>0</v>
      </c>
      <c r="K20" s="69">
        <f>'[4]Daily Roster'!$K20</f>
        <v>0</v>
      </c>
      <c r="L20" s="69">
        <f>'[4]Daily Roster'!$L20</f>
        <v>0</v>
      </c>
      <c r="M20" s="69">
        <f>'[4]Daily Roster'!$M20</f>
        <v>0</v>
      </c>
      <c r="N20" s="55">
        <f>'[4]Daily Roster'!$N20</f>
        <v>0</v>
      </c>
      <c r="O20" s="55">
        <f>'[4]Daily Roster'!$O20</f>
        <v>0</v>
      </c>
      <c r="P20" s="55">
        <f>'[4]Daily Roster'!$P20</f>
        <v>0</v>
      </c>
      <c r="Q20" s="55">
        <f>'[4]Daily Roster'!$Q20</f>
        <v>0</v>
      </c>
      <c r="R20" s="55">
        <f>'[4]Daily Roster'!$R20</f>
        <v>0</v>
      </c>
      <c r="S20" s="55">
        <f>'[4]Daily Roster'!$S20</f>
        <v>0</v>
      </c>
      <c r="T20" s="55">
        <f>'[4]Daily Roster'!$T20</f>
        <v>0</v>
      </c>
    </row>
    <row r="21" spans="1:20" x14ac:dyDescent="0.3">
      <c r="A21" s="7">
        <v>43126</v>
      </c>
      <c r="B21" s="1" t="s">
        <v>5</v>
      </c>
      <c r="C21" s="69">
        <f>'[4]Daily Roster'!$C21</f>
        <v>0</v>
      </c>
      <c r="D21" s="69">
        <f>'[4]Daily Roster'!$D21</f>
        <v>0</v>
      </c>
      <c r="E21" s="69">
        <f>'[4]Daily Roster'!$E21</f>
        <v>0</v>
      </c>
      <c r="F21" s="69">
        <f>'[4]Daily Roster'!$F21</f>
        <v>0</v>
      </c>
      <c r="G21" s="69">
        <f>'[4]Daily Roster'!$G21</f>
        <v>0</v>
      </c>
      <c r="H21" s="69">
        <f>'[4]Daily Roster'!$H21</f>
        <v>0</v>
      </c>
      <c r="I21" s="69">
        <f>'[4]Daily Roster'!$I21</f>
        <v>0</v>
      </c>
      <c r="J21" s="69">
        <f>'[4]Daily Roster'!$J21</f>
        <v>0</v>
      </c>
      <c r="K21" s="69">
        <f>'[4]Daily Roster'!$K21</f>
        <v>0</v>
      </c>
      <c r="L21" s="69">
        <f>'[4]Daily Roster'!$L21</f>
        <v>0</v>
      </c>
      <c r="M21" s="69">
        <f>'[4]Daily Roster'!$M21</f>
        <v>0</v>
      </c>
      <c r="N21" s="55">
        <f>'[4]Daily Roster'!$N21</f>
        <v>0</v>
      </c>
      <c r="O21" s="55">
        <f>'[4]Daily Roster'!$O21</f>
        <v>0</v>
      </c>
      <c r="P21" s="55">
        <f>'[4]Daily Roster'!$P21</f>
        <v>0</v>
      </c>
      <c r="Q21" s="55">
        <f>'[4]Daily Roster'!$Q21</f>
        <v>0</v>
      </c>
      <c r="R21" s="55">
        <f>'[4]Daily Roster'!$R21</f>
        <v>0</v>
      </c>
      <c r="S21" s="55">
        <f>'[4]Daily Roster'!$S21</f>
        <v>0</v>
      </c>
      <c r="T21" s="55">
        <f>'[4]Daily Roster'!$T21</f>
        <v>0</v>
      </c>
    </row>
    <row r="22" spans="1:20" x14ac:dyDescent="0.3">
      <c r="A22" s="7">
        <v>43129</v>
      </c>
      <c r="B22" s="1" t="s">
        <v>1</v>
      </c>
      <c r="C22" s="69">
        <f>'[4]Daily Roster'!$C22</f>
        <v>0</v>
      </c>
      <c r="D22" s="69">
        <f>'[4]Daily Roster'!$D22</f>
        <v>0</v>
      </c>
      <c r="E22" s="69">
        <f>'[4]Daily Roster'!$E22</f>
        <v>0</v>
      </c>
      <c r="F22" s="69">
        <f>'[4]Daily Roster'!$F22</f>
        <v>0</v>
      </c>
      <c r="G22" s="69">
        <f>'[4]Daily Roster'!$G22</f>
        <v>0</v>
      </c>
      <c r="H22" s="69">
        <f>'[4]Daily Roster'!$H22</f>
        <v>0</v>
      </c>
      <c r="I22" s="69">
        <f>'[4]Daily Roster'!$I22</f>
        <v>0</v>
      </c>
      <c r="J22" s="69">
        <f>'[4]Daily Roster'!$J22</f>
        <v>0</v>
      </c>
      <c r="K22" s="69">
        <f>'[4]Daily Roster'!$K22</f>
        <v>0</v>
      </c>
      <c r="L22" s="69">
        <f>'[4]Daily Roster'!$L22</f>
        <v>0</v>
      </c>
      <c r="M22" s="69">
        <f>'[4]Daily Roster'!$M22</f>
        <v>0</v>
      </c>
      <c r="N22" s="55">
        <f>'[4]Daily Roster'!$N22</f>
        <v>0</v>
      </c>
      <c r="O22" s="55">
        <f>'[4]Daily Roster'!$O22</f>
        <v>0</v>
      </c>
      <c r="P22" s="55">
        <f>'[4]Daily Roster'!$P22</f>
        <v>0</v>
      </c>
      <c r="Q22" s="55">
        <f>'[4]Daily Roster'!$Q22</f>
        <v>0</v>
      </c>
      <c r="R22" s="55">
        <f>'[4]Daily Roster'!$R22</f>
        <v>0</v>
      </c>
      <c r="S22" s="55">
        <f>'[4]Daily Roster'!$S22</f>
        <v>0</v>
      </c>
      <c r="T22" s="55">
        <f>'[4]Daily Roster'!$T22</f>
        <v>0</v>
      </c>
    </row>
    <row r="23" spans="1:20" x14ac:dyDescent="0.3">
      <c r="A23" s="7">
        <v>43130</v>
      </c>
      <c r="B23" s="1" t="s">
        <v>2</v>
      </c>
      <c r="C23" s="69">
        <f>'[4]Daily Roster'!$C23</f>
        <v>0</v>
      </c>
      <c r="D23" s="69">
        <f>'[4]Daily Roster'!$D23</f>
        <v>0</v>
      </c>
      <c r="E23" s="69">
        <f>'[4]Daily Roster'!$E23</f>
        <v>0</v>
      </c>
      <c r="F23" s="69">
        <f>'[4]Daily Roster'!$F23</f>
        <v>0</v>
      </c>
      <c r="G23" s="69">
        <f>'[4]Daily Roster'!$G23</f>
        <v>0</v>
      </c>
      <c r="H23" s="69">
        <f>'[4]Daily Roster'!$H23</f>
        <v>0</v>
      </c>
      <c r="I23" s="69">
        <f>'[4]Daily Roster'!$I23</f>
        <v>0</v>
      </c>
      <c r="J23" s="69">
        <f>'[4]Daily Roster'!$J23</f>
        <v>0</v>
      </c>
      <c r="K23" s="69">
        <f>'[4]Daily Roster'!$K23</f>
        <v>0</v>
      </c>
      <c r="L23" s="69">
        <f>'[4]Daily Roster'!$L23</f>
        <v>0</v>
      </c>
      <c r="M23" s="69">
        <f>'[4]Daily Roster'!$M23</f>
        <v>0</v>
      </c>
      <c r="N23" s="55">
        <f>'[4]Daily Roster'!$N23</f>
        <v>0</v>
      </c>
      <c r="O23" s="55">
        <f>'[4]Daily Roster'!$O23</f>
        <v>0</v>
      </c>
      <c r="P23" s="55">
        <f>'[4]Daily Roster'!$P23</f>
        <v>0</v>
      </c>
      <c r="Q23" s="55">
        <f>'[4]Daily Roster'!$Q23</f>
        <v>0</v>
      </c>
      <c r="R23" s="55">
        <f>'[4]Daily Roster'!$R23</f>
        <v>0</v>
      </c>
      <c r="S23" s="55">
        <f>'[4]Daily Roster'!$S23</f>
        <v>0</v>
      </c>
      <c r="T23" s="55">
        <f>'[4]Daily Roster'!$T23</f>
        <v>0</v>
      </c>
    </row>
    <row r="24" spans="1:20" x14ac:dyDescent="0.3">
      <c r="A24" s="7">
        <v>43131</v>
      </c>
      <c r="B24" s="1" t="s">
        <v>3</v>
      </c>
      <c r="C24" s="69">
        <f>'[4]Daily Roster'!$C24</f>
        <v>0</v>
      </c>
      <c r="D24" s="69">
        <f>'[4]Daily Roster'!$D24</f>
        <v>0</v>
      </c>
      <c r="E24" s="69">
        <f>'[4]Daily Roster'!$E24</f>
        <v>0</v>
      </c>
      <c r="F24" s="69">
        <f>'[4]Daily Roster'!$F24</f>
        <v>0</v>
      </c>
      <c r="G24" s="69">
        <f>'[4]Daily Roster'!$G24</f>
        <v>0</v>
      </c>
      <c r="H24" s="69">
        <f>'[4]Daily Roster'!$H24</f>
        <v>0</v>
      </c>
      <c r="I24" s="69">
        <f>'[4]Daily Roster'!$I24</f>
        <v>0</v>
      </c>
      <c r="J24" s="69">
        <f>'[4]Daily Roster'!$J24</f>
        <v>0</v>
      </c>
      <c r="K24" s="69">
        <f>'[4]Daily Roster'!$K24</f>
        <v>0</v>
      </c>
      <c r="L24" s="69">
        <f>'[4]Daily Roster'!$L24</f>
        <v>0</v>
      </c>
      <c r="M24" s="69">
        <f>'[4]Daily Roster'!$M24</f>
        <v>0</v>
      </c>
      <c r="N24" s="55">
        <f>'[4]Daily Roster'!$N24</f>
        <v>0</v>
      </c>
      <c r="O24" s="55">
        <f>'[4]Daily Roster'!$O24</f>
        <v>0</v>
      </c>
      <c r="P24" s="55">
        <f>'[4]Daily Roster'!$P24</f>
        <v>0</v>
      </c>
      <c r="Q24" s="55">
        <f>'[4]Daily Roster'!$Q24</f>
        <v>0</v>
      </c>
      <c r="R24" s="55">
        <f>'[4]Daily Roster'!$R24</f>
        <v>0</v>
      </c>
      <c r="S24" s="55">
        <f>'[4]Daily Roster'!$S24</f>
        <v>0</v>
      </c>
      <c r="T24" s="55">
        <f>'[4]Daily Roster'!$T24</f>
        <v>0</v>
      </c>
    </row>
    <row r="25" spans="1:20" x14ac:dyDescent="0.3">
      <c r="A25" s="7">
        <v>43132</v>
      </c>
      <c r="B25" s="1" t="s">
        <v>4</v>
      </c>
      <c r="C25" s="69">
        <f>'[4]Daily Roster'!$C25</f>
        <v>0</v>
      </c>
      <c r="D25" s="69">
        <f>'[4]Daily Roster'!$D25</f>
        <v>0</v>
      </c>
      <c r="E25" s="69">
        <f>'[4]Daily Roster'!$E25</f>
        <v>0</v>
      </c>
      <c r="F25" s="69">
        <f>'[4]Daily Roster'!$F25</f>
        <v>0</v>
      </c>
      <c r="G25" s="69">
        <f>'[4]Daily Roster'!$G25</f>
        <v>0</v>
      </c>
      <c r="H25" s="69">
        <f>'[4]Daily Roster'!$H25</f>
        <v>0</v>
      </c>
      <c r="I25" s="69">
        <f>'[4]Daily Roster'!$I25</f>
        <v>0</v>
      </c>
      <c r="J25" s="69">
        <f>'[4]Daily Roster'!$J25</f>
        <v>0</v>
      </c>
      <c r="K25" s="69">
        <f>'[4]Daily Roster'!$K25</f>
        <v>0</v>
      </c>
      <c r="L25" s="69">
        <f>'[4]Daily Roster'!$L25</f>
        <v>0</v>
      </c>
      <c r="M25" s="69">
        <f>'[4]Daily Roster'!$M25</f>
        <v>0</v>
      </c>
      <c r="N25" s="55">
        <f>'[4]Daily Roster'!$N25</f>
        <v>0</v>
      </c>
      <c r="O25" s="55">
        <f>'[4]Daily Roster'!$O25</f>
        <v>0</v>
      </c>
      <c r="P25" s="55">
        <f>'[4]Daily Roster'!$P25</f>
        <v>0</v>
      </c>
      <c r="Q25" s="55">
        <f>'[4]Daily Roster'!$Q25</f>
        <v>0</v>
      </c>
      <c r="R25" s="55">
        <f>'[4]Daily Roster'!$R25</f>
        <v>0</v>
      </c>
      <c r="S25" s="55">
        <f>'[4]Daily Roster'!$S25</f>
        <v>0</v>
      </c>
      <c r="T25" s="55">
        <f>'[4]Daily Roster'!$T25</f>
        <v>0</v>
      </c>
    </row>
    <row r="26" spans="1:20" x14ac:dyDescent="0.3">
      <c r="A26" s="7">
        <v>43133</v>
      </c>
      <c r="B26" s="1" t="s">
        <v>5</v>
      </c>
      <c r="C26" s="69">
        <f>'[4]Daily Roster'!$C26</f>
        <v>0</v>
      </c>
      <c r="D26" s="69">
        <f>'[4]Daily Roster'!$D26</f>
        <v>0</v>
      </c>
      <c r="E26" s="69">
        <f>'[4]Daily Roster'!$E26</f>
        <v>0</v>
      </c>
      <c r="F26" s="69">
        <f>'[4]Daily Roster'!$F26</f>
        <v>0</v>
      </c>
      <c r="G26" s="69">
        <f>'[4]Daily Roster'!$G26</f>
        <v>0</v>
      </c>
      <c r="H26" s="69">
        <f>'[4]Daily Roster'!$H26</f>
        <v>0</v>
      </c>
      <c r="I26" s="69">
        <f>'[4]Daily Roster'!$I26</f>
        <v>0</v>
      </c>
      <c r="J26" s="69">
        <f>'[4]Daily Roster'!$J26</f>
        <v>0</v>
      </c>
      <c r="K26" s="69">
        <f>'[4]Daily Roster'!$K26</f>
        <v>0</v>
      </c>
      <c r="L26" s="69">
        <f>'[4]Daily Roster'!$L26</f>
        <v>0</v>
      </c>
      <c r="M26" s="69">
        <f>'[4]Daily Roster'!$M26</f>
        <v>0</v>
      </c>
      <c r="N26" s="55">
        <f>'[4]Daily Roster'!$N26</f>
        <v>0</v>
      </c>
      <c r="O26" s="55">
        <f>'[4]Daily Roster'!$O26</f>
        <v>0</v>
      </c>
      <c r="P26" s="55">
        <f>'[4]Daily Roster'!$P26</f>
        <v>0</v>
      </c>
      <c r="Q26" s="55">
        <f>'[4]Daily Roster'!$Q26</f>
        <v>0</v>
      </c>
      <c r="R26" s="55">
        <f>'[4]Daily Roster'!$R26</f>
        <v>0</v>
      </c>
      <c r="S26" s="55">
        <f>'[4]Daily Roster'!$S26</f>
        <v>0</v>
      </c>
      <c r="T26" s="55">
        <f>'[4]Daily Roster'!$T26</f>
        <v>0</v>
      </c>
    </row>
    <row r="27" spans="1:20" x14ac:dyDescent="0.3">
      <c r="A27" s="7">
        <v>43136</v>
      </c>
      <c r="B27" s="1" t="s">
        <v>1</v>
      </c>
      <c r="C27" s="69">
        <f>'[4]Daily Roster'!$C27</f>
        <v>0</v>
      </c>
      <c r="D27" s="69">
        <f>'[4]Daily Roster'!$D27</f>
        <v>0</v>
      </c>
      <c r="E27" s="69">
        <f>'[4]Daily Roster'!$E27</f>
        <v>0</v>
      </c>
      <c r="F27" s="69">
        <f>'[4]Daily Roster'!$F27</f>
        <v>0</v>
      </c>
      <c r="G27" s="69">
        <f>'[4]Daily Roster'!$G27</f>
        <v>0</v>
      </c>
      <c r="H27" s="69">
        <f>'[4]Daily Roster'!$H27</f>
        <v>0</v>
      </c>
      <c r="I27" s="69">
        <f>'[4]Daily Roster'!$I27</f>
        <v>0</v>
      </c>
      <c r="J27" s="69">
        <f>'[4]Daily Roster'!$J27</f>
        <v>0</v>
      </c>
      <c r="K27" s="69">
        <f>'[4]Daily Roster'!$K27</f>
        <v>0</v>
      </c>
      <c r="L27" s="69">
        <f>'[4]Daily Roster'!$L27</f>
        <v>0</v>
      </c>
      <c r="M27" s="69">
        <f>'[4]Daily Roster'!$M27</f>
        <v>0</v>
      </c>
      <c r="N27" s="55">
        <f>'[4]Daily Roster'!$N27</f>
        <v>0</v>
      </c>
      <c r="O27" s="55">
        <f>'[4]Daily Roster'!$O27</f>
        <v>0</v>
      </c>
      <c r="P27" s="55">
        <f>'[4]Daily Roster'!$P27</f>
        <v>0</v>
      </c>
      <c r="Q27" s="55">
        <f>'[4]Daily Roster'!$Q27</f>
        <v>0</v>
      </c>
      <c r="R27" s="55">
        <f>'[4]Daily Roster'!$R27</f>
        <v>0</v>
      </c>
      <c r="S27" s="55">
        <f>'[4]Daily Roster'!$S27</f>
        <v>0</v>
      </c>
      <c r="T27" s="55">
        <f>'[4]Daily Roster'!$T27</f>
        <v>0</v>
      </c>
    </row>
    <row r="28" spans="1:20" x14ac:dyDescent="0.3">
      <c r="A28" s="7">
        <v>43137</v>
      </c>
      <c r="B28" s="1" t="s">
        <v>2</v>
      </c>
      <c r="C28" s="69">
        <f>'[4]Daily Roster'!$C28</f>
        <v>0</v>
      </c>
      <c r="D28" s="69">
        <f>'[4]Daily Roster'!$D28</f>
        <v>0</v>
      </c>
      <c r="E28" s="69">
        <f>'[4]Daily Roster'!$E28</f>
        <v>0</v>
      </c>
      <c r="F28" s="69">
        <f>'[4]Daily Roster'!$F28</f>
        <v>0</v>
      </c>
      <c r="G28" s="69">
        <f>'[4]Daily Roster'!$G28</f>
        <v>0</v>
      </c>
      <c r="H28" s="69">
        <f>'[4]Daily Roster'!$H28</f>
        <v>0</v>
      </c>
      <c r="I28" s="69">
        <f>'[4]Daily Roster'!$I28</f>
        <v>0</v>
      </c>
      <c r="J28" s="69">
        <f>'[4]Daily Roster'!$J28</f>
        <v>0</v>
      </c>
      <c r="K28" s="69">
        <f>'[4]Daily Roster'!$K28</f>
        <v>0</v>
      </c>
      <c r="L28" s="69">
        <f>'[4]Daily Roster'!$L28</f>
        <v>0</v>
      </c>
      <c r="M28" s="69">
        <f>'[4]Daily Roster'!$M28</f>
        <v>0</v>
      </c>
      <c r="N28" s="55">
        <f>'[4]Daily Roster'!$N28</f>
        <v>0</v>
      </c>
      <c r="O28" s="55">
        <f>'[4]Daily Roster'!$O28</f>
        <v>0</v>
      </c>
      <c r="P28" s="55">
        <f>'[4]Daily Roster'!$P28</f>
        <v>0</v>
      </c>
      <c r="Q28" s="55">
        <f>'[4]Daily Roster'!$Q28</f>
        <v>0</v>
      </c>
      <c r="R28" s="55">
        <f>'[4]Daily Roster'!$R28</f>
        <v>0</v>
      </c>
      <c r="S28" s="55">
        <f>'[4]Daily Roster'!$S28</f>
        <v>0</v>
      </c>
      <c r="T28" s="55">
        <f>'[4]Daily Roster'!$T28</f>
        <v>0</v>
      </c>
    </row>
    <row r="29" spans="1:20" x14ac:dyDescent="0.3">
      <c r="A29" s="7">
        <v>43138</v>
      </c>
      <c r="B29" s="1" t="s">
        <v>3</v>
      </c>
      <c r="C29" s="69">
        <f>'[4]Daily Roster'!$C29</f>
        <v>0</v>
      </c>
      <c r="D29" s="69">
        <f>'[4]Daily Roster'!$D29</f>
        <v>0</v>
      </c>
      <c r="E29" s="69">
        <f>'[4]Daily Roster'!$E29</f>
        <v>0</v>
      </c>
      <c r="F29" s="69">
        <f>'[4]Daily Roster'!$F29</f>
        <v>0</v>
      </c>
      <c r="G29" s="69">
        <f>'[4]Daily Roster'!$G29</f>
        <v>0</v>
      </c>
      <c r="H29" s="69">
        <f>'[4]Daily Roster'!$H29</f>
        <v>0</v>
      </c>
      <c r="I29" s="69">
        <f>'[4]Daily Roster'!$I29</f>
        <v>0</v>
      </c>
      <c r="J29" s="69">
        <f>'[4]Daily Roster'!$J29</f>
        <v>0</v>
      </c>
      <c r="K29" s="69">
        <f>'[4]Daily Roster'!$K29</f>
        <v>0</v>
      </c>
      <c r="L29" s="69">
        <f>'[4]Daily Roster'!$L29</f>
        <v>0</v>
      </c>
      <c r="M29" s="69">
        <f>'[4]Daily Roster'!$M29</f>
        <v>0</v>
      </c>
      <c r="N29" s="55">
        <f>'[4]Daily Roster'!$N29</f>
        <v>0</v>
      </c>
      <c r="O29" s="55">
        <f>'[4]Daily Roster'!$O29</f>
        <v>0</v>
      </c>
      <c r="P29" s="55">
        <f>'[4]Daily Roster'!$P29</f>
        <v>0</v>
      </c>
      <c r="Q29" s="55">
        <f>'[4]Daily Roster'!$Q29</f>
        <v>0</v>
      </c>
      <c r="R29" s="55">
        <f>'[4]Daily Roster'!$R29</f>
        <v>0</v>
      </c>
      <c r="S29" s="55">
        <f>'[4]Daily Roster'!$S29</f>
        <v>0</v>
      </c>
      <c r="T29" s="55">
        <f>'[4]Daily Roster'!$T29</f>
        <v>0</v>
      </c>
    </row>
    <row r="30" spans="1:20" x14ac:dyDescent="0.3">
      <c r="A30" s="7">
        <v>43139</v>
      </c>
      <c r="B30" s="1" t="s">
        <v>4</v>
      </c>
      <c r="C30" s="69">
        <f>'[4]Daily Roster'!$C30</f>
        <v>0</v>
      </c>
      <c r="D30" s="69">
        <f>'[4]Daily Roster'!$D30</f>
        <v>0</v>
      </c>
      <c r="E30" s="69">
        <f>'[4]Daily Roster'!$E30</f>
        <v>0</v>
      </c>
      <c r="F30" s="69">
        <f>'[4]Daily Roster'!$F30</f>
        <v>0</v>
      </c>
      <c r="G30" s="69">
        <f>'[4]Daily Roster'!$G30</f>
        <v>0</v>
      </c>
      <c r="H30" s="69">
        <f>'[4]Daily Roster'!$H30</f>
        <v>0</v>
      </c>
      <c r="I30" s="69">
        <f>'[4]Daily Roster'!$I30</f>
        <v>0</v>
      </c>
      <c r="J30" s="69">
        <f>'[4]Daily Roster'!$J30</f>
        <v>0</v>
      </c>
      <c r="K30" s="69">
        <f>'[4]Daily Roster'!$K30</f>
        <v>0</v>
      </c>
      <c r="L30" s="69">
        <f>'[4]Daily Roster'!$L30</f>
        <v>0</v>
      </c>
      <c r="M30" s="69">
        <f>'[4]Daily Roster'!$M30</f>
        <v>0</v>
      </c>
      <c r="N30" s="55">
        <f>'[4]Daily Roster'!$N30</f>
        <v>0</v>
      </c>
      <c r="O30" s="55">
        <f>'[4]Daily Roster'!$O30</f>
        <v>0</v>
      </c>
      <c r="P30" s="55">
        <f>'[4]Daily Roster'!$P30</f>
        <v>0</v>
      </c>
      <c r="Q30" s="55">
        <f>'[4]Daily Roster'!$Q30</f>
        <v>0</v>
      </c>
      <c r="R30" s="55">
        <f>'[4]Daily Roster'!$R30</f>
        <v>0</v>
      </c>
      <c r="S30" s="55">
        <f>'[4]Daily Roster'!$S30</f>
        <v>0</v>
      </c>
      <c r="T30" s="55">
        <f>'[4]Daily Roster'!$T30</f>
        <v>0</v>
      </c>
    </row>
    <row r="31" spans="1:20" x14ac:dyDescent="0.3">
      <c r="A31" s="7">
        <v>43140</v>
      </c>
      <c r="B31" s="1" t="s">
        <v>5</v>
      </c>
      <c r="C31" s="69">
        <f>'[4]Daily Roster'!$C31</f>
        <v>0</v>
      </c>
      <c r="D31" s="69">
        <f>'[4]Daily Roster'!$D31</f>
        <v>0</v>
      </c>
      <c r="E31" s="69">
        <f>'[4]Daily Roster'!$E31</f>
        <v>0</v>
      </c>
      <c r="F31" s="69">
        <f>'[4]Daily Roster'!$F31</f>
        <v>0</v>
      </c>
      <c r="G31" s="69">
        <f>'[4]Daily Roster'!$G31</f>
        <v>0</v>
      </c>
      <c r="H31" s="69">
        <f>'[4]Daily Roster'!$H31</f>
        <v>0</v>
      </c>
      <c r="I31" s="69">
        <f>'[4]Daily Roster'!$I31</f>
        <v>0</v>
      </c>
      <c r="J31" s="69">
        <f>'[4]Daily Roster'!$J31</f>
        <v>0</v>
      </c>
      <c r="K31" s="69">
        <f>'[4]Daily Roster'!$K31</f>
        <v>0</v>
      </c>
      <c r="L31" s="69">
        <f>'[4]Daily Roster'!$L31</f>
        <v>0</v>
      </c>
      <c r="M31" s="69">
        <f>'[4]Daily Roster'!$M31</f>
        <v>0</v>
      </c>
      <c r="N31" s="55">
        <f>'[4]Daily Roster'!$N31</f>
        <v>0</v>
      </c>
      <c r="O31" s="55">
        <f>'[4]Daily Roster'!$O31</f>
        <v>0</v>
      </c>
      <c r="P31" s="55">
        <f>'[4]Daily Roster'!$P31</f>
        <v>0</v>
      </c>
      <c r="Q31" s="55">
        <f>'[4]Daily Roster'!$Q31</f>
        <v>0</v>
      </c>
      <c r="R31" s="55">
        <f>'[4]Daily Roster'!$R31</f>
        <v>0</v>
      </c>
      <c r="S31" s="55">
        <f>'[4]Daily Roster'!$S31</f>
        <v>0</v>
      </c>
      <c r="T31" s="55">
        <f>'[4]Daily Roster'!$T31</f>
        <v>0</v>
      </c>
    </row>
    <row r="32" spans="1:20" x14ac:dyDescent="0.3">
      <c r="A32" s="7">
        <v>43143</v>
      </c>
      <c r="B32" s="1" t="s">
        <v>1</v>
      </c>
      <c r="C32" s="69">
        <f>'[4]Daily Roster'!$C32</f>
        <v>0</v>
      </c>
      <c r="D32" s="69">
        <f>'[4]Daily Roster'!$D32</f>
        <v>0</v>
      </c>
      <c r="E32" s="69">
        <f>'[4]Daily Roster'!$E32</f>
        <v>0</v>
      </c>
      <c r="F32" s="69">
        <f>'[4]Daily Roster'!$F32</f>
        <v>0</v>
      </c>
      <c r="G32" s="69">
        <f>'[4]Daily Roster'!$G32</f>
        <v>0</v>
      </c>
      <c r="H32" s="69">
        <f>'[4]Daily Roster'!$H32</f>
        <v>0</v>
      </c>
      <c r="I32" s="69">
        <f>'[4]Daily Roster'!$I32</f>
        <v>0</v>
      </c>
      <c r="J32" s="69">
        <f>'[4]Daily Roster'!$J32</f>
        <v>0</v>
      </c>
      <c r="K32" s="69">
        <f>'[4]Daily Roster'!$K32</f>
        <v>0</v>
      </c>
      <c r="L32" s="69">
        <f>'[4]Daily Roster'!$L32</f>
        <v>0</v>
      </c>
      <c r="M32" s="69">
        <f>'[4]Daily Roster'!$M32</f>
        <v>0</v>
      </c>
      <c r="N32" s="55">
        <f>'[4]Daily Roster'!$N32</f>
        <v>0</v>
      </c>
      <c r="O32" s="55">
        <f>'[4]Daily Roster'!$O32</f>
        <v>0</v>
      </c>
      <c r="P32" s="55">
        <f>'[4]Daily Roster'!$P32</f>
        <v>0</v>
      </c>
      <c r="Q32" s="55">
        <f>'[4]Daily Roster'!$Q32</f>
        <v>0</v>
      </c>
      <c r="R32" s="55">
        <f>'[4]Daily Roster'!$R32</f>
        <v>0</v>
      </c>
      <c r="S32" s="55">
        <f>'[4]Daily Roster'!$S32</f>
        <v>0</v>
      </c>
      <c r="T32" s="55">
        <f>'[4]Daily Roster'!$T32</f>
        <v>0</v>
      </c>
    </row>
    <row r="33" spans="1:20" x14ac:dyDescent="0.3">
      <c r="A33" s="7">
        <v>43144</v>
      </c>
      <c r="B33" s="1" t="s">
        <v>2</v>
      </c>
      <c r="C33" s="69">
        <f>'[4]Daily Roster'!$C33</f>
        <v>0</v>
      </c>
      <c r="D33" s="69">
        <f>'[4]Daily Roster'!$D33</f>
        <v>0</v>
      </c>
      <c r="E33" s="69">
        <f>'[4]Daily Roster'!$E33</f>
        <v>0</v>
      </c>
      <c r="F33" s="69">
        <f>'[4]Daily Roster'!$F33</f>
        <v>0</v>
      </c>
      <c r="G33" s="69">
        <f>'[4]Daily Roster'!$G33</f>
        <v>0</v>
      </c>
      <c r="H33" s="69">
        <f>'[4]Daily Roster'!$H33</f>
        <v>0</v>
      </c>
      <c r="I33" s="69">
        <f>'[4]Daily Roster'!$I33</f>
        <v>0</v>
      </c>
      <c r="J33" s="69">
        <f>'[4]Daily Roster'!$J33</f>
        <v>0</v>
      </c>
      <c r="K33" s="69">
        <f>'[4]Daily Roster'!$K33</f>
        <v>0</v>
      </c>
      <c r="L33" s="69">
        <f>'[4]Daily Roster'!$L33</f>
        <v>0</v>
      </c>
      <c r="M33" s="69">
        <f>'[4]Daily Roster'!$M33</f>
        <v>0</v>
      </c>
      <c r="N33" s="55">
        <f>'[4]Daily Roster'!$N33</f>
        <v>0</v>
      </c>
      <c r="O33" s="55">
        <f>'[4]Daily Roster'!$O33</f>
        <v>0</v>
      </c>
      <c r="P33" s="55">
        <f>'[4]Daily Roster'!$P33</f>
        <v>0</v>
      </c>
      <c r="Q33" s="55">
        <f>'[4]Daily Roster'!$Q33</f>
        <v>0</v>
      </c>
      <c r="R33" s="55">
        <f>'[4]Daily Roster'!$R33</f>
        <v>0</v>
      </c>
      <c r="S33" s="55">
        <f>'[4]Daily Roster'!$S33</f>
        <v>0</v>
      </c>
      <c r="T33" s="55">
        <f>'[4]Daily Roster'!$T33</f>
        <v>0</v>
      </c>
    </row>
    <row r="34" spans="1:20" x14ac:dyDescent="0.3">
      <c r="A34" s="7">
        <v>43145</v>
      </c>
      <c r="B34" s="1" t="s">
        <v>3</v>
      </c>
      <c r="C34" s="69">
        <f>'[4]Daily Roster'!$C34</f>
        <v>0</v>
      </c>
      <c r="D34" s="69">
        <f>'[4]Daily Roster'!$D34</f>
        <v>0</v>
      </c>
      <c r="E34" s="69">
        <f>'[4]Daily Roster'!$E34</f>
        <v>0</v>
      </c>
      <c r="F34" s="69">
        <f>'[4]Daily Roster'!$F34</f>
        <v>0</v>
      </c>
      <c r="G34" s="69">
        <f>'[4]Daily Roster'!$G34</f>
        <v>0</v>
      </c>
      <c r="H34" s="69">
        <f>'[4]Daily Roster'!$H34</f>
        <v>0</v>
      </c>
      <c r="I34" s="69">
        <f>'[4]Daily Roster'!$I34</f>
        <v>0</v>
      </c>
      <c r="J34" s="69">
        <f>'[4]Daily Roster'!$J34</f>
        <v>0</v>
      </c>
      <c r="K34" s="69">
        <f>'[4]Daily Roster'!$K34</f>
        <v>0</v>
      </c>
      <c r="L34" s="69">
        <f>'[4]Daily Roster'!$L34</f>
        <v>0</v>
      </c>
      <c r="M34" s="69">
        <f>'[4]Daily Roster'!$M34</f>
        <v>0</v>
      </c>
      <c r="N34" s="55">
        <f>'[4]Daily Roster'!$N34</f>
        <v>0</v>
      </c>
      <c r="O34" s="55">
        <f>'[4]Daily Roster'!$O34</f>
        <v>0</v>
      </c>
      <c r="P34" s="55">
        <f>'[4]Daily Roster'!$P34</f>
        <v>0</v>
      </c>
      <c r="Q34" s="55">
        <f>'[4]Daily Roster'!$Q34</f>
        <v>0</v>
      </c>
      <c r="R34" s="55">
        <f>'[4]Daily Roster'!$R34</f>
        <v>0</v>
      </c>
      <c r="S34" s="55">
        <f>'[4]Daily Roster'!$S34</f>
        <v>0</v>
      </c>
      <c r="T34" s="55">
        <f>'[4]Daily Roster'!$T34</f>
        <v>0</v>
      </c>
    </row>
    <row r="35" spans="1:20" x14ac:dyDescent="0.3">
      <c r="A35" s="7">
        <v>43146</v>
      </c>
      <c r="B35" s="1" t="s">
        <v>4</v>
      </c>
      <c r="C35" s="69">
        <f>'[4]Daily Roster'!$C35</f>
        <v>0</v>
      </c>
      <c r="D35" s="69">
        <f>'[4]Daily Roster'!$D35</f>
        <v>0</v>
      </c>
      <c r="E35" s="69">
        <f>'[4]Daily Roster'!$E35</f>
        <v>0</v>
      </c>
      <c r="F35" s="69">
        <f>'[4]Daily Roster'!$F35</f>
        <v>0</v>
      </c>
      <c r="G35" s="69">
        <f>'[4]Daily Roster'!$G35</f>
        <v>0</v>
      </c>
      <c r="H35" s="69">
        <f>'[4]Daily Roster'!$H35</f>
        <v>0</v>
      </c>
      <c r="I35" s="69">
        <f>'[4]Daily Roster'!$I35</f>
        <v>0</v>
      </c>
      <c r="J35" s="69">
        <f>'[4]Daily Roster'!$J35</f>
        <v>0</v>
      </c>
      <c r="K35" s="69">
        <f>'[4]Daily Roster'!$K35</f>
        <v>0</v>
      </c>
      <c r="L35" s="69">
        <f>'[4]Daily Roster'!$L35</f>
        <v>0</v>
      </c>
      <c r="M35" s="69">
        <f>'[4]Daily Roster'!$M35</f>
        <v>0</v>
      </c>
      <c r="N35" s="55">
        <f>'[4]Daily Roster'!$N35</f>
        <v>0</v>
      </c>
      <c r="O35" s="55">
        <f>'[4]Daily Roster'!$O35</f>
        <v>0</v>
      </c>
      <c r="P35" s="55">
        <f>'[4]Daily Roster'!$P35</f>
        <v>0</v>
      </c>
      <c r="Q35" s="55">
        <f>'[4]Daily Roster'!$Q35</f>
        <v>0</v>
      </c>
      <c r="R35" s="55">
        <f>'[4]Daily Roster'!$R35</f>
        <v>0</v>
      </c>
      <c r="S35" s="55">
        <f>'[4]Daily Roster'!$S35</f>
        <v>0</v>
      </c>
      <c r="T35" s="55">
        <f>'[4]Daily Roster'!$T35</f>
        <v>0</v>
      </c>
    </row>
    <row r="36" spans="1:20" x14ac:dyDescent="0.3">
      <c r="A36" s="7">
        <v>43147</v>
      </c>
      <c r="B36" s="1" t="s">
        <v>5</v>
      </c>
      <c r="C36" s="69">
        <f>'[4]Daily Roster'!$C36</f>
        <v>0</v>
      </c>
      <c r="D36" s="69">
        <f>'[4]Daily Roster'!$D36</f>
        <v>0</v>
      </c>
      <c r="E36" s="69">
        <f>'[4]Daily Roster'!$E36</f>
        <v>0</v>
      </c>
      <c r="F36" s="69">
        <f>'[4]Daily Roster'!$F36</f>
        <v>0</v>
      </c>
      <c r="G36" s="69">
        <f>'[4]Daily Roster'!$G36</f>
        <v>0</v>
      </c>
      <c r="H36" s="69">
        <f>'[4]Daily Roster'!$H36</f>
        <v>0</v>
      </c>
      <c r="I36" s="69">
        <f>'[4]Daily Roster'!$I36</f>
        <v>0</v>
      </c>
      <c r="J36" s="69">
        <f>'[4]Daily Roster'!$J36</f>
        <v>0</v>
      </c>
      <c r="K36" s="69">
        <f>'[4]Daily Roster'!$K36</f>
        <v>0</v>
      </c>
      <c r="L36" s="69">
        <f>'[4]Daily Roster'!$L36</f>
        <v>0</v>
      </c>
      <c r="M36" s="69">
        <f>'[4]Daily Roster'!$M36</f>
        <v>0</v>
      </c>
      <c r="N36" s="55">
        <f>'[4]Daily Roster'!$N36</f>
        <v>0</v>
      </c>
      <c r="O36" s="55">
        <f>'[4]Daily Roster'!$O36</f>
        <v>0</v>
      </c>
      <c r="P36" s="55">
        <f>'[4]Daily Roster'!$P36</f>
        <v>0</v>
      </c>
      <c r="Q36" s="55">
        <f>'[4]Daily Roster'!$Q36</f>
        <v>0</v>
      </c>
      <c r="R36" s="55">
        <f>'[4]Daily Roster'!$R36</f>
        <v>0</v>
      </c>
      <c r="S36" s="55">
        <f>'[4]Daily Roster'!$S36</f>
        <v>0</v>
      </c>
      <c r="T36" s="55">
        <f>'[4]Daily Roster'!$T36</f>
        <v>0</v>
      </c>
    </row>
    <row r="37" spans="1:20" x14ac:dyDescent="0.3">
      <c r="A37" s="7">
        <v>43150</v>
      </c>
      <c r="B37" s="1" t="s">
        <v>1</v>
      </c>
      <c r="C37" s="69">
        <f>'[4]Daily Roster'!$C37</f>
        <v>0</v>
      </c>
      <c r="D37" s="69">
        <f>'[4]Daily Roster'!$D37</f>
        <v>0</v>
      </c>
      <c r="E37" s="69">
        <f>'[4]Daily Roster'!$E37</f>
        <v>0</v>
      </c>
      <c r="F37" s="69">
        <f>'[4]Daily Roster'!$F37</f>
        <v>0</v>
      </c>
      <c r="G37" s="69">
        <f>'[4]Daily Roster'!$G37</f>
        <v>0</v>
      </c>
      <c r="H37" s="69">
        <f>'[4]Daily Roster'!$H37</f>
        <v>0</v>
      </c>
      <c r="I37" s="69">
        <f>'[4]Daily Roster'!$I37</f>
        <v>0</v>
      </c>
      <c r="J37" s="69">
        <f>'[4]Daily Roster'!$J37</f>
        <v>0</v>
      </c>
      <c r="K37" s="69">
        <f>'[4]Daily Roster'!$K37</f>
        <v>0</v>
      </c>
      <c r="L37" s="69">
        <f>'[4]Daily Roster'!$L37</f>
        <v>0</v>
      </c>
      <c r="M37" s="69">
        <f>'[4]Daily Roster'!$M37</f>
        <v>0</v>
      </c>
      <c r="N37" s="55">
        <f>'[4]Daily Roster'!$N37</f>
        <v>0</v>
      </c>
      <c r="O37" s="55">
        <f>'[4]Daily Roster'!$O37</f>
        <v>0</v>
      </c>
      <c r="P37" s="55">
        <f>'[4]Daily Roster'!$P37</f>
        <v>0</v>
      </c>
      <c r="Q37" s="55">
        <f>'[4]Daily Roster'!$Q37</f>
        <v>0</v>
      </c>
      <c r="R37" s="55">
        <f>'[4]Daily Roster'!$R37</f>
        <v>0</v>
      </c>
      <c r="S37" s="55">
        <f>'[4]Daily Roster'!$S37</f>
        <v>0</v>
      </c>
      <c r="T37" s="55">
        <f>'[4]Daily Roster'!$T37</f>
        <v>0</v>
      </c>
    </row>
    <row r="38" spans="1:20" x14ac:dyDescent="0.3">
      <c r="A38" s="7">
        <v>43151</v>
      </c>
      <c r="B38" s="1" t="s">
        <v>2</v>
      </c>
      <c r="C38" s="69">
        <f>'[4]Daily Roster'!$C38</f>
        <v>0</v>
      </c>
      <c r="D38" s="69">
        <f>'[4]Daily Roster'!$D38</f>
        <v>0</v>
      </c>
      <c r="E38" s="69">
        <f>'[4]Daily Roster'!$E38</f>
        <v>0</v>
      </c>
      <c r="F38" s="69">
        <f>'[4]Daily Roster'!$F38</f>
        <v>0</v>
      </c>
      <c r="G38" s="69">
        <f>'[4]Daily Roster'!$G38</f>
        <v>0</v>
      </c>
      <c r="H38" s="69">
        <f>'[4]Daily Roster'!$H38</f>
        <v>0</v>
      </c>
      <c r="I38" s="69">
        <f>'[4]Daily Roster'!$I38</f>
        <v>0</v>
      </c>
      <c r="J38" s="69">
        <f>'[4]Daily Roster'!$J38</f>
        <v>0</v>
      </c>
      <c r="K38" s="69">
        <f>'[4]Daily Roster'!$K38</f>
        <v>0</v>
      </c>
      <c r="L38" s="69">
        <f>'[4]Daily Roster'!$L38</f>
        <v>0</v>
      </c>
      <c r="M38" s="69">
        <f>'[4]Daily Roster'!$M38</f>
        <v>0</v>
      </c>
      <c r="N38" s="55">
        <f>'[4]Daily Roster'!$N38</f>
        <v>0</v>
      </c>
      <c r="O38" s="55">
        <f>'[4]Daily Roster'!$O38</f>
        <v>0</v>
      </c>
      <c r="P38" s="55">
        <f>'[4]Daily Roster'!$P38</f>
        <v>0</v>
      </c>
      <c r="Q38" s="55">
        <f>'[4]Daily Roster'!$Q38</f>
        <v>0</v>
      </c>
      <c r="R38" s="55">
        <f>'[4]Daily Roster'!$R38</f>
        <v>0</v>
      </c>
      <c r="S38" s="55">
        <f>'[4]Daily Roster'!$S38</f>
        <v>0</v>
      </c>
      <c r="T38" s="55">
        <f>'[4]Daily Roster'!$T38</f>
        <v>0</v>
      </c>
    </row>
    <row r="39" spans="1:20" x14ac:dyDescent="0.3">
      <c r="A39" s="7">
        <v>43152</v>
      </c>
      <c r="B39" s="1" t="s">
        <v>3</v>
      </c>
      <c r="C39" s="69">
        <f>'[4]Daily Roster'!$C39</f>
        <v>0</v>
      </c>
      <c r="D39" s="69">
        <f>'[4]Daily Roster'!$D39</f>
        <v>0</v>
      </c>
      <c r="E39" s="69">
        <f>'[4]Daily Roster'!$E39</f>
        <v>0</v>
      </c>
      <c r="F39" s="69">
        <f>'[4]Daily Roster'!$F39</f>
        <v>0</v>
      </c>
      <c r="G39" s="69">
        <f>'[4]Daily Roster'!$G39</f>
        <v>0</v>
      </c>
      <c r="H39" s="69">
        <f>'[4]Daily Roster'!$H39</f>
        <v>0</v>
      </c>
      <c r="I39" s="69">
        <f>'[4]Daily Roster'!$I39</f>
        <v>0</v>
      </c>
      <c r="J39" s="69">
        <f>'[4]Daily Roster'!$J39</f>
        <v>0</v>
      </c>
      <c r="K39" s="69">
        <f>'[4]Daily Roster'!$K39</f>
        <v>0</v>
      </c>
      <c r="L39" s="69">
        <f>'[4]Daily Roster'!$L39</f>
        <v>0</v>
      </c>
      <c r="M39" s="69">
        <f>'[4]Daily Roster'!$M39</f>
        <v>0</v>
      </c>
      <c r="N39" s="55">
        <f>'[4]Daily Roster'!$N39</f>
        <v>0</v>
      </c>
      <c r="O39" s="55">
        <f>'[4]Daily Roster'!$O39</f>
        <v>0</v>
      </c>
      <c r="P39" s="55">
        <f>'[4]Daily Roster'!$P39</f>
        <v>0</v>
      </c>
      <c r="Q39" s="55">
        <f>'[4]Daily Roster'!$Q39</f>
        <v>0</v>
      </c>
      <c r="R39" s="55">
        <f>'[4]Daily Roster'!$R39</f>
        <v>0</v>
      </c>
      <c r="S39" s="55">
        <f>'[4]Daily Roster'!$S39</f>
        <v>0</v>
      </c>
      <c r="T39" s="55">
        <f>'[4]Daily Roster'!$T39</f>
        <v>0</v>
      </c>
    </row>
    <row r="40" spans="1:20" x14ac:dyDescent="0.3">
      <c r="A40" s="7">
        <v>43153</v>
      </c>
      <c r="B40" s="1" t="s">
        <v>4</v>
      </c>
      <c r="C40" s="69">
        <f>'[4]Daily Roster'!$C40</f>
        <v>0</v>
      </c>
      <c r="D40" s="69">
        <f>'[4]Daily Roster'!$D40</f>
        <v>0</v>
      </c>
      <c r="E40" s="69">
        <f>'[4]Daily Roster'!$E40</f>
        <v>0</v>
      </c>
      <c r="F40" s="69">
        <f>'[4]Daily Roster'!$F40</f>
        <v>0</v>
      </c>
      <c r="G40" s="69">
        <f>'[4]Daily Roster'!$G40</f>
        <v>0</v>
      </c>
      <c r="H40" s="69">
        <f>'[4]Daily Roster'!$H40</f>
        <v>0</v>
      </c>
      <c r="I40" s="69">
        <f>'[4]Daily Roster'!$I40</f>
        <v>0</v>
      </c>
      <c r="J40" s="69">
        <f>'[4]Daily Roster'!$J40</f>
        <v>0</v>
      </c>
      <c r="K40" s="69">
        <f>'[4]Daily Roster'!$K40</f>
        <v>0</v>
      </c>
      <c r="L40" s="69">
        <f>'[4]Daily Roster'!$L40</f>
        <v>0</v>
      </c>
      <c r="M40" s="69">
        <f>'[4]Daily Roster'!$M40</f>
        <v>0</v>
      </c>
      <c r="N40" s="55">
        <f>'[4]Daily Roster'!$N40</f>
        <v>0</v>
      </c>
      <c r="O40" s="55">
        <f>'[4]Daily Roster'!$O40</f>
        <v>0</v>
      </c>
      <c r="P40" s="55">
        <f>'[4]Daily Roster'!$P40</f>
        <v>0</v>
      </c>
      <c r="Q40" s="55">
        <f>'[4]Daily Roster'!$Q40</f>
        <v>0</v>
      </c>
      <c r="R40" s="55">
        <f>'[4]Daily Roster'!$R40</f>
        <v>0</v>
      </c>
      <c r="S40" s="55">
        <f>'[4]Daily Roster'!$S40</f>
        <v>0</v>
      </c>
      <c r="T40" s="55">
        <f>'[4]Daily Roster'!$T40</f>
        <v>0</v>
      </c>
    </row>
    <row r="41" spans="1:20" x14ac:dyDescent="0.3">
      <c r="A41" s="7">
        <v>43154</v>
      </c>
      <c r="B41" s="1" t="s">
        <v>5</v>
      </c>
      <c r="C41" s="69">
        <f>'[4]Daily Roster'!$C41</f>
        <v>0</v>
      </c>
      <c r="D41" s="69">
        <f>'[4]Daily Roster'!$D41</f>
        <v>0</v>
      </c>
      <c r="E41" s="69">
        <f>'[4]Daily Roster'!$E41</f>
        <v>0</v>
      </c>
      <c r="F41" s="69">
        <f>'[4]Daily Roster'!$F41</f>
        <v>0</v>
      </c>
      <c r="G41" s="69">
        <f>'[4]Daily Roster'!$G41</f>
        <v>0</v>
      </c>
      <c r="H41" s="69">
        <f>'[4]Daily Roster'!$H41</f>
        <v>0</v>
      </c>
      <c r="I41" s="69">
        <f>'[4]Daily Roster'!$I41</f>
        <v>0</v>
      </c>
      <c r="J41" s="69">
        <f>'[4]Daily Roster'!$J41</f>
        <v>0</v>
      </c>
      <c r="K41" s="69">
        <f>'[4]Daily Roster'!$K41</f>
        <v>0</v>
      </c>
      <c r="L41" s="69">
        <f>'[4]Daily Roster'!$L41</f>
        <v>0</v>
      </c>
      <c r="M41" s="69">
        <f>'[4]Daily Roster'!$M41</f>
        <v>0</v>
      </c>
      <c r="N41" s="55">
        <f>'[4]Daily Roster'!$N41</f>
        <v>0</v>
      </c>
      <c r="O41" s="55">
        <f>'[4]Daily Roster'!$O41</f>
        <v>0</v>
      </c>
      <c r="P41" s="55">
        <f>'[4]Daily Roster'!$P41</f>
        <v>0</v>
      </c>
      <c r="Q41" s="55">
        <f>'[4]Daily Roster'!$Q41</f>
        <v>0</v>
      </c>
      <c r="R41" s="55">
        <f>'[4]Daily Roster'!$R41</f>
        <v>0</v>
      </c>
      <c r="S41" s="55">
        <f>'[4]Daily Roster'!$S41</f>
        <v>0</v>
      </c>
      <c r="T41" s="55">
        <f>'[4]Daily Roster'!$T41</f>
        <v>0</v>
      </c>
    </row>
    <row r="42" spans="1:20" x14ac:dyDescent="0.3">
      <c r="A42" s="7">
        <v>43157</v>
      </c>
      <c r="B42" s="1" t="s">
        <v>1</v>
      </c>
      <c r="C42" s="69">
        <f>'[4]Daily Roster'!$C42</f>
        <v>0</v>
      </c>
      <c r="D42" s="69">
        <f>'[4]Daily Roster'!$D42</f>
        <v>0</v>
      </c>
      <c r="E42" s="69">
        <f>'[4]Daily Roster'!$E42</f>
        <v>0</v>
      </c>
      <c r="F42" s="69">
        <f>'[4]Daily Roster'!$F42</f>
        <v>0</v>
      </c>
      <c r="G42" s="69">
        <f>'[4]Daily Roster'!$G42</f>
        <v>0</v>
      </c>
      <c r="H42" s="69">
        <f>'[4]Daily Roster'!$H42</f>
        <v>0</v>
      </c>
      <c r="I42" s="69">
        <f>'[4]Daily Roster'!$I42</f>
        <v>0</v>
      </c>
      <c r="J42" s="69">
        <f>'[4]Daily Roster'!$J42</f>
        <v>0</v>
      </c>
      <c r="K42" s="69">
        <f>'[4]Daily Roster'!$K42</f>
        <v>0</v>
      </c>
      <c r="L42" s="69">
        <f>'[4]Daily Roster'!$L42</f>
        <v>0</v>
      </c>
      <c r="M42" s="69">
        <f>'[4]Daily Roster'!$M42</f>
        <v>0</v>
      </c>
      <c r="N42" s="55">
        <f>'[4]Daily Roster'!$N42</f>
        <v>0</v>
      </c>
      <c r="O42" s="55">
        <f>'[4]Daily Roster'!$O42</f>
        <v>0</v>
      </c>
      <c r="P42" s="55">
        <f>'[4]Daily Roster'!$P42</f>
        <v>0</v>
      </c>
      <c r="Q42" s="55">
        <f>'[4]Daily Roster'!$Q42</f>
        <v>0</v>
      </c>
      <c r="R42" s="55">
        <f>'[4]Daily Roster'!$R42</f>
        <v>0</v>
      </c>
      <c r="S42" s="55">
        <f>'[4]Daily Roster'!$S42</f>
        <v>0</v>
      </c>
      <c r="T42" s="55">
        <f>'[4]Daily Roster'!$T42</f>
        <v>0</v>
      </c>
    </row>
    <row r="43" spans="1:20" x14ac:dyDescent="0.3">
      <c r="A43" s="7">
        <v>43158</v>
      </c>
      <c r="B43" s="1" t="s">
        <v>2</v>
      </c>
      <c r="C43" s="69">
        <f>'[4]Daily Roster'!$C43</f>
        <v>0</v>
      </c>
      <c r="D43" s="69">
        <f>'[4]Daily Roster'!$D43</f>
        <v>0</v>
      </c>
      <c r="E43" s="69">
        <f>'[4]Daily Roster'!$E43</f>
        <v>0</v>
      </c>
      <c r="F43" s="69">
        <f>'[4]Daily Roster'!$F43</f>
        <v>0</v>
      </c>
      <c r="G43" s="69">
        <f>'[4]Daily Roster'!$G43</f>
        <v>0</v>
      </c>
      <c r="H43" s="69">
        <f>'[4]Daily Roster'!$H43</f>
        <v>0</v>
      </c>
      <c r="I43" s="69">
        <f>'[4]Daily Roster'!$I43</f>
        <v>0</v>
      </c>
      <c r="J43" s="69">
        <f>'[4]Daily Roster'!$J43</f>
        <v>0</v>
      </c>
      <c r="K43" s="69">
        <f>'[4]Daily Roster'!$K43</f>
        <v>0</v>
      </c>
      <c r="L43" s="69">
        <f>'[4]Daily Roster'!$L43</f>
        <v>0</v>
      </c>
      <c r="M43" s="69">
        <f>'[4]Daily Roster'!$M43</f>
        <v>0</v>
      </c>
      <c r="N43" s="55">
        <f>'[4]Daily Roster'!$N43</f>
        <v>0</v>
      </c>
      <c r="O43" s="55">
        <f>'[4]Daily Roster'!$O43</f>
        <v>0</v>
      </c>
      <c r="P43" s="55">
        <f>'[4]Daily Roster'!$P43</f>
        <v>0</v>
      </c>
      <c r="Q43" s="55">
        <f>'[4]Daily Roster'!$Q43</f>
        <v>0</v>
      </c>
      <c r="R43" s="55">
        <f>'[4]Daily Roster'!$R43</f>
        <v>0</v>
      </c>
      <c r="S43" s="55">
        <f>'[4]Daily Roster'!$S43</f>
        <v>0</v>
      </c>
      <c r="T43" s="55">
        <f>'[4]Daily Roster'!$T43</f>
        <v>0</v>
      </c>
    </row>
    <row r="44" spans="1:20" x14ac:dyDescent="0.3">
      <c r="A44" s="7">
        <v>43159</v>
      </c>
      <c r="B44" s="1" t="s">
        <v>3</v>
      </c>
      <c r="C44" s="69">
        <f>'[4]Daily Roster'!$C44</f>
        <v>0</v>
      </c>
      <c r="D44" s="69">
        <f>'[4]Daily Roster'!$D44</f>
        <v>0</v>
      </c>
      <c r="E44" s="69">
        <f>'[4]Daily Roster'!$E44</f>
        <v>0</v>
      </c>
      <c r="F44" s="69">
        <f>'[4]Daily Roster'!$F44</f>
        <v>0</v>
      </c>
      <c r="G44" s="69">
        <f>'[4]Daily Roster'!$G44</f>
        <v>0</v>
      </c>
      <c r="H44" s="69">
        <f>'[4]Daily Roster'!$H44</f>
        <v>0</v>
      </c>
      <c r="I44" s="69">
        <f>'[4]Daily Roster'!$I44</f>
        <v>0</v>
      </c>
      <c r="J44" s="69">
        <f>'[4]Daily Roster'!$J44</f>
        <v>0</v>
      </c>
      <c r="K44" s="69">
        <f>'[4]Daily Roster'!$K44</f>
        <v>0</v>
      </c>
      <c r="L44" s="69">
        <f>'[4]Daily Roster'!$L44</f>
        <v>0</v>
      </c>
      <c r="M44" s="69">
        <f>'[4]Daily Roster'!$M44</f>
        <v>0</v>
      </c>
      <c r="N44" s="55">
        <f>'[4]Daily Roster'!$N44</f>
        <v>0</v>
      </c>
      <c r="O44" s="55">
        <f>'[4]Daily Roster'!$O44</f>
        <v>0</v>
      </c>
      <c r="P44" s="55">
        <f>'[4]Daily Roster'!$P44</f>
        <v>0</v>
      </c>
      <c r="Q44" s="55">
        <f>'[4]Daily Roster'!$Q44</f>
        <v>0</v>
      </c>
      <c r="R44" s="55">
        <f>'[4]Daily Roster'!$R44</f>
        <v>0</v>
      </c>
      <c r="S44" s="55">
        <f>'[4]Daily Roster'!$S44</f>
        <v>0</v>
      </c>
      <c r="T44" s="55">
        <f>'[4]Daily Roster'!$T44</f>
        <v>0</v>
      </c>
    </row>
    <row r="45" spans="1:20" x14ac:dyDescent="0.3">
      <c r="A45" s="7">
        <v>43160</v>
      </c>
      <c r="B45" s="1" t="s">
        <v>4</v>
      </c>
      <c r="C45" s="69">
        <f>'[4]Daily Roster'!$C45</f>
        <v>0</v>
      </c>
      <c r="D45" s="69">
        <f>'[4]Daily Roster'!$D45</f>
        <v>0</v>
      </c>
      <c r="E45" s="69">
        <f>'[4]Daily Roster'!$E45</f>
        <v>0</v>
      </c>
      <c r="F45" s="69">
        <f>'[4]Daily Roster'!$F45</f>
        <v>0</v>
      </c>
      <c r="G45" s="69">
        <f>'[4]Daily Roster'!$G45</f>
        <v>0</v>
      </c>
      <c r="H45" s="69">
        <f>'[4]Daily Roster'!$H45</f>
        <v>0</v>
      </c>
      <c r="I45" s="69">
        <f>'[4]Daily Roster'!$I45</f>
        <v>0</v>
      </c>
      <c r="J45" s="69">
        <f>'[4]Daily Roster'!$J45</f>
        <v>0</v>
      </c>
      <c r="K45" s="69">
        <f>'[4]Daily Roster'!$K45</f>
        <v>0</v>
      </c>
      <c r="L45" s="69">
        <f>'[4]Daily Roster'!$L45</f>
        <v>0</v>
      </c>
      <c r="M45" s="69">
        <f>'[4]Daily Roster'!$M45</f>
        <v>0</v>
      </c>
      <c r="N45" s="55">
        <f>'[4]Daily Roster'!$N45</f>
        <v>0</v>
      </c>
      <c r="O45" s="55">
        <f>'[4]Daily Roster'!$O45</f>
        <v>0</v>
      </c>
      <c r="P45" s="55">
        <f>'[4]Daily Roster'!$P45</f>
        <v>0</v>
      </c>
      <c r="Q45" s="55">
        <f>'[4]Daily Roster'!$Q45</f>
        <v>0</v>
      </c>
      <c r="R45" s="55">
        <f>'[4]Daily Roster'!$R45</f>
        <v>0</v>
      </c>
      <c r="S45" s="55">
        <f>'[4]Daily Roster'!$S45</f>
        <v>0</v>
      </c>
      <c r="T45" s="55">
        <f>'[4]Daily Roster'!$T45</f>
        <v>0</v>
      </c>
    </row>
    <row r="46" spans="1:20" x14ac:dyDescent="0.3">
      <c r="A46" s="7">
        <v>43161</v>
      </c>
      <c r="B46" s="1" t="s">
        <v>5</v>
      </c>
      <c r="C46" s="69">
        <f>'[4]Daily Roster'!$C46</f>
        <v>0</v>
      </c>
      <c r="D46" s="69">
        <f>'[4]Daily Roster'!$D46</f>
        <v>0</v>
      </c>
      <c r="E46" s="69">
        <f>'[4]Daily Roster'!$E46</f>
        <v>0</v>
      </c>
      <c r="F46" s="69">
        <f>'[4]Daily Roster'!$F46</f>
        <v>0</v>
      </c>
      <c r="G46" s="69">
        <f>'[4]Daily Roster'!$G46</f>
        <v>0</v>
      </c>
      <c r="H46" s="69">
        <f>'[4]Daily Roster'!$H46</f>
        <v>0</v>
      </c>
      <c r="I46" s="69">
        <f>'[4]Daily Roster'!$I46</f>
        <v>0</v>
      </c>
      <c r="J46" s="69">
        <f>'[4]Daily Roster'!$J46</f>
        <v>0</v>
      </c>
      <c r="K46" s="69">
        <f>'[4]Daily Roster'!$K46</f>
        <v>0</v>
      </c>
      <c r="L46" s="69">
        <f>'[4]Daily Roster'!$L46</f>
        <v>0</v>
      </c>
      <c r="M46" s="69">
        <f>'[4]Daily Roster'!$M46</f>
        <v>0</v>
      </c>
      <c r="N46" s="55">
        <f>'[4]Daily Roster'!$N46</f>
        <v>0</v>
      </c>
      <c r="O46" s="55">
        <f>'[4]Daily Roster'!$O46</f>
        <v>0</v>
      </c>
      <c r="P46" s="55">
        <f>'[4]Daily Roster'!$P46</f>
        <v>0</v>
      </c>
      <c r="Q46" s="55">
        <f>'[4]Daily Roster'!$Q46</f>
        <v>0</v>
      </c>
      <c r="R46" s="55">
        <f>'[4]Daily Roster'!$R46</f>
        <v>0</v>
      </c>
      <c r="S46" s="55">
        <f>'[4]Daily Roster'!$S46</f>
        <v>0</v>
      </c>
      <c r="T46" s="55">
        <f>'[4]Daily Roster'!$T46</f>
        <v>0</v>
      </c>
    </row>
    <row r="47" spans="1:20" x14ac:dyDescent="0.3">
      <c r="A47" s="7">
        <v>43164</v>
      </c>
      <c r="B47" s="1" t="s">
        <v>1</v>
      </c>
      <c r="C47" s="69">
        <f>'[4]Daily Roster'!$C47</f>
        <v>0</v>
      </c>
      <c r="D47" s="69">
        <f>'[4]Daily Roster'!$D47</f>
        <v>0</v>
      </c>
      <c r="E47" s="69">
        <f>'[4]Daily Roster'!$E47</f>
        <v>0</v>
      </c>
      <c r="F47" s="69">
        <f>'[4]Daily Roster'!$F47</f>
        <v>0</v>
      </c>
      <c r="G47" s="69">
        <f>'[4]Daily Roster'!$G47</f>
        <v>0</v>
      </c>
      <c r="H47" s="69">
        <f>'[4]Daily Roster'!$H47</f>
        <v>0</v>
      </c>
      <c r="I47" s="69">
        <f>'[4]Daily Roster'!$I47</f>
        <v>0</v>
      </c>
      <c r="J47" s="69">
        <f>'[4]Daily Roster'!$J47</f>
        <v>0</v>
      </c>
      <c r="K47" s="69">
        <f>'[4]Daily Roster'!$K47</f>
        <v>0</v>
      </c>
      <c r="L47" s="69">
        <f>'[4]Daily Roster'!$L47</f>
        <v>0</v>
      </c>
      <c r="M47" s="69">
        <f>'[4]Daily Roster'!$M47</f>
        <v>0</v>
      </c>
      <c r="N47" s="55">
        <f>'[4]Daily Roster'!$N47</f>
        <v>0</v>
      </c>
      <c r="O47" s="55">
        <f>'[4]Daily Roster'!$O47</f>
        <v>0</v>
      </c>
      <c r="P47" s="55">
        <f>'[4]Daily Roster'!$P47</f>
        <v>0</v>
      </c>
      <c r="Q47" s="55">
        <f>'[4]Daily Roster'!$Q47</f>
        <v>0</v>
      </c>
      <c r="R47" s="55">
        <f>'[4]Daily Roster'!$R47</f>
        <v>0</v>
      </c>
      <c r="S47" s="55">
        <f>'[4]Daily Roster'!$S47</f>
        <v>0</v>
      </c>
      <c r="T47" s="55">
        <f>'[4]Daily Roster'!$T47</f>
        <v>0</v>
      </c>
    </row>
    <row r="48" spans="1:20" x14ac:dyDescent="0.3">
      <c r="A48" s="7">
        <v>43165</v>
      </c>
      <c r="B48" s="1" t="s">
        <v>2</v>
      </c>
      <c r="C48" s="69">
        <f>'[4]Daily Roster'!$C48</f>
        <v>0</v>
      </c>
      <c r="D48" s="69">
        <f>'[4]Daily Roster'!$D48</f>
        <v>0</v>
      </c>
      <c r="E48" s="69">
        <f>'[4]Daily Roster'!$E48</f>
        <v>0</v>
      </c>
      <c r="F48" s="69">
        <f>'[4]Daily Roster'!$F48</f>
        <v>0</v>
      </c>
      <c r="G48" s="69">
        <f>'[4]Daily Roster'!$G48</f>
        <v>0</v>
      </c>
      <c r="H48" s="69">
        <f>'[4]Daily Roster'!$H48</f>
        <v>0</v>
      </c>
      <c r="I48" s="69">
        <f>'[4]Daily Roster'!$I48</f>
        <v>0</v>
      </c>
      <c r="J48" s="69">
        <f>'[4]Daily Roster'!$J48</f>
        <v>0</v>
      </c>
      <c r="K48" s="69">
        <f>'[4]Daily Roster'!$K48</f>
        <v>0</v>
      </c>
      <c r="L48" s="69">
        <f>'[4]Daily Roster'!$L48</f>
        <v>0</v>
      </c>
      <c r="M48" s="69">
        <f>'[4]Daily Roster'!$M48</f>
        <v>0</v>
      </c>
      <c r="N48" s="55">
        <f>'[4]Daily Roster'!$N48</f>
        <v>0</v>
      </c>
      <c r="O48" s="55">
        <f>'[4]Daily Roster'!$O48</f>
        <v>0</v>
      </c>
      <c r="P48" s="55">
        <f>'[4]Daily Roster'!$P48</f>
        <v>0</v>
      </c>
      <c r="Q48" s="55">
        <f>'[4]Daily Roster'!$Q48</f>
        <v>0</v>
      </c>
      <c r="R48" s="55">
        <f>'[4]Daily Roster'!$R48</f>
        <v>0</v>
      </c>
      <c r="S48" s="55">
        <f>'[4]Daily Roster'!$S48</f>
        <v>0</v>
      </c>
      <c r="T48" s="55">
        <f>'[4]Daily Roster'!$T48</f>
        <v>0</v>
      </c>
    </row>
    <row r="49" spans="1:20" x14ac:dyDescent="0.3">
      <c r="A49" s="7">
        <v>43166</v>
      </c>
      <c r="B49" s="1" t="s">
        <v>3</v>
      </c>
      <c r="C49" s="69">
        <f>'[4]Daily Roster'!$C49</f>
        <v>0</v>
      </c>
      <c r="D49" s="69">
        <f>'[4]Daily Roster'!$D49</f>
        <v>0</v>
      </c>
      <c r="E49" s="69">
        <f>'[4]Daily Roster'!$E49</f>
        <v>0</v>
      </c>
      <c r="F49" s="69">
        <f>'[4]Daily Roster'!$F49</f>
        <v>0</v>
      </c>
      <c r="G49" s="69">
        <f>'[4]Daily Roster'!$G49</f>
        <v>0</v>
      </c>
      <c r="H49" s="69">
        <f>'[4]Daily Roster'!$H49</f>
        <v>0</v>
      </c>
      <c r="I49" s="69">
        <f>'[4]Daily Roster'!$I49</f>
        <v>0</v>
      </c>
      <c r="J49" s="69">
        <f>'[4]Daily Roster'!$J49</f>
        <v>0</v>
      </c>
      <c r="K49" s="69">
        <f>'[4]Daily Roster'!$K49</f>
        <v>0</v>
      </c>
      <c r="L49" s="69">
        <f>'[4]Daily Roster'!$L49</f>
        <v>0</v>
      </c>
      <c r="M49" s="69">
        <f>'[4]Daily Roster'!$M49</f>
        <v>0</v>
      </c>
      <c r="N49" s="55">
        <f>'[4]Daily Roster'!$N49</f>
        <v>0</v>
      </c>
      <c r="O49" s="55">
        <f>'[4]Daily Roster'!$O49</f>
        <v>0</v>
      </c>
      <c r="P49" s="55">
        <f>'[4]Daily Roster'!$P49</f>
        <v>0</v>
      </c>
      <c r="Q49" s="55">
        <f>'[4]Daily Roster'!$Q49</f>
        <v>0</v>
      </c>
      <c r="R49" s="55">
        <f>'[4]Daily Roster'!$R49</f>
        <v>0</v>
      </c>
      <c r="S49" s="55">
        <f>'[4]Daily Roster'!$S49</f>
        <v>0</v>
      </c>
      <c r="T49" s="55">
        <f>'[4]Daily Roster'!$T49</f>
        <v>0</v>
      </c>
    </row>
    <row r="50" spans="1:20" x14ac:dyDescent="0.3">
      <c r="A50" s="7">
        <v>43167</v>
      </c>
      <c r="B50" s="1" t="s">
        <v>4</v>
      </c>
      <c r="C50" s="69">
        <f>'[4]Daily Roster'!$C50</f>
        <v>0</v>
      </c>
      <c r="D50" s="69">
        <f>'[4]Daily Roster'!$D50</f>
        <v>0</v>
      </c>
      <c r="E50" s="69">
        <f>'[4]Daily Roster'!$E50</f>
        <v>0</v>
      </c>
      <c r="F50" s="69">
        <f>'[4]Daily Roster'!$F50</f>
        <v>0</v>
      </c>
      <c r="G50" s="69">
        <f>'[4]Daily Roster'!$G50</f>
        <v>0</v>
      </c>
      <c r="H50" s="69">
        <f>'[4]Daily Roster'!$H50</f>
        <v>0</v>
      </c>
      <c r="I50" s="69">
        <f>'[4]Daily Roster'!$I50</f>
        <v>0</v>
      </c>
      <c r="J50" s="69">
        <f>'[4]Daily Roster'!$J50</f>
        <v>0</v>
      </c>
      <c r="K50" s="69">
        <f>'[4]Daily Roster'!$K50</f>
        <v>0</v>
      </c>
      <c r="L50" s="69">
        <f>'[4]Daily Roster'!$L50</f>
        <v>0</v>
      </c>
      <c r="M50" s="69">
        <f>'[4]Daily Roster'!$M50</f>
        <v>0</v>
      </c>
      <c r="N50" s="55">
        <f>'[4]Daily Roster'!$N50</f>
        <v>0</v>
      </c>
      <c r="O50" s="55">
        <f>'[4]Daily Roster'!$O50</f>
        <v>0</v>
      </c>
      <c r="P50" s="55">
        <f>'[4]Daily Roster'!$P50</f>
        <v>0</v>
      </c>
      <c r="Q50" s="55">
        <f>'[4]Daily Roster'!$Q50</f>
        <v>0</v>
      </c>
      <c r="R50" s="55">
        <f>'[4]Daily Roster'!$R50</f>
        <v>0</v>
      </c>
      <c r="S50" s="55">
        <f>'[4]Daily Roster'!$S50</f>
        <v>0</v>
      </c>
      <c r="T50" s="55">
        <f>'[4]Daily Roster'!$T50</f>
        <v>0</v>
      </c>
    </row>
    <row r="51" spans="1:20" x14ac:dyDescent="0.3">
      <c r="A51" s="7">
        <v>43168</v>
      </c>
      <c r="B51" s="1" t="s">
        <v>5</v>
      </c>
      <c r="C51" s="69">
        <f>'[4]Daily Roster'!$C51</f>
        <v>0</v>
      </c>
      <c r="D51" s="69">
        <f>'[4]Daily Roster'!$D51</f>
        <v>0</v>
      </c>
      <c r="E51" s="69">
        <f>'[4]Daily Roster'!$E51</f>
        <v>0</v>
      </c>
      <c r="F51" s="69">
        <f>'[4]Daily Roster'!$F51</f>
        <v>0</v>
      </c>
      <c r="G51" s="69">
        <f>'[4]Daily Roster'!$G51</f>
        <v>0</v>
      </c>
      <c r="H51" s="69">
        <f>'[4]Daily Roster'!$H51</f>
        <v>0</v>
      </c>
      <c r="I51" s="69">
        <f>'[4]Daily Roster'!$I51</f>
        <v>0</v>
      </c>
      <c r="J51" s="69">
        <f>'[4]Daily Roster'!$J51</f>
        <v>0</v>
      </c>
      <c r="K51" s="69">
        <f>'[4]Daily Roster'!$K51</f>
        <v>0</v>
      </c>
      <c r="L51" s="69">
        <f>'[4]Daily Roster'!$L51</f>
        <v>0</v>
      </c>
      <c r="M51" s="69">
        <f>'[4]Daily Roster'!$M51</f>
        <v>0</v>
      </c>
      <c r="N51" s="55">
        <f>'[4]Daily Roster'!$N51</f>
        <v>0</v>
      </c>
      <c r="O51" s="55">
        <f>'[4]Daily Roster'!$O51</f>
        <v>0</v>
      </c>
      <c r="P51" s="55">
        <f>'[4]Daily Roster'!$P51</f>
        <v>0</v>
      </c>
      <c r="Q51" s="55">
        <f>'[4]Daily Roster'!$Q51</f>
        <v>0</v>
      </c>
      <c r="R51" s="55">
        <f>'[4]Daily Roster'!$R51</f>
        <v>0</v>
      </c>
      <c r="S51" s="55">
        <f>'[4]Daily Roster'!$S51</f>
        <v>0</v>
      </c>
      <c r="T51" s="55">
        <f>'[4]Daily Roster'!$T51</f>
        <v>0</v>
      </c>
    </row>
    <row r="52" spans="1:20" x14ac:dyDescent="0.3">
      <c r="A52" s="7">
        <v>43171</v>
      </c>
      <c r="B52" s="1" t="s">
        <v>1</v>
      </c>
      <c r="C52" s="69">
        <f>'[4]Daily Roster'!$C52</f>
        <v>0</v>
      </c>
      <c r="D52" s="69">
        <f>'[4]Daily Roster'!$D52</f>
        <v>0</v>
      </c>
      <c r="E52" s="69">
        <f>'[4]Daily Roster'!$E52</f>
        <v>0</v>
      </c>
      <c r="F52" s="69">
        <f>'[4]Daily Roster'!$F52</f>
        <v>0</v>
      </c>
      <c r="G52" s="69">
        <f>'[4]Daily Roster'!$G52</f>
        <v>0</v>
      </c>
      <c r="H52" s="69">
        <f>'[4]Daily Roster'!$H52</f>
        <v>0</v>
      </c>
      <c r="I52" s="69">
        <f>'[4]Daily Roster'!$I52</f>
        <v>0</v>
      </c>
      <c r="J52" s="69">
        <f>'[4]Daily Roster'!$J52</f>
        <v>0</v>
      </c>
      <c r="K52" s="69">
        <f>'[4]Daily Roster'!$K52</f>
        <v>0</v>
      </c>
      <c r="L52" s="69">
        <f>'[4]Daily Roster'!$L52</f>
        <v>0</v>
      </c>
      <c r="M52" s="69">
        <f>'[4]Daily Roster'!$M52</f>
        <v>0</v>
      </c>
      <c r="N52" s="55">
        <f>'[4]Daily Roster'!$N52</f>
        <v>0</v>
      </c>
      <c r="O52" s="55">
        <f>'[4]Daily Roster'!$O52</f>
        <v>0</v>
      </c>
      <c r="P52" s="55">
        <f>'[4]Daily Roster'!$P52</f>
        <v>0</v>
      </c>
      <c r="Q52" s="55">
        <f>'[4]Daily Roster'!$Q52</f>
        <v>0</v>
      </c>
      <c r="R52" s="55">
        <f>'[4]Daily Roster'!$R52</f>
        <v>0</v>
      </c>
      <c r="S52" s="55">
        <f>'[4]Daily Roster'!$S52</f>
        <v>0</v>
      </c>
      <c r="T52" s="55">
        <f>'[4]Daily Roster'!$T52</f>
        <v>0</v>
      </c>
    </row>
    <row r="53" spans="1:20" x14ac:dyDescent="0.3">
      <c r="A53" s="7">
        <v>43172</v>
      </c>
      <c r="B53" s="1" t="s">
        <v>2</v>
      </c>
      <c r="C53" s="69">
        <f>'[4]Daily Roster'!$C53</f>
        <v>0</v>
      </c>
      <c r="D53" s="69">
        <f>'[4]Daily Roster'!$D53</f>
        <v>0</v>
      </c>
      <c r="E53" s="69">
        <f>'[4]Daily Roster'!$E53</f>
        <v>0</v>
      </c>
      <c r="F53" s="69">
        <f>'[4]Daily Roster'!$F53</f>
        <v>0</v>
      </c>
      <c r="G53" s="69">
        <f>'[4]Daily Roster'!$G53</f>
        <v>0</v>
      </c>
      <c r="H53" s="69">
        <f>'[4]Daily Roster'!$H53</f>
        <v>0</v>
      </c>
      <c r="I53" s="69">
        <f>'[4]Daily Roster'!$I53</f>
        <v>0</v>
      </c>
      <c r="J53" s="69">
        <f>'[4]Daily Roster'!$J53</f>
        <v>0</v>
      </c>
      <c r="K53" s="69">
        <f>'[4]Daily Roster'!$K53</f>
        <v>0</v>
      </c>
      <c r="L53" s="69">
        <f>'[4]Daily Roster'!$L53</f>
        <v>0</v>
      </c>
      <c r="M53" s="69">
        <f>'[4]Daily Roster'!$M53</f>
        <v>0</v>
      </c>
      <c r="N53" s="55">
        <f>'[4]Daily Roster'!$N53</f>
        <v>0</v>
      </c>
      <c r="O53" s="55">
        <f>'[4]Daily Roster'!$O53</f>
        <v>0</v>
      </c>
      <c r="P53" s="55">
        <f>'[4]Daily Roster'!$P53</f>
        <v>0</v>
      </c>
      <c r="Q53" s="55">
        <f>'[4]Daily Roster'!$Q53</f>
        <v>0</v>
      </c>
      <c r="R53" s="55">
        <f>'[4]Daily Roster'!$R53</f>
        <v>0</v>
      </c>
      <c r="S53" s="55">
        <f>'[4]Daily Roster'!$S53</f>
        <v>0</v>
      </c>
      <c r="T53" s="55">
        <f>'[4]Daily Roster'!$T53</f>
        <v>0</v>
      </c>
    </row>
    <row r="54" spans="1:20" x14ac:dyDescent="0.3">
      <c r="A54" s="7">
        <v>43173</v>
      </c>
      <c r="B54" s="1" t="s">
        <v>3</v>
      </c>
      <c r="C54" s="69">
        <f>'[4]Daily Roster'!$C54</f>
        <v>0</v>
      </c>
      <c r="D54" s="69">
        <f>'[4]Daily Roster'!$D54</f>
        <v>0</v>
      </c>
      <c r="E54" s="69">
        <f>'[4]Daily Roster'!$E54</f>
        <v>0</v>
      </c>
      <c r="F54" s="69">
        <f>'[4]Daily Roster'!$F54</f>
        <v>0</v>
      </c>
      <c r="G54" s="69">
        <f>'[4]Daily Roster'!$G54</f>
        <v>0</v>
      </c>
      <c r="H54" s="69">
        <f>'[4]Daily Roster'!$H54</f>
        <v>0</v>
      </c>
      <c r="I54" s="69">
        <f>'[4]Daily Roster'!$I54</f>
        <v>0</v>
      </c>
      <c r="J54" s="69">
        <f>'[4]Daily Roster'!$J54</f>
        <v>0</v>
      </c>
      <c r="K54" s="69">
        <f>'[4]Daily Roster'!$K54</f>
        <v>0</v>
      </c>
      <c r="L54" s="69">
        <f>'[4]Daily Roster'!$L54</f>
        <v>0</v>
      </c>
      <c r="M54" s="69">
        <f>'[4]Daily Roster'!$M54</f>
        <v>0</v>
      </c>
      <c r="N54" s="55">
        <f>'[4]Daily Roster'!$N54</f>
        <v>0</v>
      </c>
      <c r="O54" s="55">
        <f>'[4]Daily Roster'!$O54</f>
        <v>0</v>
      </c>
      <c r="P54" s="55">
        <f>'[4]Daily Roster'!$P54</f>
        <v>0</v>
      </c>
      <c r="Q54" s="55">
        <f>'[4]Daily Roster'!$Q54</f>
        <v>0</v>
      </c>
      <c r="R54" s="55">
        <f>'[4]Daily Roster'!$R54</f>
        <v>0</v>
      </c>
      <c r="S54" s="55">
        <f>'[4]Daily Roster'!$S54</f>
        <v>0</v>
      </c>
      <c r="T54" s="55">
        <f>'[4]Daily Roster'!$T54</f>
        <v>0</v>
      </c>
    </row>
    <row r="55" spans="1:20" x14ac:dyDescent="0.3">
      <c r="A55" s="7">
        <v>43174</v>
      </c>
      <c r="B55" s="1" t="s">
        <v>4</v>
      </c>
      <c r="C55" s="69">
        <f>'[4]Daily Roster'!$C55</f>
        <v>0</v>
      </c>
      <c r="D55" s="69">
        <f>'[4]Daily Roster'!$D55</f>
        <v>0</v>
      </c>
      <c r="E55" s="69">
        <f>'[4]Daily Roster'!$E55</f>
        <v>0</v>
      </c>
      <c r="F55" s="69">
        <f>'[4]Daily Roster'!$F55</f>
        <v>0</v>
      </c>
      <c r="G55" s="69">
        <f>'[4]Daily Roster'!$G55</f>
        <v>0</v>
      </c>
      <c r="H55" s="69">
        <f>'[4]Daily Roster'!$H55</f>
        <v>0</v>
      </c>
      <c r="I55" s="69">
        <f>'[4]Daily Roster'!$I55</f>
        <v>0</v>
      </c>
      <c r="J55" s="69">
        <f>'[4]Daily Roster'!$J55</f>
        <v>0</v>
      </c>
      <c r="K55" s="69">
        <f>'[4]Daily Roster'!$K55</f>
        <v>0</v>
      </c>
      <c r="L55" s="69">
        <f>'[4]Daily Roster'!$L55</f>
        <v>0</v>
      </c>
      <c r="M55" s="69">
        <f>'[4]Daily Roster'!$M55</f>
        <v>0</v>
      </c>
      <c r="N55" s="55">
        <f>'[4]Daily Roster'!$N55</f>
        <v>0</v>
      </c>
      <c r="O55" s="55">
        <f>'[4]Daily Roster'!$O55</f>
        <v>0</v>
      </c>
      <c r="P55" s="55">
        <f>'[4]Daily Roster'!$P55</f>
        <v>0</v>
      </c>
      <c r="Q55" s="55">
        <f>'[4]Daily Roster'!$Q55</f>
        <v>0</v>
      </c>
      <c r="R55" s="55">
        <f>'[4]Daily Roster'!$R55</f>
        <v>0</v>
      </c>
      <c r="S55" s="55">
        <f>'[4]Daily Roster'!$S55</f>
        <v>0</v>
      </c>
      <c r="T55" s="55">
        <f>'[4]Daily Roster'!$T55</f>
        <v>0</v>
      </c>
    </row>
    <row r="56" spans="1:20" x14ac:dyDescent="0.3">
      <c r="A56" s="7">
        <v>43175</v>
      </c>
      <c r="B56" s="1" t="s">
        <v>5</v>
      </c>
      <c r="C56" s="69">
        <f>'[4]Daily Roster'!$C56</f>
        <v>0</v>
      </c>
      <c r="D56" s="69">
        <f>'[4]Daily Roster'!$D56</f>
        <v>0</v>
      </c>
      <c r="E56" s="69">
        <f>'[4]Daily Roster'!$E56</f>
        <v>0</v>
      </c>
      <c r="F56" s="69">
        <f>'[4]Daily Roster'!$F56</f>
        <v>0</v>
      </c>
      <c r="G56" s="69">
        <f>'[4]Daily Roster'!$G56</f>
        <v>0</v>
      </c>
      <c r="H56" s="69">
        <f>'[4]Daily Roster'!$H56</f>
        <v>0</v>
      </c>
      <c r="I56" s="69">
        <f>'[4]Daily Roster'!$I56</f>
        <v>0</v>
      </c>
      <c r="J56" s="69">
        <f>'[4]Daily Roster'!$J56</f>
        <v>0</v>
      </c>
      <c r="K56" s="69">
        <f>'[4]Daily Roster'!$K56</f>
        <v>0</v>
      </c>
      <c r="L56" s="69">
        <f>'[4]Daily Roster'!$L56</f>
        <v>0</v>
      </c>
      <c r="M56" s="69">
        <f>'[4]Daily Roster'!$M56</f>
        <v>0</v>
      </c>
      <c r="N56" s="55">
        <f>'[4]Daily Roster'!$N56</f>
        <v>0</v>
      </c>
      <c r="O56" s="55">
        <f>'[4]Daily Roster'!$O56</f>
        <v>0</v>
      </c>
      <c r="P56" s="55">
        <f>'[4]Daily Roster'!$P56</f>
        <v>0</v>
      </c>
      <c r="Q56" s="55">
        <f>'[4]Daily Roster'!$Q56</f>
        <v>0</v>
      </c>
      <c r="R56" s="55">
        <f>'[4]Daily Roster'!$R56</f>
        <v>0</v>
      </c>
      <c r="S56" s="55">
        <f>'[4]Daily Roster'!$S56</f>
        <v>0</v>
      </c>
      <c r="T56" s="55">
        <f>'[4]Daily Roster'!$T56</f>
        <v>0</v>
      </c>
    </row>
    <row r="57" spans="1:20" x14ac:dyDescent="0.3">
      <c r="A57" s="7">
        <v>43178</v>
      </c>
      <c r="B57" s="1" t="s">
        <v>1</v>
      </c>
      <c r="C57" s="69">
        <f>'[4]Daily Roster'!$C57</f>
        <v>0</v>
      </c>
      <c r="D57" s="69">
        <f>'[4]Daily Roster'!$D57</f>
        <v>0</v>
      </c>
      <c r="E57" s="69">
        <f>'[4]Daily Roster'!$E57</f>
        <v>0</v>
      </c>
      <c r="F57" s="69">
        <f>'[4]Daily Roster'!$F57</f>
        <v>0</v>
      </c>
      <c r="G57" s="69">
        <f>'[4]Daily Roster'!$G57</f>
        <v>0</v>
      </c>
      <c r="H57" s="69">
        <f>'[4]Daily Roster'!$H57</f>
        <v>0</v>
      </c>
      <c r="I57" s="69">
        <f>'[4]Daily Roster'!$I57</f>
        <v>0</v>
      </c>
      <c r="J57" s="69">
        <f>'[4]Daily Roster'!$J57</f>
        <v>0</v>
      </c>
      <c r="K57" s="69">
        <f>'[4]Daily Roster'!$K57</f>
        <v>0</v>
      </c>
      <c r="L57" s="69">
        <f>'[4]Daily Roster'!$L57</f>
        <v>0</v>
      </c>
      <c r="M57" s="69">
        <f>'[4]Daily Roster'!$M57</f>
        <v>0</v>
      </c>
      <c r="N57" s="55">
        <f>'[4]Daily Roster'!$N57</f>
        <v>0</v>
      </c>
      <c r="O57" s="55">
        <f>'[4]Daily Roster'!$O57</f>
        <v>0</v>
      </c>
      <c r="P57" s="55">
        <f>'[4]Daily Roster'!$P57</f>
        <v>0</v>
      </c>
      <c r="Q57" s="55">
        <f>'[4]Daily Roster'!$Q57</f>
        <v>0</v>
      </c>
      <c r="R57" s="55">
        <f>'[4]Daily Roster'!$R57</f>
        <v>0</v>
      </c>
      <c r="S57" s="55">
        <f>'[4]Daily Roster'!$S57</f>
        <v>0</v>
      </c>
      <c r="T57" s="55">
        <f>'[4]Daily Roster'!$T57</f>
        <v>0</v>
      </c>
    </row>
    <row r="58" spans="1:20" x14ac:dyDescent="0.3">
      <c r="A58" s="7">
        <v>43179</v>
      </c>
      <c r="B58" s="1" t="s">
        <v>2</v>
      </c>
      <c r="C58" s="69">
        <f>'[4]Daily Roster'!$C58</f>
        <v>0</v>
      </c>
      <c r="D58" s="69">
        <f>'[4]Daily Roster'!$D58</f>
        <v>0</v>
      </c>
      <c r="E58" s="69">
        <f>'[4]Daily Roster'!$E58</f>
        <v>0</v>
      </c>
      <c r="F58" s="69">
        <f>'[4]Daily Roster'!$F58</f>
        <v>0</v>
      </c>
      <c r="G58" s="69">
        <f>'[4]Daily Roster'!$G58</f>
        <v>0</v>
      </c>
      <c r="H58" s="69">
        <f>'[4]Daily Roster'!$H58</f>
        <v>0</v>
      </c>
      <c r="I58" s="69">
        <f>'[4]Daily Roster'!$I58</f>
        <v>0</v>
      </c>
      <c r="J58" s="69">
        <f>'[4]Daily Roster'!$J58</f>
        <v>0</v>
      </c>
      <c r="K58" s="69">
        <f>'[4]Daily Roster'!$K58</f>
        <v>0</v>
      </c>
      <c r="L58" s="69">
        <f>'[4]Daily Roster'!$L58</f>
        <v>0</v>
      </c>
      <c r="M58" s="69">
        <f>'[4]Daily Roster'!$M58</f>
        <v>0</v>
      </c>
      <c r="N58" s="55">
        <f>'[4]Daily Roster'!$N58</f>
        <v>0</v>
      </c>
      <c r="O58" s="55">
        <f>'[4]Daily Roster'!$O58</f>
        <v>0</v>
      </c>
      <c r="P58" s="55">
        <f>'[4]Daily Roster'!$P58</f>
        <v>0</v>
      </c>
      <c r="Q58" s="55">
        <f>'[4]Daily Roster'!$Q58</f>
        <v>0</v>
      </c>
      <c r="R58" s="55">
        <f>'[4]Daily Roster'!$R58</f>
        <v>0</v>
      </c>
      <c r="S58" s="55">
        <f>'[4]Daily Roster'!$S58</f>
        <v>0</v>
      </c>
      <c r="T58" s="55">
        <f>'[4]Daily Roster'!$T58</f>
        <v>0</v>
      </c>
    </row>
    <row r="59" spans="1:20" x14ac:dyDescent="0.3">
      <c r="A59" s="7">
        <v>43180</v>
      </c>
      <c r="B59" s="1" t="s">
        <v>3</v>
      </c>
      <c r="C59" s="69">
        <f>'[4]Daily Roster'!$C59</f>
        <v>0</v>
      </c>
      <c r="D59" s="69">
        <f>'[4]Daily Roster'!$D59</f>
        <v>0</v>
      </c>
      <c r="E59" s="69">
        <f>'[4]Daily Roster'!$E59</f>
        <v>0</v>
      </c>
      <c r="F59" s="69">
        <f>'[4]Daily Roster'!$F59</f>
        <v>0</v>
      </c>
      <c r="G59" s="69">
        <f>'[4]Daily Roster'!$G59</f>
        <v>0</v>
      </c>
      <c r="H59" s="69">
        <f>'[4]Daily Roster'!$H59</f>
        <v>0</v>
      </c>
      <c r="I59" s="69">
        <f>'[4]Daily Roster'!$I59</f>
        <v>0</v>
      </c>
      <c r="J59" s="69">
        <f>'[4]Daily Roster'!$J59</f>
        <v>0</v>
      </c>
      <c r="K59" s="69">
        <f>'[4]Daily Roster'!$K59</f>
        <v>0</v>
      </c>
      <c r="L59" s="69">
        <f>'[4]Daily Roster'!$L59</f>
        <v>0</v>
      </c>
      <c r="M59" s="69">
        <f>'[4]Daily Roster'!$M59</f>
        <v>0</v>
      </c>
      <c r="N59" s="55">
        <f>'[4]Daily Roster'!$N59</f>
        <v>0</v>
      </c>
      <c r="O59" s="55">
        <f>'[4]Daily Roster'!$O59</f>
        <v>0</v>
      </c>
      <c r="P59" s="55">
        <f>'[4]Daily Roster'!$P59</f>
        <v>0</v>
      </c>
      <c r="Q59" s="55">
        <f>'[4]Daily Roster'!$Q59</f>
        <v>0</v>
      </c>
      <c r="R59" s="55">
        <f>'[4]Daily Roster'!$R59</f>
        <v>0</v>
      </c>
      <c r="S59" s="55">
        <f>'[4]Daily Roster'!$S59</f>
        <v>0</v>
      </c>
      <c r="T59" s="55">
        <f>'[4]Daily Roster'!$T59</f>
        <v>0</v>
      </c>
    </row>
    <row r="60" spans="1:20" x14ac:dyDescent="0.3">
      <c r="A60" s="7">
        <v>43181</v>
      </c>
      <c r="B60" s="1" t="s">
        <v>4</v>
      </c>
      <c r="C60" s="69">
        <f>'[4]Daily Roster'!$C60</f>
        <v>0</v>
      </c>
      <c r="D60" s="69">
        <f>'[4]Daily Roster'!$D60</f>
        <v>0</v>
      </c>
      <c r="E60" s="69">
        <f>'[4]Daily Roster'!$E60</f>
        <v>0</v>
      </c>
      <c r="F60" s="69">
        <f>'[4]Daily Roster'!$F60</f>
        <v>0</v>
      </c>
      <c r="G60" s="69">
        <f>'[4]Daily Roster'!$G60</f>
        <v>0</v>
      </c>
      <c r="H60" s="69">
        <f>'[4]Daily Roster'!$H60</f>
        <v>0</v>
      </c>
      <c r="I60" s="69">
        <f>'[4]Daily Roster'!$I60</f>
        <v>0</v>
      </c>
      <c r="J60" s="69">
        <f>'[4]Daily Roster'!$J60</f>
        <v>0</v>
      </c>
      <c r="K60" s="69">
        <f>'[4]Daily Roster'!$K60</f>
        <v>0</v>
      </c>
      <c r="L60" s="69">
        <f>'[4]Daily Roster'!$L60</f>
        <v>0</v>
      </c>
      <c r="M60" s="69">
        <f>'[4]Daily Roster'!$M60</f>
        <v>0</v>
      </c>
      <c r="N60" s="55">
        <f>'[4]Daily Roster'!$N60</f>
        <v>0</v>
      </c>
      <c r="O60" s="55">
        <f>'[4]Daily Roster'!$O60</f>
        <v>0</v>
      </c>
      <c r="P60" s="55">
        <f>'[4]Daily Roster'!$P60</f>
        <v>0</v>
      </c>
      <c r="Q60" s="55">
        <f>'[4]Daily Roster'!$Q60</f>
        <v>0</v>
      </c>
      <c r="R60" s="55">
        <f>'[4]Daily Roster'!$R60</f>
        <v>0</v>
      </c>
      <c r="S60" s="55">
        <f>'[4]Daily Roster'!$S60</f>
        <v>0</v>
      </c>
      <c r="T60" s="55">
        <f>'[4]Daily Roster'!$T60</f>
        <v>0</v>
      </c>
    </row>
    <row r="61" spans="1:20" x14ac:dyDescent="0.3">
      <c r="A61" s="7">
        <v>43182</v>
      </c>
      <c r="B61" s="1" t="s">
        <v>5</v>
      </c>
      <c r="C61" s="69">
        <f>'[4]Daily Roster'!$C61</f>
        <v>0</v>
      </c>
      <c r="D61" s="69">
        <f>'[4]Daily Roster'!$D61</f>
        <v>0</v>
      </c>
      <c r="E61" s="69">
        <f>'[4]Daily Roster'!$E61</f>
        <v>0</v>
      </c>
      <c r="F61" s="69">
        <f>'[4]Daily Roster'!$F61</f>
        <v>0</v>
      </c>
      <c r="G61" s="69">
        <f>'[4]Daily Roster'!$G61</f>
        <v>0</v>
      </c>
      <c r="H61" s="69">
        <f>'[4]Daily Roster'!$H61</f>
        <v>0</v>
      </c>
      <c r="I61" s="69">
        <f>'[4]Daily Roster'!$I61</f>
        <v>0</v>
      </c>
      <c r="J61" s="69">
        <f>'[4]Daily Roster'!$J61</f>
        <v>0</v>
      </c>
      <c r="K61" s="69">
        <f>'[4]Daily Roster'!$K61</f>
        <v>0</v>
      </c>
      <c r="L61" s="69">
        <f>'[4]Daily Roster'!$L61</f>
        <v>0</v>
      </c>
      <c r="M61" s="69">
        <f>'[4]Daily Roster'!$M61</f>
        <v>0</v>
      </c>
      <c r="N61" s="55">
        <f>'[4]Daily Roster'!$N61</f>
        <v>0</v>
      </c>
      <c r="O61" s="55">
        <f>'[4]Daily Roster'!$O61</f>
        <v>0</v>
      </c>
      <c r="P61" s="55">
        <f>'[4]Daily Roster'!$P61</f>
        <v>0</v>
      </c>
      <c r="Q61" s="55">
        <f>'[4]Daily Roster'!$Q61</f>
        <v>0</v>
      </c>
      <c r="R61" s="55">
        <f>'[4]Daily Roster'!$R61</f>
        <v>0</v>
      </c>
      <c r="S61" s="55">
        <f>'[4]Daily Roster'!$S61</f>
        <v>0</v>
      </c>
      <c r="T61" s="55">
        <f>'[4]Daily Roster'!$T61</f>
        <v>0</v>
      </c>
    </row>
    <row r="62" spans="1:20" x14ac:dyDescent="0.3">
      <c r="A62" s="7">
        <v>43185</v>
      </c>
      <c r="B62" s="1" t="s">
        <v>1</v>
      </c>
      <c r="C62" s="69">
        <f>'[4]Daily Roster'!$C62</f>
        <v>0</v>
      </c>
      <c r="D62" s="69">
        <f>'[4]Daily Roster'!$D62</f>
        <v>0</v>
      </c>
      <c r="E62" s="69">
        <f>'[4]Daily Roster'!$E62</f>
        <v>0</v>
      </c>
      <c r="F62" s="69">
        <f>'[4]Daily Roster'!$F62</f>
        <v>0</v>
      </c>
      <c r="G62" s="69">
        <f>'[4]Daily Roster'!$G62</f>
        <v>0</v>
      </c>
      <c r="H62" s="69">
        <f>'[4]Daily Roster'!$H62</f>
        <v>0</v>
      </c>
      <c r="I62" s="69">
        <f>'[4]Daily Roster'!$I62</f>
        <v>0</v>
      </c>
      <c r="J62" s="69">
        <f>'[4]Daily Roster'!$J62</f>
        <v>0</v>
      </c>
      <c r="K62" s="69">
        <f>'[4]Daily Roster'!$K62</f>
        <v>0</v>
      </c>
      <c r="L62" s="69">
        <f>'[4]Daily Roster'!$L62</f>
        <v>0</v>
      </c>
      <c r="M62" s="69">
        <f>'[4]Daily Roster'!$M62</f>
        <v>0</v>
      </c>
      <c r="N62" s="55">
        <f>'[4]Daily Roster'!$N62</f>
        <v>0</v>
      </c>
      <c r="O62" s="55">
        <f>'[4]Daily Roster'!$O62</f>
        <v>0</v>
      </c>
      <c r="P62" s="55">
        <f>'[4]Daily Roster'!$P62</f>
        <v>0</v>
      </c>
      <c r="Q62" s="55">
        <f>'[4]Daily Roster'!$Q62</f>
        <v>0</v>
      </c>
      <c r="R62" s="55">
        <f>'[4]Daily Roster'!$R62</f>
        <v>0</v>
      </c>
      <c r="S62" s="55">
        <f>'[4]Daily Roster'!$S62</f>
        <v>0</v>
      </c>
      <c r="T62" s="55">
        <f>'[4]Daily Roster'!$T62</f>
        <v>0</v>
      </c>
    </row>
    <row r="63" spans="1:20" x14ac:dyDescent="0.3">
      <c r="A63" s="7">
        <v>43186</v>
      </c>
      <c r="B63" s="1" t="s">
        <v>2</v>
      </c>
      <c r="C63" s="69">
        <f>'[4]Daily Roster'!$C63</f>
        <v>0</v>
      </c>
      <c r="D63" s="69">
        <f>'[4]Daily Roster'!$D63</f>
        <v>0</v>
      </c>
      <c r="E63" s="69">
        <f>'[4]Daily Roster'!$E63</f>
        <v>0</v>
      </c>
      <c r="F63" s="69">
        <f>'[4]Daily Roster'!$F63</f>
        <v>0</v>
      </c>
      <c r="G63" s="69">
        <f>'[4]Daily Roster'!$G63</f>
        <v>0</v>
      </c>
      <c r="H63" s="69">
        <f>'[4]Daily Roster'!$H63</f>
        <v>0</v>
      </c>
      <c r="I63" s="69">
        <f>'[4]Daily Roster'!$I63</f>
        <v>0</v>
      </c>
      <c r="J63" s="69">
        <f>'[4]Daily Roster'!$J63</f>
        <v>0</v>
      </c>
      <c r="K63" s="69">
        <f>'[4]Daily Roster'!$K63</f>
        <v>0</v>
      </c>
      <c r="L63" s="69">
        <f>'[4]Daily Roster'!$L63</f>
        <v>0</v>
      </c>
      <c r="M63" s="69">
        <f>'[4]Daily Roster'!$M63</f>
        <v>0</v>
      </c>
      <c r="N63" s="55">
        <f>'[4]Daily Roster'!$N63</f>
        <v>0</v>
      </c>
      <c r="O63" s="55">
        <f>'[4]Daily Roster'!$O63</f>
        <v>0</v>
      </c>
      <c r="P63" s="55">
        <f>'[4]Daily Roster'!$P63</f>
        <v>0</v>
      </c>
      <c r="Q63" s="55">
        <f>'[4]Daily Roster'!$Q63</f>
        <v>0</v>
      </c>
      <c r="R63" s="55">
        <f>'[4]Daily Roster'!$R63</f>
        <v>0</v>
      </c>
      <c r="S63" s="55">
        <f>'[4]Daily Roster'!$S63</f>
        <v>0</v>
      </c>
      <c r="T63" s="55">
        <f>'[4]Daily Roster'!$T63</f>
        <v>0</v>
      </c>
    </row>
    <row r="64" spans="1:20" x14ac:dyDescent="0.3">
      <c r="A64" s="7">
        <v>43187</v>
      </c>
      <c r="B64" s="1" t="s">
        <v>3</v>
      </c>
      <c r="C64" s="69">
        <f>'[4]Daily Roster'!$C64</f>
        <v>0</v>
      </c>
      <c r="D64" s="69">
        <f>'[4]Daily Roster'!$D64</f>
        <v>0</v>
      </c>
      <c r="E64" s="69">
        <f>'[4]Daily Roster'!$E64</f>
        <v>0</v>
      </c>
      <c r="F64" s="69">
        <f>'[4]Daily Roster'!$F64</f>
        <v>0</v>
      </c>
      <c r="G64" s="69">
        <f>'[4]Daily Roster'!$G64</f>
        <v>0</v>
      </c>
      <c r="H64" s="69">
        <f>'[4]Daily Roster'!$H64</f>
        <v>0</v>
      </c>
      <c r="I64" s="69">
        <f>'[4]Daily Roster'!$I64</f>
        <v>0</v>
      </c>
      <c r="J64" s="69">
        <f>'[4]Daily Roster'!$J64</f>
        <v>0</v>
      </c>
      <c r="K64" s="69">
        <f>'[4]Daily Roster'!$K64</f>
        <v>0</v>
      </c>
      <c r="L64" s="69">
        <f>'[4]Daily Roster'!$L64</f>
        <v>0</v>
      </c>
      <c r="M64" s="69">
        <f>'[4]Daily Roster'!$M64</f>
        <v>0</v>
      </c>
      <c r="N64" s="55">
        <f>'[4]Daily Roster'!$N64</f>
        <v>0</v>
      </c>
      <c r="O64" s="55">
        <f>'[4]Daily Roster'!$O64</f>
        <v>0</v>
      </c>
      <c r="P64" s="55">
        <f>'[4]Daily Roster'!$P64</f>
        <v>0</v>
      </c>
      <c r="Q64" s="55">
        <f>'[4]Daily Roster'!$Q64</f>
        <v>0</v>
      </c>
      <c r="R64" s="55">
        <f>'[4]Daily Roster'!$R64</f>
        <v>0</v>
      </c>
      <c r="S64" s="55">
        <f>'[4]Daily Roster'!$S64</f>
        <v>0</v>
      </c>
      <c r="T64" s="55">
        <f>'[4]Daily Roster'!$T64</f>
        <v>0</v>
      </c>
    </row>
    <row r="65" spans="1:20" x14ac:dyDescent="0.3">
      <c r="A65" s="7">
        <v>43188</v>
      </c>
      <c r="B65" s="1" t="s">
        <v>4</v>
      </c>
      <c r="C65" s="69">
        <f>'[4]Daily Roster'!$C65</f>
        <v>0</v>
      </c>
      <c r="D65" s="69">
        <f>'[4]Daily Roster'!$D65</f>
        <v>0</v>
      </c>
      <c r="E65" s="69">
        <f>'[4]Daily Roster'!$E65</f>
        <v>0</v>
      </c>
      <c r="F65" s="69">
        <f>'[4]Daily Roster'!$F65</f>
        <v>0</v>
      </c>
      <c r="G65" s="69">
        <f>'[4]Daily Roster'!$G65</f>
        <v>0</v>
      </c>
      <c r="H65" s="69">
        <f>'[4]Daily Roster'!$H65</f>
        <v>0</v>
      </c>
      <c r="I65" s="69">
        <f>'[4]Daily Roster'!$I65</f>
        <v>0</v>
      </c>
      <c r="J65" s="69">
        <f>'[4]Daily Roster'!$J65</f>
        <v>0</v>
      </c>
      <c r="K65" s="69">
        <f>'[4]Daily Roster'!$K65</f>
        <v>0</v>
      </c>
      <c r="L65" s="69">
        <f>'[4]Daily Roster'!$L65</f>
        <v>0</v>
      </c>
      <c r="M65" s="69">
        <f>'[4]Daily Roster'!$M65</f>
        <v>0</v>
      </c>
      <c r="N65" s="55">
        <f>'[4]Daily Roster'!$N65</f>
        <v>0</v>
      </c>
      <c r="O65" s="55">
        <f>'[4]Daily Roster'!$O65</f>
        <v>0</v>
      </c>
      <c r="P65" s="55">
        <f>'[4]Daily Roster'!$P65</f>
        <v>0</v>
      </c>
      <c r="Q65" s="55">
        <f>'[4]Daily Roster'!$Q65</f>
        <v>0</v>
      </c>
      <c r="R65" s="55">
        <f>'[4]Daily Roster'!$R65</f>
        <v>0</v>
      </c>
      <c r="S65" s="55">
        <f>'[4]Daily Roster'!$S65</f>
        <v>0</v>
      </c>
      <c r="T65" s="55">
        <f>'[4]Daily Roster'!$T65</f>
        <v>0</v>
      </c>
    </row>
    <row r="66" spans="1:20" x14ac:dyDescent="0.3">
      <c r="A66" s="7">
        <v>43189</v>
      </c>
      <c r="B66" s="1" t="s">
        <v>5</v>
      </c>
      <c r="C66" s="69">
        <f>'[4]Daily Roster'!$C66</f>
        <v>0</v>
      </c>
      <c r="D66" s="69">
        <f>'[4]Daily Roster'!$D66</f>
        <v>0</v>
      </c>
      <c r="E66" s="69">
        <f>'[4]Daily Roster'!$E66</f>
        <v>0</v>
      </c>
      <c r="F66" s="69">
        <f>'[4]Daily Roster'!$F66</f>
        <v>0</v>
      </c>
      <c r="G66" s="69">
        <f>'[4]Daily Roster'!$G66</f>
        <v>0</v>
      </c>
      <c r="H66" s="69">
        <f>'[4]Daily Roster'!$H66</f>
        <v>0</v>
      </c>
      <c r="I66" s="69">
        <f>'[4]Daily Roster'!$I66</f>
        <v>0</v>
      </c>
      <c r="J66" s="69">
        <f>'[4]Daily Roster'!$J66</f>
        <v>0</v>
      </c>
      <c r="K66" s="69">
        <f>'[4]Daily Roster'!$K66</f>
        <v>0</v>
      </c>
      <c r="L66" s="69">
        <f>'[4]Daily Roster'!$L66</f>
        <v>0</v>
      </c>
      <c r="M66" s="69">
        <f>'[4]Daily Roster'!$M66</f>
        <v>0</v>
      </c>
      <c r="N66" s="55">
        <f>'[4]Daily Roster'!$N66</f>
        <v>0</v>
      </c>
      <c r="O66" s="55">
        <f>'[4]Daily Roster'!$O66</f>
        <v>0</v>
      </c>
      <c r="P66" s="55">
        <f>'[4]Daily Roster'!$P66</f>
        <v>0</v>
      </c>
      <c r="Q66" s="55">
        <f>'[4]Daily Roster'!$Q66</f>
        <v>0</v>
      </c>
      <c r="R66" s="55">
        <f>'[4]Daily Roster'!$R66</f>
        <v>0</v>
      </c>
      <c r="S66" s="55">
        <f>'[4]Daily Roster'!$S66</f>
        <v>0</v>
      </c>
      <c r="T66" s="55">
        <f>'[4]Daily Roster'!$T66</f>
        <v>0</v>
      </c>
    </row>
    <row r="67" spans="1:20" x14ac:dyDescent="0.3">
      <c r="A67" s="7">
        <v>43192</v>
      </c>
      <c r="B67" s="1" t="s">
        <v>1</v>
      </c>
      <c r="C67" s="69">
        <f>'[4]Daily Roster'!$C67</f>
        <v>0</v>
      </c>
      <c r="D67" s="69">
        <f>'[4]Daily Roster'!$D67</f>
        <v>0</v>
      </c>
      <c r="E67" s="69">
        <f>'[4]Daily Roster'!$E67</f>
        <v>0</v>
      </c>
      <c r="F67" s="69">
        <f>'[4]Daily Roster'!$F67</f>
        <v>0</v>
      </c>
      <c r="G67" s="69">
        <f>'[4]Daily Roster'!$G67</f>
        <v>0</v>
      </c>
      <c r="H67" s="69">
        <f>'[4]Daily Roster'!$H67</f>
        <v>0</v>
      </c>
      <c r="I67" s="69">
        <f>'[4]Daily Roster'!$I67</f>
        <v>0</v>
      </c>
      <c r="J67" s="69">
        <f>'[4]Daily Roster'!$J67</f>
        <v>0</v>
      </c>
      <c r="K67" s="69">
        <f>'[4]Daily Roster'!$K67</f>
        <v>0</v>
      </c>
      <c r="L67" s="69">
        <f>'[4]Daily Roster'!$L67</f>
        <v>0</v>
      </c>
      <c r="M67" s="69">
        <f>'[4]Daily Roster'!$M67</f>
        <v>0</v>
      </c>
      <c r="N67" s="55">
        <f>'[4]Daily Roster'!$N67</f>
        <v>0</v>
      </c>
      <c r="O67" s="55">
        <f>'[4]Daily Roster'!$O67</f>
        <v>0</v>
      </c>
      <c r="P67" s="55">
        <f>'[4]Daily Roster'!$P67</f>
        <v>0</v>
      </c>
      <c r="Q67" s="55">
        <f>'[4]Daily Roster'!$Q67</f>
        <v>0</v>
      </c>
      <c r="R67" s="55">
        <f>'[4]Daily Roster'!$R67</f>
        <v>0</v>
      </c>
      <c r="S67" s="55">
        <f>'[4]Daily Roster'!$S67</f>
        <v>0</v>
      </c>
      <c r="T67" s="55">
        <f>'[4]Daily Roster'!$T67</f>
        <v>0</v>
      </c>
    </row>
    <row r="68" spans="1:20" x14ac:dyDescent="0.3">
      <c r="A68" s="7">
        <v>43193</v>
      </c>
      <c r="B68" s="1" t="s">
        <v>2</v>
      </c>
      <c r="C68" s="69">
        <f>'[4]Daily Roster'!$C68</f>
        <v>0</v>
      </c>
      <c r="D68" s="69">
        <f>'[4]Daily Roster'!$D68</f>
        <v>0</v>
      </c>
      <c r="E68" s="69">
        <f>'[4]Daily Roster'!$E68</f>
        <v>0</v>
      </c>
      <c r="F68" s="69">
        <f>'[4]Daily Roster'!$F68</f>
        <v>0</v>
      </c>
      <c r="G68" s="69">
        <f>'[4]Daily Roster'!$G68</f>
        <v>0</v>
      </c>
      <c r="H68" s="69">
        <f>'[4]Daily Roster'!$H68</f>
        <v>0</v>
      </c>
      <c r="I68" s="69">
        <f>'[4]Daily Roster'!$I68</f>
        <v>0</v>
      </c>
      <c r="J68" s="69">
        <f>'[4]Daily Roster'!$J68</f>
        <v>0</v>
      </c>
      <c r="K68" s="69">
        <f>'[4]Daily Roster'!$K68</f>
        <v>0</v>
      </c>
      <c r="L68" s="69">
        <f>'[4]Daily Roster'!$L68</f>
        <v>0</v>
      </c>
      <c r="M68" s="69">
        <f>'[4]Daily Roster'!$M68</f>
        <v>0</v>
      </c>
      <c r="N68" s="55">
        <f>'[4]Daily Roster'!$N68</f>
        <v>0</v>
      </c>
      <c r="O68" s="55">
        <f>'[4]Daily Roster'!$O68</f>
        <v>0</v>
      </c>
      <c r="P68" s="55">
        <f>'[4]Daily Roster'!$P68</f>
        <v>0</v>
      </c>
      <c r="Q68" s="55">
        <f>'[4]Daily Roster'!$Q68</f>
        <v>0</v>
      </c>
      <c r="R68" s="55">
        <f>'[4]Daily Roster'!$R68</f>
        <v>0</v>
      </c>
      <c r="S68" s="55">
        <f>'[4]Daily Roster'!$S68</f>
        <v>0</v>
      </c>
      <c r="T68" s="55">
        <f>'[4]Daily Roster'!$T68</f>
        <v>0</v>
      </c>
    </row>
    <row r="69" spans="1:20" x14ac:dyDescent="0.3">
      <c r="A69" s="7">
        <v>43194</v>
      </c>
      <c r="B69" s="1" t="s">
        <v>3</v>
      </c>
      <c r="C69" s="69">
        <f>'[4]Daily Roster'!$C69</f>
        <v>0</v>
      </c>
      <c r="D69" s="69">
        <f>'[4]Daily Roster'!$D69</f>
        <v>0</v>
      </c>
      <c r="E69" s="69">
        <f>'[4]Daily Roster'!$E69</f>
        <v>0</v>
      </c>
      <c r="F69" s="69">
        <f>'[4]Daily Roster'!$F69</f>
        <v>0</v>
      </c>
      <c r="G69" s="69">
        <f>'[4]Daily Roster'!$G69</f>
        <v>0</v>
      </c>
      <c r="H69" s="69">
        <f>'[4]Daily Roster'!$H69</f>
        <v>0</v>
      </c>
      <c r="I69" s="69">
        <f>'[4]Daily Roster'!$I69</f>
        <v>0</v>
      </c>
      <c r="J69" s="69">
        <f>'[4]Daily Roster'!$J69</f>
        <v>0</v>
      </c>
      <c r="K69" s="69">
        <f>'[4]Daily Roster'!$K69</f>
        <v>0</v>
      </c>
      <c r="L69" s="69">
        <f>'[4]Daily Roster'!$L69</f>
        <v>0</v>
      </c>
      <c r="M69" s="69">
        <f>'[4]Daily Roster'!$M69</f>
        <v>0</v>
      </c>
      <c r="N69" s="55">
        <f>'[4]Daily Roster'!$N69</f>
        <v>0</v>
      </c>
      <c r="O69" s="55">
        <f>'[4]Daily Roster'!$O69</f>
        <v>0</v>
      </c>
      <c r="P69" s="55">
        <f>'[4]Daily Roster'!$P69</f>
        <v>0</v>
      </c>
      <c r="Q69" s="55">
        <f>'[4]Daily Roster'!$Q69</f>
        <v>0</v>
      </c>
      <c r="R69" s="55">
        <f>'[4]Daily Roster'!$R69</f>
        <v>0</v>
      </c>
      <c r="S69" s="55">
        <f>'[4]Daily Roster'!$S69</f>
        <v>0</v>
      </c>
      <c r="T69" s="55">
        <f>'[4]Daily Roster'!$T69</f>
        <v>0</v>
      </c>
    </row>
    <row r="70" spans="1:20" x14ac:dyDescent="0.3">
      <c r="A70" s="7">
        <v>43195</v>
      </c>
      <c r="B70" s="1" t="s">
        <v>4</v>
      </c>
      <c r="C70" s="69">
        <f>'[4]Daily Roster'!$C70</f>
        <v>0</v>
      </c>
      <c r="D70" s="69">
        <f>'[4]Daily Roster'!$D70</f>
        <v>0</v>
      </c>
      <c r="E70" s="69">
        <f>'[4]Daily Roster'!$E70</f>
        <v>0</v>
      </c>
      <c r="F70" s="69">
        <f>'[4]Daily Roster'!$F70</f>
        <v>0</v>
      </c>
      <c r="G70" s="69">
        <f>'[4]Daily Roster'!$G70</f>
        <v>0</v>
      </c>
      <c r="H70" s="69">
        <f>'[4]Daily Roster'!$H70</f>
        <v>0</v>
      </c>
      <c r="I70" s="69">
        <f>'[4]Daily Roster'!$I70</f>
        <v>0</v>
      </c>
      <c r="J70" s="69">
        <f>'[4]Daily Roster'!$J70</f>
        <v>0</v>
      </c>
      <c r="K70" s="69">
        <f>'[4]Daily Roster'!$K70</f>
        <v>0</v>
      </c>
      <c r="L70" s="69">
        <f>'[4]Daily Roster'!$L70</f>
        <v>0</v>
      </c>
      <c r="M70" s="69">
        <f>'[4]Daily Roster'!$M70</f>
        <v>0</v>
      </c>
      <c r="N70" s="55">
        <f>'[4]Daily Roster'!$N70</f>
        <v>0</v>
      </c>
      <c r="O70" s="55">
        <f>'[4]Daily Roster'!$O70</f>
        <v>0</v>
      </c>
      <c r="P70" s="55">
        <f>'[4]Daily Roster'!$P70</f>
        <v>0</v>
      </c>
      <c r="Q70" s="55">
        <f>'[4]Daily Roster'!$Q70</f>
        <v>0</v>
      </c>
      <c r="R70" s="55">
        <f>'[4]Daily Roster'!$R70</f>
        <v>0</v>
      </c>
      <c r="S70" s="55">
        <f>'[4]Daily Roster'!$S70</f>
        <v>0</v>
      </c>
      <c r="T70" s="55">
        <f>'[4]Daily Roster'!$T70</f>
        <v>0</v>
      </c>
    </row>
    <row r="71" spans="1:20" x14ac:dyDescent="0.3">
      <c r="A71" s="7">
        <v>43196</v>
      </c>
      <c r="B71" s="1" t="s">
        <v>5</v>
      </c>
      <c r="C71" s="69">
        <f>'[4]Daily Roster'!$C71</f>
        <v>0</v>
      </c>
      <c r="D71" s="69">
        <f>'[4]Daily Roster'!$D71</f>
        <v>0</v>
      </c>
      <c r="E71" s="69">
        <f>'[4]Daily Roster'!$E71</f>
        <v>0</v>
      </c>
      <c r="F71" s="69">
        <f>'[4]Daily Roster'!$F71</f>
        <v>0</v>
      </c>
      <c r="G71" s="69">
        <f>'[4]Daily Roster'!$G71</f>
        <v>0</v>
      </c>
      <c r="H71" s="69">
        <f>'[4]Daily Roster'!$H71</f>
        <v>0</v>
      </c>
      <c r="I71" s="69">
        <f>'[4]Daily Roster'!$I71</f>
        <v>0</v>
      </c>
      <c r="J71" s="69">
        <f>'[4]Daily Roster'!$J71</f>
        <v>0</v>
      </c>
      <c r="K71" s="69">
        <f>'[4]Daily Roster'!$K71</f>
        <v>0</v>
      </c>
      <c r="L71" s="69">
        <f>'[4]Daily Roster'!$L71</f>
        <v>0</v>
      </c>
      <c r="M71" s="69">
        <f>'[4]Daily Roster'!$M71</f>
        <v>0</v>
      </c>
      <c r="N71" s="55">
        <f>'[4]Daily Roster'!$N71</f>
        <v>0</v>
      </c>
      <c r="O71" s="55">
        <f>'[4]Daily Roster'!$O71</f>
        <v>0</v>
      </c>
      <c r="P71" s="55">
        <f>'[4]Daily Roster'!$P71</f>
        <v>0</v>
      </c>
      <c r="Q71" s="55">
        <f>'[4]Daily Roster'!$Q71</f>
        <v>0</v>
      </c>
      <c r="R71" s="55">
        <f>'[4]Daily Roster'!$R71</f>
        <v>0</v>
      </c>
      <c r="S71" s="55">
        <f>'[4]Daily Roster'!$S71</f>
        <v>0</v>
      </c>
      <c r="T71" s="55">
        <f>'[4]Daily Roster'!$T71</f>
        <v>0</v>
      </c>
    </row>
    <row r="72" spans="1:20" x14ac:dyDescent="0.3">
      <c r="A72" s="7">
        <v>43199</v>
      </c>
      <c r="B72" s="1" t="s">
        <v>1</v>
      </c>
      <c r="C72" s="69">
        <f>'[4]Daily Roster'!$C72</f>
        <v>0</v>
      </c>
      <c r="D72" s="69">
        <f>'[4]Daily Roster'!$D72</f>
        <v>0</v>
      </c>
      <c r="E72" s="69">
        <f>'[4]Daily Roster'!$E72</f>
        <v>0</v>
      </c>
      <c r="F72" s="69">
        <f>'[4]Daily Roster'!$F72</f>
        <v>0</v>
      </c>
      <c r="G72" s="69">
        <f>'[4]Daily Roster'!$G72</f>
        <v>0</v>
      </c>
      <c r="H72" s="69">
        <f>'[4]Daily Roster'!$H72</f>
        <v>0</v>
      </c>
      <c r="I72" s="69">
        <f>'[4]Daily Roster'!$I72</f>
        <v>0</v>
      </c>
      <c r="J72" s="69">
        <f>'[4]Daily Roster'!$J72</f>
        <v>0</v>
      </c>
      <c r="K72" s="69">
        <f>'[4]Daily Roster'!$K72</f>
        <v>0</v>
      </c>
      <c r="L72" s="69">
        <f>'[4]Daily Roster'!$L72</f>
        <v>0</v>
      </c>
      <c r="M72" s="69">
        <f>'[4]Daily Roster'!$M72</f>
        <v>0</v>
      </c>
      <c r="N72" s="55">
        <f>'[4]Daily Roster'!$N72</f>
        <v>0</v>
      </c>
      <c r="O72" s="55">
        <f>'[4]Daily Roster'!$O72</f>
        <v>0</v>
      </c>
      <c r="P72" s="55">
        <f>'[4]Daily Roster'!$P72</f>
        <v>0</v>
      </c>
      <c r="Q72" s="55">
        <f>'[4]Daily Roster'!$Q72</f>
        <v>0</v>
      </c>
      <c r="R72" s="55">
        <f>'[4]Daily Roster'!$R72</f>
        <v>0</v>
      </c>
      <c r="S72" s="55">
        <f>'[4]Daily Roster'!$S72</f>
        <v>0</v>
      </c>
      <c r="T72" s="55">
        <f>'[4]Daily Roster'!$T72</f>
        <v>0</v>
      </c>
    </row>
    <row r="73" spans="1:20" x14ac:dyDescent="0.3">
      <c r="A73" s="7">
        <v>43200</v>
      </c>
      <c r="B73" s="1" t="s">
        <v>2</v>
      </c>
      <c r="C73" s="69">
        <f>'[4]Daily Roster'!$C73</f>
        <v>0</v>
      </c>
      <c r="D73" s="69">
        <f>'[4]Daily Roster'!$D73</f>
        <v>0</v>
      </c>
      <c r="E73" s="69">
        <f>'[4]Daily Roster'!$E73</f>
        <v>0</v>
      </c>
      <c r="F73" s="69">
        <f>'[4]Daily Roster'!$F73</f>
        <v>0</v>
      </c>
      <c r="G73" s="69">
        <f>'[4]Daily Roster'!$G73</f>
        <v>0</v>
      </c>
      <c r="H73" s="69">
        <f>'[4]Daily Roster'!$H73</f>
        <v>0</v>
      </c>
      <c r="I73" s="69">
        <f>'[4]Daily Roster'!$I73</f>
        <v>0</v>
      </c>
      <c r="J73" s="69">
        <f>'[4]Daily Roster'!$J73</f>
        <v>0</v>
      </c>
      <c r="K73" s="69">
        <f>'[4]Daily Roster'!$K73</f>
        <v>0</v>
      </c>
      <c r="L73" s="69">
        <f>'[4]Daily Roster'!$L73</f>
        <v>0</v>
      </c>
      <c r="M73" s="69">
        <f>'[4]Daily Roster'!$M73</f>
        <v>0</v>
      </c>
      <c r="N73" s="55">
        <f>'[4]Daily Roster'!$N73</f>
        <v>0</v>
      </c>
      <c r="O73" s="55">
        <f>'[4]Daily Roster'!$O73</f>
        <v>0</v>
      </c>
      <c r="P73" s="55">
        <f>'[4]Daily Roster'!$P73</f>
        <v>0</v>
      </c>
      <c r="Q73" s="55">
        <f>'[4]Daily Roster'!$Q73</f>
        <v>0</v>
      </c>
      <c r="R73" s="55">
        <f>'[4]Daily Roster'!$R73</f>
        <v>0</v>
      </c>
      <c r="S73" s="55">
        <f>'[4]Daily Roster'!$S73</f>
        <v>0</v>
      </c>
      <c r="T73" s="55">
        <f>'[4]Daily Roster'!$T73</f>
        <v>0</v>
      </c>
    </row>
    <row r="74" spans="1:20" x14ac:dyDescent="0.3">
      <c r="A74" s="7">
        <v>43201</v>
      </c>
      <c r="B74" s="1" t="s">
        <v>3</v>
      </c>
      <c r="C74" s="69">
        <f>'[4]Daily Roster'!$C74</f>
        <v>0</v>
      </c>
      <c r="D74" s="69">
        <f>'[4]Daily Roster'!$D74</f>
        <v>0</v>
      </c>
      <c r="E74" s="69">
        <f>'[4]Daily Roster'!$E74</f>
        <v>0</v>
      </c>
      <c r="F74" s="69">
        <f>'[4]Daily Roster'!$F74</f>
        <v>0</v>
      </c>
      <c r="G74" s="69">
        <f>'[4]Daily Roster'!$G74</f>
        <v>0</v>
      </c>
      <c r="H74" s="69">
        <f>'[4]Daily Roster'!$H74</f>
        <v>0</v>
      </c>
      <c r="I74" s="69">
        <f>'[4]Daily Roster'!$I74</f>
        <v>0</v>
      </c>
      <c r="J74" s="69">
        <f>'[4]Daily Roster'!$J74</f>
        <v>0</v>
      </c>
      <c r="K74" s="69">
        <f>'[4]Daily Roster'!$K74</f>
        <v>0</v>
      </c>
      <c r="L74" s="69">
        <f>'[4]Daily Roster'!$L74</f>
        <v>0</v>
      </c>
      <c r="M74" s="69">
        <f>'[4]Daily Roster'!$M74</f>
        <v>0</v>
      </c>
      <c r="N74" s="55">
        <f>'[4]Daily Roster'!$N74</f>
        <v>0</v>
      </c>
      <c r="O74" s="55">
        <f>'[4]Daily Roster'!$O74</f>
        <v>0</v>
      </c>
      <c r="P74" s="55">
        <f>'[4]Daily Roster'!$P74</f>
        <v>0</v>
      </c>
      <c r="Q74" s="55">
        <f>'[4]Daily Roster'!$Q74</f>
        <v>0</v>
      </c>
      <c r="R74" s="55">
        <f>'[4]Daily Roster'!$R74</f>
        <v>0</v>
      </c>
      <c r="S74" s="55">
        <f>'[4]Daily Roster'!$S74</f>
        <v>0</v>
      </c>
      <c r="T74" s="55">
        <f>'[4]Daily Roster'!$T74</f>
        <v>0</v>
      </c>
    </row>
    <row r="75" spans="1:20" x14ac:dyDescent="0.3">
      <c r="A75" s="7">
        <v>43202</v>
      </c>
      <c r="B75" s="1" t="s">
        <v>4</v>
      </c>
      <c r="C75" s="69">
        <f>'[4]Daily Roster'!$C75</f>
        <v>0</v>
      </c>
      <c r="D75" s="69">
        <f>'[4]Daily Roster'!$D75</f>
        <v>0</v>
      </c>
      <c r="E75" s="69">
        <f>'[4]Daily Roster'!$E75</f>
        <v>0</v>
      </c>
      <c r="F75" s="69">
        <f>'[4]Daily Roster'!$F75</f>
        <v>0</v>
      </c>
      <c r="G75" s="69">
        <f>'[4]Daily Roster'!$G75</f>
        <v>0</v>
      </c>
      <c r="H75" s="69">
        <f>'[4]Daily Roster'!$H75</f>
        <v>0</v>
      </c>
      <c r="I75" s="69">
        <f>'[4]Daily Roster'!$I75</f>
        <v>0</v>
      </c>
      <c r="J75" s="69">
        <f>'[4]Daily Roster'!$J75</f>
        <v>0</v>
      </c>
      <c r="K75" s="69">
        <f>'[4]Daily Roster'!$K75</f>
        <v>0</v>
      </c>
      <c r="L75" s="69">
        <f>'[4]Daily Roster'!$L75</f>
        <v>0</v>
      </c>
      <c r="M75" s="69">
        <f>'[4]Daily Roster'!$M75</f>
        <v>0</v>
      </c>
      <c r="N75" s="55">
        <f>'[4]Daily Roster'!$N75</f>
        <v>0</v>
      </c>
      <c r="O75" s="55">
        <f>'[4]Daily Roster'!$O75</f>
        <v>0</v>
      </c>
      <c r="P75" s="55">
        <f>'[4]Daily Roster'!$P75</f>
        <v>0</v>
      </c>
      <c r="Q75" s="55">
        <f>'[4]Daily Roster'!$Q75</f>
        <v>0</v>
      </c>
      <c r="R75" s="55">
        <f>'[4]Daily Roster'!$R75</f>
        <v>0</v>
      </c>
      <c r="S75" s="55">
        <f>'[4]Daily Roster'!$S75</f>
        <v>0</v>
      </c>
      <c r="T75" s="55">
        <f>'[4]Daily Roster'!$T75</f>
        <v>0</v>
      </c>
    </row>
    <row r="76" spans="1:20" x14ac:dyDescent="0.3">
      <c r="A76" s="7">
        <v>43203</v>
      </c>
      <c r="B76" s="1" t="s">
        <v>5</v>
      </c>
      <c r="C76" s="69">
        <f>'[4]Daily Roster'!$C76</f>
        <v>0</v>
      </c>
      <c r="D76" s="69">
        <f>'[4]Daily Roster'!$D76</f>
        <v>0</v>
      </c>
      <c r="E76" s="69">
        <f>'[4]Daily Roster'!$E76</f>
        <v>0</v>
      </c>
      <c r="F76" s="69">
        <f>'[4]Daily Roster'!$F76</f>
        <v>0</v>
      </c>
      <c r="G76" s="69">
        <f>'[4]Daily Roster'!$G76</f>
        <v>0</v>
      </c>
      <c r="H76" s="69">
        <f>'[4]Daily Roster'!$H76</f>
        <v>0</v>
      </c>
      <c r="I76" s="69">
        <f>'[4]Daily Roster'!$I76</f>
        <v>0</v>
      </c>
      <c r="J76" s="69">
        <f>'[4]Daily Roster'!$J76</f>
        <v>0</v>
      </c>
      <c r="K76" s="69">
        <f>'[4]Daily Roster'!$K76</f>
        <v>0</v>
      </c>
      <c r="L76" s="69">
        <f>'[4]Daily Roster'!$L76</f>
        <v>0</v>
      </c>
      <c r="M76" s="69">
        <f>'[4]Daily Roster'!$M76</f>
        <v>0</v>
      </c>
      <c r="N76" s="55">
        <f>'[4]Daily Roster'!$N76</f>
        <v>0</v>
      </c>
      <c r="O76" s="55">
        <f>'[4]Daily Roster'!$O76</f>
        <v>0</v>
      </c>
      <c r="P76" s="55">
        <f>'[4]Daily Roster'!$P76</f>
        <v>0</v>
      </c>
      <c r="Q76" s="55">
        <f>'[4]Daily Roster'!$Q76</f>
        <v>0</v>
      </c>
      <c r="R76" s="55">
        <f>'[4]Daily Roster'!$R76</f>
        <v>0</v>
      </c>
      <c r="S76" s="55">
        <f>'[4]Daily Roster'!$S76</f>
        <v>0</v>
      </c>
      <c r="T76" s="55">
        <f>'[4]Daily Roster'!$T76</f>
        <v>0</v>
      </c>
    </row>
    <row r="77" spans="1:20" x14ac:dyDescent="0.3">
      <c r="A77" s="7">
        <v>43206</v>
      </c>
      <c r="B77" s="1" t="s">
        <v>1</v>
      </c>
      <c r="C77" s="69">
        <f>'[4]Daily Roster'!$C77</f>
        <v>0</v>
      </c>
      <c r="D77" s="69">
        <f>'[4]Daily Roster'!$D77</f>
        <v>0</v>
      </c>
      <c r="E77" s="69">
        <f>'[4]Daily Roster'!$E77</f>
        <v>0</v>
      </c>
      <c r="F77" s="69">
        <f>'[4]Daily Roster'!$F77</f>
        <v>0</v>
      </c>
      <c r="G77" s="69">
        <f>'[4]Daily Roster'!$G77</f>
        <v>0</v>
      </c>
      <c r="H77" s="69">
        <f>'[4]Daily Roster'!$H77</f>
        <v>0</v>
      </c>
      <c r="I77" s="69">
        <f>'[4]Daily Roster'!$I77</f>
        <v>0</v>
      </c>
      <c r="J77" s="69">
        <f>'[4]Daily Roster'!$J77</f>
        <v>0</v>
      </c>
      <c r="K77" s="69">
        <f>'[4]Daily Roster'!$K77</f>
        <v>0</v>
      </c>
      <c r="L77" s="69">
        <f>'[4]Daily Roster'!$L77</f>
        <v>0</v>
      </c>
      <c r="M77" s="69">
        <f>'[4]Daily Roster'!$M77</f>
        <v>0</v>
      </c>
      <c r="N77" s="55">
        <f>'[4]Daily Roster'!$N77</f>
        <v>0</v>
      </c>
      <c r="O77" s="55">
        <f>'[4]Daily Roster'!$O77</f>
        <v>0</v>
      </c>
      <c r="P77" s="55">
        <f>'[4]Daily Roster'!$P77</f>
        <v>0</v>
      </c>
      <c r="Q77" s="55">
        <f>'[4]Daily Roster'!$Q77</f>
        <v>0</v>
      </c>
      <c r="R77" s="55">
        <f>'[4]Daily Roster'!$R77</f>
        <v>0</v>
      </c>
      <c r="S77" s="55">
        <f>'[4]Daily Roster'!$S77</f>
        <v>0</v>
      </c>
      <c r="T77" s="55">
        <f>'[4]Daily Roster'!$T77</f>
        <v>0</v>
      </c>
    </row>
    <row r="78" spans="1:20" x14ac:dyDescent="0.3">
      <c r="A78" s="7">
        <v>43207</v>
      </c>
      <c r="B78" s="1" t="s">
        <v>2</v>
      </c>
      <c r="C78" s="69">
        <f>'[4]Daily Roster'!$C78</f>
        <v>0</v>
      </c>
      <c r="D78" s="69">
        <f>'[4]Daily Roster'!$D78</f>
        <v>0</v>
      </c>
      <c r="E78" s="69">
        <f>'[4]Daily Roster'!$E78</f>
        <v>0</v>
      </c>
      <c r="F78" s="69">
        <f>'[4]Daily Roster'!$F78</f>
        <v>0</v>
      </c>
      <c r="G78" s="69">
        <f>'[4]Daily Roster'!$G78</f>
        <v>0</v>
      </c>
      <c r="H78" s="69">
        <f>'[4]Daily Roster'!$H78</f>
        <v>0</v>
      </c>
      <c r="I78" s="69">
        <f>'[4]Daily Roster'!$I78</f>
        <v>0</v>
      </c>
      <c r="J78" s="69">
        <f>'[4]Daily Roster'!$J78</f>
        <v>0</v>
      </c>
      <c r="K78" s="69">
        <f>'[4]Daily Roster'!$K78</f>
        <v>0</v>
      </c>
      <c r="L78" s="69">
        <f>'[4]Daily Roster'!$L78</f>
        <v>0</v>
      </c>
      <c r="M78" s="69">
        <f>'[4]Daily Roster'!$M78</f>
        <v>0</v>
      </c>
      <c r="N78" s="55">
        <f>'[4]Daily Roster'!$N78</f>
        <v>0</v>
      </c>
      <c r="O78" s="55">
        <f>'[4]Daily Roster'!$O78</f>
        <v>0</v>
      </c>
      <c r="P78" s="55">
        <f>'[4]Daily Roster'!$P78</f>
        <v>0</v>
      </c>
      <c r="Q78" s="55">
        <f>'[4]Daily Roster'!$Q78</f>
        <v>0</v>
      </c>
      <c r="R78" s="55">
        <f>'[4]Daily Roster'!$R78</f>
        <v>0</v>
      </c>
      <c r="S78" s="55">
        <f>'[4]Daily Roster'!$S78</f>
        <v>0</v>
      </c>
      <c r="T78" s="55">
        <f>'[4]Daily Roster'!$T78</f>
        <v>0</v>
      </c>
    </row>
    <row r="79" spans="1:20" x14ac:dyDescent="0.3">
      <c r="A79" s="7">
        <v>43208</v>
      </c>
      <c r="B79" s="1" t="s">
        <v>3</v>
      </c>
      <c r="C79" s="69">
        <f>'[4]Daily Roster'!$C79</f>
        <v>0</v>
      </c>
      <c r="D79" s="69">
        <f>'[4]Daily Roster'!$D79</f>
        <v>0</v>
      </c>
      <c r="E79" s="69">
        <f>'[4]Daily Roster'!$E79</f>
        <v>0</v>
      </c>
      <c r="F79" s="69">
        <f>'[4]Daily Roster'!$F79</f>
        <v>0</v>
      </c>
      <c r="G79" s="69">
        <f>'[4]Daily Roster'!$G79</f>
        <v>0</v>
      </c>
      <c r="H79" s="69">
        <f>'[4]Daily Roster'!$H79</f>
        <v>0</v>
      </c>
      <c r="I79" s="69">
        <f>'[4]Daily Roster'!$I79</f>
        <v>0</v>
      </c>
      <c r="J79" s="69">
        <f>'[4]Daily Roster'!$J79</f>
        <v>0</v>
      </c>
      <c r="K79" s="69">
        <f>'[4]Daily Roster'!$K79</f>
        <v>0</v>
      </c>
      <c r="L79" s="69">
        <f>'[4]Daily Roster'!$L79</f>
        <v>0</v>
      </c>
      <c r="M79" s="69">
        <f>'[4]Daily Roster'!$M79</f>
        <v>0</v>
      </c>
      <c r="N79" s="55">
        <f>'[4]Daily Roster'!$N79</f>
        <v>0</v>
      </c>
      <c r="O79" s="55">
        <f>'[4]Daily Roster'!$O79</f>
        <v>0</v>
      </c>
      <c r="P79" s="55">
        <f>'[4]Daily Roster'!$P79</f>
        <v>0</v>
      </c>
      <c r="Q79" s="55">
        <f>'[4]Daily Roster'!$Q79</f>
        <v>0</v>
      </c>
      <c r="R79" s="55">
        <f>'[4]Daily Roster'!$R79</f>
        <v>0</v>
      </c>
      <c r="S79" s="55">
        <f>'[4]Daily Roster'!$S79</f>
        <v>0</v>
      </c>
      <c r="T79" s="55">
        <f>'[4]Daily Roster'!$T79</f>
        <v>0</v>
      </c>
    </row>
    <row r="80" spans="1:20" x14ac:dyDescent="0.3">
      <c r="A80" s="7">
        <v>43209</v>
      </c>
      <c r="B80" s="1" t="s">
        <v>4</v>
      </c>
      <c r="C80" s="69">
        <f>'[4]Daily Roster'!$C80</f>
        <v>0</v>
      </c>
      <c r="D80" s="69">
        <f>'[4]Daily Roster'!$D80</f>
        <v>0</v>
      </c>
      <c r="E80" s="69">
        <f>'[4]Daily Roster'!$E80</f>
        <v>0</v>
      </c>
      <c r="F80" s="69">
        <f>'[4]Daily Roster'!$F80</f>
        <v>0</v>
      </c>
      <c r="G80" s="69">
        <f>'[4]Daily Roster'!$G80</f>
        <v>0</v>
      </c>
      <c r="H80" s="69">
        <f>'[4]Daily Roster'!$H80</f>
        <v>0</v>
      </c>
      <c r="I80" s="69">
        <f>'[4]Daily Roster'!$I80</f>
        <v>0</v>
      </c>
      <c r="J80" s="69">
        <f>'[4]Daily Roster'!$J80</f>
        <v>0</v>
      </c>
      <c r="K80" s="69">
        <f>'[4]Daily Roster'!$K80</f>
        <v>0</v>
      </c>
      <c r="L80" s="69">
        <f>'[4]Daily Roster'!$L80</f>
        <v>0</v>
      </c>
      <c r="M80" s="69">
        <f>'[4]Daily Roster'!$M80</f>
        <v>0</v>
      </c>
      <c r="N80" s="55">
        <f>'[4]Daily Roster'!$N80</f>
        <v>0</v>
      </c>
      <c r="O80" s="55">
        <f>'[4]Daily Roster'!$O80</f>
        <v>0</v>
      </c>
      <c r="P80" s="55">
        <f>'[4]Daily Roster'!$P80</f>
        <v>0</v>
      </c>
      <c r="Q80" s="55">
        <f>'[4]Daily Roster'!$Q80</f>
        <v>0</v>
      </c>
      <c r="R80" s="55">
        <f>'[4]Daily Roster'!$R80</f>
        <v>0</v>
      </c>
      <c r="S80" s="55">
        <f>'[4]Daily Roster'!$S80</f>
        <v>0</v>
      </c>
      <c r="T80" s="55">
        <f>'[4]Daily Roster'!$T80</f>
        <v>0</v>
      </c>
    </row>
    <row r="81" spans="1:20" x14ac:dyDescent="0.3">
      <c r="A81" s="7">
        <v>43210</v>
      </c>
      <c r="B81" s="1" t="s">
        <v>5</v>
      </c>
      <c r="C81" s="69">
        <f>'[4]Daily Roster'!$C81</f>
        <v>0</v>
      </c>
      <c r="D81" s="69">
        <f>'[4]Daily Roster'!$D81</f>
        <v>0</v>
      </c>
      <c r="E81" s="69">
        <f>'[4]Daily Roster'!$E81</f>
        <v>0</v>
      </c>
      <c r="F81" s="69">
        <f>'[4]Daily Roster'!$F81</f>
        <v>0</v>
      </c>
      <c r="G81" s="69">
        <f>'[4]Daily Roster'!$G81</f>
        <v>0</v>
      </c>
      <c r="H81" s="69">
        <f>'[4]Daily Roster'!$H81</f>
        <v>0</v>
      </c>
      <c r="I81" s="69">
        <f>'[4]Daily Roster'!$I81</f>
        <v>0</v>
      </c>
      <c r="J81" s="69">
        <f>'[4]Daily Roster'!$J81</f>
        <v>0</v>
      </c>
      <c r="K81" s="69">
        <f>'[4]Daily Roster'!$K81</f>
        <v>0</v>
      </c>
      <c r="L81" s="69">
        <f>'[4]Daily Roster'!$L81</f>
        <v>0</v>
      </c>
      <c r="M81" s="69">
        <f>'[4]Daily Roster'!$M81</f>
        <v>0</v>
      </c>
      <c r="N81" s="55">
        <f>'[4]Daily Roster'!$N81</f>
        <v>0</v>
      </c>
      <c r="O81" s="55">
        <f>'[4]Daily Roster'!$O81</f>
        <v>0</v>
      </c>
      <c r="P81" s="55">
        <f>'[4]Daily Roster'!$P81</f>
        <v>0</v>
      </c>
      <c r="Q81" s="55">
        <f>'[4]Daily Roster'!$Q81</f>
        <v>0</v>
      </c>
      <c r="R81" s="55">
        <f>'[4]Daily Roster'!$R81</f>
        <v>0</v>
      </c>
      <c r="S81" s="55">
        <f>'[4]Daily Roster'!$S81</f>
        <v>0</v>
      </c>
      <c r="T81" s="55">
        <f>'[4]Daily Roster'!$T81</f>
        <v>0</v>
      </c>
    </row>
    <row r="82" spans="1:20" x14ac:dyDescent="0.3">
      <c r="A82" s="7">
        <v>43213</v>
      </c>
      <c r="B82" s="1" t="s">
        <v>1</v>
      </c>
      <c r="C82" s="69">
        <f>'[4]Daily Roster'!$C82</f>
        <v>0</v>
      </c>
      <c r="D82" s="69">
        <f>'[4]Daily Roster'!$D82</f>
        <v>0</v>
      </c>
      <c r="E82" s="69">
        <f>'[4]Daily Roster'!$E82</f>
        <v>0</v>
      </c>
      <c r="F82" s="69">
        <f>'[4]Daily Roster'!$F82</f>
        <v>0</v>
      </c>
      <c r="G82" s="69">
        <f>'[4]Daily Roster'!$G82</f>
        <v>0</v>
      </c>
      <c r="H82" s="69">
        <f>'[4]Daily Roster'!$H82</f>
        <v>0</v>
      </c>
      <c r="I82" s="69">
        <f>'[4]Daily Roster'!$I82</f>
        <v>0</v>
      </c>
      <c r="J82" s="69">
        <f>'[4]Daily Roster'!$J82</f>
        <v>0</v>
      </c>
      <c r="K82" s="69">
        <f>'[4]Daily Roster'!$K82</f>
        <v>0</v>
      </c>
      <c r="L82" s="69">
        <f>'[4]Daily Roster'!$L82</f>
        <v>0</v>
      </c>
      <c r="M82" s="69">
        <f>'[4]Daily Roster'!$M82</f>
        <v>0</v>
      </c>
      <c r="N82" s="55">
        <f>'[4]Daily Roster'!$N82</f>
        <v>0</v>
      </c>
      <c r="O82" s="55">
        <f>'[4]Daily Roster'!$O82</f>
        <v>0</v>
      </c>
      <c r="P82" s="55">
        <f>'[4]Daily Roster'!$P82</f>
        <v>0</v>
      </c>
      <c r="Q82" s="55">
        <f>'[4]Daily Roster'!$Q82</f>
        <v>0</v>
      </c>
      <c r="R82" s="55">
        <f>'[4]Daily Roster'!$R82</f>
        <v>0</v>
      </c>
      <c r="S82" s="55">
        <f>'[4]Daily Roster'!$S82</f>
        <v>0</v>
      </c>
      <c r="T82" s="55">
        <f>'[4]Daily Roster'!$T82</f>
        <v>0</v>
      </c>
    </row>
    <row r="83" spans="1:20" x14ac:dyDescent="0.3">
      <c r="A83" s="7">
        <v>43214</v>
      </c>
      <c r="B83" s="1" t="s">
        <v>2</v>
      </c>
      <c r="C83" s="69">
        <f>'[4]Daily Roster'!$C83</f>
        <v>0</v>
      </c>
      <c r="D83" s="69">
        <f>'[4]Daily Roster'!$D83</f>
        <v>0</v>
      </c>
      <c r="E83" s="69">
        <f>'[4]Daily Roster'!$E83</f>
        <v>0</v>
      </c>
      <c r="F83" s="69">
        <f>'[4]Daily Roster'!$F83</f>
        <v>0</v>
      </c>
      <c r="G83" s="69">
        <f>'[4]Daily Roster'!$G83</f>
        <v>0</v>
      </c>
      <c r="H83" s="69">
        <f>'[4]Daily Roster'!$H83</f>
        <v>0</v>
      </c>
      <c r="I83" s="69">
        <f>'[4]Daily Roster'!$I83</f>
        <v>0</v>
      </c>
      <c r="J83" s="69">
        <f>'[4]Daily Roster'!$J83</f>
        <v>0</v>
      </c>
      <c r="K83" s="69">
        <f>'[4]Daily Roster'!$K83</f>
        <v>0</v>
      </c>
      <c r="L83" s="69">
        <f>'[4]Daily Roster'!$L83</f>
        <v>0</v>
      </c>
      <c r="M83" s="69">
        <f>'[4]Daily Roster'!$M83</f>
        <v>0</v>
      </c>
      <c r="N83" s="55">
        <f>'[4]Daily Roster'!$N83</f>
        <v>0</v>
      </c>
      <c r="O83" s="55">
        <f>'[4]Daily Roster'!$O83</f>
        <v>0</v>
      </c>
      <c r="P83" s="55">
        <f>'[4]Daily Roster'!$P83</f>
        <v>0</v>
      </c>
      <c r="Q83" s="55">
        <f>'[4]Daily Roster'!$Q83</f>
        <v>0</v>
      </c>
      <c r="R83" s="55">
        <f>'[4]Daily Roster'!$R83</f>
        <v>0</v>
      </c>
      <c r="S83" s="55">
        <f>'[4]Daily Roster'!$S83</f>
        <v>0</v>
      </c>
      <c r="T83" s="55">
        <f>'[4]Daily Roster'!$T83</f>
        <v>0</v>
      </c>
    </row>
    <row r="84" spans="1:20" x14ac:dyDescent="0.3">
      <c r="A84" s="7">
        <v>43215</v>
      </c>
      <c r="B84" s="1" t="s">
        <v>3</v>
      </c>
      <c r="C84" s="69">
        <f>'[4]Daily Roster'!$C84</f>
        <v>0</v>
      </c>
      <c r="D84" s="69">
        <f>'[4]Daily Roster'!$D84</f>
        <v>0</v>
      </c>
      <c r="E84" s="69">
        <f>'[4]Daily Roster'!$E84</f>
        <v>0</v>
      </c>
      <c r="F84" s="69">
        <f>'[4]Daily Roster'!$F84</f>
        <v>0</v>
      </c>
      <c r="G84" s="69">
        <f>'[4]Daily Roster'!$G84</f>
        <v>0</v>
      </c>
      <c r="H84" s="69">
        <f>'[4]Daily Roster'!$H84</f>
        <v>0</v>
      </c>
      <c r="I84" s="69">
        <f>'[4]Daily Roster'!$I84</f>
        <v>0</v>
      </c>
      <c r="J84" s="69">
        <f>'[4]Daily Roster'!$J84</f>
        <v>0</v>
      </c>
      <c r="K84" s="69">
        <f>'[4]Daily Roster'!$K84</f>
        <v>0</v>
      </c>
      <c r="L84" s="69">
        <f>'[4]Daily Roster'!$L84</f>
        <v>0</v>
      </c>
      <c r="M84" s="69">
        <f>'[4]Daily Roster'!$M84</f>
        <v>0</v>
      </c>
      <c r="N84" s="55">
        <f>'[4]Daily Roster'!$N84</f>
        <v>0</v>
      </c>
      <c r="O84" s="55">
        <f>'[4]Daily Roster'!$O84</f>
        <v>0</v>
      </c>
      <c r="P84" s="55">
        <f>'[4]Daily Roster'!$P84</f>
        <v>0</v>
      </c>
      <c r="Q84" s="55">
        <f>'[4]Daily Roster'!$Q84</f>
        <v>0</v>
      </c>
      <c r="R84" s="55">
        <f>'[4]Daily Roster'!$R84</f>
        <v>0</v>
      </c>
      <c r="S84" s="55">
        <f>'[4]Daily Roster'!$S84</f>
        <v>0</v>
      </c>
      <c r="T84" s="55">
        <f>'[4]Daily Roster'!$T84</f>
        <v>0</v>
      </c>
    </row>
    <row r="85" spans="1:20" x14ac:dyDescent="0.3">
      <c r="A85" s="7">
        <v>43216</v>
      </c>
      <c r="B85" s="1" t="s">
        <v>4</v>
      </c>
      <c r="C85" s="69">
        <f>'[4]Daily Roster'!$C85</f>
        <v>0</v>
      </c>
      <c r="D85" s="69">
        <f>'[4]Daily Roster'!$D85</f>
        <v>0</v>
      </c>
      <c r="E85" s="69">
        <f>'[4]Daily Roster'!$E85</f>
        <v>0</v>
      </c>
      <c r="F85" s="69">
        <f>'[4]Daily Roster'!$F85</f>
        <v>0</v>
      </c>
      <c r="G85" s="69">
        <f>'[4]Daily Roster'!$G85</f>
        <v>0</v>
      </c>
      <c r="H85" s="69">
        <f>'[4]Daily Roster'!$H85</f>
        <v>0</v>
      </c>
      <c r="I85" s="69">
        <f>'[4]Daily Roster'!$I85</f>
        <v>0</v>
      </c>
      <c r="J85" s="69">
        <f>'[4]Daily Roster'!$J85</f>
        <v>0</v>
      </c>
      <c r="K85" s="69">
        <f>'[4]Daily Roster'!$K85</f>
        <v>0</v>
      </c>
      <c r="L85" s="69">
        <f>'[4]Daily Roster'!$L85</f>
        <v>0</v>
      </c>
      <c r="M85" s="69">
        <f>'[4]Daily Roster'!$M85</f>
        <v>0</v>
      </c>
      <c r="N85" s="55">
        <f>'[4]Daily Roster'!$N85</f>
        <v>0</v>
      </c>
      <c r="O85" s="55">
        <f>'[4]Daily Roster'!$O85</f>
        <v>0</v>
      </c>
      <c r="P85" s="55">
        <f>'[4]Daily Roster'!$P85</f>
        <v>0</v>
      </c>
      <c r="Q85" s="55">
        <f>'[4]Daily Roster'!$Q85</f>
        <v>0</v>
      </c>
      <c r="R85" s="55">
        <f>'[4]Daily Roster'!$R85</f>
        <v>0</v>
      </c>
      <c r="S85" s="55">
        <f>'[4]Daily Roster'!$S85</f>
        <v>0</v>
      </c>
      <c r="T85" s="55">
        <f>'[4]Daily Roster'!$T85</f>
        <v>0</v>
      </c>
    </row>
    <row r="86" spans="1:20" x14ac:dyDescent="0.3">
      <c r="A86" s="7">
        <v>43217</v>
      </c>
      <c r="B86" s="1" t="s">
        <v>5</v>
      </c>
      <c r="C86" s="69">
        <f>'[4]Daily Roster'!$C86</f>
        <v>0</v>
      </c>
      <c r="D86" s="69">
        <f>'[4]Daily Roster'!$D86</f>
        <v>0</v>
      </c>
      <c r="E86" s="69">
        <f>'[4]Daily Roster'!$E86</f>
        <v>0</v>
      </c>
      <c r="F86" s="69">
        <f>'[4]Daily Roster'!$F86</f>
        <v>0</v>
      </c>
      <c r="G86" s="69">
        <f>'[4]Daily Roster'!$G86</f>
        <v>0</v>
      </c>
      <c r="H86" s="69">
        <f>'[4]Daily Roster'!$H86</f>
        <v>0</v>
      </c>
      <c r="I86" s="69">
        <f>'[4]Daily Roster'!$I86</f>
        <v>0</v>
      </c>
      <c r="J86" s="69">
        <f>'[4]Daily Roster'!$J86</f>
        <v>0</v>
      </c>
      <c r="K86" s="69">
        <f>'[4]Daily Roster'!$K86</f>
        <v>0</v>
      </c>
      <c r="L86" s="69">
        <f>'[4]Daily Roster'!$L86</f>
        <v>0</v>
      </c>
      <c r="M86" s="69">
        <f>'[4]Daily Roster'!$M86</f>
        <v>0</v>
      </c>
      <c r="N86" s="55">
        <f>'[4]Daily Roster'!$N86</f>
        <v>0</v>
      </c>
      <c r="O86" s="55">
        <f>'[4]Daily Roster'!$O86</f>
        <v>0</v>
      </c>
      <c r="P86" s="55">
        <f>'[4]Daily Roster'!$P86</f>
        <v>0</v>
      </c>
      <c r="Q86" s="55">
        <f>'[4]Daily Roster'!$Q86</f>
        <v>0</v>
      </c>
      <c r="R86" s="55">
        <f>'[4]Daily Roster'!$R86</f>
        <v>0</v>
      </c>
      <c r="S86" s="55">
        <f>'[4]Daily Roster'!$S86</f>
        <v>0</v>
      </c>
      <c r="T86" s="55">
        <f>'[4]Daily Roster'!$T86</f>
        <v>0</v>
      </c>
    </row>
    <row r="87" spans="1:20" x14ac:dyDescent="0.3">
      <c r="A87" s="7">
        <v>43220</v>
      </c>
      <c r="B87" s="1" t="s">
        <v>1</v>
      </c>
      <c r="C87" s="69">
        <f>'[4]Daily Roster'!$C87</f>
        <v>0</v>
      </c>
      <c r="D87" s="69">
        <f>'[4]Daily Roster'!$D87</f>
        <v>0</v>
      </c>
      <c r="E87" s="69">
        <f>'[4]Daily Roster'!$E87</f>
        <v>0</v>
      </c>
      <c r="F87" s="69">
        <f>'[4]Daily Roster'!$F87</f>
        <v>0</v>
      </c>
      <c r="G87" s="69">
        <f>'[4]Daily Roster'!$G87</f>
        <v>0</v>
      </c>
      <c r="H87" s="69">
        <f>'[4]Daily Roster'!$H87</f>
        <v>0</v>
      </c>
      <c r="I87" s="69">
        <f>'[4]Daily Roster'!$I87</f>
        <v>0</v>
      </c>
      <c r="J87" s="69">
        <f>'[4]Daily Roster'!$J87</f>
        <v>0</v>
      </c>
      <c r="K87" s="69">
        <f>'[4]Daily Roster'!$K87</f>
        <v>0</v>
      </c>
      <c r="L87" s="69">
        <f>'[4]Daily Roster'!$L87</f>
        <v>0</v>
      </c>
      <c r="M87" s="69">
        <f>'[4]Daily Roster'!$M87</f>
        <v>0</v>
      </c>
      <c r="N87" s="55">
        <f>'[4]Daily Roster'!$N87</f>
        <v>0</v>
      </c>
      <c r="O87" s="55">
        <f>'[4]Daily Roster'!$O87</f>
        <v>0</v>
      </c>
      <c r="P87" s="55">
        <f>'[4]Daily Roster'!$P87</f>
        <v>0</v>
      </c>
      <c r="Q87" s="55">
        <f>'[4]Daily Roster'!$Q87</f>
        <v>0</v>
      </c>
      <c r="R87" s="55">
        <f>'[4]Daily Roster'!$R87</f>
        <v>0</v>
      </c>
      <c r="S87" s="55">
        <f>'[4]Daily Roster'!$S87</f>
        <v>0</v>
      </c>
      <c r="T87" s="55">
        <f>'[4]Daily Roster'!$T87</f>
        <v>0</v>
      </c>
    </row>
    <row r="88" spans="1:20" x14ac:dyDescent="0.3">
      <c r="A88" s="7">
        <v>43221</v>
      </c>
      <c r="B88" s="1" t="s">
        <v>2</v>
      </c>
      <c r="C88" s="69">
        <f>'[4]Daily Roster'!$C88</f>
        <v>0</v>
      </c>
      <c r="D88" s="69">
        <f>'[4]Daily Roster'!$D88</f>
        <v>0</v>
      </c>
      <c r="E88" s="69">
        <f>'[4]Daily Roster'!$E88</f>
        <v>0</v>
      </c>
      <c r="F88" s="69">
        <f>'[4]Daily Roster'!$F88</f>
        <v>0</v>
      </c>
      <c r="G88" s="69">
        <f>'[4]Daily Roster'!$G88</f>
        <v>0</v>
      </c>
      <c r="H88" s="69">
        <f>'[4]Daily Roster'!$H88</f>
        <v>0</v>
      </c>
      <c r="I88" s="69">
        <f>'[4]Daily Roster'!$I88</f>
        <v>0</v>
      </c>
      <c r="J88" s="69">
        <f>'[4]Daily Roster'!$J88</f>
        <v>0</v>
      </c>
      <c r="K88" s="69">
        <f>'[4]Daily Roster'!$K88</f>
        <v>0</v>
      </c>
      <c r="L88" s="69">
        <f>'[4]Daily Roster'!$L88</f>
        <v>0</v>
      </c>
      <c r="M88" s="69">
        <f>'[4]Daily Roster'!$M88</f>
        <v>0</v>
      </c>
      <c r="N88" s="55">
        <f>'[4]Daily Roster'!$N88</f>
        <v>0</v>
      </c>
      <c r="O88" s="55">
        <f>'[4]Daily Roster'!$O88</f>
        <v>0</v>
      </c>
      <c r="P88" s="55">
        <f>'[4]Daily Roster'!$P88</f>
        <v>0</v>
      </c>
      <c r="Q88" s="55">
        <f>'[4]Daily Roster'!$Q88</f>
        <v>0</v>
      </c>
      <c r="R88" s="55">
        <f>'[4]Daily Roster'!$R88</f>
        <v>0</v>
      </c>
      <c r="S88" s="55">
        <f>'[4]Daily Roster'!$S88</f>
        <v>0</v>
      </c>
      <c r="T88" s="55">
        <f>'[4]Daily Roster'!$T88</f>
        <v>0</v>
      </c>
    </row>
    <row r="89" spans="1:20" x14ac:dyDescent="0.3">
      <c r="A89" s="7">
        <v>43222</v>
      </c>
      <c r="B89" s="1" t="s">
        <v>3</v>
      </c>
      <c r="C89" s="69">
        <f>'[4]Daily Roster'!$C89</f>
        <v>0</v>
      </c>
      <c r="D89" s="69">
        <f>'[4]Daily Roster'!$D89</f>
        <v>0</v>
      </c>
      <c r="E89" s="69">
        <f>'[4]Daily Roster'!$E89</f>
        <v>0</v>
      </c>
      <c r="F89" s="69">
        <f>'[4]Daily Roster'!$F89</f>
        <v>0</v>
      </c>
      <c r="G89" s="69">
        <f>'[4]Daily Roster'!$G89</f>
        <v>0</v>
      </c>
      <c r="H89" s="69">
        <f>'[4]Daily Roster'!$H89</f>
        <v>0</v>
      </c>
      <c r="I89" s="69">
        <f>'[4]Daily Roster'!$I89</f>
        <v>0</v>
      </c>
      <c r="J89" s="69">
        <f>'[4]Daily Roster'!$J89</f>
        <v>0</v>
      </c>
      <c r="K89" s="69">
        <f>'[4]Daily Roster'!$K89</f>
        <v>0</v>
      </c>
      <c r="L89" s="69">
        <f>'[4]Daily Roster'!$L89</f>
        <v>0</v>
      </c>
      <c r="M89" s="69">
        <f>'[4]Daily Roster'!$M89</f>
        <v>0</v>
      </c>
      <c r="N89" s="55">
        <f>'[4]Daily Roster'!$N89</f>
        <v>0</v>
      </c>
      <c r="O89" s="55">
        <f>'[4]Daily Roster'!$O89</f>
        <v>0</v>
      </c>
      <c r="P89" s="55">
        <f>'[4]Daily Roster'!$P89</f>
        <v>0</v>
      </c>
      <c r="Q89" s="55">
        <f>'[4]Daily Roster'!$Q89</f>
        <v>0</v>
      </c>
      <c r="R89" s="55">
        <f>'[4]Daily Roster'!$R89</f>
        <v>0</v>
      </c>
      <c r="S89" s="55">
        <f>'[4]Daily Roster'!$S89</f>
        <v>0</v>
      </c>
      <c r="T89" s="55">
        <f>'[4]Daily Roster'!$T89</f>
        <v>0</v>
      </c>
    </row>
    <row r="90" spans="1:20" x14ac:dyDescent="0.3">
      <c r="A90" s="7">
        <v>43223</v>
      </c>
      <c r="B90" s="1" t="s">
        <v>4</v>
      </c>
      <c r="C90" s="69">
        <f>'[4]Daily Roster'!$C90</f>
        <v>0</v>
      </c>
      <c r="D90" s="69">
        <f>'[4]Daily Roster'!$D90</f>
        <v>0</v>
      </c>
      <c r="E90" s="69">
        <f>'[4]Daily Roster'!$E90</f>
        <v>0</v>
      </c>
      <c r="F90" s="69">
        <f>'[4]Daily Roster'!$F90</f>
        <v>0</v>
      </c>
      <c r="G90" s="69">
        <f>'[4]Daily Roster'!$G90</f>
        <v>0</v>
      </c>
      <c r="H90" s="69">
        <f>'[4]Daily Roster'!$H90</f>
        <v>0</v>
      </c>
      <c r="I90" s="69">
        <f>'[4]Daily Roster'!$I90</f>
        <v>0</v>
      </c>
      <c r="J90" s="69">
        <f>'[4]Daily Roster'!$J90</f>
        <v>0</v>
      </c>
      <c r="K90" s="69">
        <f>'[4]Daily Roster'!$K90</f>
        <v>0</v>
      </c>
      <c r="L90" s="69">
        <f>'[4]Daily Roster'!$L90</f>
        <v>0</v>
      </c>
      <c r="M90" s="69">
        <f>'[4]Daily Roster'!$M90</f>
        <v>0</v>
      </c>
      <c r="N90" s="55">
        <f>'[4]Daily Roster'!$N90</f>
        <v>0</v>
      </c>
      <c r="O90" s="55">
        <f>'[4]Daily Roster'!$O90</f>
        <v>0</v>
      </c>
      <c r="P90" s="55">
        <f>'[4]Daily Roster'!$P90</f>
        <v>0</v>
      </c>
      <c r="Q90" s="55">
        <f>'[4]Daily Roster'!$Q90</f>
        <v>0</v>
      </c>
      <c r="R90" s="55">
        <f>'[4]Daily Roster'!$R90</f>
        <v>0</v>
      </c>
      <c r="S90" s="55">
        <f>'[4]Daily Roster'!$S90</f>
        <v>0</v>
      </c>
      <c r="T90" s="55">
        <f>'[4]Daily Roster'!$T90</f>
        <v>0</v>
      </c>
    </row>
    <row r="91" spans="1:20" x14ac:dyDescent="0.3">
      <c r="A91" s="7">
        <v>43224</v>
      </c>
      <c r="B91" s="1" t="s">
        <v>5</v>
      </c>
      <c r="C91" s="69">
        <f>'[4]Daily Roster'!$C91</f>
        <v>0</v>
      </c>
      <c r="D91" s="69">
        <f>'[4]Daily Roster'!$D91</f>
        <v>0</v>
      </c>
      <c r="E91" s="69">
        <f>'[4]Daily Roster'!$E91</f>
        <v>0</v>
      </c>
      <c r="F91" s="69">
        <f>'[4]Daily Roster'!$F91</f>
        <v>0</v>
      </c>
      <c r="G91" s="69">
        <f>'[4]Daily Roster'!$G91</f>
        <v>0</v>
      </c>
      <c r="H91" s="69">
        <f>'[4]Daily Roster'!$H91</f>
        <v>0</v>
      </c>
      <c r="I91" s="69">
        <f>'[4]Daily Roster'!$I91</f>
        <v>0</v>
      </c>
      <c r="J91" s="69">
        <f>'[4]Daily Roster'!$J91</f>
        <v>0</v>
      </c>
      <c r="K91" s="69">
        <f>'[4]Daily Roster'!$K91</f>
        <v>0</v>
      </c>
      <c r="L91" s="69">
        <f>'[4]Daily Roster'!$L91</f>
        <v>0</v>
      </c>
      <c r="M91" s="69">
        <f>'[4]Daily Roster'!$M91</f>
        <v>0</v>
      </c>
      <c r="N91" s="55">
        <f>'[4]Daily Roster'!$N91</f>
        <v>0</v>
      </c>
      <c r="O91" s="55">
        <f>'[4]Daily Roster'!$O91</f>
        <v>0</v>
      </c>
      <c r="P91" s="55">
        <f>'[4]Daily Roster'!$P91</f>
        <v>0</v>
      </c>
      <c r="Q91" s="55">
        <f>'[4]Daily Roster'!$Q91</f>
        <v>0</v>
      </c>
      <c r="R91" s="55">
        <f>'[4]Daily Roster'!$R91</f>
        <v>0</v>
      </c>
      <c r="S91" s="55">
        <f>'[4]Daily Roster'!$S91</f>
        <v>0</v>
      </c>
      <c r="T91" s="55">
        <f>'[4]Daily Roster'!$T91</f>
        <v>0</v>
      </c>
    </row>
    <row r="92" spans="1:20" x14ac:dyDescent="0.3">
      <c r="A92" s="7">
        <v>43227</v>
      </c>
      <c r="B92" s="1" t="s">
        <v>1</v>
      </c>
      <c r="C92" s="69">
        <f>'[4]Daily Roster'!$C92</f>
        <v>0</v>
      </c>
      <c r="D92" s="69">
        <f>'[4]Daily Roster'!$D92</f>
        <v>0</v>
      </c>
      <c r="E92" s="69">
        <f>'[4]Daily Roster'!$E92</f>
        <v>0</v>
      </c>
      <c r="F92" s="69">
        <f>'[4]Daily Roster'!$F92</f>
        <v>0</v>
      </c>
      <c r="G92" s="69">
        <f>'[4]Daily Roster'!$G92</f>
        <v>0</v>
      </c>
      <c r="H92" s="69">
        <f>'[4]Daily Roster'!$H92</f>
        <v>0</v>
      </c>
      <c r="I92" s="69">
        <f>'[4]Daily Roster'!$I92</f>
        <v>0</v>
      </c>
      <c r="J92" s="69">
        <f>'[4]Daily Roster'!$J92</f>
        <v>0</v>
      </c>
      <c r="K92" s="69">
        <f>'[4]Daily Roster'!$K92</f>
        <v>0</v>
      </c>
      <c r="L92" s="69">
        <f>'[4]Daily Roster'!$L92</f>
        <v>0</v>
      </c>
      <c r="M92" s="69">
        <f>'[4]Daily Roster'!$M92</f>
        <v>0</v>
      </c>
      <c r="N92" s="55">
        <f>'[4]Daily Roster'!$N92</f>
        <v>0</v>
      </c>
      <c r="O92" s="55">
        <f>'[4]Daily Roster'!$O92</f>
        <v>0</v>
      </c>
      <c r="P92" s="55">
        <f>'[4]Daily Roster'!$P92</f>
        <v>0</v>
      </c>
      <c r="Q92" s="55">
        <f>'[4]Daily Roster'!$Q92</f>
        <v>0</v>
      </c>
      <c r="R92" s="55">
        <f>'[4]Daily Roster'!$R92</f>
        <v>0</v>
      </c>
      <c r="S92" s="55">
        <f>'[4]Daily Roster'!$S92</f>
        <v>0</v>
      </c>
      <c r="T92" s="55">
        <f>'[4]Daily Roster'!$T92</f>
        <v>0</v>
      </c>
    </row>
    <row r="93" spans="1:20" x14ac:dyDescent="0.3">
      <c r="A93" s="7">
        <v>43228</v>
      </c>
      <c r="B93" s="1" t="s">
        <v>2</v>
      </c>
      <c r="C93" s="69">
        <f>'[4]Daily Roster'!$C93</f>
        <v>0</v>
      </c>
      <c r="D93" s="69">
        <f>'[4]Daily Roster'!$D93</f>
        <v>0</v>
      </c>
      <c r="E93" s="69">
        <f>'[4]Daily Roster'!$E93</f>
        <v>0</v>
      </c>
      <c r="F93" s="69">
        <f>'[4]Daily Roster'!$F93</f>
        <v>0</v>
      </c>
      <c r="G93" s="69">
        <f>'[4]Daily Roster'!$G93</f>
        <v>0</v>
      </c>
      <c r="H93" s="69">
        <f>'[4]Daily Roster'!$H93</f>
        <v>0</v>
      </c>
      <c r="I93" s="69">
        <f>'[4]Daily Roster'!$I93</f>
        <v>0</v>
      </c>
      <c r="J93" s="69">
        <f>'[4]Daily Roster'!$J93</f>
        <v>0</v>
      </c>
      <c r="K93" s="69">
        <f>'[4]Daily Roster'!$K93</f>
        <v>0</v>
      </c>
      <c r="L93" s="69">
        <f>'[4]Daily Roster'!$L93</f>
        <v>0</v>
      </c>
      <c r="M93" s="69">
        <f>'[4]Daily Roster'!$M93</f>
        <v>0</v>
      </c>
      <c r="N93" s="55">
        <f>'[4]Daily Roster'!$N93</f>
        <v>0</v>
      </c>
      <c r="O93" s="55">
        <f>'[4]Daily Roster'!$O93</f>
        <v>0</v>
      </c>
      <c r="P93" s="55">
        <f>'[4]Daily Roster'!$P93</f>
        <v>0</v>
      </c>
      <c r="Q93" s="55">
        <f>'[4]Daily Roster'!$Q93</f>
        <v>0</v>
      </c>
      <c r="R93" s="55">
        <f>'[4]Daily Roster'!$R93</f>
        <v>0</v>
      </c>
      <c r="S93" s="55">
        <f>'[4]Daily Roster'!$S93</f>
        <v>0</v>
      </c>
      <c r="T93" s="55">
        <f>'[4]Daily Roster'!$T93</f>
        <v>0</v>
      </c>
    </row>
    <row r="94" spans="1:20" x14ac:dyDescent="0.3">
      <c r="A94" s="7">
        <v>43229</v>
      </c>
      <c r="B94" s="1" t="s">
        <v>3</v>
      </c>
      <c r="C94" s="69">
        <f>'[4]Daily Roster'!$C94</f>
        <v>0</v>
      </c>
      <c r="D94" s="69">
        <f>'[4]Daily Roster'!$D94</f>
        <v>0</v>
      </c>
      <c r="E94" s="69">
        <f>'[4]Daily Roster'!$E94</f>
        <v>0</v>
      </c>
      <c r="F94" s="69">
        <f>'[4]Daily Roster'!$F94</f>
        <v>0</v>
      </c>
      <c r="G94" s="69">
        <f>'[4]Daily Roster'!$G94</f>
        <v>0</v>
      </c>
      <c r="H94" s="69">
        <f>'[4]Daily Roster'!$H94</f>
        <v>0</v>
      </c>
      <c r="I94" s="69">
        <f>'[4]Daily Roster'!$I94</f>
        <v>0</v>
      </c>
      <c r="J94" s="69">
        <f>'[4]Daily Roster'!$J94</f>
        <v>0</v>
      </c>
      <c r="K94" s="69">
        <f>'[4]Daily Roster'!$K94</f>
        <v>0</v>
      </c>
      <c r="L94" s="69">
        <f>'[4]Daily Roster'!$L94</f>
        <v>0</v>
      </c>
      <c r="M94" s="69">
        <f>'[4]Daily Roster'!$M94</f>
        <v>0</v>
      </c>
      <c r="N94" s="55">
        <f>'[4]Daily Roster'!$N94</f>
        <v>0</v>
      </c>
      <c r="O94" s="55">
        <f>'[4]Daily Roster'!$O94</f>
        <v>0</v>
      </c>
      <c r="P94" s="55">
        <f>'[4]Daily Roster'!$P94</f>
        <v>0</v>
      </c>
      <c r="Q94" s="55">
        <f>'[4]Daily Roster'!$Q94</f>
        <v>0</v>
      </c>
      <c r="R94" s="55">
        <f>'[4]Daily Roster'!$R94</f>
        <v>0</v>
      </c>
      <c r="S94" s="55">
        <f>'[4]Daily Roster'!$S94</f>
        <v>0</v>
      </c>
      <c r="T94" s="55">
        <f>'[4]Daily Roster'!$T94</f>
        <v>0</v>
      </c>
    </row>
    <row r="95" spans="1:20" x14ac:dyDescent="0.3">
      <c r="A95" s="7">
        <v>43230</v>
      </c>
      <c r="B95" s="1" t="s">
        <v>4</v>
      </c>
      <c r="C95" s="69">
        <f>'[4]Daily Roster'!$C95</f>
        <v>0</v>
      </c>
      <c r="D95" s="69">
        <f>'[4]Daily Roster'!$D95</f>
        <v>0</v>
      </c>
      <c r="E95" s="69">
        <f>'[4]Daily Roster'!$E95</f>
        <v>0</v>
      </c>
      <c r="F95" s="69">
        <f>'[4]Daily Roster'!$F95</f>
        <v>0</v>
      </c>
      <c r="G95" s="69">
        <f>'[4]Daily Roster'!$G95</f>
        <v>0</v>
      </c>
      <c r="H95" s="69">
        <f>'[4]Daily Roster'!$H95</f>
        <v>0</v>
      </c>
      <c r="I95" s="69">
        <f>'[4]Daily Roster'!$I95</f>
        <v>0</v>
      </c>
      <c r="J95" s="69">
        <f>'[4]Daily Roster'!$J95</f>
        <v>0</v>
      </c>
      <c r="K95" s="69">
        <f>'[4]Daily Roster'!$K95</f>
        <v>0</v>
      </c>
      <c r="L95" s="69">
        <f>'[4]Daily Roster'!$L95</f>
        <v>0</v>
      </c>
      <c r="M95" s="69">
        <f>'[4]Daily Roster'!$M95</f>
        <v>0</v>
      </c>
      <c r="N95" s="55">
        <f>'[4]Daily Roster'!$N95</f>
        <v>0</v>
      </c>
      <c r="O95" s="55">
        <f>'[4]Daily Roster'!$O95</f>
        <v>0</v>
      </c>
      <c r="P95" s="55">
        <f>'[4]Daily Roster'!$P95</f>
        <v>0</v>
      </c>
      <c r="Q95" s="55">
        <f>'[4]Daily Roster'!$Q95</f>
        <v>0</v>
      </c>
      <c r="R95" s="55">
        <f>'[4]Daily Roster'!$R95</f>
        <v>0</v>
      </c>
      <c r="S95" s="55">
        <f>'[4]Daily Roster'!$S95</f>
        <v>0</v>
      </c>
      <c r="T95" s="55">
        <f>'[4]Daily Roster'!$T95</f>
        <v>0</v>
      </c>
    </row>
    <row r="96" spans="1:20" x14ac:dyDescent="0.3">
      <c r="A96" s="7">
        <v>43231</v>
      </c>
      <c r="B96" s="1" t="s">
        <v>5</v>
      </c>
      <c r="C96" s="69">
        <f>'[4]Daily Roster'!$C96</f>
        <v>0</v>
      </c>
      <c r="D96" s="69">
        <f>'[4]Daily Roster'!$D96</f>
        <v>0</v>
      </c>
      <c r="E96" s="69">
        <f>'[4]Daily Roster'!$E96</f>
        <v>0</v>
      </c>
      <c r="F96" s="69">
        <f>'[4]Daily Roster'!$F96</f>
        <v>0</v>
      </c>
      <c r="G96" s="69">
        <f>'[4]Daily Roster'!$G96</f>
        <v>0</v>
      </c>
      <c r="H96" s="69">
        <f>'[4]Daily Roster'!$H96</f>
        <v>0</v>
      </c>
      <c r="I96" s="69">
        <f>'[4]Daily Roster'!$I96</f>
        <v>0</v>
      </c>
      <c r="J96" s="69">
        <f>'[4]Daily Roster'!$J96</f>
        <v>0</v>
      </c>
      <c r="K96" s="69">
        <f>'[4]Daily Roster'!$K96</f>
        <v>0</v>
      </c>
      <c r="L96" s="69">
        <f>'[4]Daily Roster'!$L96</f>
        <v>0</v>
      </c>
      <c r="M96" s="69">
        <f>'[4]Daily Roster'!$M96</f>
        <v>0</v>
      </c>
      <c r="N96" s="55">
        <f>'[4]Daily Roster'!$N96</f>
        <v>0</v>
      </c>
      <c r="O96" s="55">
        <f>'[4]Daily Roster'!$O96</f>
        <v>0</v>
      </c>
      <c r="P96" s="55">
        <f>'[4]Daily Roster'!$P96</f>
        <v>0</v>
      </c>
      <c r="Q96" s="55">
        <f>'[4]Daily Roster'!$Q96</f>
        <v>0</v>
      </c>
      <c r="R96" s="55">
        <f>'[4]Daily Roster'!$R96</f>
        <v>0</v>
      </c>
      <c r="S96" s="55">
        <f>'[4]Daily Roster'!$S96</f>
        <v>0</v>
      </c>
      <c r="T96" s="55">
        <f>'[4]Daily Roster'!$T96</f>
        <v>0</v>
      </c>
    </row>
    <row r="97" spans="1:20" x14ac:dyDescent="0.3">
      <c r="A97" s="7">
        <v>43234</v>
      </c>
      <c r="B97" s="1" t="s">
        <v>1</v>
      </c>
      <c r="C97" s="69">
        <f>'[4]Daily Roster'!$C97</f>
        <v>0</v>
      </c>
      <c r="D97" s="69">
        <f>'[4]Daily Roster'!$D97</f>
        <v>0</v>
      </c>
      <c r="E97" s="69">
        <f>'[4]Daily Roster'!$E97</f>
        <v>0</v>
      </c>
      <c r="F97" s="69">
        <f>'[4]Daily Roster'!$F97</f>
        <v>0</v>
      </c>
      <c r="G97" s="69">
        <f>'[4]Daily Roster'!$G97</f>
        <v>0</v>
      </c>
      <c r="H97" s="69">
        <f>'[4]Daily Roster'!$H97</f>
        <v>0</v>
      </c>
      <c r="I97" s="69">
        <f>'[4]Daily Roster'!$I97</f>
        <v>0</v>
      </c>
      <c r="J97" s="69">
        <f>'[4]Daily Roster'!$J97</f>
        <v>0</v>
      </c>
      <c r="K97" s="69">
        <f>'[4]Daily Roster'!$K97</f>
        <v>0</v>
      </c>
      <c r="L97" s="69">
        <f>'[4]Daily Roster'!$L97</f>
        <v>0</v>
      </c>
      <c r="M97" s="69">
        <f>'[4]Daily Roster'!$M97</f>
        <v>0</v>
      </c>
      <c r="N97" s="55">
        <f>'[4]Daily Roster'!$N97</f>
        <v>0</v>
      </c>
      <c r="O97" s="55">
        <f>'[4]Daily Roster'!$O97</f>
        <v>0</v>
      </c>
      <c r="P97" s="55">
        <f>'[4]Daily Roster'!$P97</f>
        <v>0</v>
      </c>
      <c r="Q97" s="55">
        <f>'[4]Daily Roster'!$Q97</f>
        <v>0</v>
      </c>
      <c r="R97" s="55">
        <f>'[4]Daily Roster'!$R97</f>
        <v>0</v>
      </c>
      <c r="S97" s="55">
        <f>'[4]Daily Roster'!$S97</f>
        <v>0</v>
      </c>
      <c r="T97" s="55">
        <f>'[4]Daily Roster'!$T97</f>
        <v>0</v>
      </c>
    </row>
    <row r="98" spans="1:20" x14ac:dyDescent="0.3">
      <c r="A98" s="7">
        <v>43235</v>
      </c>
      <c r="B98" s="1" t="s">
        <v>2</v>
      </c>
      <c r="C98" s="69">
        <f>'[4]Daily Roster'!$C98</f>
        <v>0</v>
      </c>
      <c r="D98" s="69">
        <f>'[4]Daily Roster'!$D98</f>
        <v>0</v>
      </c>
      <c r="E98" s="69">
        <f>'[4]Daily Roster'!$E98</f>
        <v>0</v>
      </c>
      <c r="F98" s="69">
        <f>'[4]Daily Roster'!$F98</f>
        <v>0</v>
      </c>
      <c r="G98" s="69">
        <f>'[4]Daily Roster'!$G98</f>
        <v>0</v>
      </c>
      <c r="H98" s="69">
        <f>'[4]Daily Roster'!$H98</f>
        <v>0</v>
      </c>
      <c r="I98" s="69">
        <f>'[4]Daily Roster'!$I98</f>
        <v>0</v>
      </c>
      <c r="J98" s="69">
        <f>'[4]Daily Roster'!$J98</f>
        <v>0</v>
      </c>
      <c r="K98" s="69">
        <f>'[4]Daily Roster'!$K98</f>
        <v>0</v>
      </c>
      <c r="L98" s="69">
        <f>'[4]Daily Roster'!$L98</f>
        <v>0</v>
      </c>
      <c r="M98" s="69">
        <f>'[4]Daily Roster'!$M98</f>
        <v>0</v>
      </c>
      <c r="N98" s="55">
        <f>'[4]Daily Roster'!$N98</f>
        <v>0</v>
      </c>
      <c r="O98" s="55">
        <f>'[4]Daily Roster'!$O98</f>
        <v>0</v>
      </c>
      <c r="P98" s="55">
        <f>'[4]Daily Roster'!$P98</f>
        <v>0</v>
      </c>
      <c r="Q98" s="55">
        <f>'[4]Daily Roster'!$Q98</f>
        <v>0</v>
      </c>
      <c r="R98" s="55">
        <f>'[4]Daily Roster'!$R98</f>
        <v>0</v>
      </c>
      <c r="S98" s="55">
        <f>'[4]Daily Roster'!$S98</f>
        <v>0</v>
      </c>
      <c r="T98" s="55">
        <f>'[4]Daily Roster'!$T98</f>
        <v>0</v>
      </c>
    </row>
    <row r="99" spans="1:20" x14ac:dyDescent="0.3">
      <c r="A99" s="7">
        <v>43236</v>
      </c>
      <c r="B99" s="1" t="s">
        <v>3</v>
      </c>
      <c r="C99" s="69">
        <f>'[4]Daily Roster'!$C99</f>
        <v>0</v>
      </c>
      <c r="D99" s="69">
        <f>'[4]Daily Roster'!$D99</f>
        <v>0</v>
      </c>
      <c r="E99" s="69">
        <f>'[4]Daily Roster'!$E99</f>
        <v>0</v>
      </c>
      <c r="F99" s="69">
        <f>'[4]Daily Roster'!$F99</f>
        <v>0</v>
      </c>
      <c r="G99" s="69">
        <f>'[4]Daily Roster'!$G99</f>
        <v>0</v>
      </c>
      <c r="H99" s="69">
        <f>'[4]Daily Roster'!$H99</f>
        <v>0</v>
      </c>
      <c r="I99" s="69">
        <f>'[4]Daily Roster'!$I99</f>
        <v>0</v>
      </c>
      <c r="J99" s="69">
        <f>'[4]Daily Roster'!$J99</f>
        <v>0</v>
      </c>
      <c r="K99" s="69">
        <f>'[4]Daily Roster'!$K99</f>
        <v>0</v>
      </c>
      <c r="L99" s="69">
        <f>'[4]Daily Roster'!$L99</f>
        <v>0</v>
      </c>
      <c r="M99" s="69">
        <f>'[4]Daily Roster'!$M99</f>
        <v>0</v>
      </c>
      <c r="N99" s="55">
        <f>'[4]Daily Roster'!$N99</f>
        <v>0</v>
      </c>
      <c r="O99" s="55">
        <f>'[4]Daily Roster'!$O99</f>
        <v>0</v>
      </c>
      <c r="P99" s="55">
        <f>'[4]Daily Roster'!$P99</f>
        <v>0</v>
      </c>
      <c r="Q99" s="55">
        <f>'[4]Daily Roster'!$Q99</f>
        <v>0</v>
      </c>
      <c r="R99" s="55">
        <f>'[4]Daily Roster'!$R99</f>
        <v>0</v>
      </c>
      <c r="S99" s="55">
        <f>'[4]Daily Roster'!$S99</f>
        <v>0</v>
      </c>
      <c r="T99" s="55">
        <f>'[4]Daily Roster'!$T99</f>
        <v>0</v>
      </c>
    </row>
    <row r="100" spans="1:20" x14ac:dyDescent="0.3">
      <c r="A100" s="7">
        <v>43237</v>
      </c>
      <c r="B100" s="1" t="s">
        <v>4</v>
      </c>
      <c r="C100" s="69">
        <f>'[4]Daily Roster'!$C100</f>
        <v>0</v>
      </c>
      <c r="D100" s="69">
        <f>'[4]Daily Roster'!$D100</f>
        <v>0</v>
      </c>
      <c r="E100" s="69">
        <f>'[4]Daily Roster'!$E100</f>
        <v>0</v>
      </c>
      <c r="F100" s="69">
        <f>'[4]Daily Roster'!$F100</f>
        <v>0</v>
      </c>
      <c r="G100" s="69">
        <f>'[4]Daily Roster'!$G100</f>
        <v>0</v>
      </c>
      <c r="H100" s="69">
        <f>'[4]Daily Roster'!$H100</f>
        <v>0</v>
      </c>
      <c r="I100" s="69">
        <f>'[4]Daily Roster'!$I100</f>
        <v>0</v>
      </c>
      <c r="J100" s="69">
        <f>'[4]Daily Roster'!$J100</f>
        <v>0</v>
      </c>
      <c r="K100" s="69">
        <f>'[4]Daily Roster'!$K100</f>
        <v>0</v>
      </c>
      <c r="L100" s="69">
        <f>'[4]Daily Roster'!$L100</f>
        <v>0</v>
      </c>
      <c r="M100" s="69">
        <f>'[4]Daily Roster'!$M100</f>
        <v>0</v>
      </c>
      <c r="N100" s="55">
        <f>'[4]Daily Roster'!$N100</f>
        <v>0</v>
      </c>
      <c r="O100" s="55">
        <f>'[4]Daily Roster'!$O100</f>
        <v>0</v>
      </c>
      <c r="P100" s="55">
        <f>'[4]Daily Roster'!$P100</f>
        <v>0</v>
      </c>
      <c r="Q100" s="55">
        <f>'[4]Daily Roster'!$Q100</f>
        <v>0</v>
      </c>
      <c r="R100" s="55">
        <f>'[4]Daily Roster'!$R100</f>
        <v>0</v>
      </c>
      <c r="S100" s="55">
        <f>'[4]Daily Roster'!$S100</f>
        <v>0</v>
      </c>
      <c r="T100" s="55">
        <f>'[4]Daily Roster'!$T100</f>
        <v>0</v>
      </c>
    </row>
    <row r="101" spans="1:20" x14ac:dyDescent="0.3">
      <c r="A101" s="7">
        <v>43238</v>
      </c>
      <c r="B101" s="1" t="s">
        <v>5</v>
      </c>
      <c r="C101" s="69">
        <f>'[4]Daily Roster'!$C101</f>
        <v>0</v>
      </c>
      <c r="D101" s="69">
        <f>'[4]Daily Roster'!$D101</f>
        <v>0</v>
      </c>
      <c r="E101" s="69">
        <f>'[4]Daily Roster'!$E101</f>
        <v>0</v>
      </c>
      <c r="F101" s="69">
        <f>'[4]Daily Roster'!$F101</f>
        <v>0</v>
      </c>
      <c r="G101" s="69">
        <f>'[4]Daily Roster'!$G101</f>
        <v>0</v>
      </c>
      <c r="H101" s="69">
        <f>'[4]Daily Roster'!$H101</f>
        <v>0</v>
      </c>
      <c r="I101" s="69">
        <f>'[4]Daily Roster'!$I101</f>
        <v>0</v>
      </c>
      <c r="J101" s="69">
        <f>'[4]Daily Roster'!$J101</f>
        <v>0</v>
      </c>
      <c r="K101" s="69">
        <f>'[4]Daily Roster'!$K101</f>
        <v>0</v>
      </c>
      <c r="L101" s="69">
        <f>'[4]Daily Roster'!$L101</f>
        <v>0</v>
      </c>
      <c r="M101" s="69">
        <f>'[4]Daily Roster'!$M101</f>
        <v>0</v>
      </c>
      <c r="N101" s="55">
        <f>'[4]Daily Roster'!$N101</f>
        <v>0</v>
      </c>
      <c r="O101" s="55">
        <f>'[4]Daily Roster'!$O101</f>
        <v>0</v>
      </c>
      <c r="P101" s="55">
        <f>'[4]Daily Roster'!$P101</f>
        <v>0</v>
      </c>
      <c r="Q101" s="55">
        <f>'[4]Daily Roster'!$Q101</f>
        <v>0</v>
      </c>
      <c r="R101" s="55">
        <f>'[4]Daily Roster'!$R101</f>
        <v>0</v>
      </c>
      <c r="S101" s="55">
        <f>'[4]Daily Roster'!$S101</f>
        <v>0</v>
      </c>
      <c r="T101" s="55">
        <f>'[4]Daily Roster'!$T101</f>
        <v>0</v>
      </c>
    </row>
    <row r="102" spans="1:20" x14ac:dyDescent="0.3">
      <c r="A102" s="7">
        <v>43241</v>
      </c>
      <c r="B102" s="1" t="s">
        <v>1</v>
      </c>
      <c r="C102" s="69">
        <f>'[4]Daily Roster'!$C102</f>
        <v>0</v>
      </c>
      <c r="D102" s="69">
        <f>'[4]Daily Roster'!$D102</f>
        <v>0</v>
      </c>
      <c r="E102" s="69">
        <f>'[4]Daily Roster'!$E102</f>
        <v>0</v>
      </c>
      <c r="F102" s="69">
        <f>'[4]Daily Roster'!$F102</f>
        <v>0</v>
      </c>
      <c r="G102" s="69">
        <f>'[4]Daily Roster'!$G102</f>
        <v>0</v>
      </c>
      <c r="H102" s="69">
        <f>'[4]Daily Roster'!$H102</f>
        <v>0</v>
      </c>
      <c r="I102" s="69">
        <f>'[4]Daily Roster'!$I102</f>
        <v>0</v>
      </c>
      <c r="J102" s="69">
        <f>'[4]Daily Roster'!$J102</f>
        <v>0</v>
      </c>
      <c r="K102" s="69">
        <f>'[4]Daily Roster'!$K102</f>
        <v>0</v>
      </c>
      <c r="L102" s="69">
        <f>'[4]Daily Roster'!$L102</f>
        <v>0</v>
      </c>
      <c r="M102" s="69">
        <f>'[4]Daily Roster'!$M102</f>
        <v>0</v>
      </c>
      <c r="N102" s="55">
        <f>'[4]Daily Roster'!$N102</f>
        <v>0</v>
      </c>
      <c r="O102" s="55">
        <f>'[4]Daily Roster'!$O102</f>
        <v>0</v>
      </c>
      <c r="P102" s="55">
        <f>'[4]Daily Roster'!$P102</f>
        <v>0</v>
      </c>
      <c r="Q102" s="55">
        <f>'[4]Daily Roster'!$Q102</f>
        <v>0</v>
      </c>
      <c r="R102" s="55">
        <f>'[4]Daily Roster'!$R102</f>
        <v>0</v>
      </c>
      <c r="S102" s="55">
        <f>'[4]Daily Roster'!$S102</f>
        <v>0</v>
      </c>
      <c r="T102" s="55">
        <f>'[4]Daily Roster'!$T102</f>
        <v>0</v>
      </c>
    </row>
    <row r="103" spans="1:20" x14ac:dyDescent="0.3">
      <c r="A103" s="7">
        <v>43242</v>
      </c>
      <c r="B103" s="1" t="s">
        <v>2</v>
      </c>
      <c r="C103" s="69">
        <f>'[4]Daily Roster'!$C103</f>
        <v>0</v>
      </c>
      <c r="D103" s="69">
        <f>'[4]Daily Roster'!$D103</f>
        <v>0</v>
      </c>
      <c r="E103" s="69">
        <f>'[4]Daily Roster'!$E103</f>
        <v>0</v>
      </c>
      <c r="F103" s="69">
        <f>'[4]Daily Roster'!$F103</f>
        <v>0</v>
      </c>
      <c r="G103" s="69">
        <f>'[4]Daily Roster'!$G103</f>
        <v>0</v>
      </c>
      <c r="H103" s="69">
        <f>'[4]Daily Roster'!$H103</f>
        <v>0</v>
      </c>
      <c r="I103" s="69">
        <f>'[4]Daily Roster'!$I103</f>
        <v>0</v>
      </c>
      <c r="J103" s="69">
        <f>'[4]Daily Roster'!$J103</f>
        <v>0</v>
      </c>
      <c r="K103" s="69">
        <f>'[4]Daily Roster'!$K103</f>
        <v>0</v>
      </c>
      <c r="L103" s="69">
        <f>'[4]Daily Roster'!$L103</f>
        <v>0</v>
      </c>
      <c r="M103" s="69">
        <f>'[4]Daily Roster'!$M103</f>
        <v>0</v>
      </c>
      <c r="N103" s="55">
        <f>'[4]Daily Roster'!$N103</f>
        <v>0</v>
      </c>
      <c r="O103" s="55">
        <f>'[4]Daily Roster'!$O103</f>
        <v>0</v>
      </c>
      <c r="P103" s="55">
        <f>'[4]Daily Roster'!$P103</f>
        <v>0</v>
      </c>
      <c r="Q103" s="55">
        <f>'[4]Daily Roster'!$Q103</f>
        <v>0</v>
      </c>
      <c r="R103" s="55">
        <f>'[4]Daily Roster'!$R103</f>
        <v>0</v>
      </c>
      <c r="S103" s="55">
        <f>'[4]Daily Roster'!$S103</f>
        <v>0</v>
      </c>
      <c r="T103" s="55">
        <f>'[4]Daily Roster'!$T103</f>
        <v>0</v>
      </c>
    </row>
    <row r="104" spans="1:20" x14ac:dyDescent="0.3">
      <c r="A104" s="7">
        <v>43243</v>
      </c>
      <c r="B104" s="1" t="s">
        <v>3</v>
      </c>
      <c r="C104" s="69">
        <f>'[4]Daily Roster'!$C104</f>
        <v>0</v>
      </c>
      <c r="D104" s="69">
        <f>'[4]Daily Roster'!$D104</f>
        <v>0</v>
      </c>
      <c r="E104" s="69">
        <f>'[4]Daily Roster'!$E104</f>
        <v>0</v>
      </c>
      <c r="F104" s="69">
        <f>'[4]Daily Roster'!$F104</f>
        <v>0</v>
      </c>
      <c r="G104" s="69">
        <f>'[4]Daily Roster'!$G104</f>
        <v>0</v>
      </c>
      <c r="H104" s="69">
        <f>'[4]Daily Roster'!$H104</f>
        <v>0</v>
      </c>
      <c r="I104" s="69">
        <f>'[4]Daily Roster'!$I104</f>
        <v>0</v>
      </c>
      <c r="J104" s="69">
        <f>'[4]Daily Roster'!$J104</f>
        <v>0</v>
      </c>
      <c r="K104" s="69">
        <f>'[4]Daily Roster'!$K104</f>
        <v>0</v>
      </c>
      <c r="L104" s="69">
        <f>'[4]Daily Roster'!$L104</f>
        <v>0</v>
      </c>
      <c r="M104" s="69">
        <f>'[4]Daily Roster'!$M104</f>
        <v>0</v>
      </c>
      <c r="N104" s="55">
        <f>'[4]Daily Roster'!$N104</f>
        <v>0</v>
      </c>
      <c r="O104" s="55">
        <f>'[4]Daily Roster'!$O104</f>
        <v>0</v>
      </c>
      <c r="P104" s="55">
        <f>'[4]Daily Roster'!$P104</f>
        <v>0</v>
      </c>
      <c r="Q104" s="55">
        <f>'[4]Daily Roster'!$Q104</f>
        <v>0</v>
      </c>
      <c r="R104" s="55">
        <f>'[4]Daily Roster'!$R104</f>
        <v>0</v>
      </c>
      <c r="S104" s="55">
        <f>'[4]Daily Roster'!$S104</f>
        <v>0</v>
      </c>
      <c r="T104" s="55">
        <f>'[4]Daily Roster'!$T104</f>
        <v>0</v>
      </c>
    </row>
    <row r="105" spans="1:20" x14ac:dyDescent="0.3">
      <c r="A105" s="7">
        <v>43244</v>
      </c>
      <c r="B105" s="1" t="s">
        <v>4</v>
      </c>
      <c r="C105" s="69">
        <f>'[4]Daily Roster'!$C105</f>
        <v>0</v>
      </c>
      <c r="D105" s="69">
        <f>'[4]Daily Roster'!$D105</f>
        <v>0</v>
      </c>
      <c r="E105" s="69">
        <f>'[4]Daily Roster'!$E105</f>
        <v>0</v>
      </c>
      <c r="F105" s="69">
        <f>'[4]Daily Roster'!$F105</f>
        <v>0</v>
      </c>
      <c r="G105" s="69">
        <f>'[4]Daily Roster'!$G105</f>
        <v>0</v>
      </c>
      <c r="H105" s="69">
        <f>'[4]Daily Roster'!$H105</f>
        <v>0</v>
      </c>
      <c r="I105" s="69">
        <f>'[4]Daily Roster'!$I105</f>
        <v>0</v>
      </c>
      <c r="J105" s="69">
        <f>'[4]Daily Roster'!$J105</f>
        <v>0</v>
      </c>
      <c r="K105" s="69">
        <f>'[4]Daily Roster'!$K105</f>
        <v>0</v>
      </c>
      <c r="L105" s="69">
        <f>'[4]Daily Roster'!$L105</f>
        <v>0</v>
      </c>
      <c r="M105" s="69">
        <f>'[4]Daily Roster'!$M105</f>
        <v>0</v>
      </c>
      <c r="N105" s="55">
        <f>'[4]Daily Roster'!$N105</f>
        <v>0</v>
      </c>
      <c r="O105" s="55">
        <f>'[4]Daily Roster'!$O105</f>
        <v>0</v>
      </c>
      <c r="P105" s="55">
        <f>'[4]Daily Roster'!$P105</f>
        <v>0</v>
      </c>
      <c r="Q105" s="55">
        <f>'[4]Daily Roster'!$Q105</f>
        <v>0</v>
      </c>
      <c r="R105" s="55">
        <f>'[4]Daily Roster'!$R105</f>
        <v>0</v>
      </c>
      <c r="S105" s="55">
        <f>'[4]Daily Roster'!$S105</f>
        <v>0</v>
      </c>
      <c r="T105" s="55">
        <f>'[4]Daily Roster'!$T105</f>
        <v>0</v>
      </c>
    </row>
    <row r="106" spans="1:20" x14ac:dyDescent="0.3">
      <c r="A106" s="7">
        <v>43245</v>
      </c>
      <c r="B106" s="1" t="s">
        <v>5</v>
      </c>
      <c r="C106" s="69">
        <f>'[4]Daily Roster'!$C106</f>
        <v>0</v>
      </c>
      <c r="D106" s="69">
        <f>'[4]Daily Roster'!$D106</f>
        <v>0</v>
      </c>
      <c r="E106" s="69">
        <f>'[4]Daily Roster'!$E106</f>
        <v>0</v>
      </c>
      <c r="F106" s="69">
        <f>'[4]Daily Roster'!$F106</f>
        <v>0</v>
      </c>
      <c r="G106" s="69">
        <f>'[4]Daily Roster'!$G106</f>
        <v>0</v>
      </c>
      <c r="H106" s="69">
        <f>'[4]Daily Roster'!$H106</f>
        <v>0</v>
      </c>
      <c r="I106" s="69">
        <f>'[4]Daily Roster'!$I106</f>
        <v>0</v>
      </c>
      <c r="J106" s="69">
        <f>'[4]Daily Roster'!$J106</f>
        <v>0</v>
      </c>
      <c r="K106" s="69">
        <f>'[4]Daily Roster'!$K106</f>
        <v>0</v>
      </c>
      <c r="L106" s="69">
        <f>'[4]Daily Roster'!$L106</f>
        <v>0</v>
      </c>
      <c r="M106" s="69">
        <f>'[4]Daily Roster'!$M106</f>
        <v>0</v>
      </c>
      <c r="N106" s="55">
        <f>'[4]Daily Roster'!$N106</f>
        <v>0</v>
      </c>
      <c r="O106" s="55">
        <f>'[4]Daily Roster'!$O106</f>
        <v>0</v>
      </c>
      <c r="P106" s="55">
        <f>'[4]Daily Roster'!$P106</f>
        <v>0</v>
      </c>
      <c r="Q106" s="55">
        <f>'[4]Daily Roster'!$Q106</f>
        <v>0</v>
      </c>
      <c r="R106" s="55">
        <f>'[4]Daily Roster'!$R106</f>
        <v>0</v>
      </c>
      <c r="S106" s="55">
        <f>'[4]Daily Roster'!$S106</f>
        <v>0</v>
      </c>
      <c r="T106" s="55">
        <f>'[4]Daily Roster'!$T106</f>
        <v>0</v>
      </c>
    </row>
    <row r="107" spans="1:20" x14ac:dyDescent="0.3">
      <c r="A107" s="7">
        <v>43248</v>
      </c>
      <c r="B107" s="1" t="s">
        <v>1</v>
      </c>
      <c r="C107" s="69">
        <f>'[4]Daily Roster'!$C107</f>
        <v>0</v>
      </c>
      <c r="D107" s="69">
        <f>'[4]Daily Roster'!$D107</f>
        <v>0</v>
      </c>
      <c r="E107" s="69">
        <f>'[4]Daily Roster'!$E107</f>
        <v>0</v>
      </c>
      <c r="F107" s="69">
        <f>'[4]Daily Roster'!$F107</f>
        <v>0</v>
      </c>
      <c r="G107" s="69">
        <f>'[4]Daily Roster'!$G107</f>
        <v>0</v>
      </c>
      <c r="H107" s="69">
        <f>'[4]Daily Roster'!$H107</f>
        <v>0</v>
      </c>
      <c r="I107" s="69">
        <f>'[4]Daily Roster'!$I107</f>
        <v>0</v>
      </c>
      <c r="J107" s="69">
        <f>'[4]Daily Roster'!$J107</f>
        <v>0</v>
      </c>
      <c r="K107" s="69">
        <f>'[4]Daily Roster'!$K107</f>
        <v>0</v>
      </c>
      <c r="L107" s="69">
        <f>'[4]Daily Roster'!$L107</f>
        <v>0</v>
      </c>
      <c r="M107" s="69">
        <f>'[4]Daily Roster'!$M107</f>
        <v>0</v>
      </c>
      <c r="N107" s="55">
        <f>'[4]Daily Roster'!$N107</f>
        <v>0</v>
      </c>
      <c r="O107" s="55">
        <f>'[4]Daily Roster'!$O107</f>
        <v>0</v>
      </c>
      <c r="P107" s="55">
        <f>'[4]Daily Roster'!$P107</f>
        <v>0</v>
      </c>
      <c r="Q107" s="55">
        <f>'[4]Daily Roster'!$Q107</f>
        <v>0</v>
      </c>
      <c r="R107" s="55">
        <f>'[4]Daily Roster'!$R107</f>
        <v>0</v>
      </c>
      <c r="S107" s="55">
        <f>'[4]Daily Roster'!$S107</f>
        <v>0</v>
      </c>
      <c r="T107" s="55">
        <f>'[4]Daily Roster'!$T107</f>
        <v>0</v>
      </c>
    </row>
    <row r="108" spans="1:20" x14ac:dyDescent="0.3">
      <c r="A108" s="7">
        <v>43249</v>
      </c>
      <c r="B108" s="1" t="s">
        <v>2</v>
      </c>
      <c r="C108" s="69">
        <f>'[4]Daily Roster'!$C108</f>
        <v>0</v>
      </c>
      <c r="D108" s="69">
        <f>'[4]Daily Roster'!$D108</f>
        <v>0</v>
      </c>
      <c r="E108" s="69">
        <f>'[4]Daily Roster'!$E108</f>
        <v>0</v>
      </c>
      <c r="F108" s="69">
        <f>'[4]Daily Roster'!$F108</f>
        <v>0</v>
      </c>
      <c r="G108" s="69">
        <f>'[4]Daily Roster'!$G108</f>
        <v>0</v>
      </c>
      <c r="H108" s="69">
        <f>'[4]Daily Roster'!$H108</f>
        <v>0</v>
      </c>
      <c r="I108" s="69">
        <f>'[4]Daily Roster'!$I108</f>
        <v>0</v>
      </c>
      <c r="J108" s="69">
        <f>'[4]Daily Roster'!$J108</f>
        <v>0</v>
      </c>
      <c r="K108" s="69">
        <f>'[4]Daily Roster'!$K108</f>
        <v>0</v>
      </c>
      <c r="L108" s="69">
        <f>'[4]Daily Roster'!$L108</f>
        <v>0</v>
      </c>
      <c r="M108" s="69">
        <f>'[4]Daily Roster'!$M108</f>
        <v>0</v>
      </c>
      <c r="N108" s="55">
        <f>'[4]Daily Roster'!$N108</f>
        <v>0</v>
      </c>
      <c r="O108" s="55">
        <f>'[4]Daily Roster'!$O108</f>
        <v>0</v>
      </c>
      <c r="P108" s="55">
        <f>'[4]Daily Roster'!$P108</f>
        <v>0</v>
      </c>
      <c r="Q108" s="55">
        <f>'[4]Daily Roster'!$Q108</f>
        <v>0</v>
      </c>
      <c r="R108" s="55">
        <f>'[4]Daily Roster'!$R108</f>
        <v>0</v>
      </c>
      <c r="S108" s="55">
        <f>'[4]Daily Roster'!$S108</f>
        <v>0</v>
      </c>
      <c r="T108" s="55">
        <f>'[4]Daily Roster'!$T108</f>
        <v>0</v>
      </c>
    </row>
    <row r="109" spans="1:20" x14ac:dyDescent="0.3">
      <c r="A109" s="7">
        <v>43250</v>
      </c>
      <c r="B109" s="1" t="s">
        <v>3</v>
      </c>
      <c r="C109" s="69">
        <f>'[4]Daily Roster'!$C109</f>
        <v>0</v>
      </c>
      <c r="D109" s="69">
        <f>'[4]Daily Roster'!$D109</f>
        <v>0</v>
      </c>
      <c r="E109" s="69">
        <f>'[4]Daily Roster'!$E109</f>
        <v>0</v>
      </c>
      <c r="F109" s="69">
        <f>'[4]Daily Roster'!$F109</f>
        <v>0</v>
      </c>
      <c r="G109" s="69">
        <f>'[4]Daily Roster'!$G109</f>
        <v>0</v>
      </c>
      <c r="H109" s="69">
        <f>'[4]Daily Roster'!$H109</f>
        <v>0</v>
      </c>
      <c r="I109" s="69">
        <f>'[4]Daily Roster'!$I109</f>
        <v>0</v>
      </c>
      <c r="J109" s="69">
        <f>'[4]Daily Roster'!$J109</f>
        <v>0</v>
      </c>
      <c r="K109" s="69">
        <f>'[4]Daily Roster'!$K109</f>
        <v>0</v>
      </c>
      <c r="L109" s="69">
        <f>'[4]Daily Roster'!$L109</f>
        <v>0</v>
      </c>
      <c r="M109" s="69">
        <f>'[4]Daily Roster'!$M109</f>
        <v>0</v>
      </c>
      <c r="N109" s="55">
        <f>'[4]Daily Roster'!$N109</f>
        <v>0</v>
      </c>
      <c r="O109" s="55">
        <f>'[4]Daily Roster'!$O109</f>
        <v>0</v>
      </c>
      <c r="P109" s="55">
        <f>'[4]Daily Roster'!$P109</f>
        <v>0</v>
      </c>
      <c r="Q109" s="55">
        <f>'[4]Daily Roster'!$Q109</f>
        <v>0</v>
      </c>
      <c r="R109" s="55">
        <f>'[4]Daily Roster'!$R109</f>
        <v>0</v>
      </c>
      <c r="S109" s="55">
        <f>'[4]Daily Roster'!$S109</f>
        <v>0</v>
      </c>
      <c r="T109" s="55">
        <f>'[4]Daily Roster'!$T109</f>
        <v>0</v>
      </c>
    </row>
    <row r="110" spans="1:20" x14ac:dyDescent="0.3">
      <c r="A110" s="7">
        <v>43251</v>
      </c>
      <c r="B110" s="1" t="s">
        <v>4</v>
      </c>
      <c r="C110" s="69">
        <f>'[4]Daily Roster'!$C110</f>
        <v>0</v>
      </c>
      <c r="D110" s="69">
        <f>'[4]Daily Roster'!$D110</f>
        <v>0</v>
      </c>
      <c r="E110" s="69">
        <f>'[4]Daily Roster'!$E110</f>
        <v>0</v>
      </c>
      <c r="F110" s="69">
        <f>'[4]Daily Roster'!$F110</f>
        <v>0</v>
      </c>
      <c r="G110" s="69">
        <f>'[4]Daily Roster'!$G110</f>
        <v>0</v>
      </c>
      <c r="H110" s="69">
        <f>'[4]Daily Roster'!$H110</f>
        <v>0</v>
      </c>
      <c r="I110" s="69">
        <f>'[4]Daily Roster'!$I110</f>
        <v>0</v>
      </c>
      <c r="J110" s="69">
        <f>'[4]Daily Roster'!$J110</f>
        <v>0</v>
      </c>
      <c r="K110" s="69">
        <f>'[4]Daily Roster'!$K110</f>
        <v>0</v>
      </c>
      <c r="L110" s="69">
        <f>'[4]Daily Roster'!$L110</f>
        <v>0</v>
      </c>
      <c r="M110" s="69">
        <f>'[4]Daily Roster'!$M110</f>
        <v>0</v>
      </c>
      <c r="N110" s="55">
        <f>'[4]Daily Roster'!$N110</f>
        <v>0</v>
      </c>
      <c r="O110" s="55">
        <f>'[4]Daily Roster'!$O110</f>
        <v>0</v>
      </c>
      <c r="P110" s="55">
        <f>'[4]Daily Roster'!$P110</f>
        <v>0</v>
      </c>
      <c r="Q110" s="55">
        <f>'[4]Daily Roster'!$Q110</f>
        <v>0</v>
      </c>
      <c r="R110" s="55">
        <f>'[4]Daily Roster'!$R110</f>
        <v>0</v>
      </c>
      <c r="S110" s="55">
        <f>'[4]Daily Roster'!$S110</f>
        <v>0</v>
      </c>
      <c r="T110" s="55">
        <f>'[4]Daily Roster'!$T110</f>
        <v>0</v>
      </c>
    </row>
    <row r="111" spans="1:20" x14ac:dyDescent="0.3">
      <c r="A111" s="7">
        <v>43252</v>
      </c>
      <c r="B111" s="1" t="s">
        <v>5</v>
      </c>
      <c r="C111" s="69">
        <f>'[4]Daily Roster'!$C111</f>
        <v>0</v>
      </c>
      <c r="D111" s="69">
        <f>'[4]Daily Roster'!$D111</f>
        <v>0</v>
      </c>
      <c r="E111" s="69">
        <f>'[4]Daily Roster'!$E111</f>
        <v>0</v>
      </c>
      <c r="F111" s="69">
        <f>'[4]Daily Roster'!$F111</f>
        <v>0</v>
      </c>
      <c r="G111" s="69">
        <f>'[4]Daily Roster'!$G111</f>
        <v>0</v>
      </c>
      <c r="H111" s="69">
        <f>'[4]Daily Roster'!$H111</f>
        <v>0</v>
      </c>
      <c r="I111" s="69">
        <f>'[4]Daily Roster'!$I111</f>
        <v>0</v>
      </c>
      <c r="J111" s="69">
        <f>'[4]Daily Roster'!$J111</f>
        <v>0</v>
      </c>
      <c r="K111" s="69">
        <f>'[4]Daily Roster'!$K111</f>
        <v>0</v>
      </c>
      <c r="L111" s="69">
        <f>'[4]Daily Roster'!$L111</f>
        <v>0</v>
      </c>
      <c r="M111" s="69">
        <f>'[4]Daily Roster'!$M111</f>
        <v>0</v>
      </c>
      <c r="N111" s="55">
        <f>'[4]Daily Roster'!$N111</f>
        <v>0</v>
      </c>
      <c r="O111" s="55">
        <f>'[4]Daily Roster'!$O111</f>
        <v>0</v>
      </c>
      <c r="P111" s="55">
        <f>'[4]Daily Roster'!$P111</f>
        <v>0</v>
      </c>
      <c r="Q111" s="55">
        <f>'[4]Daily Roster'!$Q111</f>
        <v>0</v>
      </c>
      <c r="R111" s="55">
        <f>'[4]Daily Roster'!$R111</f>
        <v>0</v>
      </c>
      <c r="S111" s="55">
        <f>'[4]Daily Roster'!$S111</f>
        <v>0</v>
      </c>
      <c r="T111" s="55">
        <f>'[4]Daily Roster'!$T111</f>
        <v>0</v>
      </c>
    </row>
    <row r="112" spans="1:20" x14ac:dyDescent="0.3">
      <c r="A112" s="7">
        <v>43255</v>
      </c>
      <c r="B112" s="1" t="s">
        <v>1</v>
      </c>
      <c r="C112" s="69">
        <f>'[4]Daily Roster'!$C112</f>
        <v>0</v>
      </c>
      <c r="D112" s="69">
        <f>'[4]Daily Roster'!$D112</f>
        <v>0</v>
      </c>
      <c r="E112" s="69">
        <f>'[4]Daily Roster'!$E112</f>
        <v>0</v>
      </c>
      <c r="F112" s="69">
        <f>'[4]Daily Roster'!$F112</f>
        <v>0</v>
      </c>
      <c r="G112" s="69">
        <f>'[4]Daily Roster'!$G112</f>
        <v>0</v>
      </c>
      <c r="H112" s="69">
        <f>'[4]Daily Roster'!$H112</f>
        <v>0</v>
      </c>
      <c r="I112" s="69">
        <f>'[4]Daily Roster'!$I112</f>
        <v>0</v>
      </c>
      <c r="J112" s="69">
        <f>'[4]Daily Roster'!$J112</f>
        <v>0</v>
      </c>
      <c r="K112" s="69">
        <f>'[4]Daily Roster'!$K112</f>
        <v>0</v>
      </c>
      <c r="L112" s="69">
        <f>'[4]Daily Roster'!$L112</f>
        <v>0</v>
      </c>
      <c r="M112" s="69">
        <f>'[4]Daily Roster'!$M112</f>
        <v>0</v>
      </c>
      <c r="N112" s="55">
        <f>'[4]Daily Roster'!$N112</f>
        <v>0</v>
      </c>
      <c r="O112" s="55">
        <f>'[4]Daily Roster'!$O112</f>
        <v>0</v>
      </c>
      <c r="P112" s="55">
        <f>'[4]Daily Roster'!$P112</f>
        <v>0</v>
      </c>
      <c r="Q112" s="55">
        <f>'[4]Daily Roster'!$Q112</f>
        <v>0</v>
      </c>
      <c r="R112" s="55">
        <f>'[4]Daily Roster'!$R112</f>
        <v>0</v>
      </c>
      <c r="S112" s="55">
        <f>'[4]Daily Roster'!$S112</f>
        <v>0</v>
      </c>
      <c r="T112" s="55">
        <f>'[4]Daily Roster'!$T112</f>
        <v>0</v>
      </c>
    </row>
    <row r="113" spans="1:20" x14ac:dyDescent="0.3">
      <c r="A113" s="7">
        <v>43256</v>
      </c>
      <c r="B113" s="1" t="s">
        <v>2</v>
      </c>
      <c r="C113" s="69">
        <f>'[4]Daily Roster'!$C113</f>
        <v>0</v>
      </c>
      <c r="D113" s="69">
        <f>'[4]Daily Roster'!$D113</f>
        <v>0</v>
      </c>
      <c r="E113" s="69">
        <f>'[4]Daily Roster'!$E113</f>
        <v>0</v>
      </c>
      <c r="F113" s="69">
        <f>'[4]Daily Roster'!$F113</f>
        <v>0</v>
      </c>
      <c r="G113" s="69">
        <f>'[4]Daily Roster'!$G113</f>
        <v>0</v>
      </c>
      <c r="H113" s="69">
        <f>'[4]Daily Roster'!$H113</f>
        <v>0</v>
      </c>
      <c r="I113" s="69">
        <f>'[4]Daily Roster'!$I113</f>
        <v>0</v>
      </c>
      <c r="J113" s="69">
        <f>'[4]Daily Roster'!$J113</f>
        <v>0</v>
      </c>
      <c r="K113" s="69">
        <f>'[4]Daily Roster'!$K113</f>
        <v>0</v>
      </c>
      <c r="L113" s="69">
        <f>'[4]Daily Roster'!$L113</f>
        <v>0</v>
      </c>
      <c r="M113" s="69">
        <f>'[4]Daily Roster'!$M113</f>
        <v>0</v>
      </c>
      <c r="N113" s="55">
        <f>'[4]Daily Roster'!$N113</f>
        <v>0</v>
      </c>
      <c r="O113" s="55">
        <f>'[4]Daily Roster'!$O113</f>
        <v>0</v>
      </c>
      <c r="P113" s="55">
        <f>'[4]Daily Roster'!$P113</f>
        <v>0</v>
      </c>
      <c r="Q113" s="55">
        <f>'[4]Daily Roster'!$Q113</f>
        <v>0</v>
      </c>
      <c r="R113" s="55">
        <f>'[4]Daily Roster'!$R113</f>
        <v>0</v>
      </c>
      <c r="S113" s="55">
        <f>'[4]Daily Roster'!$S113</f>
        <v>0</v>
      </c>
      <c r="T113" s="55">
        <f>'[4]Daily Roster'!$T113</f>
        <v>0</v>
      </c>
    </row>
    <row r="114" spans="1:20" x14ac:dyDescent="0.3">
      <c r="A114" s="7">
        <v>43257</v>
      </c>
      <c r="B114" s="1" t="s">
        <v>3</v>
      </c>
      <c r="C114" s="69">
        <f>'[4]Daily Roster'!$C114</f>
        <v>0</v>
      </c>
      <c r="D114" s="69">
        <f>'[4]Daily Roster'!$D114</f>
        <v>0</v>
      </c>
      <c r="E114" s="69">
        <f>'[4]Daily Roster'!$E114</f>
        <v>0</v>
      </c>
      <c r="F114" s="69">
        <f>'[4]Daily Roster'!$F114</f>
        <v>0</v>
      </c>
      <c r="G114" s="69">
        <f>'[4]Daily Roster'!$G114</f>
        <v>0</v>
      </c>
      <c r="H114" s="69">
        <f>'[4]Daily Roster'!$H114</f>
        <v>0</v>
      </c>
      <c r="I114" s="69">
        <f>'[4]Daily Roster'!$I114</f>
        <v>0</v>
      </c>
      <c r="J114" s="69">
        <f>'[4]Daily Roster'!$J114</f>
        <v>0</v>
      </c>
      <c r="K114" s="69">
        <f>'[4]Daily Roster'!$K114</f>
        <v>0</v>
      </c>
      <c r="L114" s="69">
        <f>'[4]Daily Roster'!$L114</f>
        <v>0</v>
      </c>
      <c r="M114" s="69">
        <f>'[4]Daily Roster'!$M114</f>
        <v>0</v>
      </c>
      <c r="N114" s="55">
        <f>'[4]Daily Roster'!$N114</f>
        <v>0</v>
      </c>
      <c r="O114" s="55">
        <f>'[4]Daily Roster'!$O114</f>
        <v>0</v>
      </c>
      <c r="P114" s="55">
        <f>'[4]Daily Roster'!$P114</f>
        <v>0</v>
      </c>
      <c r="Q114" s="55">
        <f>'[4]Daily Roster'!$Q114</f>
        <v>0</v>
      </c>
      <c r="R114" s="55">
        <f>'[4]Daily Roster'!$R114</f>
        <v>0</v>
      </c>
      <c r="S114" s="55">
        <f>'[4]Daily Roster'!$S114</f>
        <v>0</v>
      </c>
      <c r="T114" s="55">
        <f>'[4]Daily Roster'!$T114</f>
        <v>0</v>
      </c>
    </row>
    <row r="115" spans="1:20" x14ac:dyDescent="0.3">
      <c r="A115" s="7">
        <v>43258</v>
      </c>
      <c r="B115" s="1" t="s">
        <v>4</v>
      </c>
      <c r="C115" s="69">
        <f>'[4]Daily Roster'!$C115</f>
        <v>0</v>
      </c>
      <c r="D115" s="69">
        <f>'[4]Daily Roster'!$D115</f>
        <v>0</v>
      </c>
      <c r="E115" s="69">
        <f>'[4]Daily Roster'!$E115</f>
        <v>0</v>
      </c>
      <c r="F115" s="69">
        <f>'[4]Daily Roster'!$F115</f>
        <v>0</v>
      </c>
      <c r="G115" s="69">
        <f>'[4]Daily Roster'!$G115</f>
        <v>0</v>
      </c>
      <c r="H115" s="69">
        <f>'[4]Daily Roster'!$H115</f>
        <v>0</v>
      </c>
      <c r="I115" s="69">
        <f>'[4]Daily Roster'!$I115</f>
        <v>0</v>
      </c>
      <c r="J115" s="69">
        <f>'[4]Daily Roster'!$J115</f>
        <v>0</v>
      </c>
      <c r="K115" s="69">
        <f>'[4]Daily Roster'!$K115</f>
        <v>0</v>
      </c>
      <c r="L115" s="69">
        <f>'[4]Daily Roster'!$L115</f>
        <v>0</v>
      </c>
      <c r="M115" s="69">
        <f>'[4]Daily Roster'!$M115</f>
        <v>0</v>
      </c>
      <c r="N115" s="55">
        <f>'[4]Daily Roster'!$N115</f>
        <v>0</v>
      </c>
      <c r="O115" s="55">
        <f>'[4]Daily Roster'!$O115</f>
        <v>0</v>
      </c>
      <c r="P115" s="55">
        <f>'[4]Daily Roster'!$P115</f>
        <v>0</v>
      </c>
      <c r="Q115" s="55">
        <f>'[4]Daily Roster'!$Q115</f>
        <v>0</v>
      </c>
      <c r="R115" s="55">
        <f>'[4]Daily Roster'!$R115</f>
        <v>0</v>
      </c>
      <c r="S115" s="55">
        <f>'[4]Daily Roster'!$S115</f>
        <v>0</v>
      </c>
      <c r="T115" s="55">
        <f>'[4]Daily Roster'!$T115</f>
        <v>0</v>
      </c>
    </row>
    <row r="116" spans="1:20" x14ac:dyDescent="0.3">
      <c r="A116" s="7">
        <v>43259</v>
      </c>
      <c r="B116" s="1" t="s">
        <v>5</v>
      </c>
      <c r="C116" s="69">
        <f>'[4]Daily Roster'!$C116</f>
        <v>0</v>
      </c>
      <c r="D116" s="69">
        <f>'[4]Daily Roster'!$D116</f>
        <v>0</v>
      </c>
      <c r="E116" s="69">
        <f>'[4]Daily Roster'!$E116</f>
        <v>0</v>
      </c>
      <c r="F116" s="69">
        <f>'[4]Daily Roster'!$F116</f>
        <v>0</v>
      </c>
      <c r="G116" s="69">
        <f>'[4]Daily Roster'!$G116</f>
        <v>0</v>
      </c>
      <c r="H116" s="69">
        <f>'[4]Daily Roster'!$H116</f>
        <v>0</v>
      </c>
      <c r="I116" s="69">
        <f>'[4]Daily Roster'!$I116</f>
        <v>0</v>
      </c>
      <c r="J116" s="69">
        <f>'[4]Daily Roster'!$J116</f>
        <v>0</v>
      </c>
      <c r="K116" s="69">
        <f>'[4]Daily Roster'!$K116</f>
        <v>0</v>
      </c>
      <c r="L116" s="69">
        <f>'[4]Daily Roster'!$L116</f>
        <v>0</v>
      </c>
      <c r="M116" s="69">
        <f>'[4]Daily Roster'!$M116</f>
        <v>0</v>
      </c>
      <c r="N116" s="55">
        <f>'[4]Daily Roster'!$N116</f>
        <v>0</v>
      </c>
      <c r="O116" s="55">
        <f>'[4]Daily Roster'!$O116</f>
        <v>0</v>
      </c>
      <c r="P116" s="55">
        <f>'[4]Daily Roster'!$P116</f>
        <v>0</v>
      </c>
      <c r="Q116" s="55">
        <f>'[4]Daily Roster'!$Q116</f>
        <v>0</v>
      </c>
      <c r="R116" s="55">
        <f>'[4]Daily Roster'!$R116</f>
        <v>0</v>
      </c>
      <c r="S116" s="55">
        <f>'[4]Daily Roster'!$S116</f>
        <v>0</v>
      </c>
      <c r="T116" s="55">
        <f>'[4]Daily Roster'!$T116</f>
        <v>0</v>
      </c>
    </row>
    <row r="117" spans="1:20" x14ac:dyDescent="0.3">
      <c r="A117" s="7">
        <v>43262</v>
      </c>
      <c r="B117" s="1" t="s">
        <v>1</v>
      </c>
      <c r="C117" s="69">
        <f>'[4]Daily Roster'!$C117</f>
        <v>0</v>
      </c>
      <c r="D117" s="69">
        <f>'[4]Daily Roster'!$D117</f>
        <v>0</v>
      </c>
      <c r="E117" s="69">
        <f>'[4]Daily Roster'!$E117</f>
        <v>0</v>
      </c>
      <c r="F117" s="69">
        <f>'[4]Daily Roster'!$F117</f>
        <v>0</v>
      </c>
      <c r="G117" s="69">
        <f>'[4]Daily Roster'!$G117</f>
        <v>0</v>
      </c>
      <c r="H117" s="69">
        <f>'[4]Daily Roster'!$H117</f>
        <v>0</v>
      </c>
      <c r="I117" s="69">
        <f>'[4]Daily Roster'!$I117</f>
        <v>0</v>
      </c>
      <c r="J117" s="69">
        <f>'[4]Daily Roster'!$J117</f>
        <v>0</v>
      </c>
      <c r="K117" s="69">
        <f>'[4]Daily Roster'!$K117</f>
        <v>0</v>
      </c>
      <c r="L117" s="69">
        <f>'[4]Daily Roster'!$L117</f>
        <v>0</v>
      </c>
      <c r="M117" s="69">
        <f>'[4]Daily Roster'!$M117</f>
        <v>0</v>
      </c>
      <c r="N117" s="55">
        <f>'[4]Daily Roster'!$N117</f>
        <v>0</v>
      </c>
      <c r="O117" s="55">
        <f>'[4]Daily Roster'!$O117</f>
        <v>0</v>
      </c>
      <c r="P117" s="55">
        <f>'[4]Daily Roster'!$P117</f>
        <v>0</v>
      </c>
      <c r="Q117" s="55">
        <f>'[4]Daily Roster'!$Q117</f>
        <v>0</v>
      </c>
      <c r="R117" s="55">
        <f>'[4]Daily Roster'!$R117</f>
        <v>0</v>
      </c>
      <c r="S117" s="55">
        <f>'[4]Daily Roster'!$S117</f>
        <v>0</v>
      </c>
      <c r="T117" s="55">
        <f>'[4]Daily Roster'!$T117</f>
        <v>0</v>
      </c>
    </row>
    <row r="118" spans="1:20" x14ac:dyDescent="0.3">
      <c r="A118" s="7">
        <v>43263</v>
      </c>
      <c r="B118" s="1" t="s">
        <v>2</v>
      </c>
      <c r="C118" s="69">
        <f>'[4]Daily Roster'!$C118</f>
        <v>0</v>
      </c>
      <c r="D118" s="69">
        <f>'[4]Daily Roster'!$D118</f>
        <v>0</v>
      </c>
      <c r="E118" s="69">
        <f>'[4]Daily Roster'!$E118</f>
        <v>0</v>
      </c>
      <c r="F118" s="69">
        <f>'[4]Daily Roster'!$F118</f>
        <v>0</v>
      </c>
      <c r="G118" s="69">
        <f>'[4]Daily Roster'!$G118</f>
        <v>0</v>
      </c>
      <c r="H118" s="69">
        <f>'[4]Daily Roster'!$H118</f>
        <v>0</v>
      </c>
      <c r="I118" s="69">
        <f>'[4]Daily Roster'!$I118</f>
        <v>0</v>
      </c>
      <c r="J118" s="69">
        <f>'[4]Daily Roster'!$J118</f>
        <v>0</v>
      </c>
      <c r="K118" s="69">
        <f>'[4]Daily Roster'!$K118</f>
        <v>0</v>
      </c>
      <c r="L118" s="69">
        <f>'[4]Daily Roster'!$L118</f>
        <v>0</v>
      </c>
      <c r="M118" s="69">
        <f>'[4]Daily Roster'!$M118</f>
        <v>0</v>
      </c>
      <c r="N118" s="55">
        <f>'[4]Daily Roster'!$N118</f>
        <v>0</v>
      </c>
      <c r="O118" s="55">
        <f>'[4]Daily Roster'!$O118</f>
        <v>0</v>
      </c>
      <c r="P118" s="55">
        <f>'[4]Daily Roster'!$P118</f>
        <v>0</v>
      </c>
      <c r="Q118" s="55">
        <f>'[4]Daily Roster'!$Q118</f>
        <v>0</v>
      </c>
      <c r="R118" s="55">
        <f>'[4]Daily Roster'!$R118</f>
        <v>0</v>
      </c>
      <c r="S118" s="55">
        <f>'[4]Daily Roster'!$S118</f>
        <v>0</v>
      </c>
      <c r="T118" s="55">
        <f>'[4]Daily Roster'!$T118</f>
        <v>0</v>
      </c>
    </row>
    <row r="119" spans="1:20" x14ac:dyDescent="0.3">
      <c r="A119" s="7">
        <v>43264</v>
      </c>
      <c r="B119" s="1" t="s">
        <v>3</v>
      </c>
      <c r="C119" s="69">
        <f>'[4]Daily Roster'!$C119</f>
        <v>0</v>
      </c>
      <c r="D119" s="69">
        <f>'[4]Daily Roster'!$D119</f>
        <v>0</v>
      </c>
      <c r="E119" s="69">
        <f>'[4]Daily Roster'!$E119</f>
        <v>0</v>
      </c>
      <c r="F119" s="69">
        <f>'[4]Daily Roster'!$F119</f>
        <v>0</v>
      </c>
      <c r="G119" s="69">
        <f>'[4]Daily Roster'!$G119</f>
        <v>0</v>
      </c>
      <c r="H119" s="69">
        <f>'[4]Daily Roster'!$H119</f>
        <v>0</v>
      </c>
      <c r="I119" s="69">
        <f>'[4]Daily Roster'!$I119</f>
        <v>0</v>
      </c>
      <c r="J119" s="69">
        <f>'[4]Daily Roster'!$J119</f>
        <v>0</v>
      </c>
      <c r="K119" s="69">
        <f>'[4]Daily Roster'!$K119</f>
        <v>0</v>
      </c>
      <c r="L119" s="69">
        <f>'[4]Daily Roster'!$L119</f>
        <v>0</v>
      </c>
      <c r="M119" s="69">
        <f>'[4]Daily Roster'!$M119</f>
        <v>0</v>
      </c>
      <c r="N119" s="55">
        <f>'[4]Daily Roster'!$N119</f>
        <v>0</v>
      </c>
      <c r="O119" s="55">
        <f>'[4]Daily Roster'!$O119</f>
        <v>0</v>
      </c>
      <c r="P119" s="55">
        <f>'[4]Daily Roster'!$P119</f>
        <v>0</v>
      </c>
      <c r="Q119" s="55">
        <f>'[4]Daily Roster'!$Q119</f>
        <v>0</v>
      </c>
      <c r="R119" s="55">
        <f>'[4]Daily Roster'!$R119</f>
        <v>0</v>
      </c>
      <c r="S119" s="55">
        <f>'[4]Daily Roster'!$S119</f>
        <v>0</v>
      </c>
      <c r="T119" s="55">
        <f>'[4]Daily Roster'!$T119</f>
        <v>0</v>
      </c>
    </row>
    <row r="120" spans="1:20" x14ac:dyDescent="0.3">
      <c r="A120" s="7">
        <v>43265</v>
      </c>
      <c r="B120" s="1" t="s">
        <v>4</v>
      </c>
      <c r="C120" s="69">
        <f>'[4]Daily Roster'!$C120</f>
        <v>0</v>
      </c>
      <c r="D120" s="69">
        <f>'[4]Daily Roster'!$D120</f>
        <v>0</v>
      </c>
      <c r="E120" s="69">
        <f>'[4]Daily Roster'!$E120</f>
        <v>0</v>
      </c>
      <c r="F120" s="69">
        <f>'[4]Daily Roster'!$F120</f>
        <v>0</v>
      </c>
      <c r="G120" s="69">
        <f>'[4]Daily Roster'!$G120</f>
        <v>0</v>
      </c>
      <c r="H120" s="69">
        <f>'[4]Daily Roster'!$H120</f>
        <v>0</v>
      </c>
      <c r="I120" s="69">
        <f>'[4]Daily Roster'!$I120</f>
        <v>0</v>
      </c>
      <c r="J120" s="69">
        <f>'[4]Daily Roster'!$J120</f>
        <v>0</v>
      </c>
      <c r="K120" s="69">
        <f>'[4]Daily Roster'!$K120</f>
        <v>0</v>
      </c>
      <c r="L120" s="69">
        <f>'[4]Daily Roster'!$L120</f>
        <v>0</v>
      </c>
      <c r="M120" s="69">
        <f>'[4]Daily Roster'!$M120</f>
        <v>0</v>
      </c>
      <c r="N120" s="55">
        <f>'[4]Daily Roster'!$N120</f>
        <v>0</v>
      </c>
      <c r="O120" s="55">
        <f>'[4]Daily Roster'!$O120</f>
        <v>0</v>
      </c>
      <c r="P120" s="55">
        <f>'[4]Daily Roster'!$P120</f>
        <v>0</v>
      </c>
      <c r="Q120" s="55">
        <f>'[4]Daily Roster'!$Q120</f>
        <v>0</v>
      </c>
      <c r="R120" s="55">
        <f>'[4]Daily Roster'!$R120</f>
        <v>0</v>
      </c>
      <c r="S120" s="55">
        <f>'[4]Daily Roster'!$S120</f>
        <v>0</v>
      </c>
      <c r="T120" s="55">
        <f>'[4]Daily Roster'!$T120</f>
        <v>0</v>
      </c>
    </row>
    <row r="121" spans="1:20" x14ac:dyDescent="0.3">
      <c r="A121" s="7">
        <v>43266</v>
      </c>
      <c r="B121" s="1" t="s">
        <v>5</v>
      </c>
      <c r="C121" s="69">
        <f>'[4]Daily Roster'!$C121</f>
        <v>0</v>
      </c>
      <c r="D121" s="69">
        <f>'[4]Daily Roster'!$D121</f>
        <v>0</v>
      </c>
      <c r="E121" s="69">
        <f>'[4]Daily Roster'!$E121</f>
        <v>0</v>
      </c>
      <c r="F121" s="69">
        <f>'[4]Daily Roster'!$F121</f>
        <v>0</v>
      </c>
      <c r="G121" s="69">
        <f>'[4]Daily Roster'!$G121</f>
        <v>0</v>
      </c>
      <c r="H121" s="69">
        <f>'[4]Daily Roster'!$H121</f>
        <v>0</v>
      </c>
      <c r="I121" s="69">
        <f>'[4]Daily Roster'!$I121</f>
        <v>0</v>
      </c>
      <c r="J121" s="69">
        <f>'[4]Daily Roster'!$J121</f>
        <v>0</v>
      </c>
      <c r="K121" s="69">
        <f>'[4]Daily Roster'!$K121</f>
        <v>0</v>
      </c>
      <c r="L121" s="69">
        <f>'[4]Daily Roster'!$L121</f>
        <v>0</v>
      </c>
      <c r="M121" s="69">
        <f>'[4]Daily Roster'!$M121</f>
        <v>0</v>
      </c>
      <c r="N121" s="55">
        <f>'[4]Daily Roster'!$N121</f>
        <v>0</v>
      </c>
      <c r="O121" s="55">
        <f>'[4]Daily Roster'!$O121</f>
        <v>0</v>
      </c>
      <c r="P121" s="55">
        <f>'[4]Daily Roster'!$P121</f>
        <v>0</v>
      </c>
      <c r="Q121" s="55">
        <f>'[4]Daily Roster'!$Q121</f>
        <v>0</v>
      </c>
      <c r="R121" s="55">
        <f>'[4]Daily Roster'!$R121</f>
        <v>0</v>
      </c>
      <c r="S121" s="55">
        <f>'[4]Daily Roster'!$S121</f>
        <v>0</v>
      </c>
      <c r="T121" s="55">
        <f>'[4]Daily Roster'!$T121</f>
        <v>0</v>
      </c>
    </row>
    <row r="122" spans="1:20" x14ac:dyDescent="0.3">
      <c r="A122" s="7">
        <v>43269</v>
      </c>
      <c r="B122" s="1" t="s">
        <v>1</v>
      </c>
      <c r="C122" s="69">
        <f>'[4]Daily Roster'!$C122</f>
        <v>0</v>
      </c>
      <c r="D122" s="69">
        <f>'[4]Daily Roster'!$D122</f>
        <v>0</v>
      </c>
      <c r="E122" s="69">
        <f>'[4]Daily Roster'!$E122</f>
        <v>0</v>
      </c>
      <c r="F122" s="69">
        <f>'[4]Daily Roster'!$F122</f>
        <v>0</v>
      </c>
      <c r="G122" s="69">
        <f>'[4]Daily Roster'!$G122</f>
        <v>0</v>
      </c>
      <c r="H122" s="69">
        <f>'[4]Daily Roster'!$H122</f>
        <v>0</v>
      </c>
      <c r="I122" s="69">
        <f>'[4]Daily Roster'!$I122</f>
        <v>0</v>
      </c>
      <c r="J122" s="69">
        <f>'[4]Daily Roster'!$J122</f>
        <v>0</v>
      </c>
      <c r="K122" s="69">
        <f>'[4]Daily Roster'!$K122</f>
        <v>0</v>
      </c>
      <c r="L122" s="69">
        <f>'[4]Daily Roster'!$L122</f>
        <v>0</v>
      </c>
      <c r="M122" s="69">
        <f>'[4]Daily Roster'!$M122</f>
        <v>0</v>
      </c>
      <c r="N122" s="55">
        <f>'[4]Daily Roster'!$N122</f>
        <v>0</v>
      </c>
      <c r="O122" s="55">
        <f>'[4]Daily Roster'!$O122</f>
        <v>0</v>
      </c>
      <c r="P122" s="55">
        <f>'[4]Daily Roster'!$P122</f>
        <v>0</v>
      </c>
      <c r="Q122" s="55">
        <f>'[4]Daily Roster'!$Q122</f>
        <v>0</v>
      </c>
      <c r="R122" s="55">
        <f>'[4]Daily Roster'!$R122</f>
        <v>0</v>
      </c>
      <c r="S122" s="55">
        <f>'[4]Daily Roster'!$S122</f>
        <v>0</v>
      </c>
      <c r="T122" s="55">
        <f>'[4]Daily Roster'!$T122</f>
        <v>0</v>
      </c>
    </row>
    <row r="123" spans="1:20" x14ac:dyDescent="0.3">
      <c r="A123" s="7">
        <v>43270</v>
      </c>
      <c r="B123" s="1" t="s">
        <v>2</v>
      </c>
      <c r="C123" s="69">
        <f>'[4]Daily Roster'!$C123</f>
        <v>0</v>
      </c>
      <c r="D123" s="69">
        <f>'[4]Daily Roster'!$D123</f>
        <v>0</v>
      </c>
      <c r="E123" s="69">
        <f>'[4]Daily Roster'!$E123</f>
        <v>0</v>
      </c>
      <c r="F123" s="69">
        <f>'[4]Daily Roster'!$F123</f>
        <v>0</v>
      </c>
      <c r="G123" s="69">
        <f>'[4]Daily Roster'!$G123</f>
        <v>0</v>
      </c>
      <c r="H123" s="69">
        <f>'[4]Daily Roster'!$H123</f>
        <v>0</v>
      </c>
      <c r="I123" s="69">
        <f>'[4]Daily Roster'!$I123</f>
        <v>0</v>
      </c>
      <c r="J123" s="69">
        <f>'[4]Daily Roster'!$J123</f>
        <v>0</v>
      </c>
      <c r="K123" s="69">
        <f>'[4]Daily Roster'!$K123</f>
        <v>0</v>
      </c>
      <c r="L123" s="69">
        <f>'[4]Daily Roster'!$L123</f>
        <v>0</v>
      </c>
      <c r="M123" s="69">
        <f>'[4]Daily Roster'!$M123</f>
        <v>0</v>
      </c>
      <c r="N123" s="55">
        <f>'[4]Daily Roster'!$N123</f>
        <v>0</v>
      </c>
      <c r="O123" s="55">
        <f>'[4]Daily Roster'!$O123</f>
        <v>0</v>
      </c>
      <c r="P123" s="55">
        <f>'[4]Daily Roster'!$P123</f>
        <v>0</v>
      </c>
      <c r="Q123" s="55">
        <f>'[4]Daily Roster'!$Q123</f>
        <v>0</v>
      </c>
      <c r="R123" s="55">
        <f>'[4]Daily Roster'!$R123</f>
        <v>0</v>
      </c>
      <c r="S123" s="55">
        <f>'[4]Daily Roster'!$S123</f>
        <v>0</v>
      </c>
      <c r="T123" s="55">
        <f>'[4]Daily Roster'!$T123</f>
        <v>0</v>
      </c>
    </row>
    <row r="124" spans="1:20" x14ac:dyDescent="0.3">
      <c r="A124" s="7">
        <v>43271</v>
      </c>
      <c r="B124" s="1" t="s">
        <v>3</v>
      </c>
      <c r="C124" s="69">
        <f>'[4]Daily Roster'!$C124</f>
        <v>0</v>
      </c>
      <c r="D124" s="69">
        <f>'[4]Daily Roster'!$D124</f>
        <v>0</v>
      </c>
      <c r="E124" s="69">
        <f>'[4]Daily Roster'!$E124</f>
        <v>0</v>
      </c>
      <c r="F124" s="69">
        <f>'[4]Daily Roster'!$F124</f>
        <v>0</v>
      </c>
      <c r="G124" s="69">
        <f>'[4]Daily Roster'!$G124</f>
        <v>0</v>
      </c>
      <c r="H124" s="69">
        <f>'[4]Daily Roster'!$H124</f>
        <v>0</v>
      </c>
      <c r="I124" s="69">
        <f>'[4]Daily Roster'!$I124</f>
        <v>0</v>
      </c>
      <c r="J124" s="69">
        <f>'[4]Daily Roster'!$J124</f>
        <v>0</v>
      </c>
      <c r="K124" s="69">
        <f>'[4]Daily Roster'!$K124</f>
        <v>0</v>
      </c>
      <c r="L124" s="69">
        <f>'[4]Daily Roster'!$L124</f>
        <v>0</v>
      </c>
      <c r="M124" s="69">
        <f>'[4]Daily Roster'!$M124</f>
        <v>0</v>
      </c>
      <c r="N124" s="55">
        <f>'[4]Daily Roster'!$N124</f>
        <v>0</v>
      </c>
      <c r="O124" s="55">
        <f>'[4]Daily Roster'!$O124</f>
        <v>0</v>
      </c>
      <c r="P124" s="55">
        <f>'[4]Daily Roster'!$P124</f>
        <v>0</v>
      </c>
      <c r="Q124" s="55">
        <f>'[4]Daily Roster'!$Q124</f>
        <v>0</v>
      </c>
      <c r="R124" s="55">
        <f>'[4]Daily Roster'!$R124</f>
        <v>0</v>
      </c>
      <c r="S124" s="55">
        <f>'[4]Daily Roster'!$S124</f>
        <v>0</v>
      </c>
      <c r="T124" s="55">
        <f>'[4]Daily Roster'!$T124</f>
        <v>0</v>
      </c>
    </row>
    <row r="125" spans="1:20" x14ac:dyDescent="0.3">
      <c r="A125" s="7">
        <v>43272</v>
      </c>
      <c r="B125" s="1" t="s">
        <v>4</v>
      </c>
      <c r="C125" s="69">
        <f>'[4]Daily Roster'!$C125</f>
        <v>0</v>
      </c>
      <c r="D125" s="69">
        <f>'[4]Daily Roster'!$D125</f>
        <v>0</v>
      </c>
      <c r="E125" s="69">
        <f>'[4]Daily Roster'!$E125</f>
        <v>0</v>
      </c>
      <c r="F125" s="69">
        <f>'[4]Daily Roster'!$F125</f>
        <v>0</v>
      </c>
      <c r="G125" s="69">
        <f>'[4]Daily Roster'!$G125</f>
        <v>0</v>
      </c>
      <c r="H125" s="69">
        <f>'[4]Daily Roster'!$H125</f>
        <v>0</v>
      </c>
      <c r="I125" s="69">
        <f>'[4]Daily Roster'!$I125</f>
        <v>0</v>
      </c>
      <c r="J125" s="69">
        <f>'[4]Daily Roster'!$J125</f>
        <v>0</v>
      </c>
      <c r="K125" s="69">
        <f>'[4]Daily Roster'!$K125</f>
        <v>0</v>
      </c>
      <c r="L125" s="69">
        <f>'[4]Daily Roster'!$L125</f>
        <v>0</v>
      </c>
      <c r="M125" s="69">
        <f>'[4]Daily Roster'!$M125</f>
        <v>0</v>
      </c>
      <c r="N125" s="55">
        <f>'[4]Daily Roster'!$N125</f>
        <v>0</v>
      </c>
      <c r="O125" s="55">
        <f>'[4]Daily Roster'!$O125</f>
        <v>0</v>
      </c>
      <c r="P125" s="55">
        <f>'[4]Daily Roster'!$P125</f>
        <v>0</v>
      </c>
      <c r="Q125" s="55">
        <f>'[4]Daily Roster'!$Q125</f>
        <v>0</v>
      </c>
      <c r="R125" s="55">
        <f>'[4]Daily Roster'!$R125</f>
        <v>0</v>
      </c>
      <c r="S125" s="55">
        <f>'[4]Daily Roster'!$S125</f>
        <v>0</v>
      </c>
      <c r="T125" s="55">
        <f>'[4]Daily Roster'!$T125</f>
        <v>0</v>
      </c>
    </row>
    <row r="126" spans="1:20" x14ac:dyDescent="0.3">
      <c r="A126" s="7">
        <v>43273</v>
      </c>
      <c r="B126" s="1" t="s">
        <v>5</v>
      </c>
      <c r="C126" s="69">
        <f>'[4]Daily Roster'!$C126</f>
        <v>0</v>
      </c>
      <c r="D126" s="69">
        <f>'[4]Daily Roster'!$D126</f>
        <v>0</v>
      </c>
      <c r="E126" s="69">
        <f>'[4]Daily Roster'!$E126</f>
        <v>0</v>
      </c>
      <c r="F126" s="69">
        <f>'[4]Daily Roster'!$F126</f>
        <v>0</v>
      </c>
      <c r="G126" s="69">
        <f>'[4]Daily Roster'!$G126</f>
        <v>0</v>
      </c>
      <c r="H126" s="69">
        <f>'[4]Daily Roster'!$H126</f>
        <v>0</v>
      </c>
      <c r="I126" s="69">
        <f>'[4]Daily Roster'!$I126</f>
        <v>0</v>
      </c>
      <c r="J126" s="69">
        <f>'[4]Daily Roster'!$J126</f>
        <v>0</v>
      </c>
      <c r="K126" s="69">
        <f>'[4]Daily Roster'!$K126</f>
        <v>0</v>
      </c>
      <c r="L126" s="69">
        <f>'[4]Daily Roster'!$L126</f>
        <v>0</v>
      </c>
      <c r="M126" s="69">
        <f>'[4]Daily Roster'!$M126</f>
        <v>0</v>
      </c>
      <c r="N126" s="55">
        <f>'[4]Daily Roster'!$N126</f>
        <v>0</v>
      </c>
      <c r="O126" s="55">
        <f>'[4]Daily Roster'!$O126</f>
        <v>0</v>
      </c>
      <c r="P126" s="55">
        <f>'[4]Daily Roster'!$P126</f>
        <v>0</v>
      </c>
      <c r="Q126" s="55">
        <f>'[4]Daily Roster'!$Q126</f>
        <v>0</v>
      </c>
      <c r="R126" s="55">
        <f>'[4]Daily Roster'!$R126</f>
        <v>0</v>
      </c>
      <c r="S126" s="55">
        <f>'[4]Daily Roster'!$S126</f>
        <v>0</v>
      </c>
      <c r="T126" s="55">
        <f>'[4]Daily Roster'!$T126</f>
        <v>0</v>
      </c>
    </row>
    <row r="127" spans="1:20" x14ac:dyDescent="0.3">
      <c r="A127" s="7">
        <v>43276</v>
      </c>
      <c r="B127" s="1" t="s">
        <v>1</v>
      </c>
      <c r="C127" s="69">
        <f>'[4]Daily Roster'!$C127</f>
        <v>0</v>
      </c>
      <c r="D127" s="69">
        <f>'[4]Daily Roster'!$D127</f>
        <v>0</v>
      </c>
      <c r="E127" s="69">
        <f>'[4]Daily Roster'!$E127</f>
        <v>0</v>
      </c>
      <c r="F127" s="69">
        <f>'[4]Daily Roster'!$F127</f>
        <v>0</v>
      </c>
      <c r="G127" s="69">
        <f>'[4]Daily Roster'!$G127</f>
        <v>0</v>
      </c>
      <c r="H127" s="69">
        <f>'[4]Daily Roster'!$H127</f>
        <v>0</v>
      </c>
      <c r="I127" s="69">
        <f>'[4]Daily Roster'!$I127</f>
        <v>0</v>
      </c>
      <c r="J127" s="69">
        <f>'[4]Daily Roster'!$J127</f>
        <v>0</v>
      </c>
      <c r="K127" s="69">
        <f>'[4]Daily Roster'!$K127</f>
        <v>0</v>
      </c>
      <c r="L127" s="69">
        <f>'[4]Daily Roster'!$L127</f>
        <v>0</v>
      </c>
      <c r="M127" s="69">
        <f>'[4]Daily Roster'!$M127</f>
        <v>0</v>
      </c>
      <c r="N127" s="55">
        <f>'[4]Daily Roster'!$N127</f>
        <v>0</v>
      </c>
      <c r="O127" s="55">
        <f>'[4]Daily Roster'!$O127</f>
        <v>0</v>
      </c>
      <c r="P127" s="55">
        <f>'[4]Daily Roster'!$P127</f>
        <v>0</v>
      </c>
      <c r="Q127" s="55">
        <f>'[4]Daily Roster'!$Q127</f>
        <v>0</v>
      </c>
      <c r="R127" s="55">
        <f>'[4]Daily Roster'!$R127</f>
        <v>0</v>
      </c>
      <c r="S127" s="55">
        <f>'[4]Daily Roster'!$S127</f>
        <v>0</v>
      </c>
      <c r="T127" s="55">
        <f>'[4]Daily Roster'!$T127</f>
        <v>0</v>
      </c>
    </row>
    <row r="128" spans="1:20" x14ac:dyDescent="0.3">
      <c r="A128" s="7">
        <v>43277</v>
      </c>
      <c r="B128" s="1" t="s">
        <v>2</v>
      </c>
      <c r="C128" s="69">
        <f>'[4]Daily Roster'!$C128</f>
        <v>0</v>
      </c>
      <c r="D128" s="69">
        <f>'[4]Daily Roster'!$D128</f>
        <v>0</v>
      </c>
      <c r="E128" s="69">
        <f>'[4]Daily Roster'!$E128</f>
        <v>0</v>
      </c>
      <c r="F128" s="69">
        <f>'[4]Daily Roster'!$F128</f>
        <v>0</v>
      </c>
      <c r="G128" s="69">
        <f>'[4]Daily Roster'!$G128</f>
        <v>0</v>
      </c>
      <c r="H128" s="69">
        <f>'[4]Daily Roster'!$H128</f>
        <v>0</v>
      </c>
      <c r="I128" s="69">
        <f>'[4]Daily Roster'!$I128</f>
        <v>0</v>
      </c>
      <c r="J128" s="69">
        <f>'[4]Daily Roster'!$J128</f>
        <v>0</v>
      </c>
      <c r="K128" s="69">
        <f>'[4]Daily Roster'!$K128</f>
        <v>0</v>
      </c>
      <c r="L128" s="69">
        <f>'[4]Daily Roster'!$L128</f>
        <v>0</v>
      </c>
      <c r="M128" s="69">
        <f>'[4]Daily Roster'!$M128</f>
        <v>0</v>
      </c>
      <c r="N128" s="55">
        <f>'[4]Daily Roster'!$N128</f>
        <v>0</v>
      </c>
      <c r="O128" s="55">
        <f>'[4]Daily Roster'!$O128</f>
        <v>0</v>
      </c>
      <c r="P128" s="55">
        <f>'[4]Daily Roster'!$P128</f>
        <v>0</v>
      </c>
      <c r="Q128" s="55">
        <f>'[4]Daily Roster'!$Q128</f>
        <v>0</v>
      </c>
      <c r="R128" s="55">
        <f>'[4]Daily Roster'!$R128</f>
        <v>0</v>
      </c>
      <c r="S128" s="55">
        <f>'[4]Daily Roster'!$S128</f>
        <v>0</v>
      </c>
      <c r="T128" s="55">
        <f>'[4]Daily Roster'!$T128</f>
        <v>0</v>
      </c>
    </row>
    <row r="129" spans="1:20" x14ac:dyDescent="0.3">
      <c r="A129" s="7">
        <v>43278</v>
      </c>
      <c r="B129" s="1" t="s">
        <v>3</v>
      </c>
      <c r="C129" s="69">
        <f>'[4]Daily Roster'!$C129</f>
        <v>0</v>
      </c>
      <c r="D129" s="69">
        <f>'[4]Daily Roster'!$D129</f>
        <v>0</v>
      </c>
      <c r="E129" s="69">
        <f>'[4]Daily Roster'!$E129</f>
        <v>0</v>
      </c>
      <c r="F129" s="69">
        <f>'[4]Daily Roster'!$F129</f>
        <v>0</v>
      </c>
      <c r="G129" s="69">
        <f>'[4]Daily Roster'!$G129</f>
        <v>0</v>
      </c>
      <c r="H129" s="69">
        <f>'[4]Daily Roster'!$H129</f>
        <v>0</v>
      </c>
      <c r="I129" s="69">
        <f>'[4]Daily Roster'!$I129</f>
        <v>0</v>
      </c>
      <c r="J129" s="69">
        <f>'[4]Daily Roster'!$J129</f>
        <v>0</v>
      </c>
      <c r="K129" s="69">
        <f>'[4]Daily Roster'!$K129</f>
        <v>0</v>
      </c>
      <c r="L129" s="69">
        <f>'[4]Daily Roster'!$L129</f>
        <v>0</v>
      </c>
      <c r="M129" s="69">
        <f>'[4]Daily Roster'!$M129</f>
        <v>0</v>
      </c>
      <c r="N129" s="55">
        <f>'[4]Daily Roster'!$N129</f>
        <v>0</v>
      </c>
      <c r="O129" s="55">
        <f>'[4]Daily Roster'!$O129</f>
        <v>0</v>
      </c>
      <c r="P129" s="55">
        <f>'[4]Daily Roster'!$P129</f>
        <v>0</v>
      </c>
      <c r="Q129" s="55">
        <f>'[4]Daily Roster'!$Q129</f>
        <v>0</v>
      </c>
      <c r="R129" s="55">
        <f>'[4]Daily Roster'!$R129</f>
        <v>0</v>
      </c>
      <c r="S129" s="55">
        <f>'[4]Daily Roster'!$S129</f>
        <v>0</v>
      </c>
      <c r="T129" s="55">
        <f>'[4]Daily Roster'!$T129</f>
        <v>0</v>
      </c>
    </row>
    <row r="130" spans="1:20" x14ac:dyDescent="0.3">
      <c r="A130" s="7">
        <v>43279</v>
      </c>
      <c r="B130" s="1" t="s">
        <v>4</v>
      </c>
      <c r="C130" s="69">
        <f>'[4]Daily Roster'!$C130</f>
        <v>0</v>
      </c>
      <c r="D130" s="69">
        <f>'[4]Daily Roster'!$D130</f>
        <v>0</v>
      </c>
      <c r="E130" s="69">
        <f>'[4]Daily Roster'!$E130</f>
        <v>0</v>
      </c>
      <c r="F130" s="69">
        <f>'[4]Daily Roster'!$F130</f>
        <v>0</v>
      </c>
      <c r="G130" s="69">
        <f>'[4]Daily Roster'!$G130</f>
        <v>0</v>
      </c>
      <c r="H130" s="69">
        <f>'[4]Daily Roster'!$H130</f>
        <v>0</v>
      </c>
      <c r="I130" s="69">
        <f>'[4]Daily Roster'!$I130</f>
        <v>0</v>
      </c>
      <c r="J130" s="69">
        <f>'[4]Daily Roster'!$J130</f>
        <v>0</v>
      </c>
      <c r="K130" s="69">
        <f>'[4]Daily Roster'!$K130</f>
        <v>0</v>
      </c>
      <c r="L130" s="69">
        <f>'[4]Daily Roster'!$L130</f>
        <v>0</v>
      </c>
      <c r="M130" s="69">
        <f>'[4]Daily Roster'!$M130</f>
        <v>0</v>
      </c>
      <c r="N130" s="55">
        <f>'[4]Daily Roster'!$N130</f>
        <v>0</v>
      </c>
      <c r="O130" s="55">
        <f>'[4]Daily Roster'!$O130</f>
        <v>0</v>
      </c>
      <c r="P130" s="55">
        <f>'[4]Daily Roster'!$P130</f>
        <v>0</v>
      </c>
      <c r="Q130" s="55">
        <f>'[4]Daily Roster'!$Q130</f>
        <v>0</v>
      </c>
      <c r="R130" s="55">
        <f>'[4]Daily Roster'!$R130</f>
        <v>0</v>
      </c>
      <c r="S130" s="55">
        <f>'[4]Daily Roster'!$S130</f>
        <v>0</v>
      </c>
      <c r="T130" s="55">
        <f>'[4]Daily Roster'!$T130</f>
        <v>0</v>
      </c>
    </row>
    <row r="131" spans="1:20" x14ac:dyDescent="0.3">
      <c r="A131" s="7">
        <v>43280</v>
      </c>
      <c r="B131" s="1" t="s">
        <v>5</v>
      </c>
      <c r="C131" s="69">
        <f>'[4]Daily Roster'!$C131</f>
        <v>0</v>
      </c>
      <c r="D131" s="69">
        <f>'[4]Daily Roster'!$D131</f>
        <v>0</v>
      </c>
      <c r="E131" s="69">
        <f>'[4]Daily Roster'!$E131</f>
        <v>0</v>
      </c>
      <c r="F131" s="69">
        <f>'[4]Daily Roster'!$F131</f>
        <v>0</v>
      </c>
      <c r="G131" s="69">
        <f>'[4]Daily Roster'!$G131</f>
        <v>0</v>
      </c>
      <c r="H131" s="69">
        <f>'[4]Daily Roster'!$H131</f>
        <v>0</v>
      </c>
      <c r="I131" s="69">
        <f>'[4]Daily Roster'!$I131</f>
        <v>0</v>
      </c>
      <c r="J131" s="69">
        <f>'[4]Daily Roster'!$J131</f>
        <v>0</v>
      </c>
      <c r="K131" s="69">
        <f>'[4]Daily Roster'!$K131</f>
        <v>0</v>
      </c>
      <c r="L131" s="69">
        <f>'[4]Daily Roster'!$L131</f>
        <v>0</v>
      </c>
      <c r="M131" s="69">
        <f>'[4]Daily Roster'!$M131</f>
        <v>0</v>
      </c>
      <c r="N131" s="55">
        <f>'[4]Daily Roster'!$N131</f>
        <v>0</v>
      </c>
      <c r="O131" s="55">
        <f>'[4]Daily Roster'!$O131</f>
        <v>0</v>
      </c>
      <c r="P131" s="55">
        <f>'[4]Daily Roster'!$P131</f>
        <v>0</v>
      </c>
      <c r="Q131" s="55">
        <f>'[4]Daily Roster'!$Q131</f>
        <v>0</v>
      </c>
      <c r="R131" s="55">
        <f>'[4]Daily Roster'!$R131</f>
        <v>0</v>
      </c>
      <c r="S131" s="55">
        <f>'[4]Daily Roster'!$S131</f>
        <v>0</v>
      </c>
      <c r="T131" s="55">
        <f>'[4]Daily Roster'!$T131</f>
        <v>0</v>
      </c>
    </row>
    <row r="132" spans="1:20" x14ac:dyDescent="0.3">
      <c r="A132" s="7">
        <v>43283</v>
      </c>
      <c r="B132" s="1" t="s">
        <v>1</v>
      </c>
      <c r="C132" s="69">
        <f>'[4]Daily Roster'!$C132</f>
        <v>0</v>
      </c>
      <c r="D132" s="69">
        <f>'[4]Daily Roster'!$D132</f>
        <v>0</v>
      </c>
      <c r="E132" s="69">
        <f>'[4]Daily Roster'!$E132</f>
        <v>0</v>
      </c>
      <c r="F132" s="69">
        <f>'[4]Daily Roster'!$F132</f>
        <v>0</v>
      </c>
      <c r="G132" s="69">
        <f>'[4]Daily Roster'!$G132</f>
        <v>0</v>
      </c>
      <c r="H132" s="69">
        <f>'[4]Daily Roster'!$H132</f>
        <v>0</v>
      </c>
      <c r="I132" s="69">
        <f>'[4]Daily Roster'!$I132</f>
        <v>0</v>
      </c>
      <c r="J132" s="69">
        <f>'[4]Daily Roster'!$J132</f>
        <v>0</v>
      </c>
      <c r="K132" s="69">
        <f>'[4]Daily Roster'!$K132</f>
        <v>0</v>
      </c>
      <c r="L132" s="69">
        <f>'[4]Daily Roster'!$L132</f>
        <v>0</v>
      </c>
      <c r="M132" s="69">
        <f>'[4]Daily Roster'!$M132</f>
        <v>0</v>
      </c>
      <c r="N132" s="55">
        <f>'[4]Daily Roster'!$N132</f>
        <v>0</v>
      </c>
      <c r="O132" s="55">
        <f>'[4]Daily Roster'!$O132</f>
        <v>0</v>
      </c>
      <c r="P132" s="55">
        <f>'[4]Daily Roster'!$P132</f>
        <v>0</v>
      </c>
      <c r="Q132" s="55">
        <f>'[4]Daily Roster'!$Q132</f>
        <v>0</v>
      </c>
      <c r="R132" s="55">
        <f>'[4]Daily Roster'!$R132</f>
        <v>0</v>
      </c>
      <c r="S132" s="55">
        <f>'[4]Daily Roster'!$S132</f>
        <v>0</v>
      </c>
      <c r="T132" s="55">
        <f>'[4]Daily Roster'!$T132</f>
        <v>0</v>
      </c>
    </row>
    <row r="133" spans="1:20" x14ac:dyDescent="0.3">
      <c r="A133" s="7">
        <v>43284</v>
      </c>
      <c r="B133" s="1" t="s">
        <v>2</v>
      </c>
      <c r="C133" s="69">
        <f>'[4]Daily Roster'!$C133</f>
        <v>0</v>
      </c>
      <c r="D133" s="69">
        <f>'[4]Daily Roster'!$D133</f>
        <v>0</v>
      </c>
      <c r="E133" s="69">
        <f>'[4]Daily Roster'!$E133</f>
        <v>0</v>
      </c>
      <c r="F133" s="69">
        <f>'[4]Daily Roster'!$F133</f>
        <v>0</v>
      </c>
      <c r="G133" s="69">
        <f>'[4]Daily Roster'!$G133</f>
        <v>0</v>
      </c>
      <c r="H133" s="69">
        <f>'[4]Daily Roster'!$H133</f>
        <v>0</v>
      </c>
      <c r="I133" s="69">
        <f>'[4]Daily Roster'!$I133</f>
        <v>0</v>
      </c>
      <c r="J133" s="69">
        <f>'[4]Daily Roster'!$J133</f>
        <v>0</v>
      </c>
      <c r="K133" s="69">
        <f>'[4]Daily Roster'!$K133</f>
        <v>0</v>
      </c>
      <c r="L133" s="69">
        <f>'[4]Daily Roster'!$L133</f>
        <v>0</v>
      </c>
      <c r="M133" s="69">
        <f>'[4]Daily Roster'!$M133</f>
        <v>0</v>
      </c>
      <c r="N133" s="55">
        <f>'[4]Daily Roster'!$N133</f>
        <v>0</v>
      </c>
      <c r="O133" s="55">
        <f>'[4]Daily Roster'!$O133</f>
        <v>0</v>
      </c>
      <c r="P133" s="55">
        <f>'[4]Daily Roster'!$P133</f>
        <v>0</v>
      </c>
      <c r="Q133" s="55">
        <f>'[4]Daily Roster'!$Q133</f>
        <v>0</v>
      </c>
      <c r="R133" s="55">
        <f>'[4]Daily Roster'!$R133</f>
        <v>0</v>
      </c>
      <c r="S133" s="55">
        <f>'[4]Daily Roster'!$S133</f>
        <v>0</v>
      </c>
      <c r="T133" s="55">
        <f>'[4]Daily Roster'!$T133</f>
        <v>0</v>
      </c>
    </row>
    <row r="134" spans="1:20" x14ac:dyDescent="0.3">
      <c r="A134" s="7">
        <v>43285</v>
      </c>
      <c r="B134" s="1" t="s">
        <v>3</v>
      </c>
      <c r="C134" s="69">
        <f>'[4]Daily Roster'!$C134</f>
        <v>0</v>
      </c>
      <c r="D134" s="69">
        <f>'[4]Daily Roster'!$D134</f>
        <v>0</v>
      </c>
      <c r="E134" s="69">
        <f>'[4]Daily Roster'!$E134</f>
        <v>0</v>
      </c>
      <c r="F134" s="69">
        <f>'[4]Daily Roster'!$F134</f>
        <v>0</v>
      </c>
      <c r="G134" s="69">
        <f>'[4]Daily Roster'!$G134</f>
        <v>0</v>
      </c>
      <c r="H134" s="69">
        <f>'[4]Daily Roster'!$H134</f>
        <v>0</v>
      </c>
      <c r="I134" s="69">
        <f>'[4]Daily Roster'!$I134</f>
        <v>0</v>
      </c>
      <c r="J134" s="69">
        <f>'[4]Daily Roster'!$J134</f>
        <v>0</v>
      </c>
      <c r="K134" s="69">
        <f>'[4]Daily Roster'!$K134</f>
        <v>0</v>
      </c>
      <c r="L134" s="69">
        <f>'[4]Daily Roster'!$L134</f>
        <v>0</v>
      </c>
      <c r="M134" s="69">
        <f>'[4]Daily Roster'!$M134</f>
        <v>0</v>
      </c>
      <c r="N134" s="55">
        <f>'[4]Daily Roster'!$N134</f>
        <v>0</v>
      </c>
      <c r="O134" s="55">
        <f>'[4]Daily Roster'!$O134</f>
        <v>0</v>
      </c>
      <c r="P134" s="55">
        <f>'[4]Daily Roster'!$P134</f>
        <v>0</v>
      </c>
      <c r="Q134" s="55">
        <f>'[4]Daily Roster'!$Q134</f>
        <v>0</v>
      </c>
      <c r="R134" s="55">
        <f>'[4]Daily Roster'!$R134</f>
        <v>0</v>
      </c>
      <c r="S134" s="55">
        <f>'[4]Daily Roster'!$S134</f>
        <v>0</v>
      </c>
      <c r="T134" s="55">
        <f>'[4]Daily Roster'!$T134</f>
        <v>0</v>
      </c>
    </row>
    <row r="135" spans="1:20" x14ac:dyDescent="0.3">
      <c r="A135" s="7">
        <v>43286</v>
      </c>
      <c r="B135" s="1" t="s">
        <v>4</v>
      </c>
      <c r="C135" s="69">
        <f>'[4]Daily Roster'!$C135</f>
        <v>0</v>
      </c>
      <c r="D135" s="69">
        <f>'[4]Daily Roster'!$D135</f>
        <v>0</v>
      </c>
      <c r="E135" s="69">
        <f>'[4]Daily Roster'!$E135</f>
        <v>0</v>
      </c>
      <c r="F135" s="69">
        <f>'[4]Daily Roster'!$F135</f>
        <v>0</v>
      </c>
      <c r="G135" s="69">
        <f>'[4]Daily Roster'!$G135</f>
        <v>0</v>
      </c>
      <c r="H135" s="69">
        <f>'[4]Daily Roster'!$H135</f>
        <v>0</v>
      </c>
      <c r="I135" s="69">
        <f>'[4]Daily Roster'!$I135</f>
        <v>0</v>
      </c>
      <c r="J135" s="69">
        <f>'[4]Daily Roster'!$J135</f>
        <v>0</v>
      </c>
      <c r="K135" s="69">
        <f>'[4]Daily Roster'!$K135</f>
        <v>0</v>
      </c>
      <c r="L135" s="69">
        <f>'[4]Daily Roster'!$L135</f>
        <v>0</v>
      </c>
      <c r="M135" s="69">
        <f>'[4]Daily Roster'!$M135</f>
        <v>0</v>
      </c>
      <c r="N135" s="55">
        <f>'[4]Daily Roster'!$N135</f>
        <v>0</v>
      </c>
      <c r="O135" s="55">
        <f>'[4]Daily Roster'!$O135</f>
        <v>0</v>
      </c>
      <c r="P135" s="55">
        <f>'[4]Daily Roster'!$P135</f>
        <v>0</v>
      </c>
      <c r="Q135" s="55">
        <f>'[4]Daily Roster'!$Q135</f>
        <v>0</v>
      </c>
      <c r="R135" s="55">
        <f>'[4]Daily Roster'!$R135</f>
        <v>0</v>
      </c>
      <c r="S135" s="55">
        <f>'[4]Daily Roster'!$S135</f>
        <v>0</v>
      </c>
      <c r="T135" s="55">
        <f>'[4]Daily Roster'!$T135</f>
        <v>0</v>
      </c>
    </row>
    <row r="136" spans="1:20" x14ac:dyDescent="0.3">
      <c r="A136" s="7">
        <v>43287</v>
      </c>
      <c r="B136" s="1" t="s">
        <v>5</v>
      </c>
      <c r="C136" s="69">
        <f>'[4]Daily Roster'!$C136</f>
        <v>0</v>
      </c>
      <c r="D136" s="69">
        <f>'[4]Daily Roster'!$D136</f>
        <v>0</v>
      </c>
      <c r="E136" s="69">
        <f>'[4]Daily Roster'!$E136</f>
        <v>0</v>
      </c>
      <c r="F136" s="69">
        <f>'[4]Daily Roster'!$F136</f>
        <v>0</v>
      </c>
      <c r="G136" s="69">
        <f>'[4]Daily Roster'!$G136</f>
        <v>0</v>
      </c>
      <c r="H136" s="69">
        <f>'[4]Daily Roster'!$H136</f>
        <v>0</v>
      </c>
      <c r="I136" s="69">
        <f>'[4]Daily Roster'!$I136</f>
        <v>0</v>
      </c>
      <c r="J136" s="69">
        <f>'[4]Daily Roster'!$J136</f>
        <v>0</v>
      </c>
      <c r="K136" s="69">
        <f>'[4]Daily Roster'!$K136</f>
        <v>0</v>
      </c>
      <c r="L136" s="69">
        <f>'[4]Daily Roster'!$L136</f>
        <v>0</v>
      </c>
      <c r="M136" s="69">
        <f>'[4]Daily Roster'!$M136</f>
        <v>0</v>
      </c>
      <c r="N136" s="55">
        <f>'[4]Daily Roster'!$N136</f>
        <v>0</v>
      </c>
      <c r="O136" s="55">
        <f>'[4]Daily Roster'!$O136</f>
        <v>0</v>
      </c>
      <c r="P136" s="55">
        <f>'[4]Daily Roster'!$P136</f>
        <v>0</v>
      </c>
      <c r="Q136" s="55">
        <f>'[4]Daily Roster'!$Q136</f>
        <v>0</v>
      </c>
      <c r="R136" s="55">
        <f>'[4]Daily Roster'!$R136</f>
        <v>0</v>
      </c>
      <c r="S136" s="55">
        <f>'[4]Daily Roster'!$S136</f>
        <v>0</v>
      </c>
      <c r="T136" s="55">
        <f>'[4]Daily Roster'!$T136</f>
        <v>0</v>
      </c>
    </row>
    <row r="137" spans="1:20" x14ac:dyDescent="0.3">
      <c r="A137" s="7">
        <v>43290</v>
      </c>
      <c r="B137" s="1" t="s">
        <v>1</v>
      </c>
      <c r="C137" s="69">
        <f>'[4]Daily Roster'!$C137</f>
        <v>0</v>
      </c>
      <c r="D137" s="69">
        <f>'[4]Daily Roster'!$D137</f>
        <v>0</v>
      </c>
      <c r="E137" s="69">
        <f>'[4]Daily Roster'!$E137</f>
        <v>0</v>
      </c>
      <c r="F137" s="69">
        <f>'[4]Daily Roster'!$F137</f>
        <v>0</v>
      </c>
      <c r="G137" s="69">
        <f>'[4]Daily Roster'!$G137</f>
        <v>0</v>
      </c>
      <c r="H137" s="69">
        <f>'[4]Daily Roster'!$H137</f>
        <v>0</v>
      </c>
      <c r="I137" s="69">
        <f>'[4]Daily Roster'!$I137</f>
        <v>0</v>
      </c>
      <c r="J137" s="69">
        <f>'[4]Daily Roster'!$J137</f>
        <v>0</v>
      </c>
      <c r="K137" s="69">
        <f>'[4]Daily Roster'!$K137</f>
        <v>0</v>
      </c>
      <c r="L137" s="69">
        <f>'[4]Daily Roster'!$L137</f>
        <v>0</v>
      </c>
      <c r="M137" s="69">
        <f>'[4]Daily Roster'!$M137</f>
        <v>0</v>
      </c>
      <c r="N137" s="55">
        <f>'[4]Daily Roster'!$N137</f>
        <v>0</v>
      </c>
      <c r="O137" s="55">
        <f>'[4]Daily Roster'!$O137</f>
        <v>0</v>
      </c>
      <c r="P137" s="55">
        <f>'[4]Daily Roster'!$P137</f>
        <v>0</v>
      </c>
      <c r="Q137" s="55">
        <f>'[4]Daily Roster'!$Q137</f>
        <v>0</v>
      </c>
      <c r="R137" s="55">
        <f>'[4]Daily Roster'!$R137</f>
        <v>0</v>
      </c>
      <c r="S137" s="55">
        <f>'[4]Daily Roster'!$S137</f>
        <v>0</v>
      </c>
      <c r="T137" s="55">
        <f>'[4]Daily Roster'!$T137</f>
        <v>0</v>
      </c>
    </row>
    <row r="138" spans="1:20" x14ac:dyDescent="0.3">
      <c r="A138" s="7">
        <v>43291</v>
      </c>
      <c r="B138" s="1" t="s">
        <v>2</v>
      </c>
      <c r="C138" s="69">
        <f>'[4]Daily Roster'!$C138</f>
        <v>0</v>
      </c>
      <c r="D138" s="69">
        <f>'[4]Daily Roster'!$D138</f>
        <v>0</v>
      </c>
      <c r="E138" s="69">
        <f>'[4]Daily Roster'!$E138</f>
        <v>0</v>
      </c>
      <c r="F138" s="69">
        <f>'[4]Daily Roster'!$F138</f>
        <v>0</v>
      </c>
      <c r="G138" s="69">
        <f>'[4]Daily Roster'!$G138</f>
        <v>0</v>
      </c>
      <c r="H138" s="69">
        <f>'[4]Daily Roster'!$H138</f>
        <v>0</v>
      </c>
      <c r="I138" s="69">
        <f>'[4]Daily Roster'!$I138</f>
        <v>0</v>
      </c>
      <c r="J138" s="69">
        <f>'[4]Daily Roster'!$J138</f>
        <v>0</v>
      </c>
      <c r="K138" s="69">
        <f>'[4]Daily Roster'!$K138</f>
        <v>0</v>
      </c>
      <c r="L138" s="69">
        <f>'[4]Daily Roster'!$L138</f>
        <v>0</v>
      </c>
      <c r="M138" s="69">
        <f>'[4]Daily Roster'!$M138</f>
        <v>0</v>
      </c>
      <c r="N138" s="55">
        <f>'[4]Daily Roster'!$N138</f>
        <v>0</v>
      </c>
      <c r="O138" s="55">
        <f>'[4]Daily Roster'!$O138</f>
        <v>0</v>
      </c>
      <c r="P138" s="55">
        <f>'[4]Daily Roster'!$P138</f>
        <v>0</v>
      </c>
      <c r="Q138" s="55">
        <f>'[4]Daily Roster'!$Q138</f>
        <v>0</v>
      </c>
      <c r="R138" s="55">
        <f>'[4]Daily Roster'!$R138</f>
        <v>0</v>
      </c>
      <c r="S138" s="55">
        <f>'[4]Daily Roster'!$S138</f>
        <v>0</v>
      </c>
      <c r="T138" s="55">
        <f>'[4]Daily Roster'!$T138</f>
        <v>0</v>
      </c>
    </row>
    <row r="139" spans="1:20" x14ac:dyDescent="0.3">
      <c r="A139" s="7">
        <v>43292</v>
      </c>
      <c r="B139" s="1" t="s">
        <v>3</v>
      </c>
      <c r="C139" s="69">
        <f>'[4]Daily Roster'!$C139</f>
        <v>0</v>
      </c>
      <c r="D139" s="69">
        <f>'[4]Daily Roster'!$D139</f>
        <v>0</v>
      </c>
      <c r="E139" s="69">
        <f>'[4]Daily Roster'!$E139</f>
        <v>0</v>
      </c>
      <c r="F139" s="69">
        <f>'[4]Daily Roster'!$F139</f>
        <v>0</v>
      </c>
      <c r="G139" s="69">
        <f>'[4]Daily Roster'!$G139</f>
        <v>0</v>
      </c>
      <c r="H139" s="69">
        <f>'[4]Daily Roster'!$H139</f>
        <v>0</v>
      </c>
      <c r="I139" s="69">
        <f>'[4]Daily Roster'!$I139</f>
        <v>0</v>
      </c>
      <c r="J139" s="69">
        <f>'[4]Daily Roster'!$J139</f>
        <v>0</v>
      </c>
      <c r="K139" s="69">
        <f>'[4]Daily Roster'!$K139</f>
        <v>0</v>
      </c>
      <c r="L139" s="69">
        <f>'[4]Daily Roster'!$L139</f>
        <v>0</v>
      </c>
      <c r="M139" s="69">
        <f>'[4]Daily Roster'!$M139</f>
        <v>0</v>
      </c>
      <c r="N139" s="55">
        <f>'[4]Daily Roster'!$N139</f>
        <v>0</v>
      </c>
      <c r="O139" s="55">
        <f>'[4]Daily Roster'!$O139</f>
        <v>0</v>
      </c>
      <c r="P139" s="55">
        <f>'[4]Daily Roster'!$P139</f>
        <v>0</v>
      </c>
      <c r="Q139" s="55">
        <f>'[4]Daily Roster'!$Q139</f>
        <v>0</v>
      </c>
      <c r="R139" s="55">
        <f>'[4]Daily Roster'!$R139</f>
        <v>0</v>
      </c>
      <c r="S139" s="55">
        <f>'[4]Daily Roster'!$S139</f>
        <v>0</v>
      </c>
      <c r="T139" s="55">
        <f>'[4]Daily Roster'!$T139</f>
        <v>0</v>
      </c>
    </row>
    <row r="140" spans="1:20" x14ac:dyDescent="0.3">
      <c r="A140" s="7">
        <v>43293</v>
      </c>
      <c r="B140" s="1" t="s">
        <v>4</v>
      </c>
      <c r="C140" s="69">
        <f>'[4]Daily Roster'!$C140</f>
        <v>0</v>
      </c>
      <c r="D140" s="69">
        <f>'[4]Daily Roster'!$D140</f>
        <v>0</v>
      </c>
      <c r="E140" s="69">
        <f>'[4]Daily Roster'!$E140</f>
        <v>0</v>
      </c>
      <c r="F140" s="69">
        <f>'[4]Daily Roster'!$F140</f>
        <v>0</v>
      </c>
      <c r="G140" s="69">
        <f>'[4]Daily Roster'!$G140</f>
        <v>0</v>
      </c>
      <c r="H140" s="69">
        <f>'[4]Daily Roster'!$H140</f>
        <v>0</v>
      </c>
      <c r="I140" s="69">
        <f>'[4]Daily Roster'!$I140</f>
        <v>0</v>
      </c>
      <c r="J140" s="69">
        <f>'[4]Daily Roster'!$J140</f>
        <v>0</v>
      </c>
      <c r="K140" s="69">
        <f>'[4]Daily Roster'!$K140</f>
        <v>0</v>
      </c>
      <c r="L140" s="69">
        <f>'[4]Daily Roster'!$L140</f>
        <v>0</v>
      </c>
      <c r="M140" s="69">
        <f>'[4]Daily Roster'!$M140</f>
        <v>0</v>
      </c>
      <c r="N140" s="55">
        <f>'[4]Daily Roster'!$N140</f>
        <v>0</v>
      </c>
      <c r="O140" s="55">
        <f>'[4]Daily Roster'!$O140</f>
        <v>0</v>
      </c>
      <c r="P140" s="55">
        <f>'[4]Daily Roster'!$P140</f>
        <v>0</v>
      </c>
      <c r="Q140" s="55">
        <f>'[4]Daily Roster'!$Q140</f>
        <v>0</v>
      </c>
      <c r="R140" s="55">
        <f>'[4]Daily Roster'!$R140</f>
        <v>0</v>
      </c>
      <c r="S140" s="55">
        <f>'[4]Daily Roster'!$S140</f>
        <v>0</v>
      </c>
      <c r="T140" s="55">
        <f>'[4]Daily Roster'!$T140</f>
        <v>0</v>
      </c>
    </row>
    <row r="141" spans="1:20" x14ac:dyDescent="0.3">
      <c r="A141" s="7">
        <v>43294</v>
      </c>
      <c r="B141" s="1" t="s">
        <v>5</v>
      </c>
      <c r="C141" s="69">
        <f>'[4]Daily Roster'!$C141</f>
        <v>0</v>
      </c>
      <c r="D141" s="69">
        <f>'[4]Daily Roster'!$D141</f>
        <v>0</v>
      </c>
      <c r="E141" s="69">
        <f>'[4]Daily Roster'!$E141</f>
        <v>0</v>
      </c>
      <c r="F141" s="69">
        <f>'[4]Daily Roster'!$F141</f>
        <v>0</v>
      </c>
      <c r="G141" s="69">
        <f>'[4]Daily Roster'!$G141</f>
        <v>0</v>
      </c>
      <c r="H141" s="69">
        <f>'[4]Daily Roster'!$H141</f>
        <v>0</v>
      </c>
      <c r="I141" s="69">
        <f>'[4]Daily Roster'!$I141</f>
        <v>0</v>
      </c>
      <c r="J141" s="69">
        <f>'[4]Daily Roster'!$J141</f>
        <v>0</v>
      </c>
      <c r="K141" s="69">
        <f>'[4]Daily Roster'!$K141</f>
        <v>0</v>
      </c>
      <c r="L141" s="69">
        <f>'[4]Daily Roster'!$L141</f>
        <v>0</v>
      </c>
      <c r="M141" s="69">
        <f>'[4]Daily Roster'!$M141</f>
        <v>0</v>
      </c>
      <c r="N141" s="55">
        <f>'[4]Daily Roster'!$N141</f>
        <v>0</v>
      </c>
      <c r="O141" s="55">
        <f>'[4]Daily Roster'!$O141</f>
        <v>0</v>
      </c>
      <c r="P141" s="55">
        <f>'[4]Daily Roster'!$P141</f>
        <v>0</v>
      </c>
      <c r="Q141" s="55">
        <f>'[4]Daily Roster'!$Q141</f>
        <v>0</v>
      </c>
      <c r="R141" s="55">
        <f>'[4]Daily Roster'!$R141</f>
        <v>0</v>
      </c>
      <c r="S141" s="55">
        <f>'[4]Daily Roster'!$S141</f>
        <v>0</v>
      </c>
      <c r="T141" s="55">
        <f>'[4]Daily Roster'!$T141</f>
        <v>0</v>
      </c>
    </row>
    <row r="142" spans="1:20" x14ac:dyDescent="0.3">
      <c r="A142" s="7">
        <v>43297</v>
      </c>
      <c r="B142" s="1" t="s">
        <v>1</v>
      </c>
      <c r="C142" s="69">
        <f>'[4]Daily Roster'!$C142</f>
        <v>0</v>
      </c>
      <c r="D142" s="69">
        <f>'[4]Daily Roster'!$D142</f>
        <v>0</v>
      </c>
      <c r="E142" s="69">
        <f>'[4]Daily Roster'!$E142</f>
        <v>0</v>
      </c>
      <c r="F142" s="69">
        <f>'[4]Daily Roster'!$F142</f>
        <v>0</v>
      </c>
      <c r="G142" s="69">
        <f>'[4]Daily Roster'!$G142</f>
        <v>0</v>
      </c>
      <c r="H142" s="69">
        <f>'[4]Daily Roster'!$H142</f>
        <v>0</v>
      </c>
      <c r="I142" s="69">
        <f>'[4]Daily Roster'!$I142</f>
        <v>0</v>
      </c>
      <c r="J142" s="69">
        <f>'[4]Daily Roster'!$J142</f>
        <v>0</v>
      </c>
      <c r="K142" s="69">
        <f>'[4]Daily Roster'!$K142</f>
        <v>0</v>
      </c>
      <c r="L142" s="69">
        <f>'[4]Daily Roster'!$L142</f>
        <v>0</v>
      </c>
      <c r="M142" s="69">
        <f>'[4]Daily Roster'!$M142</f>
        <v>0</v>
      </c>
      <c r="N142" s="55">
        <f>'[4]Daily Roster'!$N142</f>
        <v>0</v>
      </c>
      <c r="O142" s="55">
        <f>'[4]Daily Roster'!$O142</f>
        <v>0</v>
      </c>
      <c r="P142" s="55">
        <f>'[4]Daily Roster'!$P142</f>
        <v>0</v>
      </c>
      <c r="Q142" s="55">
        <f>'[4]Daily Roster'!$Q142</f>
        <v>0</v>
      </c>
      <c r="R142" s="55">
        <f>'[4]Daily Roster'!$R142</f>
        <v>0</v>
      </c>
      <c r="S142" s="55">
        <f>'[4]Daily Roster'!$S142</f>
        <v>0</v>
      </c>
      <c r="T142" s="55">
        <f>'[4]Daily Roster'!$T142</f>
        <v>0</v>
      </c>
    </row>
    <row r="143" spans="1:20" x14ac:dyDescent="0.3">
      <c r="A143" s="7">
        <v>43298</v>
      </c>
      <c r="B143" s="1" t="s">
        <v>2</v>
      </c>
      <c r="C143" s="69">
        <f>'[4]Daily Roster'!$C143</f>
        <v>0</v>
      </c>
      <c r="D143" s="69">
        <f>'[4]Daily Roster'!$D143</f>
        <v>0</v>
      </c>
      <c r="E143" s="69">
        <f>'[4]Daily Roster'!$E143</f>
        <v>0</v>
      </c>
      <c r="F143" s="69">
        <f>'[4]Daily Roster'!$F143</f>
        <v>0</v>
      </c>
      <c r="G143" s="69">
        <f>'[4]Daily Roster'!$G143</f>
        <v>0</v>
      </c>
      <c r="H143" s="69">
        <f>'[4]Daily Roster'!$H143</f>
        <v>0</v>
      </c>
      <c r="I143" s="69">
        <f>'[4]Daily Roster'!$I143</f>
        <v>0</v>
      </c>
      <c r="J143" s="69">
        <f>'[4]Daily Roster'!$J143</f>
        <v>0</v>
      </c>
      <c r="K143" s="69">
        <f>'[4]Daily Roster'!$K143</f>
        <v>0</v>
      </c>
      <c r="L143" s="69">
        <f>'[4]Daily Roster'!$L143</f>
        <v>0</v>
      </c>
      <c r="M143" s="69">
        <f>'[4]Daily Roster'!$M143</f>
        <v>0</v>
      </c>
      <c r="N143" s="55">
        <f>'[4]Daily Roster'!$N143</f>
        <v>0</v>
      </c>
      <c r="O143" s="55">
        <f>'[4]Daily Roster'!$O143</f>
        <v>0</v>
      </c>
      <c r="P143" s="55">
        <f>'[4]Daily Roster'!$P143</f>
        <v>0</v>
      </c>
      <c r="Q143" s="55">
        <f>'[4]Daily Roster'!$Q143</f>
        <v>0</v>
      </c>
      <c r="R143" s="55">
        <f>'[4]Daily Roster'!$R143</f>
        <v>0</v>
      </c>
      <c r="S143" s="55">
        <f>'[4]Daily Roster'!$S143</f>
        <v>0</v>
      </c>
      <c r="T143" s="55">
        <f>'[4]Daily Roster'!$T143</f>
        <v>0</v>
      </c>
    </row>
    <row r="144" spans="1:20" x14ac:dyDescent="0.3">
      <c r="A144" s="7">
        <v>43299</v>
      </c>
      <c r="B144" s="1" t="s">
        <v>3</v>
      </c>
      <c r="C144" s="69">
        <f>'[4]Daily Roster'!$C144</f>
        <v>0</v>
      </c>
      <c r="D144" s="69">
        <f>'[4]Daily Roster'!$D144</f>
        <v>0</v>
      </c>
      <c r="E144" s="69">
        <f>'[4]Daily Roster'!$E144</f>
        <v>0</v>
      </c>
      <c r="F144" s="69">
        <f>'[4]Daily Roster'!$F144</f>
        <v>0</v>
      </c>
      <c r="G144" s="69">
        <f>'[4]Daily Roster'!$G144</f>
        <v>0</v>
      </c>
      <c r="H144" s="69">
        <f>'[4]Daily Roster'!$H144</f>
        <v>0</v>
      </c>
      <c r="I144" s="69">
        <f>'[4]Daily Roster'!$I144</f>
        <v>0</v>
      </c>
      <c r="J144" s="69">
        <f>'[4]Daily Roster'!$J144</f>
        <v>0</v>
      </c>
      <c r="K144" s="69">
        <f>'[4]Daily Roster'!$K144</f>
        <v>0</v>
      </c>
      <c r="L144" s="69">
        <f>'[4]Daily Roster'!$L144</f>
        <v>0</v>
      </c>
      <c r="M144" s="69">
        <f>'[4]Daily Roster'!$M144</f>
        <v>0</v>
      </c>
      <c r="N144" s="55">
        <f>'[4]Daily Roster'!$N144</f>
        <v>0</v>
      </c>
      <c r="O144" s="55">
        <f>'[4]Daily Roster'!$O144</f>
        <v>0</v>
      </c>
      <c r="P144" s="55">
        <f>'[4]Daily Roster'!$P144</f>
        <v>0</v>
      </c>
      <c r="Q144" s="55">
        <f>'[4]Daily Roster'!$Q144</f>
        <v>0</v>
      </c>
      <c r="R144" s="55">
        <f>'[4]Daily Roster'!$R144</f>
        <v>0</v>
      </c>
      <c r="S144" s="55">
        <f>'[4]Daily Roster'!$S144</f>
        <v>0</v>
      </c>
      <c r="T144" s="55">
        <f>'[4]Daily Roster'!$T144</f>
        <v>0</v>
      </c>
    </row>
    <row r="145" spans="1:20" x14ac:dyDescent="0.3">
      <c r="A145" s="7">
        <v>43300</v>
      </c>
      <c r="B145" s="1" t="s">
        <v>4</v>
      </c>
      <c r="C145" s="69">
        <f>'[4]Daily Roster'!$C145</f>
        <v>0</v>
      </c>
      <c r="D145" s="69">
        <f>'[4]Daily Roster'!$D145</f>
        <v>0</v>
      </c>
      <c r="E145" s="69">
        <f>'[4]Daily Roster'!$E145</f>
        <v>0</v>
      </c>
      <c r="F145" s="69">
        <f>'[4]Daily Roster'!$F145</f>
        <v>0</v>
      </c>
      <c r="G145" s="69">
        <f>'[4]Daily Roster'!$G145</f>
        <v>0</v>
      </c>
      <c r="H145" s="69">
        <f>'[4]Daily Roster'!$H145</f>
        <v>0</v>
      </c>
      <c r="I145" s="69">
        <f>'[4]Daily Roster'!$I145</f>
        <v>0</v>
      </c>
      <c r="J145" s="69">
        <f>'[4]Daily Roster'!$J145</f>
        <v>0</v>
      </c>
      <c r="K145" s="69">
        <f>'[4]Daily Roster'!$K145</f>
        <v>0</v>
      </c>
      <c r="L145" s="69">
        <f>'[4]Daily Roster'!$L145</f>
        <v>0</v>
      </c>
      <c r="M145" s="69">
        <f>'[4]Daily Roster'!$M145</f>
        <v>0</v>
      </c>
      <c r="N145" s="55">
        <f>'[4]Daily Roster'!$N145</f>
        <v>0</v>
      </c>
      <c r="O145" s="55">
        <f>'[4]Daily Roster'!$O145</f>
        <v>0</v>
      </c>
      <c r="P145" s="55">
        <f>'[4]Daily Roster'!$P145</f>
        <v>0</v>
      </c>
      <c r="Q145" s="55">
        <f>'[4]Daily Roster'!$Q145</f>
        <v>0</v>
      </c>
      <c r="R145" s="55">
        <f>'[4]Daily Roster'!$R145</f>
        <v>0</v>
      </c>
      <c r="S145" s="55">
        <f>'[4]Daily Roster'!$S145</f>
        <v>0</v>
      </c>
      <c r="T145" s="55">
        <f>'[4]Daily Roster'!$T145</f>
        <v>0</v>
      </c>
    </row>
    <row r="146" spans="1:20" x14ac:dyDescent="0.3">
      <c r="A146" s="7">
        <v>43301</v>
      </c>
      <c r="B146" s="1" t="s">
        <v>5</v>
      </c>
      <c r="C146" s="69">
        <f>'[4]Daily Roster'!$C146</f>
        <v>0</v>
      </c>
      <c r="D146" s="69">
        <f>'[4]Daily Roster'!$D146</f>
        <v>0</v>
      </c>
      <c r="E146" s="69">
        <f>'[4]Daily Roster'!$E146</f>
        <v>0</v>
      </c>
      <c r="F146" s="69">
        <f>'[4]Daily Roster'!$F146</f>
        <v>0</v>
      </c>
      <c r="G146" s="69">
        <f>'[4]Daily Roster'!$G146</f>
        <v>0</v>
      </c>
      <c r="H146" s="69">
        <f>'[4]Daily Roster'!$H146</f>
        <v>0</v>
      </c>
      <c r="I146" s="69">
        <f>'[4]Daily Roster'!$I146</f>
        <v>0</v>
      </c>
      <c r="J146" s="69">
        <f>'[4]Daily Roster'!$J146</f>
        <v>0</v>
      </c>
      <c r="K146" s="69">
        <f>'[4]Daily Roster'!$K146</f>
        <v>0</v>
      </c>
      <c r="L146" s="69">
        <f>'[4]Daily Roster'!$L146</f>
        <v>0</v>
      </c>
      <c r="M146" s="69">
        <f>'[4]Daily Roster'!$M146</f>
        <v>0</v>
      </c>
      <c r="N146" s="55">
        <f>'[4]Daily Roster'!$N146</f>
        <v>0</v>
      </c>
      <c r="O146" s="55">
        <f>'[4]Daily Roster'!$O146</f>
        <v>0</v>
      </c>
      <c r="P146" s="55">
        <f>'[4]Daily Roster'!$P146</f>
        <v>0</v>
      </c>
      <c r="Q146" s="55">
        <f>'[4]Daily Roster'!$Q146</f>
        <v>0</v>
      </c>
      <c r="R146" s="55">
        <f>'[4]Daily Roster'!$R146</f>
        <v>0</v>
      </c>
      <c r="S146" s="55">
        <f>'[4]Daily Roster'!$S146</f>
        <v>0</v>
      </c>
      <c r="T146" s="55">
        <f>'[4]Daily Roster'!$T146</f>
        <v>0</v>
      </c>
    </row>
    <row r="147" spans="1:20" x14ac:dyDescent="0.3">
      <c r="A147" s="7">
        <v>43304</v>
      </c>
      <c r="B147" s="1" t="s">
        <v>1</v>
      </c>
      <c r="C147" s="69">
        <f>'[4]Daily Roster'!$C147</f>
        <v>0</v>
      </c>
      <c r="D147" s="69">
        <f>'[4]Daily Roster'!$D147</f>
        <v>0</v>
      </c>
      <c r="E147" s="69">
        <f>'[4]Daily Roster'!$E147</f>
        <v>0</v>
      </c>
      <c r="F147" s="69">
        <f>'[4]Daily Roster'!$F147</f>
        <v>0</v>
      </c>
      <c r="G147" s="69">
        <f>'[4]Daily Roster'!$G147</f>
        <v>0</v>
      </c>
      <c r="H147" s="69">
        <f>'[4]Daily Roster'!$H147</f>
        <v>0</v>
      </c>
      <c r="I147" s="69">
        <f>'[4]Daily Roster'!$I147</f>
        <v>0</v>
      </c>
      <c r="J147" s="69">
        <f>'[4]Daily Roster'!$J147</f>
        <v>0</v>
      </c>
      <c r="K147" s="69">
        <f>'[4]Daily Roster'!$K147</f>
        <v>0</v>
      </c>
      <c r="L147" s="69">
        <f>'[4]Daily Roster'!$L147</f>
        <v>0</v>
      </c>
      <c r="M147" s="69">
        <f>'[4]Daily Roster'!$M147</f>
        <v>0</v>
      </c>
      <c r="N147" s="55">
        <f>'[4]Daily Roster'!$N147</f>
        <v>0</v>
      </c>
      <c r="O147" s="55">
        <f>'[4]Daily Roster'!$O147</f>
        <v>0</v>
      </c>
      <c r="P147" s="55">
        <f>'[4]Daily Roster'!$P147</f>
        <v>0</v>
      </c>
      <c r="Q147" s="55">
        <f>'[4]Daily Roster'!$Q147</f>
        <v>0</v>
      </c>
      <c r="R147" s="55">
        <f>'[4]Daily Roster'!$R147</f>
        <v>0</v>
      </c>
      <c r="S147" s="55">
        <f>'[4]Daily Roster'!$S147</f>
        <v>0</v>
      </c>
      <c r="T147" s="55">
        <f>'[4]Daily Roster'!$T147</f>
        <v>0</v>
      </c>
    </row>
    <row r="148" spans="1:20" x14ac:dyDescent="0.3">
      <c r="A148" s="7">
        <v>43305</v>
      </c>
      <c r="B148" s="1" t="s">
        <v>2</v>
      </c>
      <c r="C148" s="69">
        <f>'[4]Daily Roster'!$C148</f>
        <v>0</v>
      </c>
      <c r="D148" s="69">
        <f>'[4]Daily Roster'!$D148</f>
        <v>0</v>
      </c>
      <c r="E148" s="69">
        <f>'[4]Daily Roster'!$E148</f>
        <v>0</v>
      </c>
      <c r="F148" s="69">
        <f>'[4]Daily Roster'!$F148</f>
        <v>0</v>
      </c>
      <c r="G148" s="69">
        <f>'[4]Daily Roster'!$G148</f>
        <v>0</v>
      </c>
      <c r="H148" s="69">
        <f>'[4]Daily Roster'!$H148</f>
        <v>0</v>
      </c>
      <c r="I148" s="69">
        <f>'[4]Daily Roster'!$I148</f>
        <v>0</v>
      </c>
      <c r="J148" s="69">
        <f>'[4]Daily Roster'!$J148</f>
        <v>0</v>
      </c>
      <c r="K148" s="69">
        <f>'[4]Daily Roster'!$K148</f>
        <v>0</v>
      </c>
      <c r="L148" s="69">
        <f>'[4]Daily Roster'!$L148</f>
        <v>0</v>
      </c>
      <c r="M148" s="69">
        <f>'[4]Daily Roster'!$M148</f>
        <v>0</v>
      </c>
      <c r="N148" s="55">
        <f>'[4]Daily Roster'!$N148</f>
        <v>0</v>
      </c>
      <c r="O148" s="55">
        <f>'[4]Daily Roster'!$O148</f>
        <v>0</v>
      </c>
      <c r="P148" s="55">
        <f>'[4]Daily Roster'!$P148</f>
        <v>0</v>
      </c>
      <c r="Q148" s="55">
        <f>'[4]Daily Roster'!$Q148</f>
        <v>0</v>
      </c>
      <c r="R148" s="55">
        <f>'[4]Daily Roster'!$R148</f>
        <v>0</v>
      </c>
      <c r="S148" s="55">
        <f>'[4]Daily Roster'!$S148</f>
        <v>0</v>
      </c>
      <c r="T148" s="55">
        <f>'[4]Daily Roster'!$T148</f>
        <v>0</v>
      </c>
    </row>
    <row r="149" spans="1:20" x14ac:dyDescent="0.3">
      <c r="A149" s="7">
        <v>43306</v>
      </c>
      <c r="B149" s="1" t="s">
        <v>3</v>
      </c>
      <c r="C149" s="69">
        <f>'[4]Daily Roster'!$C149</f>
        <v>0</v>
      </c>
      <c r="D149" s="69">
        <f>'[4]Daily Roster'!$D149</f>
        <v>0</v>
      </c>
      <c r="E149" s="69">
        <f>'[4]Daily Roster'!$E149</f>
        <v>0</v>
      </c>
      <c r="F149" s="69">
        <f>'[4]Daily Roster'!$F149</f>
        <v>0</v>
      </c>
      <c r="G149" s="69">
        <f>'[4]Daily Roster'!$G149</f>
        <v>0</v>
      </c>
      <c r="H149" s="69">
        <f>'[4]Daily Roster'!$H149</f>
        <v>0</v>
      </c>
      <c r="I149" s="69">
        <f>'[4]Daily Roster'!$I149</f>
        <v>0</v>
      </c>
      <c r="J149" s="69">
        <f>'[4]Daily Roster'!$J149</f>
        <v>0</v>
      </c>
      <c r="K149" s="69">
        <f>'[4]Daily Roster'!$K149</f>
        <v>0</v>
      </c>
      <c r="L149" s="69">
        <f>'[4]Daily Roster'!$L149</f>
        <v>0</v>
      </c>
      <c r="M149" s="69">
        <f>'[4]Daily Roster'!$M149</f>
        <v>0</v>
      </c>
      <c r="N149" s="55">
        <f>'[4]Daily Roster'!$N149</f>
        <v>0</v>
      </c>
      <c r="O149" s="55">
        <f>'[4]Daily Roster'!$O149</f>
        <v>0</v>
      </c>
      <c r="P149" s="55">
        <f>'[4]Daily Roster'!$P149</f>
        <v>0</v>
      </c>
      <c r="Q149" s="55">
        <f>'[4]Daily Roster'!$Q149</f>
        <v>0</v>
      </c>
      <c r="R149" s="55">
        <f>'[4]Daily Roster'!$R149</f>
        <v>0</v>
      </c>
      <c r="S149" s="55">
        <f>'[4]Daily Roster'!$S149</f>
        <v>0</v>
      </c>
      <c r="T149" s="55">
        <f>'[4]Daily Roster'!$T149</f>
        <v>0</v>
      </c>
    </row>
    <row r="150" spans="1:20" x14ac:dyDescent="0.3">
      <c r="A150" s="7">
        <v>43307</v>
      </c>
      <c r="B150" s="1" t="s">
        <v>4</v>
      </c>
      <c r="C150" s="69">
        <f>'[4]Daily Roster'!$C150</f>
        <v>0</v>
      </c>
      <c r="D150" s="69">
        <f>'[4]Daily Roster'!$D150</f>
        <v>0</v>
      </c>
      <c r="E150" s="69">
        <f>'[4]Daily Roster'!$E150</f>
        <v>0</v>
      </c>
      <c r="F150" s="69">
        <f>'[4]Daily Roster'!$F150</f>
        <v>0</v>
      </c>
      <c r="G150" s="69">
        <f>'[4]Daily Roster'!$G150</f>
        <v>0</v>
      </c>
      <c r="H150" s="69">
        <f>'[4]Daily Roster'!$H150</f>
        <v>0</v>
      </c>
      <c r="I150" s="69">
        <f>'[4]Daily Roster'!$I150</f>
        <v>0</v>
      </c>
      <c r="J150" s="69">
        <f>'[4]Daily Roster'!$J150</f>
        <v>0</v>
      </c>
      <c r="K150" s="69">
        <f>'[4]Daily Roster'!$K150</f>
        <v>0</v>
      </c>
      <c r="L150" s="69">
        <f>'[4]Daily Roster'!$L150</f>
        <v>0</v>
      </c>
      <c r="M150" s="69">
        <f>'[4]Daily Roster'!$M150</f>
        <v>0</v>
      </c>
      <c r="N150" s="55">
        <f>'[4]Daily Roster'!$N150</f>
        <v>0</v>
      </c>
      <c r="O150" s="55">
        <f>'[4]Daily Roster'!$O150</f>
        <v>0</v>
      </c>
      <c r="P150" s="55">
        <f>'[4]Daily Roster'!$P150</f>
        <v>0</v>
      </c>
      <c r="Q150" s="55">
        <f>'[4]Daily Roster'!$Q150</f>
        <v>0</v>
      </c>
      <c r="R150" s="55">
        <f>'[4]Daily Roster'!$R150</f>
        <v>0</v>
      </c>
      <c r="S150" s="55">
        <f>'[4]Daily Roster'!$S150</f>
        <v>0</v>
      </c>
      <c r="T150" s="55">
        <f>'[4]Daily Roster'!$T150</f>
        <v>0</v>
      </c>
    </row>
    <row r="151" spans="1:20" x14ac:dyDescent="0.3">
      <c r="A151" s="7">
        <v>43308</v>
      </c>
      <c r="B151" s="1" t="s">
        <v>5</v>
      </c>
      <c r="C151" s="69">
        <f>'[4]Daily Roster'!$C151</f>
        <v>0</v>
      </c>
      <c r="D151" s="69">
        <f>'[4]Daily Roster'!$D151</f>
        <v>0</v>
      </c>
      <c r="E151" s="69">
        <f>'[4]Daily Roster'!$E151</f>
        <v>0</v>
      </c>
      <c r="F151" s="69">
        <f>'[4]Daily Roster'!$F151</f>
        <v>0</v>
      </c>
      <c r="G151" s="69">
        <f>'[4]Daily Roster'!$G151</f>
        <v>0</v>
      </c>
      <c r="H151" s="69">
        <f>'[4]Daily Roster'!$H151</f>
        <v>0</v>
      </c>
      <c r="I151" s="69">
        <f>'[4]Daily Roster'!$I151</f>
        <v>0</v>
      </c>
      <c r="J151" s="69">
        <f>'[4]Daily Roster'!$J151</f>
        <v>0</v>
      </c>
      <c r="K151" s="69">
        <f>'[4]Daily Roster'!$K151</f>
        <v>0</v>
      </c>
      <c r="L151" s="69">
        <f>'[4]Daily Roster'!$L151</f>
        <v>0</v>
      </c>
      <c r="M151" s="69">
        <f>'[4]Daily Roster'!$M151</f>
        <v>0</v>
      </c>
      <c r="N151" s="55">
        <f>'[4]Daily Roster'!$N151</f>
        <v>0</v>
      </c>
      <c r="O151" s="55">
        <f>'[4]Daily Roster'!$O151</f>
        <v>0</v>
      </c>
      <c r="P151" s="55">
        <f>'[4]Daily Roster'!$P151</f>
        <v>0</v>
      </c>
      <c r="Q151" s="55">
        <f>'[4]Daily Roster'!$Q151</f>
        <v>0</v>
      </c>
      <c r="R151" s="55">
        <f>'[4]Daily Roster'!$R151</f>
        <v>0</v>
      </c>
      <c r="S151" s="55">
        <f>'[4]Daily Roster'!$S151</f>
        <v>0</v>
      </c>
      <c r="T151" s="55">
        <f>'[4]Daily Roster'!$T151</f>
        <v>0</v>
      </c>
    </row>
    <row r="152" spans="1:20" x14ac:dyDescent="0.3">
      <c r="A152" s="7">
        <v>43311</v>
      </c>
      <c r="B152" s="1" t="s">
        <v>1</v>
      </c>
      <c r="C152" s="69">
        <f>'[4]Daily Roster'!$C152</f>
        <v>0</v>
      </c>
      <c r="D152" s="69">
        <f>'[4]Daily Roster'!$D152</f>
        <v>0</v>
      </c>
      <c r="E152" s="69">
        <f>'[4]Daily Roster'!$E152</f>
        <v>0</v>
      </c>
      <c r="F152" s="69">
        <f>'[4]Daily Roster'!$F152</f>
        <v>0</v>
      </c>
      <c r="G152" s="69">
        <f>'[4]Daily Roster'!$G152</f>
        <v>0</v>
      </c>
      <c r="H152" s="69">
        <f>'[4]Daily Roster'!$H152</f>
        <v>0</v>
      </c>
      <c r="I152" s="69">
        <f>'[4]Daily Roster'!$I152</f>
        <v>0</v>
      </c>
      <c r="J152" s="69">
        <f>'[4]Daily Roster'!$J152</f>
        <v>0</v>
      </c>
      <c r="K152" s="69">
        <f>'[4]Daily Roster'!$K152</f>
        <v>0</v>
      </c>
      <c r="L152" s="69">
        <f>'[4]Daily Roster'!$L152</f>
        <v>0</v>
      </c>
      <c r="M152" s="69">
        <f>'[4]Daily Roster'!$M152</f>
        <v>0</v>
      </c>
      <c r="N152" s="55">
        <f>'[4]Daily Roster'!$N152</f>
        <v>0</v>
      </c>
      <c r="O152" s="55">
        <f>'[4]Daily Roster'!$O152</f>
        <v>0</v>
      </c>
      <c r="P152" s="55">
        <f>'[4]Daily Roster'!$P152</f>
        <v>0</v>
      </c>
      <c r="Q152" s="55">
        <f>'[4]Daily Roster'!$Q152</f>
        <v>0</v>
      </c>
      <c r="R152" s="55">
        <f>'[4]Daily Roster'!$R152</f>
        <v>0</v>
      </c>
      <c r="S152" s="55">
        <f>'[4]Daily Roster'!$S152</f>
        <v>0</v>
      </c>
      <c r="T152" s="55">
        <f>'[4]Daily Roster'!$T152</f>
        <v>0</v>
      </c>
    </row>
    <row r="153" spans="1:20" x14ac:dyDescent="0.3">
      <c r="A153" s="7">
        <v>43312</v>
      </c>
      <c r="B153" s="1" t="s">
        <v>2</v>
      </c>
      <c r="C153" s="69">
        <f>'[4]Daily Roster'!$C153</f>
        <v>0</v>
      </c>
      <c r="D153" s="69">
        <f>'[4]Daily Roster'!$D153</f>
        <v>0</v>
      </c>
      <c r="E153" s="69">
        <f>'[4]Daily Roster'!$E153</f>
        <v>0</v>
      </c>
      <c r="F153" s="69">
        <f>'[4]Daily Roster'!$F153</f>
        <v>0</v>
      </c>
      <c r="G153" s="69">
        <f>'[4]Daily Roster'!$G153</f>
        <v>0</v>
      </c>
      <c r="H153" s="69">
        <f>'[4]Daily Roster'!$H153</f>
        <v>0</v>
      </c>
      <c r="I153" s="69">
        <f>'[4]Daily Roster'!$I153</f>
        <v>0</v>
      </c>
      <c r="J153" s="69">
        <f>'[4]Daily Roster'!$J153</f>
        <v>0</v>
      </c>
      <c r="K153" s="69">
        <f>'[4]Daily Roster'!$K153</f>
        <v>0</v>
      </c>
      <c r="L153" s="69">
        <f>'[4]Daily Roster'!$L153</f>
        <v>0</v>
      </c>
      <c r="M153" s="69">
        <f>'[4]Daily Roster'!$M153</f>
        <v>0</v>
      </c>
      <c r="N153" s="55">
        <f>'[4]Daily Roster'!$N153</f>
        <v>0</v>
      </c>
      <c r="O153" s="55">
        <f>'[4]Daily Roster'!$O153</f>
        <v>0</v>
      </c>
      <c r="P153" s="55">
        <f>'[4]Daily Roster'!$P153</f>
        <v>0</v>
      </c>
      <c r="Q153" s="55">
        <f>'[4]Daily Roster'!$Q153</f>
        <v>0</v>
      </c>
      <c r="R153" s="55">
        <f>'[4]Daily Roster'!$R153</f>
        <v>0</v>
      </c>
      <c r="S153" s="55">
        <f>'[4]Daily Roster'!$S153</f>
        <v>0</v>
      </c>
      <c r="T153" s="55">
        <f>'[4]Daily Roster'!$T153</f>
        <v>0</v>
      </c>
    </row>
    <row r="154" spans="1:20" x14ac:dyDescent="0.3">
      <c r="A154" s="7">
        <v>43313</v>
      </c>
      <c r="B154" s="1" t="s">
        <v>3</v>
      </c>
      <c r="C154" s="69">
        <f>'[4]Daily Roster'!$C154</f>
        <v>0</v>
      </c>
      <c r="D154" s="69">
        <f>'[4]Daily Roster'!$D154</f>
        <v>0</v>
      </c>
      <c r="E154" s="69">
        <f>'[4]Daily Roster'!$E154</f>
        <v>0</v>
      </c>
      <c r="F154" s="69">
        <f>'[4]Daily Roster'!$F154</f>
        <v>0</v>
      </c>
      <c r="G154" s="69">
        <f>'[4]Daily Roster'!$G154</f>
        <v>0</v>
      </c>
      <c r="H154" s="69">
        <f>'[4]Daily Roster'!$H154</f>
        <v>0</v>
      </c>
      <c r="I154" s="69">
        <f>'[4]Daily Roster'!$I154</f>
        <v>0</v>
      </c>
      <c r="J154" s="69">
        <f>'[4]Daily Roster'!$J154</f>
        <v>0</v>
      </c>
      <c r="K154" s="69">
        <f>'[4]Daily Roster'!$K154</f>
        <v>0</v>
      </c>
      <c r="L154" s="69">
        <f>'[4]Daily Roster'!$L154</f>
        <v>0</v>
      </c>
      <c r="M154" s="69">
        <f>'[4]Daily Roster'!$M154</f>
        <v>0</v>
      </c>
      <c r="N154" s="55">
        <f>'[4]Daily Roster'!$N154</f>
        <v>0</v>
      </c>
      <c r="O154" s="55">
        <f>'[4]Daily Roster'!$O154</f>
        <v>0</v>
      </c>
      <c r="P154" s="55">
        <f>'[4]Daily Roster'!$P154</f>
        <v>0</v>
      </c>
      <c r="Q154" s="55">
        <f>'[4]Daily Roster'!$Q154</f>
        <v>0</v>
      </c>
      <c r="R154" s="55">
        <f>'[4]Daily Roster'!$R154</f>
        <v>0</v>
      </c>
      <c r="S154" s="55">
        <f>'[4]Daily Roster'!$S154</f>
        <v>0</v>
      </c>
      <c r="T154" s="55">
        <f>'[4]Daily Roster'!$T154</f>
        <v>0</v>
      </c>
    </row>
    <row r="155" spans="1:20" x14ac:dyDescent="0.3">
      <c r="A155" s="7">
        <v>43314</v>
      </c>
      <c r="B155" s="1" t="s">
        <v>4</v>
      </c>
      <c r="C155" s="69">
        <f>'[4]Daily Roster'!$C155</f>
        <v>0</v>
      </c>
      <c r="D155" s="69">
        <f>'[4]Daily Roster'!$D155</f>
        <v>0</v>
      </c>
      <c r="E155" s="69">
        <f>'[4]Daily Roster'!$E155</f>
        <v>0</v>
      </c>
      <c r="F155" s="69">
        <f>'[4]Daily Roster'!$F155</f>
        <v>0</v>
      </c>
      <c r="G155" s="69">
        <f>'[4]Daily Roster'!$G155</f>
        <v>0</v>
      </c>
      <c r="H155" s="69">
        <f>'[4]Daily Roster'!$H155</f>
        <v>0</v>
      </c>
      <c r="I155" s="69">
        <f>'[4]Daily Roster'!$I155</f>
        <v>0</v>
      </c>
      <c r="J155" s="69">
        <f>'[4]Daily Roster'!$J155</f>
        <v>0</v>
      </c>
      <c r="K155" s="69">
        <f>'[4]Daily Roster'!$K155</f>
        <v>0</v>
      </c>
      <c r="L155" s="69">
        <f>'[4]Daily Roster'!$L155</f>
        <v>0</v>
      </c>
      <c r="M155" s="69">
        <f>'[4]Daily Roster'!$M155</f>
        <v>0</v>
      </c>
      <c r="N155" s="55">
        <f>'[4]Daily Roster'!$N155</f>
        <v>0</v>
      </c>
      <c r="O155" s="55">
        <f>'[4]Daily Roster'!$O155</f>
        <v>0</v>
      </c>
      <c r="P155" s="55">
        <f>'[4]Daily Roster'!$P155</f>
        <v>0</v>
      </c>
      <c r="Q155" s="55">
        <f>'[4]Daily Roster'!$Q155</f>
        <v>0</v>
      </c>
      <c r="R155" s="55">
        <f>'[4]Daily Roster'!$R155</f>
        <v>0</v>
      </c>
      <c r="S155" s="55">
        <f>'[4]Daily Roster'!$S155</f>
        <v>0</v>
      </c>
      <c r="T155" s="55">
        <f>'[4]Daily Roster'!$T155</f>
        <v>0</v>
      </c>
    </row>
    <row r="156" spans="1:20" x14ac:dyDescent="0.3">
      <c r="A156" s="7">
        <v>43315</v>
      </c>
      <c r="B156" s="1" t="s">
        <v>5</v>
      </c>
      <c r="C156" s="69">
        <f>'[4]Daily Roster'!$C156</f>
        <v>0</v>
      </c>
      <c r="D156" s="69">
        <f>'[4]Daily Roster'!$D156</f>
        <v>0</v>
      </c>
      <c r="E156" s="69">
        <f>'[4]Daily Roster'!$E156</f>
        <v>0</v>
      </c>
      <c r="F156" s="69">
        <f>'[4]Daily Roster'!$F156</f>
        <v>0</v>
      </c>
      <c r="G156" s="69">
        <f>'[4]Daily Roster'!$G156</f>
        <v>0</v>
      </c>
      <c r="H156" s="69">
        <f>'[4]Daily Roster'!$H156</f>
        <v>0</v>
      </c>
      <c r="I156" s="69">
        <f>'[4]Daily Roster'!$I156</f>
        <v>0</v>
      </c>
      <c r="J156" s="69">
        <f>'[4]Daily Roster'!$J156</f>
        <v>0</v>
      </c>
      <c r="K156" s="69">
        <f>'[4]Daily Roster'!$K156</f>
        <v>0</v>
      </c>
      <c r="L156" s="69">
        <f>'[4]Daily Roster'!$L156</f>
        <v>0</v>
      </c>
      <c r="M156" s="69">
        <f>'[4]Daily Roster'!$M156</f>
        <v>0</v>
      </c>
      <c r="N156" s="55">
        <f>'[4]Daily Roster'!$N156</f>
        <v>0</v>
      </c>
      <c r="O156" s="55">
        <f>'[4]Daily Roster'!$O156</f>
        <v>0</v>
      </c>
      <c r="P156" s="55">
        <f>'[4]Daily Roster'!$P156</f>
        <v>0</v>
      </c>
      <c r="Q156" s="55">
        <f>'[4]Daily Roster'!$Q156</f>
        <v>0</v>
      </c>
      <c r="R156" s="55">
        <f>'[4]Daily Roster'!$R156</f>
        <v>0</v>
      </c>
      <c r="S156" s="55">
        <f>'[4]Daily Roster'!$S156</f>
        <v>0</v>
      </c>
      <c r="T156" s="55">
        <f>'[4]Daily Roster'!$T156</f>
        <v>0</v>
      </c>
    </row>
    <row r="157" spans="1:20" x14ac:dyDescent="0.3">
      <c r="A157" s="7">
        <v>43318</v>
      </c>
      <c r="B157" s="1" t="s">
        <v>1</v>
      </c>
      <c r="C157" s="69">
        <f>'[4]Daily Roster'!$C157</f>
        <v>0</v>
      </c>
      <c r="D157" s="69">
        <f>'[4]Daily Roster'!$D157</f>
        <v>0</v>
      </c>
      <c r="E157" s="69">
        <f>'[4]Daily Roster'!$E157</f>
        <v>0</v>
      </c>
      <c r="F157" s="69">
        <f>'[4]Daily Roster'!$F157</f>
        <v>0</v>
      </c>
      <c r="G157" s="69">
        <f>'[4]Daily Roster'!$G157</f>
        <v>0</v>
      </c>
      <c r="H157" s="69">
        <f>'[4]Daily Roster'!$H157</f>
        <v>0</v>
      </c>
      <c r="I157" s="69">
        <f>'[4]Daily Roster'!$I157</f>
        <v>0</v>
      </c>
      <c r="J157" s="69">
        <f>'[4]Daily Roster'!$J157</f>
        <v>0</v>
      </c>
      <c r="K157" s="69">
        <f>'[4]Daily Roster'!$K157</f>
        <v>0</v>
      </c>
      <c r="L157" s="69">
        <f>'[4]Daily Roster'!$L157</f>
        <v>0</v>
      </c>
      <c r="M157" s="69">
        <f>'[4]Daily Roster'!$M157</f>
        <v>0</v>
      </c>
      <c r="N157" s="55">
        <f>'[4]Daily Roster'!$N157</f>
        <v>0</v>
      </c>
      <c r="O157" s="55">
        <f>'[4]Daily Roster'!$O157</f>
        <v>0</v>
      </c>
      <c r="P157" s="55">
        <f>'[4]Daily Roster'!$P157</f>
        <v>0</v>
      </c>
      <c r="Q157" s="55">
        <f>'[4]Daily Roster'!$Q157</f>
        <v>0</v>
      </c>
      <c r="R157" s="55">
        <f>'[4]Daily Roster'!$R157</f>
        <v>0</v>
      </c>
      <c r="S157" s="55">
        <f>'[4]Daily Roster'!$S157</f>
        <v>0</v>
      </c>
      <c r="T157" s="55">
        <f>'[4]Daily Roster'!$T157</f>
        <v>0</v>
      </c>
    </row>
    <row r="158" spans="1:20" x14ac:dyDescent="0.3">
      <c r="A158" s="7">
        <v>43319</v>
      </c>
      <c r="B158" s="1" t="s">
        <v>2</v>
      </c>
      <c r="C158" s="69">
        <f>'[4]Daily Roster'!$C158</f>
        <v>0</v>
      </c>
      <c r="D158" s="69">
        <f>'[4]Daily Roster'!$D158</f>
        <v>0</v>
      </c>
      <c r="E158" s="69">
        <f>'[4]Daily Roster'!$E158</f>
        <v>0</v>
      </c>
      <c r="F158" s="69">
        <f>'[4]Daily Roster'!$F158</f>
        <v>0</v>
      </c>
      <c r="G158" s="69">
        <f>'[4]Daily Roster'!$G158</f>
        <v>0</v>
      </c>
      <c r="H158" s="69">
        <f>'[4]Daily Roster'!$H158</f>
        <v>0</v>
      </c>
      <c r="I158" s="69">
        <f>'[4]Daily Roster'!$I158</f>
        <v>0</v>
      </c>
      <c r="J158" s="69">
        <f>'[4]Daily Roster'!$J158</f>
        <v>0</v>
      </c>
      <c r="K158" s="69">
        <f>'[4]Daily Roster'!$K158</f>
        <v>0</v>
      </c>
      <c r="L158" s="69">
        <f>'[4]Daily Roster'!$L158</f>
        <v>0</v>
      </c>
      <c r="M158" s="69">
        <f>'[4]Daily Roster'!$M158</f>
        <v>0</v>
      </c>
      <c r="N158" s="55">
        <f>'[4]Daily Roster'!$N158</f>
        <v>0</v>
      </c>
      <c r="O158" s="55">
        <f>'[4]Daily Roster'!$O158</f>
        <v>0</v>
      </c>
      <c r="P158" s="55">
        <f>'[4]Daily Roster'!$P158</f>
        <v>0</v>
      </c>
      <c r="Q158" s="55">
        <f>'[4]Daily Roster'!$Q158</f>
        <v>0</v>
      </c>
      <c r="R158" s="55">
        <f>'[4]Daily Roster'!$R158</f>
        <v>0</v>
      </c>
      <c r="S158" s="55">
        <f>'[4]Daily Roster'!$S158</f>
        <v>0</v>
      </c>
      <c r="T158" s="55">
        <f>'[4]Daily Roster'!$T158</f>
        <v>0</v>
      </c>
    </row>
    <row r="159" spans="1:20" x14ac:dyDescent="0.3">
      <c r="A159" s="7">
        <v>43320</v>
      </c>
      <c r="B159" s="1" t="s">
        <v>3</v>
      </c>
      <c r="C159" s="69">
        <f>'[4]Daily Roster'!$C159</f>
        <v>0</v>
      </c>
      <c r="D159" s="69">
        <f>'[4]Daily Roster'!$D159</f>
        <v>0</v>
      </c>
      <c r="E159" s="69">
        <f>'[4]Daily Roster'!$E159</f>
        <v>0</v>
      </c>
      <c r="F159" s="69">
        <f>'[4]Daily Roster'!$F159</f>
        <v>0</v>
      </c>
      <c r="G159" s="69">
        <f>'[4]Daily Roster'!$G159</f>
        <v>0</v>
      </c>
      <c r="H159" s="69">
        <f>'[4]Daily Roster'!$H159</f>
        <v>0</v>
      </c>
      <c r="I159" s="69">
        <f>'[4]Daily Roster'!$I159</f>
        <v>0</v>
      </c>
      <c r="J159" s="69">
        <f>'[4]Daily Roster'!$J159</f>
        <v>0</v>
      </c>
      <c r="K159" s="69">
        <f>'[4]Daily Roster'!$K159</f>
        <v>0</v>
      </c>
      <c r="L159" s="69">
        <f>'[4]Daily Roster'!$L159</f>
        <v>0</v>
      </c>
      <c r="M159" s="69">
        <f>'[4]Daily Roster'!$M159</f>
        <v>0</v>
      </c>
      <c r="N159" s="55">
        <f>'[4]Daily Roster'!$N159</f>
        <v>0</v>
      </c>
      <c r="O159" s="55">
        <f>'[4]Daily Roster'!$O159</f>
        <v>0</v>
      </c>
      <c r="P159" s="55">
        <f>'[4]Daily Roster'!$P159</f>
        <v>0</v>
      </c>
      <c r="Q159" s="55">
        <f>'[4]Daily Roster'!$Q159</f>
        <v>0</v>
      </c>
      <c r="R159" s="55">
        <f>'[4]Daily Roster'!$R159</f>
        <v>0</v>
      </c>
      <c r="S159" s="55">
        <f>'[4]Daily Roster'!$S159</f>
        <v>0</v>
      </c>
      <c r="T159" s="55">
        <f>'[4]Daily Roster'!$T159</f>
        <v>0</v>
      </c>
    </row>
    <row r="160" spans="1:20" x14ac:dyDescent="0.3">
      <c r="A160" s="7">
        <v>43321</v>
      </c>
      <c r="B160" s="1" t="s">
        <v>4</v>
      </c>
      <c r="C160" s="69">
        <f>'[4]Daily Roster'!$C160</f>
        <v>0</v>
      </c>
      <c r="D160" s="69">
        <f>'[4]Daily Roster'!$D160</f>
        <v>0</v>
      </c>
      <c r="E160" s="69">
        <f>'[4]Daily Roster'!$E160</f>
        <v>0</v>
      </c>
      <c r="F160" s="69">
        <f>'[4]Daily Roster'!$F160</f>
        <v>0</v>
      </c>
      <c r="G160" s="69">
        <f>'[4]Daily Roster'!$G160</f>
        <v>0</v>
      </c>
      <c r="H160" s="69">
        <f>'[4]Daily Roster'!$H160</f>
        <v>0</v>
      </c>
      <c r="I160" s="69">
        <f>'[4]Daily Roster'!$I160</f>
        <v>0</v>
      </c>
      <c r="J160" s="69">
        <f>'[4]Daily Roster'!$J160</f>
        <v>0</v>
      </c>
      <c r="K160" s="69">
        <f>'[4]Daily Roster'!$K160</f>
        <v>0</v>
      </c>
      <c r="L160" s="69">
        <f>'[4]Daily Roster'!$L160</f>
        <v>0</v>
      </c>
      <c r="M160" s="69">
        <f>'[4]Daily Roster'!$M160</f>
        <v>0</v>
      </c>
      <c r="N160" s="55">
        <f>'[4]Daily Roster'!$N160</f>
        <v>0</v>
      </c>
      <c r="O160" s="55">
        <f>'[4]Daily Roster'!$O160</f>
        <v>0</v>
      </c>
      <c r="P160" s="55">
        <f>'[4]Daily Roster'!$P160</f>
        <v>0</v>
      </c>
      <c r="Q160" s="55">
        <f>'[4]Daily Roster'!$Q160</f>
        <v>0</v>
      </c>
      <c r="R160" s="55">
        <f>'[4]Daily Roster'!$R160</f>
        <v>0</v>
      </c>
      <c r="S160" s="55">
        <f>'[4]Daily Roster'!$S160</f>
        <v>0</v>
      </c>
      <c r="T160" s="55">
        <f>'[4]Daily Roster'!$T160</f>
        <v>0</v>
      </c>
    </row>
    <row r="161" spans="1:20" x14ac:dyDescent="0.3">
      <c r="A161" s="7">
        <v>43322</v>
      </c>
      <c r="B161" s="1" t="s">
        <v>5</v>
      </c>
      <c r="C161" s="69">
        <f>'[4]Daily Roster'!$C161</f>
        <v>0</v>
      </c>
      <c r="D161" s="69">
        <f>'[4]Daily Roster'!$D161</f>
        <v>0</v>
      </c>
      <c r="E161" s="69">
        <f>'[4]Daily Roster'!$E161</f>
        <v>0</v>
      </c>
      <c r="F161" s="69">
        <f>'[4]Daily Roster'!$F161</f>
        <v>0</v>
      </c>
      <c r="G161" s="69">
        <f>'[4]Daily Roster'!$G161</f>
        <v>0</v>
      </c>
      <c r="H161" s="69">
        <f>'[4]Daily Roster'!$H161</f>
        <v>0</v>
      </c>
      <c r="I161" s="69">
        <f>'[4]Daily Roster'!$I161</f>
        <v>0</v>
      </c>
      <c r="J161" s="69">
        <f>'[4]Daily Roster'!$J161</f>
        <v>0</v>
      </c>
      <c r="K161" s="69">
        <f>'[4]Daily Roster'!$K161</f>
        <v>0</v>
      </c>
      <c r="L161" s="69">
        <f>'[4]Daily Roster'!$L161</f>
        <v>0</v>
      </c>
      <c r="M161" s="69">
        <f>'[4]Daily Roster'!$M161</f>
        <v>0</v>
      </c>
      <c r="N161" s="55">
        <f>'[4]Daily Roster'!$N161</f>
        <v>0</v>
      </c>
      <c r="O161" s="55">
        <f>'[4]Daily Roster'!$O161</f>
        <v>0</v>
      </c>
      <c r="P161" s="55">
        <f>'[4]Daily Roster'!$P161</f>
        <v>0</v>
      </c>
      <c r="Q161" s="55">
        <f>'[4]Daily Roster'!$Q161</f>
        <v>0</v>
      </c>
      <c r="R161" s="55">
        <f>'[4]Daily Roster'!$R161</f>
        <v>0</v>
      </c>
      <c r="S161" s="55">
        <f>'[4]Daily Roster'!$S161</f>
        <v>0</v>
      </c>
      <c r="T161" s="55">
        <f>'[4]Daily Roster'!$T161</f>
        <v>0</v>
      </c>
    </row>
    <row r="162" spans="1:20" x14ac:dyDescent="0.3">
      <c r="A162" s="7">
        <v>43325</v>
      </c>
      <c r="B162" s="1" t="s">
        <v>1</v>
      </c>
      <c r="C162" s="69">
        <f>'[4]Daily Roster'!$C162</f>
        <v>0</v>
      </c>
      <c r="D162" s="69">
        <f>'[4]Daily Roster'!$D162</f>
        <v>0</v>
      </c>
      <c r="E162" s="69">
        <f>'[4]Daily Roster'!$E162</f>
        <v>0</v>
      </c>
      <c r="F162" s="69">
        <f>'[4]Daily Roster'!$F162</f>
        <v>0</v>
      </c>
      <c r="G162" s="69">
        <f>'[4]Daily Roster'!$G162</f>
        <v>0</v>
      </c>
      <c r="H162" s="69">
        <f>'[4]Daily Roster'!$H162</f>
        <v>0</v>
      </c>
      <c r="I162" s="69">
        <f>'[4]Daily Roster'!$I162</f>
        <v>0</v>
      </c>
      <c r="J162" s="69">
        <f>'[4]Daily Roster'!$J162</f>
        <v>0</v>
      </c>
      <c r="K162" s="69">
        <f>'[4]Daily Roster'!$K162</f>
        <v>0</v>
      </c>
      <c r="L162" s="69">
        <f>'[4]Daily Roster'!$L162</f>
        <v>0</v>
      </c>
      <c r="M162" s="69">
        <f>'[4]Daily Roster'!$M162</f>
        <v>0</v>
      </c>
      <c r="N162" s="55">
        <f>'[4]Daily Roster'!$N162</f>
        <v>0</v>
      </c>
      <c r="O162" s="55">
        <f>'[4]Daily Roster'!$O162</f>
        <v>0</v>
      </c>
      <c r="P162" s="55">
        <f>'[4]Daily Roster'!$P162</f>
        <v>0</v>
      </c>
      <c r="Q162" s="55">
        <f>'[4]Daily Roster'!$Q162</f>
        <v>0</v>
      </c>
      <c r="R162" s="55">
        <f>'[4]Daily Roster'!$R162</f>
        <v>0</v>
      </c>
      <c r="S162" s="55">
        <f>'[4]Daily Roster'!$S162</f>
        <v>0</v>
      </c>
      <c r="T162" s="55">
        <f>'[4]Daily Roster'!$T162</f>
        <v>0</v>
      </c>
    </row>
    <row r="163" spans="1:20" x14ac:dyDescent="0.3">
      <c r="A163" s="7">
        <v>43326</v>
      </c>
      <c r="B163" s="1" t="s">
        <v>2</v>
      </c>
      <c r="C163" s="69">
        <f>'[4]Daily Roster'!$C163</f>
        <v>0</v>
      </c>
      <c r="D163" s="69">
        <f>'[4]Daily Roster'!$D163</f>
        <v>0</v>
      </c>
      <c r="E163" s="69">
        <f>'[4]Daily Roster'!$E163</f>
        <v>0</v>
      </c>
      <c r="F163" s="69">
        <f>'[4]Daily Roster'!$F163</f>
        <v>0</v>
      </c>
      <c r="G163" s="69">
        <f>'[4]Daily Roster'!$G163</f>
        <v>0</v>
      </c>
      <c r="H163" s="69">
        <f>'[4]Daily Roster'!$H163</f>
        <v>0</v>
      </c>
      <c r="I163" s="69">
        <f>'[4]Daily Roster'!$I163</f>
        <v>0</v>
      </c>
      <c r="J163" s="69">
        <f>'[4]Daily Roster'!$J163</f>
        <v>0</v>
      </c>
      <c r="K163" s="69">
        <f>'[4]Daily Roster'!$K163</f>
        <v>0</v>
      </c>
      <c r="L163" s="69">
        <f>'[4]Daily Roster'!$L163</f>
        <v>0</v>
      </c>
      <c r="M163" s="69">
        <f>'[4]Daily Roster'!$M163</f>
        <v>0</v>
      </c>
      <c r="N163" s="55">
        <f>'[4]Daily Roster'!$N163</f>
        <v>0</v>
      </c>
      <c r="O163" s="55">
        <f>'[4]Daily Roster'!$O163</f>
        <v>0</v>
      </c>
      <c r="P163" s="55">
        <f>'[4]Daily Roster'!$P163</f>
        <v>0</v>
      </c>
      <c r="Q163" s="55">
        <f>'[4]Daily Roster'!$Q163</f>
        <v>0</v>
      </c>
      <c r="R163" s="55">
        <f>'[4]Daily Roster'!$R163</f>
        <v>0</v>
      </c>
      <c r="S163" s="55">
        <f>'[4]Daily Roster'!$S163</f>
        <v>0</v>
      </c>
      <c r="T163" s="55">
        <f>'[4]Daily Roster'!$T163</f>
        <v>0</v>
      </c>
    </row>
    <row r="164" spans="1:20" x14ac:dyDescent="0.3">
      <c r="A164" s="7">
        <v>43327</v>
      </c>
      <c r="B164" s="1" t="s">
        <v>3</v>
      </c>
      <c r="C164" s="69">
        <f>'[4]Daily Roster'!$C164</f>
        <v>0</v>
      </c>
      <c r="D164" s="69">
        <f>'[4]Daily Roster'!$D164</f>
        <v>0</v>
      </c>
      <c r="E164" s="69">
        <f>'[4]Daily Roster'!$E164</f>
        <v>0</v>
      </c>
      <c r="F164" s="69">
        <f>'[4]Daily Roster'!$F164</f>
        <v>0</v>
      </c>
      <c r="G164" s="69">
        <f>'[4]Daily Roster'!$G164</f>
        <v>0</v>
      </c>
      <c r="H164" s="69">
        <f>'[4]Daily Roster'!$H164</f>
        <v>0</v>
      </c>
      <c r="I164" s="69">
        <f>'[4]Daily Roster'!$I164</f>
        <v>0</v>
      </c>
      <c r="J164" s="69">
        <f>'[4]Daily Roster'!$J164</f>
        <v>0</v>
      </c>
      <c r="K164" s="69">
        <f>'[4]Daily Roster'!$K164</f>
        <v>0</v>
      </c>
      <c r="L164" s="69">
        <f>'[4]Daily Roster'!$L164</f>
        <v>0</v>
      </c>
      <c r="M164" s="69">
        <f>'[4]Daily Roster'!$M164</f>
        <v>0</v>
      </c>
      <c r="N164" s="55">
        <f>'[4]Daily Roster'!$N164</f>
        <v>0</v>
      </c>
      <c r="O164" s="55">
        <f>'[4]Daily Roster'!$O164</f>
        <v>0</v>
      </c>
      <c r="P164" s="55">
        <f>'[4]Daily Roster'!$P164</f>
        <v>0</v>
      </c>
      <c r="Q164" s="55">
        <f>'[4]Daily Roster'!$Q164</f>
        <v>0</v>
      </c>
      <c r="R164" s="55">
        <f>'[4]Daily Roster'!$R164</f>
        <v>0</v>
      </c>
      <c r="S164" s="55">
        <f>'[4]Daily Roster'!$S164</f>
        <v>0</v>
      </c>
      <c r="T164" s="55">
        <f>'[4]Daily Roster'!$T164</f>
        <v>0</v>
      </c>
    </row>
    <row r="165" spans="1:20" x14ac:dyDescent="0.3">
      <c r="A165" s="7">
        <v>43328</v>
      </c>
      <c r="B165" s="1" t="s">
        <v>4</v>
      </c>
      <c r="C165" s="69">
        <f>'[4]Daily Roster'!$C165</f>
        <v>0</v>
      </c>
      <c r="D165" s="69">
        <f>'[4]Daily Roster'!$D165</f>
        <v>0</v>
      </c>
      <c r="E165" s="69">
        <f>'[4]Daily Roster'!$E165</f>
        <v>0</v>
      </c>
      <c r="F165" s="69">
        <f>'[4]Daily Roster'!$F165</f>
        <v>0</v>
      </c>
      <c r="G165" s="69">
        <f>'[4]Daily Roster'!$G165</f>
        <v>0</v>
      </c>
      <c r="H165" s="69">
        <f>'[4]Daily Roster'!$H165</f>
        <v>0</v>
      </c>
      <c r="I165" s="69">
        <f>'[4]Daily Roster'!$I165</f>
        <v>0</v>
      </c>
      <c r="J165" s="69">
        <f>'[4]Daily Roster'!$J165</f>
        <v>0</v>
      </c>
      <c r="K165" s="69">
        <f>'[4]Daily Roster'!$K165</f>
        <v>0</v>
      </c>
      <c r="L165" s="69">
        <f>'[4]Daily Roster'!$L165</f>
        <v>0</v>
      </c>
      <c r="M165" s="69">
        <f>'[4]Daily Roster'!$M165</f>
        <v>0</v>
      </c>
      <c r="N165" s="55">
        <f>'[4]Daily Roster'!$N165</f>
        <v>0</v>
      </c>
      <c r="O165" s="55">
        <f>'[4]Daily Roster'!$O165</f>
        <v>0</v>
      </c>
      <c r="P165" s="55">
        <f>'[4]Daily Roster'!$P165</f>
        <v>0</v>
      </c>
      <c r="Q165" s="55">
        <f>'[4]Daily Roster'!$Q165</f>
        <v>0</v>
      </c>
      <c r="R165" s="55">
        <f>'[4]Daily Roster'!$R165</f>
        <v>0</v>
      </c>
      <c r="S165" s="55">
        <f>'[4]Daily Roster'!$S165</f>
        <v>0</v>
      </c>
      <c r="T165" s="55">
        <f>'[4]Daily Roster'!$T165</f>
        <v>0</v>
      </c>
    </row>
    <row r="166" spans="1:20" x14ac:dyDescent="0.3">
      <c r="A166" s="7">
        <v>43329</v>
      </c>
      <c r="B166" s="1" t="s">
        <v>5</v>
      </c>
      <c r="C166" s="69">
        <f>'[4]Daily Roster'!$C166</f>
        <v>0</v>
      </c>
      <c r="D166" s="69">
        <f>'[4]Daily Roster'!$D166</f>
        <v>0</v>
      </c>
      <c r="E166" s="69">
        <f>'[4]Daily Roster'!$E166</f>
        <v>0</v>
      </c>
      <c r="F166" s="69">
        <f>'[4]Daily Roster'!$F166</f>
        <v>0</v>
      </c>
      <c r="G166" s="69">
        <f>'[4]Daily Roster'!$G166</f>
        <v>0</v>
      </c>
      <c r="H166" s="69">
        <f>'[4]Daily Roster'!$H166</f>
        <v>0</v>
      </c>
      <c r="I166" s="69">
        <f>'[4]Daily Roster'!$I166</f>
        <v>0</v>
      </c>
      <c r="J166" s="69">
        <f>'[4]Daily Roster'!$J166</f>
        <v>0</v>
      </c>
      <c r="K166" s="69">
        <f>'[4]Daily Roster'!$K166</f>
        <v>0</v>
      </c>
      <c r="L166" s="69">
        <f>'[4]Daily Roster'!$L166</f>
        <v>0</v>
      </c>
      <c r="M166" s="69">
        <f>'[4]Daily Roster'!$M166</f>
        <v>0</v>
      </c>
      <c r="N166" s="55">
        <f>'[4]Daily Roster'!$N166</f>
        <v>0</v>
      </c>
      <c r="O166" s="55">
        <f>'[4]Daily Roster'!$O166</f>
        <v>0</v>
      </c>
      <c r="P166" s="55">
        <f>'[4]Daily Roster'!$P166</f>
        <v>0</v>
      </c>
      <c r="Q166" s="55">
        <f>'[4]Daily Roster'!$Q166</f>
        <v>0</v>
      </c>
      <c r="R166" s="55">
        <f>'[4]Daily Roster'!$R166</f>
        <v>0</v>
      </c>
      <c r="S166" s="55">
        <f>'[4]Daily Roster'!$S166</f>
        <v>0</v>
      </c>
      <c r="T166" s="55">
        <f>'[4]Daily Roster'!$T166</f>
        <v>0</v>
      </c>
    </row>
    <row r="167" spans="1:20" x14ac:dyDescent="0.3">
      <c r="A167" s="7">
        <v>43332</v>
      </c>
      <c r="B167" s="1" t="s">
        <v>1</v>
      </c>
      <c r="C167" s="69">
        <f>'[4]Daily Roster'!$C167</f>
        <v>0</v>
      </c>
      <c r="D167" s="69">
        <f>'[4]Daily Roster'!$D167</f>
        <v>0</v>
      </c>
      <c r="E167" s="69">
        <f>'[4]Daily Roster'!$E167</f>
        <v>0</v>
      </c>
      <c r="F167" s="69">
        <f>'[4]Daily Roster'!$F167</f>
        <v>0</v>
      </c>
      <c r="G167" s="69">
        <f>'[4]Daily Roster'!$G167</f>
        <v>0</v>
      </c>
      <c r="H167" s="69">
        <f>'[4]Daily Roster'!$H167</f>
        <v>0</v>
      </c>
      <c r="I167" s="69">
        <f>'[4]Daily Roster'!$I167</f>
        <v>0</v>
      </c>
      <c r="J167" s="69">
        <f>'[4]Daily Roster'!$J167</f>
        <v>0</v>
      </c>
      <c r="K167" s="69">
        <f>'[4]Daily Roster'!$K167</f>
        <v>0</v>
      </c>
      <c r="L167" s="69">
        <f>'[4]Daily Roster'!$L167</f>
        <v>0</v>
      </c>
      <c r="M167" s="69">
        <f>'[4]Daily Roster'!$M167</f>
        <v>0</v>
      </c>
      <c r="N167" s="55">
        <f>'[4]Daily Roster'!$N167</f>
        <v>0</v>
      </c>
      <c r="O167" s="55">
        <f>'[4]Daily Roster'!$O167</f>
        <v>0</v>
      </c>
      <c r="P167" s="55">
        <f>'[4]Daily Roster'!$P167</f>
        <v>0</v>
      </c>
      <c r="Q167" s="55">
        <f>'[4]Daily Roster'!$Q167</f>
        <v>0</v>
      </c>
      <c r="R167" s="55">
        <f>'[4]Daily Roster'!$R167</f>
        <v>0</v>
      </c>
      <c r="S167" s="55">
        <f>'[4]Daily Roster'!$S167</f>
        <v>0</v>
      </c>
      <c r="T167" s="55">
        <f>'[4]Daily Roster'!$T167</f>
        <v>0</v>
      </c>
    </row>
    <row r="168" spans="1:20" x14ac:dyDescent="0.3">
      <c r="A168" s="7">
        <v>43333</v>
      </c>
      <c r="B168" s="1" t="s">
        <v>2</v>
      </c>
      <c r="C168" s="69">
        <f>'[4]Daily Roster'!$C168</f>
        <v>0</v>
      </c>
      <c r="D168" s="69">
        <f>'[4]Daily Roster'!$D168</f>
        <v>0</v>
      </c>
      <c r="E168" s="69">
        <f>'[4]Daily Roster'!$E168</f>
        <v>0</v>
      </c>
      <c r="F168" s="69">
        <f>'[4]Daily Roster'!$F168</f>
        <v>0</v>
      </c>
      <c r="G168" s="69">
        <f>'[4]Daily Roster'!$G168</f>
        <v>0</v>
      </c>
      <c r="H168" s="69">
        <f>'[4]Daily Roster'!$H168</f>
        <v>0</v>
      </c>
      <c r="I168" s="69">
        <f>'[4]Daily Roster'!$I168</f>
        <v>0</v>
      </c>
      <c r="J168" s="69">
        <f>'[4]Daily Roster'!$J168</f>
        <v>0</v>
      </c>
      <c r="K168" s="69">
        <f>'[4]Daily Roster'!$K168</f>
        <v>0</v>
      </c>
      <c r="L168" s="69">
        <f>'[4]Daily Roster'!$L168</f>
        <v>0</v>
      </c>
      <c r="M168" s="69">
        <f>'[4]Daily Roster'!$M168</f>
        <v>0</v>
      </c>
      <c r="N168" s="55">
        <f>'[4]Daily Roster'!$N168</f>
        <v>0</v>
      </c>
      <c r="O168" s="55">
        <f>'[4]Daily Roster'!$O168</f>
        <v>0</v>
      </c>
      <c r="P168" s="55">
        <f>'[4]Daily Roster'!$P168</f>
        <v>0</v>
      </c>
      <c r="Q168" s="55">
        <f>'[4]Daily Roster'!$Q168</f>
        <v>0</v>
      </c>
      <c r="R168" s="55">
        <f>'[4]Daily Roster'!$R168</f>
        <v>0</v>
      </c>
      <c r="S168" s="55">
        <f>'[4]Daily Roster'!$S168</f>
        <v>0</v>
      </c>
      <c r="T168" s="55">
        <f>'[4]Daily Roster'!$T168</f>
        <v>0</v>
      </c>
    </row>
    <row r="169" spans="1:20" x14ac:dyDescent="0.3">
      <c r="A169" s="7">
        <v>43334</v>
      </c>
      <c r="B169" s="1" t="s">
        <v>3</v>
      </c>
      <c r="C169" s="69">
        <f>'[4]Daily Roster'!$C169</f>
        <v>0</v>
      </c>
      <c r="D169" s="69">
        <f>'[4]Daily Roster'!$D169</f>
        <v>0</v>
      </c>
      <c r="E169" s="69">
        <f>'[4]Daily Roster'!$E169</f>
        <v>0</v>
      </c>
      <c r="F169" s="69">
        <f>'[4]Daily Roster'!$F169</f>
        <v>0</v>
      </c>
      <c r="G169" s="69">
        <f>'[4]Daily Roster'!$G169</f>
        <v>0</v>
      </c>
      <c r="H169" s="69">
        <f>'[4]Daily Roster'!$H169</f>
        <v>0</v>
      </c>
      <c r="I169" s="69">
        <f>'[4]Daily Roster'!$I169</f>
        <v>0</v>
      </c>
      <c r="J169" s="69">
        <f>'[4]Daily Roster'!$J169</f>
        <v>0</v>
      </c>
      <c r="K169" s="69">
        <f>'[4]Daily Roster'!$K169</f>
        <v>0</v>
      </c>
      <c r="L169" s="69">
        <f>'[4]Daily Roster'!$L169</f>
        <v>0</v>
      </c>
      <c r="M169" s="69">
        <f>'[4]Daily Roster'!$M169</f>
        <v>0</v>
      </c>
      <c r="N169" s="55">
        <f>'[4]Daily Roster'!$N169</f>
        <v>0</v>
      </c>
      <c r="O169" s="55">
        <f>'[4]Daily Roster'!$O169</f>
        <v>0</v>
      </c>
      <c r="P169" s="55">
        <f>'[4]Daily Roster'!$P169</f>
        <v>0</v>
      </c>
      <c r="Q169" s="55">
        <f>'[4]Daily Roster'!$Q169</f>
        <v>0</v>
      </c>
      <c r="R169" s="55">
        <f>'[4]Daily Roster'!$R169</f>
        <v>0</v>
      </c>
      <c r="S169" s="55">
        <f>'[4]Daily Roster'!$S169</f>
        <v>0</v>
      </c>
      <c r="T169" s="55">
        <f>'[4]Daily Roster'!$T169</f>
        <v>0</v>
      </c>
    </row>
    <row r="170" spans="1:20" x14ac:dyDescent="0.3">
      <c r="A170" s="7">
        <v>43335</v>
      </c>
      <c r="B170" s="1" t="s">
        <v>4</v>
      </c>
      <c r="C170" s="69">
        <f>'[4]Daily Roster'!$C170</f>
        <v>0</v>
      </c>
      <c r="D170" s="69">
        <f>'[4]Daily Roster'!$D170</f>
        <v>0</v>
      </c>
      <c r="E170" s="69">
        <f>'[4]Daily Roster'!$E170</f>
        <v>0</v>
      </c>
      <c r="F170" s="69">
        <f>'[4]Daily Roster'!$F170</f>
        <v>0</v>
      </c>
      <c r="G170" s="69">
        <f>'[4]Daily Roster'!$G170</f>
        <v>0</v>
      </c>
      <c r="H170" s="69">
        <f>'[4]Daily Roster'!$H170</f>
        <v>0</v>
      </c>
      <c r="I170" s="69">
        <f>'[4]Daily Roster'!$I170</f>
        <v>0</v>
      </c>
      <c r="J170" s="69">
        <f>'[4]Daily Roster'!$J170</f>
        <v>0</v>
      </c>
      <c r="K170" s="69">
        <f>'[4]Daily Roster'!$K170</f>
        <v>0</v>
      </c>
      <c r="L170" s="69">
        <f>'[4]Daily Roster'!$L170</f>
        <v>0</v>
      </c>
      <c r="M170" s="69">
        <f>'[4]Daily Roster'!$M170</f>
        <v>0</v>
      </c>
      <c r="N170" s="55">
        <f>'[4]Daily Roster'!$N170</f>
        <v>0</v>
      </c>
      <c r="O170" s="55">
        <f>'[4]Daily Roster'!$O170</f>
        <v>0</v>
      </c>
      <c r="P170" s="55">
        <f>'[4]Daily Roster'!$P170</f>
        <v>0</v>
      </c>
      <c r="Q170" s="55">
        <f>'[4]Daily Roster'!$Q170</f>
        <v>0</v>
      </c>
      <c r="R170" s="55">
        <f>'[4]Daily Roster'!$R170</f>
        <v>0</v>
      </c>
      <c r="S170" s="55">
        <f>'[4]Daily Roster'!$S170</f>
        <v>0</v>
      </c>
      <c r="T170" s="55">
        <f>'[4]Daily Roster'!$T170</f>
        <v>0</v>
      </c>
    </row>
    <row r="171" spans="1:20" x14ac:dyDescent="0.3">
      <c r="A171" s="7">
        <v>43336</v>
      </c>
      <c r="B171" s="1" t="s">
        <v>5</v>
      </c>
      <c r="C171" s="69">
        <f>'[4]Daily Roster'!$C171</f>
        <v>0</v>
      </c>
      <c r="D171" s="69">
        <f>'[4]Daily Roster'!$D171</f>
        <v>0</v>
      </c>
      <c r="E171" s="69">
        <f>'[4]Daily Roster'!$E171</f>
        <v>0</v>
      </c>
      <c r="F171" s="69">
        <f>'[4]Daily Roster'!$F171</f>
        <v>0</v>
      </c>
      <c r="G171" s="69">
        <f>'[4]Daily Roster'!$G171</f>
        <v>0</v>
      </c>
      <c r="H171" s="69">
        <f>'[4]Daily Roster'!$H171</f>
        <v>0</v>
      </c>
      <c r="I171" s="69">
        <f>'[4]Daily Roster'!$I171</f>
        <v>0</v>
      </c>
      <c r="J171" s="69">
        <f>'[4]Daily Roster'!$J171</f>
        <v>0</v>
      </c>
      <c r="K171" s="69">
        <f>'[4]Daily Roster'!$K171</f>
        <v>0</v>
      </c>
      <c r="L171" s="69">
        <f>'[4]Daily Roster'!$L171</f>
        <v>0</v>
      </c>
      <c r="M171" s="69">
        <f>'[4]Daily Roster'!$M171</f>
        <v>0</v>
      </c>
      <c r="N171" s="55">
        <f>'[4]Daily Roster'!$N171</f>
        <v>0</v>
      </c>
      <c r="O171" s="55">
        <f>'[4]Daily Roster'!$O171</f>
        <v>0</v>
      </c>
      <c r="P171" s="55">
        <f>'[4]Daily Roster'!$P171</f>
        <v>0</v>
      </c>
      <c r="Q171" s="55">
        <f>'[4]Daily Roster'!$Q171</f>
        <v>0</v>
      </c>
      <c r="R171" s="55">
        <f>'[4]Daily Roster'!$R171</f>
        <v>0</v>
      </c>
      <c r="S171" s="55">
        <f>'[4]Daily Roster'!$S171</f>
        <v>0</v>
      </c>
      <c r="T171" s="55">
        <f>'[4]Daily Roster'!$T171</f>
        <v>0</v>
      </c>
    </row>
    <row r="172" spans="1:20" x14ac:dyDescent="0.3">
      <c r="A172" s="7">
        <v>43339</v>
      </c>
      <c r="B172" s="1" t="s">
        <v>1</v>
      </c>
      <c r="C172" s="69">
        <f>'[4]Daily Roster'!$C172</f>
        <v>0</v>
      </c>
      <c r="D172" s="69">
        <f>'[4]Daily Roster'!$D172</f>
        <v>0</v>
      </c>
      <c r="E172" s="69">
        <f>'[4]Daily Roster'!$E172</f>
        <v>0</v>
      </c>
      <c r="F172" s="69">
        <f>'[4]Daily Roster'!$F172</f>
        <v>0</v>
      </c>
      <c r="G172" s="69">
        <f>'[4]Daily Roster'!$G172</f>
        <v>0</v>
      </c>
      <c r="H172" s="69">
        <f>'[4]Daily Roster'!$H172</f>
        <v>0</v>
      </c>
      <c r="I172" s="69">
        <f>'[4]Daily Roster'!$I172</f>
        <v>0</v>
      </c>
      <c r="J172" s="69">
        <f>'[4]Daily Roster'!$J172</f>
        <v>0</v>
      </c>
      <c r="K172" s="69">
        <f>'[4]Daily Roster'!$K172</f>
        <v>0</v>
      </c>
      <c r="L172" s="69">
        <f>'[4]Daily Roster'!$L172</f>
        <v>0</v>
      </c>
      <c r="M172" s="69">
        <f>'[4]Daily Roster'!$M172</f>
        <v>0</v>
      </c>
      <c r="N172" s="55">
        <f>'[4]Daily Roster'!$N172</f>
        <v>0</v>
      </c>
      <c r="O172" s="55">
        <f>'[4]Daily Roster'!$O172</f>
        <v>0</v>
      </c>
      <c r="P172" s="55">
        <f>'[4]Daily Roster'!$P172</f>
        <v>0</v>
      </c>
      <c r="Q172" s="55">
        <f>'[4]Daily Roster'!$Q172</f>
        <v>0</v>
      </c>
      <c r="R172" s="55">
        <f>'[4]Daily Roster'!$R172</f>
        <v>0</v>
      </c>
      <c r="S172" s="55">
        <f>'[4]Daily Roster'!$S172</f>
        <v>0</v>
      </c>
      <c r="T172" s="55">
        <f>'[4]Daily Roster'!$T172</f>
        <v>0</v>
      </c>
    </row>
    <row r="173" spans="1:20" x14ac:dyDescent="0.3">
      <c r="A173" s="7">
        <v>43340</v>
      </c>
      <c r="B173" s="1" t="s">
        <v>2</v>
      </c>
      <c r="C173" s="69">
        <f>'[4]Daily Roster'!$C173</f>
        <v>0</v>
      </c>
      <c r="D173" s="69">
        <f>'[4]Daily Roster'!$D173</f>
        <v>0</v>
      </c>
      <c r="E173" s="69">
        <f>'[4]Daily Roster'!$E173</f>
        <v>0</v>
      </c>
      <c r="F173" s="69">
        <f>'[4]Daily Roster'!$F173</f>
        <v>0</v>
      </c>
      <c r="G173" s="69">
        <f>'[4]Daily Roster'!$G173</f>
        <v>0</v>
      </c>
      <c r="H173" s="69">
        <f>'[4]Daily Roster'!$H173</f>
        <v>0</v>
      </c>
      <c r="I173" s="69">
        <f>'[4]Daily Roster'!$I173</f>
        <v>0</v>
      </c>
      <c r="J173" s="69">
        <f>'[4]Daily Roster'!$J173</f>
        <v>0</v>
      </c>
      <c r="K173" s="69">
        <f>'[4]Daily Roster'!$K173</f>
        <v>0</v>
      </c>
      <c r="L173" s="69">
        <f>'[4]Daily Roster'!$L173</f>
        <v>0</v>
      </c>
      <c r="M173" s="69">
        <f>'[4]Daily Roster'!$M173</f>
        <v>0</v>
      </c>
      <c r="N173" s="55">
        <f>'[4]Daily Roster'!$N173</f>
        <v>0</v>
      </c>
      <c r="O173" s="55">
        <f>'[4]Daily Roster'!$O173</f>
        <v>0</v>
      </c>
      <c r="P173" s="55">
        <f>'[4]Daily Roster'!$P173</f>
        <v>0</v>
      </c>
      <c r="Q173" s="55">
        <f>'[4]Daily Roster'!$Q173</f>
        <v>0</v>
      </c>
      <c r="R173" s="55">
        <f>'[4]Daily Roster'!$R173</f>
        <v>0</v>
      </c>
      <c r="S173" s="55">
        <f>'[4]Daily Roster'!$S173</f>
        <v>0</v>
      </c>
      <c r="T173" s="55">
        <f>'[4]Daily Roster'!$T173</f>
        <v>0</v>
      </c>
    </row>
    <row r="174" spans="1:20" x14ac:dyDescent="0.3">
      <c r="A174" s="7">
        <v>43341</v>
      </c>
      <c r="B174" s="1" t="s">
        <v>3</v>
      </c>
      <c r="C174" s="69">
        <f>'[4]Daily Roster'!$C174</f>
        <v>0</v>
      </c>
      <c r="D174" s="69">
        <f>'[4]Daily Roster'!$D174</f>
        <v>0</v>
      </c>
      <c r="E174" s="69">
        <f>'[4]Daily Roster'!$E174</f>
        <v>0</v>
      </c>
      <c r="F174" s="69">
        <f>'[4]Daily Roster'!$F174</f>
        <v>0</v>
      </c>
      <c r="G174" s="69">
        <f>'[4]Daily Roster'!$G174</f>
        <v>0</v>
      </c>
      <c r="H174" s="69">
        <f>'[4]Daily Roster'!$H174</f>
        <v>0</v>
      </c>
      <c r="I174" s="69">
        <f>'[4]Daily Roster'!$I174</f>
        <v>0</v>
      </c>
      <c r="J174" s="69">
        <f>'[4]Daily Roster'!$J174</f>
        <v>0</v>
      </c>
      <c r="K174" s="69">
        <f>'[4]Daily Roster'!$K174</f>
        <v>0</v>
      </c>
      <c r="L174" s="69">
        <f>'[4]Daily Roster'!$L174</f>
        <v>0</v>
      </c>
      <c r="M174" s="69">
        <f>'[4]Daily Roster'!$M174</f>
        <v>0</v>
      </c>
      <c r="N174" s="55">
        <f>'[4]Daily Roster'!$N174</f>
        <v>0</v>
      </c>
      <c r="O174" s="55">
        <f>'[4]Daily Roster'!$O174</f>
        <v>0</v>
      </c>
      <c r="P174" s="55">
        <f>'[4]Daily Roster'!$P174</f>
        <v>0</v>
      </c>
      <c r="Q174" s="55">
        <f>'[4]Daily Roster'!$Q174</f>
        <v>0</v>
      </c>
      <c r="R174" s="55">
        <f>'[4]Daily Roster'!$R174</f>
        <v>0</v>
      </c>
      <c r="S174" s="55">
        <f>'[4]Daily Roster'!$S174</f>
        <v>0</v>
      </c>
      <c r="T174" s="55">
        <f>'[4]Daily Roster'!$T174</f>
        <v>0</v>
      </c>
    </row>
    <row r="175" spans="1:20" x14ac:dyDescent="0.3">
      <c r="A175" s="7">
        <v>43342</v>
      </c>
      <c r="B175" s="1" t="s">
        <v>4</v>
      </c>
      <c r="C175" s="69">
        <f>'[4]Daily Roster'!$C175</f>
        <v>0</v>
      </c>
      <c r="D175" s="69">
        <f>'[4]Daily Roster'!$D175</f>
        <v>0</v>
      </c>
      <c r="E175" s="69">
        <f>'[4]Daily Roster'!$E175</f>
        <v>0</v>
      </c>
      <c r="F175" s="69">
        <f>'[4]Daily Roster'!$F175</f>
        <v>0</v>
      </c>
      <c r="G175" s="69">
        <f>'[4]Daily Roster'!$G175</f>
        <v>0</v>
      </c>
      <c r="H175" s="69">
        <f>'[4]Daily Roster'!$H175</f>
        <v>0</v>
      </c>
      <c r="I175" s="69">
        <f>'[4]Daily Roster'!$I175</f>
        <v>0</v>
      </c>
      <c r="J175" s="69">
        <f>'[4]Daily Roster'!$J175</f>
        <v>0</v>
      </c>
      <c r="K175" s="69">
        <f>'[4]Daily Roster'!$K175</f>
        <v>0</v>
      </c>
      <c r="L175" s="69">
        <f>'[4]Daily Roster'!$L175</f>
        <v>0</v>
      </c>
      <c r="M175" s="69">
        <f>'[4]Daily Roster'!$M175</f>
        <v>0</v>
      </c>
      <c r="N175" s="55">
        <f>'[4]Daily Roster'!$N175</f>
        <v>0</v>
      </c>
      <c r="O175" s="55">
        <f>'[4]Daily Roster'!$O175</f>
        <v>0</v>
      </c>
      <c r="P175" s="55">
        <f>'[4]Daily Roster'!$P175</f>
        <v>0</v>
      </c>
      <c r="Q175" s="55">
        <f>'[4]Daily Roster'!$Q175</f>
        <v>0</v>
      </c>
      <c r="R175" s="55">
        <f>'[4]Daily Roster'!$R175</f>
        <v>0</v>
      </c>
      <c r="S175" s="55">
        <f>'[4]Daily Roster'!$S175</f>
        <v>0</v>
      </c>
      <c r="T175" s="55">
        <f>'[4]Daily Roster'!$T175</f>
        <v>0</v>
      </c>
    </row>
    <row r="176" spans="1:20" x14ac:dyDescent="0.3">
      <c r="A176" s="7">
        <v>43343</v>
      </c>
      <c r="B176" s="1" t="s">
        <v>5</v>
      </c>
      <c r="C176" s="69">
        <f>'[4]Daily Roster'!$C176</f>
        <v>0</v>
      </c>
      <c r="D176" s="69">
        <f>'[4]Daily Roster'!$D176</f>
        <v>0</v>
      </c>
      <c r="E176" s="69">
        <f>'[4]Daily Roster'!$E176</f>
        <v>0</v>
      </c>
      <c r="F176" s="69">
        <f>'[4]Daily Roster'!$F176</f>
        <v>0</v>
      </c>
      <c r="G176" s="69">
        <f>'[4]Daily Roster'!$G176</f>
        <v>0</v>
      </c>
      <c r="H176" s="69">
        <f>'[4]Daily Roster'!$H176</f>
        <v>0</v>
      </c>
      <c r="I176" s="69">
        <f>'[4]Daily Roster'!$I176</f>
        <v>0</v>
      </c>
      <c r="J176" s="69">
        <f>'[4]Daily Roster'!$J176</f>
        <v>0</v>
      </c>
      <c r="K176" s="69">
        <f>'[4]Daily Roster'!$K176</f>
        <v>0</v>
      </c>
      <c r="L176" s="69">
        <f>'[4]Daily Roster'!$L176</f>
        <v>0</v>
      </c>
      <c r="M176" s="69">
        <f>'[4]Daily Roster'!$M176</f>
        <v>0</v>
      </c>
      <c r="N176" s="55">
        <f>'[4]Daily Roster'!$N176</f>
        <v>0</v>
      </c>
      <c r="O176" s="55">
        <f>'[4]Daily Roster'!$O176</f>
        <v>0</v>
      </c>
      <c r="P176" s="55">
        <f>'[4]Daily Roster'!$P176</f>
        <v>0</v>
      </c>
      <c r="Q176" s="55">
        <f>'[4]Daily Roster'!$Q176</f>
        <v>0</v>
      </c>
      <c r="R176" s="55">
        <f>'[4]Daily Roster'!$R176</f>
        <v>0</v>
      </c>
      <c r="S176" s="55">
        <f>'[4]Daily Roster'!$S176</f>
        <v>0</v>
      </c>
      <c r="T176" s="55">
        <f>'[4]Daily Roster'!$T176</f>
        <v>0</v>
      </c>
    </row>
    <row r="177" spans="1:20" x14ac:dyDescent="0.3">
      <c r="A177" s="7">
        <v>43346</v>
      </c>
      <c r="B177" s="1" t="s">
        <v>1</v>
      </c>
      <c r="C177" s="69">
        <f>'[4]Daily Roster'!$C177</f>
        <v>0</v>
      </c>
      <c r="D177" s="69">
        <f>'[4]Daily Roster'!$D177</f>
        <v>0</v>
      </c>
      <c r="E177" s="69">
        <f>'[4]Daily Roster'!$E177</f>
        <v>0</v>
      </c>
      <c r="F177" s="69">
        <f>'[4]Daily Roster'!$F177</f>
        <v>0</v>
      </c>
      <c r="G177" s="69">
        <f>'[4]Daily Roster'!$G177</f>
        <v>0</v>
      </c>
      <c r="H177" s="69">
        <f>'[4]Daily Roster'!$H177</f>
        <v>0</v>
      </c>
      <c r="I177" s="69">
        <f>'[4]Daily Roster'!$I177</f>
        <v>0</v>
      </c>
      <c r="J177" s="69">
        <f>'[4]Daily Roster'!$J177</f>
        <v>0</v>
      </c>
      <c r="K177" s="69">
        <f>'[4]Daily Roster'!$K177</f>
        <v>0</v>
      </c>
      <c r="L177" s="69">
        <f>'[4]Daily Roster'!$L177</f>
        <v>0</v>
      </c>
      <c r="M177" s="69">
        <f>'[4]Daily Roster'!$M177</f>
        <v>0</v>
      </c>
      <c r="N177" s="55">
        <f>'[4]Daily Roster'!$N177</f>
        <v>0</v>
      </c>
      <c r="O177" s="55">
        <f>'[4]Daily Roster'!$O177</f>
        <v>0</v>
      </c>
      <c r="P177" s="55">
        <f>'[4]Daily Roster'!$P177</f>
        <v>0</v>
      </c>
      <c r="Q177" s="55">
        <f>'[4]Daily Roster'!$Q177</f>
        <v>0</v>
      </c>
      <c r="R177" s="55">
        <f>'[4]Daily Roster'!$R177</f>
        <v>0</v>
      </c>
      <c r="S177" s="55">
        <f>'[4]Daily Roster'!$S177</f>
        <v>0</v>
      </c>
      <c r="T177" s="55">
        <f>'[4]Daily Roster'!$T177</f>
        <v>0</v>
      </c>
    </row>
    <row r="178" spans="1:20" x14ac:dyDescent="0.3">
      <c r="A178" s="7">
        <v>43347</v>
      </c>
      <c r="B178" s="1" t="s">
        <v>2</v>
      </c>
      <c r="C178" s="69">
        <f>'[4]Daily Roster'!$C178</f>
        <v>0</v>
      </c>
      <c r="D178" s="69">
        <f>'[4]Daily Roster'!$D178</f>
        <v>0</v>
      </c>
      <c r="E178" s="69">
        <f>'[4]Daily Roster'!$E178</f>
        <v>0</v>
      </c>
      <c r="F178" s="69">
        <f>'[4]Daily Roster'!$F178</f>
        <v>0</v>
      </c>
      <c r="G178" s="69">
        <f>'[4]Daily Roster'!$G178</f>
        <v>0</v>
      </c>
      <c r="H178" s="69">
        <f>'[4]Daily Roster'!$H178</f>
        <v>0</v>
      </c>
      <c r="I178" s="69">
        <f>'[4]Daily Roster'!$I178</f>
        <v>0</v>
      </c>
      <c r="J178" s="69">
        <f>'[4]Daily Roster'!$J178</f>
        <v>0</v>
      </c>
      <c r="K178" s="69">
        <f>'[4]Daily Roster'!$K178</f>
        <v>0</v>
      </c>
      <c r="L178" s="69">
        <f>'[4]Daily Roster'!$L178</f>
        <v>0</v>
      </c>
      <c r="M178" s="69">
        <f>'[4]Daily Roster'!$M178</f>
        <v>0</v>
      </c>
      <c r="N178" s="55">
        <f>'[4]Daily Roster'!$N178</f>
        <v>0</v>
      </c>
      <c r="O178" s="55">
        <f>'[4]Daily Roster'!$O178</f>
        <v>0</v>
      </c>
      <c r="P178" s="55">
        <f>'[4]Daily Roster'!$P178</f>
        <v>0</v>
      </c>
      <c r="Q178" s="55">
        <f>'[4]Daily Roster'!$Q178</f>
        <v>0</v>
      </c>
      <c r="R178" s="55">
        <f>'[4]Daily Roster'!$R178</f>
        <v>0</v>
      </c>
      <c r="S178" s="55">
        <f>'[4]Daily Roster'!$S178</f>
        <v>0</v>
      </c>
      <c r="T178" s="55">
        <f>'[4]Daily Roster'!$T178</f>
        <v>0</v>
      </c>
    </row>
    <row r="179" spans="1:20" x14ac:dyDescent="0.3">
      <c r="A179" s="7">
        <v>43348</v>
      </c>
      <c r="B179" s="1" t="s">
        <v>3</v>
      </c>
      <c r="C179" s="69">
        <f>'[4]Daily Roster'!$C179</f>
        <v>0</v>
      </c>
      <c r="D179" s="69">
        <f>'[4]Daily Roster'!$D179</f>
        <v>0</v>
      </c>
      <c r="E179" s="69">
        <f>'[4]Daily Roster'!$E179</f>
        <v>0</v>
      </c>
      <c r="F179" s="69">
        <f>'[4]Daily Roster'!$F179</f>
        <v>0</v>
      </c>
      <c r="G179" s="69">
        <f>'[4]Daily Roster'!$G179</f>
        <v>0</v>
      </c>
      <c r="H179" s="69">
        <f>'[4]Daily Roster'!$H179</f>
        <v>0</v>
      </c>
      <c r="I179" s="69">
        <f>'[4]Daily Roster'!$I179</f>
        <v>0</v>
      </c>
      <c r="J179" s="69">
        <f>'[4]Daily Roster'!$J179</f>
        <v>0</v>
      </c>
      <c r="K179" s="69">
        <f>'[4]Daily Roster'!$K179</f>
        <v>0</v>
      </c>
      <c r="L179" s="69">
        <f>'[4]Daily Roster'!$L179</f>
        <v>0</v>
      </c>
      <c r="M179" s="69">
        <f>'[4]Daily Roster'!$M179</f>
        <v>0</v>
      </c>
      <c r="N179" s="55">
        <f>'[4]Daily Roster'!$N179</f>
        <v>0</v>
      </c>
      <c r="O179" s="55">
        <f>'[4]Daily Roster'!$O179</f>
        <v>0</v>
      </c>
      <c r="P179" s="55">
        <f>'[4]Daily Roster'!$P179</f>
        <v>0</v>
      </c>
      <c r="Q179" s="55">
        <f>'[4]Daily Roster'!$Q179</f>
        <v>0</v>
      </c>
      <c r="R179" s="55">
        <f>'[4]Daily Roster'!$R179</f>
        <v>0</v>
      </c>
      <c r="S179" s="55">
        <f>'[4]Daily Roster'!$S179</f>
        <v>0</v>
      </c>
      <c r="T179" s="55">
        <f>'[4]Daily Roster'!$T179</f>
        <v>0</v>
      </c>
    </row>
    <row r="180" spans="1:20" x14ac:dyDescent="0.3">
      <c r="A180" s="7">
        <v>43349</v>
      </c>
      <c r="B180" s="1" t="s">
        <v>4</v>
      </c>
      <c r="C180" s="69">
        <f>'[4]Daily Roster'!$C180</f>
        <v>0</v>
      </c>
      <c r="D180" s="69">
        <f>'[4]Daily Roster'!$D180</f>
        <v>0</v>
      </c>
      <c r="E180" s="69">
        <f>'[4]Daily Roster'!$E180</f>
        <v>0</v>
      </c>
      <c r="F180" s="69">
        <f>'[4]Daily Roster'!$F180</f>
        <v>0</v>
      </c>
      <c r="G180" s="69">
        <f>'[4]Daily Roster'!$G180</f>
        <v>0</v>
      </c>
      <c r="H180" s="69">
        <f>'[4]Daily Roster'!$H180</f>
        <v>0</v>
      </c>
      <c r="I180" s="69">
        <f>'[4]Daily Roster'!$I180</f>
        <v>0</v>
      </c>
      <c r="J180" s="69">
        <f>'[4]Daily Roster'!$J180</f>
        <v>0</v>
      </c>
      <c r="K180" s="69">
        <f>'[4]Daily Roster'!$K180</f>
        <v>0</v>
      </c>
      <c r="L180" s="69">
        <f>'[4]Daily Roster'!$L180</f>
        <v>0</v>
      </c>
      <c r="M180" s="69">
        <f>'[4]Daily Roster'!$M180</f>
        <v>0</v>
      </c>
      <c r="N180" s="55">
        <f>'[4]Daily Roster'!$N180</f>
        <v>0</v>
      </c>
      <c r="O180" s="55">
        <f>'[4]Daily Roster'!$O180</f>
        <v>0</v>
      </c>
      <c r="P180" s="55">
        <f>'[4]Daily Roster'!$P180</f>
        <v>0</v>
      </c>
      <c r="Q180" s="55">
        <f>'[4]Daily Roster'!$Q180</f>
        <v>0</v>
      </c>
      <c r="R180" s="55">
        <f>'[4]Daily Roster'!$R180</f>
        <v>0</v>
      </c>
      <c r="S180" s="55">
        <f>'[4]Daily Roster'!$S180</f>
        <v>0</v>
      </c>
      <c r="T180" s="55">
        <f>'[4]Daily Roster'!$T180</f>
        <v>0</v>
      </c>
    </row>
    <row r="181" spans="1:20" x14ac:dyDescent="0.3">
      <c r="A181" s="7">
        <v>43350</v>
      </c>
      <c r="B181" s="1" t="s">
        <v>5</v>
      </c>
      <c r="C181" s="69">
        <f>'[4]Daily Roster'!$C181</f>
        <v>0</v>
      </c>
      <c r="D181" s="69">
        <f>'[4]Daily Roster'!$D181</f>
        <v>0</v>
      </c>
      <c r="E181" s="69">
        <f>'[4]Daily Roster'!$E181</f>
        <v>0</v>
      </c>
      <c r="F181" s="69">
        <f>'[4]Daily Roster'!$F181</f>
        <v>0</v>
      </c>
      <c r="G181" s="69">
        <f>'[4]Daily Roster'!$G181</f>
        <v>0</v>
      </c>
      <c r="H181" s="69">
        <f>'[4]Daily Roster'!$H181</f>
        <v>0</v>
      </c>
      <c r="I181" s="69">
        <f>'[4]Daily Roster'!$I181</f>
        <v>0</v>
      </c>
      <c r="J181" s="69">
        <f>'[4]Daily Roster'!$J181</f>
        <v>0</v>
      </c>
      <c r="K181" s="69">
        <f>'[4]Daily Roster'!$K181</f>
        <v>0</v>
      </c>
      <c r="L181" s="69">
        <f>'[4]Daily Roster'!$L181</f>
        <v>0</v>
      </c>
      <c r="M181" s="69">
        <f>'[4]Daily Roster'!$M181</f>
        <v>0</v>
      </c>
      <c r="N181" s="55">
        <f>'[4]Daily Roster'!$N181</f>
        <v>0</v>
      </c>
      <c r="O181" s="55">
        <f>'[4]Daily Roster'!$O181</f>
        <v>0</v>
      </c>
      <c r="P181" s="55">
        <f>'[4]Daily Roster'!$P181</f>
        <v>0</v>
      </c>
      <c r="Q181" s="55">
        <f>'[4]Daily Roster'!$Q181</f>
        <v>0</v>
      </c>
      <c r="R181" s="55">
        <f>'[4]Daily Roster'!$R181</f>
        <v>0</v>
      </c>
      <c r="S181" s="55">
        <f>'[4]Daily Roster'!$S181</f>
        <v>0</v>
      </c>
      <c r="T181" s="55">
        <f>'[4]Daily Roster'!$T181</f>
        <v>0</v>
      </c>
    </row>
    <row r="182" spans="1:20" x14ac:dyDescent="0.3">
      <c r="A182" s="7">
        <v>43353</v>
      </c>
      <c r="B182" s="1" t="s">
        <v>1</v>
      </c>
      <c r="C182" s="69">
        <f>'[4]Daily Roster'!$C182</f>
        <v>0</v>
      </c>
      <c r="D182" s="69">
        <f>'[4]Daily Roster'!$D182</f>
        <v>0</v>
      </c>
      <c r="E182" s="69">
        <f>'[4]Daily Roster'!$E182</f>
        <v>0</v>
      </c>
      <c r="F182" s="69">
        <f>'[4]Daily Roster'!$F182</f>
        <v>0</v>
      </c>
      <c r="G182" s="69">
        <f>'[4]Daily Roster'!$G182</f>
        <v>0</v>
      </c>
      <c r="H182" s="69">
        <f>'[4]Daily Roster'!$H182</f>
        <v>0</v>
      </c>
      <c r="I182" s="69">
        <f>'[4]Daily Roster'!$I182</f>
        <v>0</v>
      </c>
      <c r="J182" s="69">
        <f>'[4]Daily Roster'!$J182</f>
        <v>0</v>
      </c>
      <c r="K182" s="69">
        <f>'[4]Daily Roster'!$K182</f>
        <v>0</v>
      </c>
      <c r="L182" s="69">
        <f>'[4]Daily Roster'!$L182</f>
        <v>0</v>
      </c>
      <c r="M182" s="69">
        <f>'[4]Daily Roster'!$M182</f>
        <v>0</v>
      </c>
      <c r="N182" s="55">
        <f>'[4]Daily Roster'!$N182</f>
        <v>0</v>
      </c>
      <c r="O182" s="55">
        <f>'[4]Daily Roster'!$O182</f>
        <v>0</v>
      </c>
      <c r="P182" s="55">
        <f>'[4]Daily Roster'!$P182</f>
        <v>0</v>
      </c>
      <c r="Q182" s="55">
        <f>'[4]Daily Roster'!$Q182</f>
        <v>0</v>
      </c>
      <c r="R182" s="55">
        <f>'[4]Daily Roster'!$R182</f>
        <v>0</v>
      </c>
      <c r="S182" s="55">
        <f>'[4]Daily Roster'!$S182</f>
        <v>0</v>
      </c>
      <c r="T182" s="55">
        <f>'[4]Daily Roster'!$T182</f>
        <v>0</v>
      </c>
    </row>
    <row r="183" spans="1:20" x14ac:dyDescent="0.3">
      <c r="A183" s="7">
        <v>43354</v>
      </c>
      <c r="B183" s="1" t="s">
        <v>2</v>
      </c>
      <c r="C183" s="69">
        <f>'[4]Daily Roster'!$C183</f>
        <v>0</v>
      </c>
      <c r="D183" s="69">
        <f>'[4]Daily Roster'!$D183</f>
        <v>0</v>
      </c>
      <c r="E183" s="69">
        <f>'[4]Daily Roster'!$E183</f>
        <v>0</v>
      </c>
      <c r="F183" s="69">
        <f>'[4]Daily Roster'!$F183</f>
        <v>0</v>
      </c>
      <c r="G183" s="69">
        <f>'[4]Daily Roster'!$G183</f>
        <v>0</v>
      </c>
      <c r="H183" s="69">
        <f>'[4]Daily Roster'!$H183</f>
        <v>0</v>
      </c>
      <c r="I183" s="69">
        <f>'[4]Daily Roster'!$I183</f>
        <v>0</v>
      </c>
      <c r="J183" s="69">
        <f>'[4]Daily Roster'!$J183</f>
        <v>0</v>
      </c>
      <c r="K183" s="69">
        <f>'[4]Daily Roster'!$K183</f>
        <v>0</v>
      </c>
      <c r="L183" s="69">
        <f>'[4]Daily Roster'!$L183</f>
        <v>0</v>
      </c>
      <c r="M183" s="69">
        <f>'[4]Daily Roster'!$M183</f>
        <v>0</v>
      </c>
      <c r="N183" s="55">
        <f>'[4]Daily Roster'!$N183</f>
        <v>0</v>
      </c>
      <c r="O183" s="55">
        <f>'[4]Daily Roster'!$O183</f>
        <v>0</v>
      </c>
      <c r="P183" s="55">
        <f>'[4]Daily Roster'!$P183</f>
        <v>0</v>
      </c>
      <c r="Q183" s="55">
        <f>'[4]Daily Roster'!$Q183</f>
        <v>0</v>
      </c>
      <c r="R183" s="55">
        <f>'[4]Daily Roster'!$R183</f>
        <v>0</v>
      </c>
      <c r="S183" s="55">
        <f>'[4]Daily Roster'!$S183</f>
        <v>0</v>
      </c>
      <c r="T183" s="55">
        <f>'[4]Daily Roster'!$T183</f>
        <v>0</v>
      </c>
    </row>
    <row r="184" spans="1:20" x14ac:dyDescent="0.3">
      <c r="A184" s="7">
        <v>43355</v>
      </c>
      <c r="B184" s="1" t="s">
        <v>3</v>
      </c>
      <c r="C184" s="69">
        <f>'[4]Daily Roster'!$C184</f>
        <v>0</v>
      </c>
      <c r="D184" s="69">
        <f>'[4]Daily Roster'!$D184</f>
        <v>0</v>
      </c>
      <c r="E184" s="69">
        <f>'[4]Daily Roster'!$E184</f>
        <v>0</v>
      </c>
      <c r="F184" s="69">
        <f>'[4]Daily Roster'!$F184</f>
        <v>0</v>
      </c>
      <c r="G184" s="69">
        <f>'[4]Daily Roster'!$G184</f>
        <v>0</v>
      </c>
      <c r="H184" s="69">
        <f>'[4]Daily Roster'!$H184</f>
        <v>0</v>
      </c>
      <c r="I184" s="69">
        <f>'[4]Daily Roster'!$I184</f>
        <v>0</v>
      </c>
      <c r="J184" s="69">
        <f>'[4]Daily Roster'!$J184</f>
        <v>0</v>
      </c>
      <c r="K184" s="69">
        <f>'[4]Daily Roster'!$K184</f>
        <v>0</v>
      </c>
      <c r="L184" s="69">
        <f>'[4]Daily Roster'!$L184</f>
        <v>0</v>
      </c>
      <c r="M184" s="69">
        <f>'[4]Daily Roster'!$M184</f>
        <v>0</v>
      </c>
      <c r="N184" s="55">
        <f>'[4]Daily Roster'!$N184</f>
        <v>0</v>
      </c>
      <c r="O184" s="55">
        <f>'[4]Daily Roster'!$O184</f>
        <v>0</v>
      </c>
      <c r="P184" s="55">
        <f>'[4]Daily Roster'!$P184</f>
        <v>0</v>
      </c>
      <c r="Q184" s="55">
        <f>'[4]Daily Roster'!$Q184</f>
        <v>0</v>
      </c>
      <c r="R184" s="55">
        <f>'[4]Daily Roster'!$R184</f>
        <v>0</v>
      </c>
      <c r="S184" s="55">
        <f>'[4]Daily Roster'!$S184</f>
        <v>0</v>
      </c>
      <c r="T184" s="55">
        <f>'[4]Daily Roster'!$T184</f>
        <v>0</v>
      </c>
    </row>
    <row r="185" spans="1:20" x14ac:dyDescent="0.3">
      <c r="A185" s="7">
        <v>43356</v>
      </c>
      <c r="B185" s="1" t="s">
        <v>4</v>
      </c>
      <c r="C185" s="69">
        <f>'[4]Daily Roster'!$C185</f>
        <v>0</v>
      </c>
      <c r="D185" s="69">
        <f>'[4]Daily Roster'!$D185</f>
        <v>0</v>
      </c>
      <c r="E185" s="69">
        <f>'[4]Daily Roster'!$E185</f>
        <v>0</v>
      </c>
      <c r="F185" s="69">
        <f>'[4]Daily Roster'!$F185</f>
        <v>0</v>
      </c>
      <c r="G185" s="69">
        <f>'[4]Daily Roster'!$G185</f>
        <v>0</v>
      </c>
      <c r="H185" s="69">
        <f>'[4]Daily Roster'!$H185</f>
        <v>0</v>
      </c>
      <c r="I185" s="69">
        <f>'[4]Daily Roster'!$I185</f>
        <v>0</v>
      </c>
      <c r="J185" s="69">
        <f>'[4]Daily Roster'!$J185</f>
        <v>0</v>
      </c>
      <c r="K185" s="69">
        <f>'[4]Daily Roster'!$K185</f>
        <v>0</v>
      </c>
      <c r="L185" s="69">
        <f>'[4]Daily Roster'!$L185</f>
        <v>0</v>
      </c>
      <c r="M185" s="69">
        <f>'[4]Daily Roster'!$M185</f>
        <v>0</v>
      </c>
      <c r="N185" s="55">
        <f>'[4]Daily Roster'!$N185</f>
        <v>0</v>
      </c>
      <c r="O185" s="55">
        <f>'[4]Daily Roster'!$O185</f>
        <v>0</v>
      </c>
      <c r="P185" s="55">
        <f>'[4]Daily Roster'!$P185</f>
        <v>0</v>
      </c>
      <c r="Q185" s="55">
        <f>'[4]Daily Roster'!$Q185</f>
        <v>0</v>
      </c>
      <c r="R185" s="55">
        <f>'[4]Daily Roster'!$R185</f>
        <v>0</v>
      </c>
      <c r="S185" s="55">
        <f>'[4]Daily Roster'!$S185</f>
        <v>0</v>
      </c>
      <c r="T185" s="55">
        <f>'[4]Daily Roster'!$T185</f>
        <v>0</v>
      </c>
    </row>
    <row r="186" spans="1:20" x14ac:dyDescent="0.3">
      <c r="A186" s="7">
        <v>43357</v>
      </c>
      <c r="B186" s="1" t="s">
        <v>5</v>
      </c>
      <c r="C186" s="69">
        <f>'[4]Daily Roster'!$C186</f>
        <v>0</v>
      </c>
      <c r="D186" s="69">
        <f>'[4]Daily Roster'!$D186</f>
        <v>0</v>
      </c>
      <c r="E186" s="69">
        <f>'[4]Daily Roster'!$E186</f>
        <v>0</v>
      </c>
      <c r="F186" s="69">
        <f>'[4]Daily Roster'!$F186</f>
        <v>0</v>
      </c>
      <c r="G186" s="69">
        <f>'[4]Daily Roster'!$G186</f>
        <v>0</v>
      </c>
      <c r="H186" s="69">
        <f>'[4]Daily Roster'!$H186</f>
        <v>0</v>
      </c>
      <c r="I186" s="69">
        <f>'[4]Daily Roster'!$I186</f>
        <v>0</v>
      </c>
      <c r="J186" s="69">
        <f>'[4]Daily Roster'!$J186</f>
        <v>0</v>
      </c>
      <c r="K186" s="69">
        <f>'[4]Daily Roster'!$K186</f>
        <v>0</v>
      </c>
      <c r="L186" s="69">
        <f>'[4]Daily Roster'!$L186</f>
        <v>0</v>
      </c>
      <c r="M186" s="69">
        <f>'[4]Daily Roster'!$M186</f>
        <v>0</v>
      </c>
      <c r="N186" s="55">
        <f>'[4]Daily Roster'!$N186</f>
        <v>0</v>
      </c>
      <c r="O186" s="55">
        <f>'[4]Daily Roster'!$O186</f>
        <v>0</v>
      </c>
      <c r="P186" s="55">
        <f>'[4]Daily Roster'!$P186</f>
        <v>0</v>
      </c>
      <c r="Q186" s="55">
        <f>'[4]Daily Roster'!$Q186</f>
        <v>0</v>
      </c>
      <c r="R186" s="55">
        <f>'[4]Daily Roster'!$R186</f>
        <v>0</v>
      </c>
      <c r="S186" s="55">
        <f>'[4]Daily Roster'!$S186</f>
        <v>0</v>
      </c>
      <c r="T186" s="55">
        <f>'[4]Daily Roster'!$T186</f>
        <v>0</v>
      </c>
    </row>
    <row r="187" spans="1:20" x14ac:dyDescent="0.3">
      <c r="A187" s="7">
        <v>43360</v>
      </c>
      <c r="B187" s="1" t="s">
        <v>1</v>
      </c>
      <c r="C187" s="69">
        <f>'[4]Daily Roster'!$C187</f>
        <v>0</v>
      </c>
      <c r="D187" s="69">
        <f>'[4]Daily Roster'!$D187</f>
        <v>0</v>
      </c>
      <c r="E187" s="69">
        <f>'[4]Daily Roster'!$E187</f>
        <v>0</v>
      </c>
      <c r="F187" s="69">
        <f>'[4]Daily Roster'!$F187</f>
        <v>0</v>
      </c>
      <c r="G187" s="69">
        <f>'[4]Daily Roster'!$G187</f>
        <v>0</v>
      </c>
      <c r="H187" s="69">
        <f>'[4]Daily Roster'!$H187</f>
        <v>0</v>
      </c>
      <c r="I187" s="69">
        <f>'[4]Daily Roster'!$I187</f>
        <v>0</v>
      </c>
      <c r="J187" s="69">
        <f>'[4]Daily Roster'!$J187</f>
        <v>0</v>
      </c>
      <c r="K187" s="69">
        <f>'[4]Daily Roster'!$K187</f>
        <v>0</v>
      </c>
      <c r="L187" s="69">
        <f>'[4]Daily Roster'!$L187</f>
        <v>0</v>
      </c>
      <c r="M187" s="69">
        <f>'[4]Daily Roster'!$M187</f>
        <v>0</v>
      </c>
      <c r="N187" s="55">
        <f>'[4]Daily Roster'!$N187</f>
        <v>0</v>
      </c>
      <c r="O187" s="55">
        <f>'[4]Daily Roster'!$O187</f>
        <v>0</v>
      </c>
      <c r="P187" s="55">
        <f>'[4]Daily Roster'!$P187</f>
        <v>0</v>
      </c>
      <c r="Q187" s="55">
        <f>'[4]Daily Roster'!$Q187</f>
        <v>0</v>
      </c>
      <c r="R187" s="55">
        <f>'[4]Daily Roster'!$R187</f>
        <v>0</v>
      </c>
      <c r="S187" s="55">
        <f>'[4]Daily Roster'!$S187</f>
        <v>0</v>
      </c>
      <c r="T187" s="55">
        <f>'[4]Daily Roster'!$T187</f>
        <v>0</v>
      </c>
    </row>
    <row r="188" spans="1:20" x14ac:dyDescent="0.3">
      <c r="A188" s="7">
        <v>43361</v>
      </c>
      <c r="B188" s="1" t="s">
        <v>2</v>
      </c>
      <c r="C188" s="69">
        <f>'[4]Daily Roster'!$C188</f>
        <v>0</v>
      </c>
      <c r="D188" s="69">
        <f>'[4]Daily Roster'!$D188</f>
        <v>0</v>
      </c>
      <c r="E188" s="69">
        <f>'[4]Daily Roster'!$E188</f>
        <v>0</v>
      </c>
      <c r="F188" s="69">
        <f>'[4]Daily Roster'!$F188</f>
        <v>0</v>
      </c>
      <c r="G188" s="69">
        <f>'[4]Daily Roster'!$G188</f>
        <v>0</v>
      </c>
      <c r="H188" s="69">
        <f>'[4]Daily Roster'!$H188</f>
        <v>0</v>
      </c>
      <c r="I188" s="69">
        <f>'[4]Daily Roster'!$I188</f>
        <v>0</v>
      </c>
      <c r="J188" s="69">
        <f>'[4]Daily Roster'!$J188</f>
        <v>0</v>
      </c>
      <c r="K188" s="69">
        <f>'[4]Daily Roster'!$K188</f>
        <v>0</v>
      </c>
      <c r="L188" s="69">
        <f>'[4]Daily Roster'!$L188</f>
        <v>0</v>
      </c>
      <c r="M188" s="69">
        <f>'[4]Daily Roster'!$M188</f>
        <v>0</v>
      </c>
      <c r="N188" s="55">
        <f>'[4]Daily Roster'!$N188</f>
        <v>0</v>
      </c>
      <c r="O188" s="55">
        <f>'[4]Daily Roster'!$O188</f>
        <v>0</v>
      </c>
      <c r="P188" s="55">
        <f>'[4]Daily Roster'!$P188</f>
        <v>0</v>
      </c>
      <c r="Q188" s="55">
        <f>'[4]Daily Roster'!$Q188</f>
        <v>0</v>
      </c>
      <c r="R188" s="55">
        <f>'[4]Daily Roster'!$R188</f>
        <v>0</v>
      </c>
      <c r="S188" s="55">
        <f>'[4]Daily Roster'!$S188</f>
        <v>0</v>
      </c>
      <c r="T188" s="55">
        <f>'[4]Daily Roster'!$T188</f>
        <v>0</v>
      </c>
    </row>
    <row r="189" spans="1:20" x14ac:dyDescent="0.3">
      <c r="A189" s="7">
        <v>43362</v>
      </c>
      <c r="B189" s="1" t="s">
        <v>3</v>
      </c>
      <c r="C189" s="69">
        <f>'[4]Daily Roster'!$C189</f>
        <v>0</v>
      </c>
      <c r="D189" s="69">
        <f>'[4]Daily Roster'!$D189</f>
        <v>0</v>
      </c>
      <c r="E189" s="69">
        <f>'[4]Daily Roster'!$E189</f>
        <v>0</v>
      </c>
      <c r="F189" s="69">
        <f>'[4]Daily Roster'!$F189</f>
        <v>0</v>
      </c>
      <c r="G189" s="69">
        <f>'[4]Daily Roster'!$G189</f>
        <v>0</v>
      </c>
      <c r="H189" s="69">
        <f>'[4]Daily Roster'!$H189</f>
        <v>0</v>
      </c>
      <c r="I189" s="69">
        <f>'[4]Daily Roster'!$I189</f>
        <v>0</v>
      </c>
      <c r="J189" s="69">
        <f>'[4]Daily Roster'!$J189</f>
        <v>0</v>
      </c>
      <c r="K189" s="69">
        <f>'[4]Daily Roster'!$K189</f>
        <v>0</v>
      </c>
      <c r="L189" s="69">
        <f>'[4]Daily Roster'!$L189</f>
        <v>0</v>
      </c>
      <c r="M189" s="69">
        <f>'[4]Daily Roster'!$M189</f>
        <v>0</v>
      </c>
      <c r="N189" s="55">
        <f>'[4]Daily Roster'!$N189</f>
        <v>0</v>
      </c>
      <c r="O189" s="55">
        <f>'[4]Daily Roster'!$O189</f>
        <v>0</v>
      </c>
      <c r="P189" s="55">
        <f>'[4]Daily Roster'!$P189</f>
        <v>0</v>
      </c>
      <c r="Q189" s="55">
        <f>'[4]Daily Roster'!$Q189</f>
        <v>0</v>
      </c>
      <c r="R189" s="55">
        <f>'[4]Daily Roster'!$R189</f>
        <v>0</v>
      </c>
      <c r="S189" s="55">
        <f>'[4]Daily Roster'!$S189</f>
        <v>0</v>
      </c>
      <c r="T189" s="55">
        <f>'[4]Daily Roster'!$T189</f>
        <v>0</v>
      </c>
    </row>
    <row r="190" spans="1:20" x14ac:dyDescent="0.3">
      <c r="A190" s="7">
        <v>43363</v>
      </c>
      <c r="B190" s="1" t="s">
        <v>4</v>
      </c>
      <c r="C190" s="69">
        <f>'[4]Daily Roster'!$C190</f>
        <v>0</v>
      </c>
      <c r="D190" s="69">
        <f>'[4]Daily Roster'!$D190</f>
        <v>0</v>
      </c>
      <c r="E190" s="69">
        <f>'[4]Daily Roster'!$E190</f>
        <v>0</v>
      </c>
      <c r="F190" s="69">
        <f>'[4]Daily Roster'!$F190</f>
        <v>0</v>
      </c>
      <c r="G190" s="69">
        <f>'[4]Daily Roster'!$G190</f>
        <v>0</v>
      </c>
      <c r="H190" s="69">
        <f>'[4]Daily Roster'!$H190</f>
        <v>0</v>
      </c>
      <c r="I190" s="69">
        <f>'[4]Daily Roster'!$I190</f>
        <v>0</v>
      </c>
      <c r="J190" s="69">
        <f>'[4]Daily Roster'!$J190</f>
        <v>0</v>
      </c>
      <c r="K190" s="69">
        <f>'[4]Daily Roster'!$K190</f>
        <v>0</v>
      </c>
      <c r="L190" s="69">
        <f>'[4]Daily Roster'!$L190</f>
        <v>0</v>
      </c>
      <c r="M190" s="69">
        <f>'[4]Daily Roster'!$M190</f>
        <v>0</v>
      </c>
      <c r="N190" s="55">
        <f>'[4]Daily Roster'!$N190</f>
        <v>0</v>
      </c>
      <c r="O190" s="55">
        <f>'[4]Daily Roster'!$O190</f>
        <v>0</v>
      </c>
      <c r="P190" s="55">
        <f>'[4]Daily Roster'!$P190</f>
        <v>0</v>
      </c>
      <c r="Q190" s="55">
        <f>'[4]Daily Roster'!$Q190</f>
        <v>0</v>
      </c>
      <c r="R190" s="55">
        <f>'[4]Daily Roster'!$R190</f>
        <v>0</v>
      </c>
      <c r="S190" s="55">
        <f>'[4]Daily Roster'!$S190</f>
        <v>0</v>
      </c>
      <c r="T190" s="55">
        <f>'[4]Daily Roster'!$T190</f>
        <v>0</v>
      </c>
    </row>
    <row r="191" spans="1:20" x14ac:dyDescent="0.3">
      <c r="A191" s="7">
        <v>43364</v>
      </c>
      <c r="B191" s="1" t="s">
        <v>5</v>
      </c>
      <c r="C191" s="69">
        <f>'[4]Daily Roster'!$C191</f>
        <v>0</v>
      </c>
      <c r="D191" s="69">
        <f>'[4]Daily Roster'!$D191</f>
        <v>0</v>
      </c>
      <c r="E191" s="69">
        <f>'[4]Daily Roster'!$E191</f>
        <v>0</v>
      </c>
      <c r="F191" s="69">
        <f>'[4]Daily Roster'!$F191</f>
        <v>0</v>
      </c>
      <c r="G191" s="69">
        <f>'[4]Daily Roster'!$G191</f>
        <v>0</v>
      </c>
      <c r="H191" s="69">
        <f>'[4]Daily Roster'!$H191</f>
        <v>0</v>
      </c>
      <c r="I191" s="69">
        <f>'[4]Daily Roster'!$I191</f>
        <v>0</v>
      </c>
      <c r="J191" s="69">
        <f>'[4]Daily Roster'!$J191</f>
        <v>0</v>
      </c>
      <c r="K191" s="69">
        <f>'[4]Daily Roster'!$K191</f>
        <v>0</v>
      </c>
      <c r="L191" s="69">
        <f>'[4]Daily Roster'!$L191</f>
        <v>0</v>
      </c>
      <c r="M191" s="69">
        <f>'[4]Daily Roster'!$M191</f>
        <v>0</v>
      </c>
      <c r="N191" s="55">
        <f>'[4]Daily Roster'!$N191</f>
        <v>0</v>
      </c>
      <c r="O191" s="55">
        <f>'[4]Daily Roster'!$O191</f>
        <v>0</v>
      </c>
      <c r="P191" s="55">
        <f>'[4]Daily Roster'!$P191</f>
        <v>0</v>
      </c>
      <c r="Q191" s="55">
        <f>'[4]Daily Roster'!$Q191</f>
        <v>0</v>
      </c>
      <c r="R191" s="55">
        <f>'[4]Daily Roster'!$R191</f>
        <v>0</v>
      </c>
      <c r="S191" s="55">
        <f>'[4]Daily Roster'!$S191</f>
        <v>0</v>
      </c>
      <c r="T191" s="55">
        <f>'[4]Daily Roster'!$T191</f>
        <v>0</v>
      </c>
    </row>
    <row r="192" spans="1:20" x14ac:dyDescent="0.3">
      <c r="A192" s="7">
        <v>43367</v>
      </c>
      <c r="B192" s="1" t="s">
        <v>1</v>
      </c>
      <c r="C192" s="69">
        <f>'[4]Daily Roster'!$C192</f>
        <v>0</v>
      </c>
      <c r="D192" s="69">
        <f>'[4]Daily Roster'!$D192</f>
        <v>0</v>
      </c>
      <c r="E192" s="69">
        <f>'[4]Daily Roster'!$E192</f>
        <v>0</v>
      </c>
      <c r="F192" s="69">
        <f>'[4]Daily Roster'!$F192</f>
        <v>0</v>
      </c>
      <c r="G192" s="69">
        <f>'[4]Daily Roster'!$G192</f>
        <v>0</v>
      </c>
      <c r="H192" s="69">
        <f>'[4]Daily Roster'!$H192</f>
        <v>0</v>
      </c>
      <c r="I192" s="69">
        <f>'[4]Daily Roster'!$I192</f>
        <v>0</v>
      </c>
      <c r="J192" s="69">
        <f>'[4]Daily Roster'!$J192</f>
        <v>0</v>
      </c>
      <c r="K192" s="69">
        <f>'[4]Daily Roster'!$K192</f>
        <v>0</v>
      </c>
      <c r="L192" s="69">
        <f>'[4]Daily Roster'!$L192</f>
        <v>0</v>
      </c>
      <c r="M192" s="69">
        <f>'[4]Daily Roster'!$M192</f>
        <v>0</v>
      </c>
      <c r="N192" s="55">
        <f>'[4]Daily Roster'!$N192</f>
        <v>0</v>
      </c>
      <c r="O192" s="55">
        <f>'[4]Daily Roster'!$O192</f>
        <v>0</v>
      </c>
      <c r="P192" s="55">
        <f>'[4]Daily Roster'!$P192</f>
        <v>0</v>
      </c>
      <c r="Q192" s="55">
        <f>'[4]Daily Roster'!$Q192</f>
        <v>0</v>
      </c>
      <c r="R192" s="55">
        <f>'[4]Daily Roster'!$R192</f>
        <v>0</v>
      </c>
      <c r="S192" s="55">
        <f>'[4]Daily Roster'!$S192</f>
        <v>0</v>
      </c>
      <c r="T192" s="55">
        <f>'[4]Daily Roster'!$T192</f>
        <v>0</v>
      </c>
    </row>
    <row r="193" spans="1:20" x14ac:dyDescent="0.3">
      <c r="A193" s="7">
        <v>43368</v>
      </c>
      <c r="B193" s="1" t="s">
        <v>2</v>
      </c>
      <c r="C193" s="69">
        <f>'[4]Daily Roster'!$C193</f>
        <v>0</v>
      </c>
      <c r="D193" s="69">
        <f>'[4]Daily Roster'!$D193</f>
        <v>0</v>
      </c>
      <c r="E193" s="69">
        <f>'[4]Daily Roster'!$E193</f>
        <v>0</v>
      </c>
      <c r="F193" s="69">
        <f>'[4]Daily Roster'!$F193</f>
        <v>0</v>
      </c>
      <c r="G193" s="69">
        <f>'[4]Daily Roster'!$G193</f>
        <v>0</v>
      </c>
      <c r="H193" s="69">
        <f>'[4]Daily Roster'!$H193</f>
        <v>0</v>
      </c>
      <c r="I193" s="69">
        <f>'[4]Daily Roster'!$I193</f>
        <v>0</v>
      </c>
      <c r="J193" s="69">
        <f>'[4]Daily Roster'!$J193</f>
        <v>0</v>
      </c>
      <c r="K193" s="69">
        <f>'[4]Daily Roster'!$K193</f>
        <v>0</v>
      </c>
      <c r="L193" s="69">
        <f>'[4]Daily Roster'!$L193</f>
        <v>0</v>
      </c>
      <c r="M193" s="69">
        <f>'[4]Daily Roster'!$M193</f>
        <v>0</v>
      </c>
      <c r="N193" s="55">
        <f>'[4]Daily Roster'!$N193</f>
        <v>0</v>
      </c>
      <c r="O193" s="55">
        <f>'[4]Daily Roster'!$O193</f>
        <v>0</v>
      </c>
      <c r="P193" s="55">
        <f>'[4]Daily Roster'!$P193</f>
        <v>0</v>
      </c>
      <c r="Q193" s="55">
        <f>'[4]Daily Roster'!$Q193</f>
        <v>0</v>
      </c>
      <c r="R193" s="55">
        <f>'[4]Daily Roster'!$R193</f>
        <v>0</v>
      </c>
      <c r="S193" s="55">
        <f>'[4]Daily Roster'!$S193</f>
        <v>0</v>
      </c>
      <c r="T193" s="55">
        <f>'[4]Daily Roster'!$T193</f>
        <v>0</v>
      </c>
    </row>
    <row r="194" spans="1:20" x14ac:dyDescent="0.3">
      <c r="A194" s="7">
        <v>43369</v>
      </c>
      <c r="B194" s="1" t="s">
        <v>3</v>
      </c>
      <c r="C194" s="69">
        <f>'[4]Daily Roster'!$C194</f>
        <v>0</v>
      </c>
      <c r="D194" s="69">
        <f>'[4]Daily Roster'!$D194</f>
        <v>0</v>
      </c>
      <c r="E194" s="69">
        <f>'[4]Daily Roster'!$E194</f>
        <v>0</v>
      </c>
      <c r="F194" s="69">
        <f>'[4]Daily Roster'!$F194</f>
        <v>0</v>
      </c>
      <c r="G194" s="69">
        <f>'[4]Daily Roster'!$G194</f>
        <v>0</v>
      </c>
      <c r="H194" s="69">
        <f>'[4]Daily Roster'!$H194</f>
        <v>0</v>
      </c>
      <c r="I194" s="69">
        <f>'[4]Daily Roster'!$I194</f>
        <v>0</v>
      </c>
      <c r="J194" s="69">
        <f>'[4]Daily Roster'!$J194</f>
        <v>0</v>
      </c>
      <c r="K194" s="69">
        <f>'[4]Daily Roster'!$K194</f>
        <v>0</v>
      </c>
      <c r="L194" s="69">
        <f>'[4]Daily Roster'!$L194</f>
        <v>0</v>
      </c>
      <c r="M194" s="69">
        <f>'[4]Daily Roster'!$M194</f>
        <v>0</v>
      </c>
      <c r="N194" s="55">
        <f>'[4]Daily Roster'!$N194</f>
        <v>0</v>
      </c>
      <c r="O194" s="55">
        <f>'[4]Daily Roster'!$O194</f>
        <v>0</v>
      </c>
      <c r="P194" s="55">
        <f>'[4]Daily Roster'!$P194</f>
        <v>0</v>
      </c>
      <c r="Q194" s="55">
        <f>'[4]Daily Roster'!$Q194</f>
        <v>0</v>
      </c>
      <c r="R194" s="55">
        <f>'[4]Daily Roster'!$R194</f>
        <v>0</v>
      </c>
      <c r="S194" s="55">
        <f>'[4]Daily Roster'!$S194</f>
        <v>0</v>
      </c>
      <c r="T194" s="55">
        <f>'[4]Daily Roster'!$T194</f>
        <v>0</v>
      </c>
    </row>
    <row r="195" spans="1:20" x14ac:dyDescent="0.3">
      <c r="A195" s="7">
        <v>43370</v>
      </c>
      <c r="B195" s="1" t="s">
        <v>4</v>
      </c>
      <c r="C195" s="69">
        <f>'[4]Daily Roster'!$C195</f>
        <v>0</v>
      </c>
      <c r="D195" s="69">
        <f>'[4]Daily Roster'!$D195</f>
        <v>0</v>
      </c>
      <c r="E195" s="69">
        <f>'[4]Daily Roster'!$E195</f>
        <v>0</v>
      </c>
      <c r="F195" s="69">
        <f>'[4]Daily Roster'!$F195</f>
        <v>0</v>
      </c>
      <c r="G195" s="69">
        <f>'[4]Daily Roster'!$G195</f>
        <v>0</v>
      </c>
      <c r="H195" s="69">
        <f>'[4]Daily Roster'!$H195</f>
        <v>0</v>
      </c>
      <c r="I195" s="69">
        <f>'[4]Daily Roster'!$I195</f>
        <v>0</v>
      </c>
      <c r="J195" s="69">
        <f>'[4]Daily Roster'!$J195</f>
        <v>0</v>
      </c>
      <c r="K195" s="69">
        <f>'[4]Daily Roster'!$K195</f>
        <v>0</v>
      </c>
      <c r="L195" s="69">
        <f>'[4]Daily Roster'!$L195</f>
        <v>0</v>
      </c>
      <c r="M195" s="69">
        <f>'[4]Daily Roster'!$M195</f>
        <v>0</v>
      </c>
      <c r="N195" s="55">
        <f>'[4]Daily Roster'!$N195</f>
        <v>0</v>
      </c>
      <c r="O195" s="55">
        <f>'[4]Daily Roster'!$O195</f>
        <v>0</v>
      </c>
      <c r="P195" s="55">
        <f>'[4]Daily Roster'!$P195</f>
        <v>0</v>
      </c>
      <c r="Q195" s="55">
        <f>'[4]Daily Roster'!$Q195</f>
        <v>0</v>
      </c>
      <c r="R195" s="55">
        <f>'[4]Daily Roster'!$R195</f>
        <v>0</v>
      </c>
      <c r="S195" s="55">
        <f>'[4]Daily Roster'!$S195</f>
        <v>0</v>
      </c>
      <c r="T195" s="55">
        <f>'[4]Daily Roster'!$T195</f>
        <v>0</v>
      </c>
    </row>
    <row r="196" spans="1:20" x14ac:dyDescent="0.3">
      <c r="A196" s="7">
        <v>43371</v>
      </c>
      <c r="B196" s="1" t="s">
        <v>5</v>
      </c>
      <c r="C196" s="69">
        <f>'[4]Daily Roster'!$C196</f>
        <v>0</v>
      </c>
      <c r="D196" s="69">
        <f>'[4]Daily Roster'!$D196</f>
        <v>0</v>
      </c>
      <c r="E196" s="69">
        <f>'[4]Daily Roster'!$E196</f>
        <v>0</v>
      </c>
      <c r="F196" s="69">
        <f>'[4]Daily Roster'!$F196</f>
        <v>0</v>
      </c>
      <c r="G196" s="69">
        <f>'[4]Daily Roster'!$G196</f>
        <v>0</v>
      </c>
      <c r="H196" s="69">
        <f>'[4]Daily Roster'!$H196</f>
        <v>0</v>
      </c>
      <c r="I196" s="69">
        <f>'[4]Daily Roster'!$I196</f>
        <v>0</v>
      </c>
      <c r="J196" s="69">
        <f>'[4]Daily Roster'!$J196</f>
        <v>0</v>
      </c>
      <c r="K196" s="69">
        <f>'[4]Daily Roster'!$K196</f>
        <v>0</v>
      </c>
      <c r="L196" s="69">
        <f>'[4]Daily Roster'!$L196</f>
        <v>0</v>
      </c>
      <c r="M196" s="69">
        <f>'[4]Daily Roster'!$M196</f>
        <v>0</v>
      </c>
      <c r="N196" s="55">
        <f>'[4]Daily Roster'!$N196</f>
        <v>0</v>
      </c>
      <c r="O196" s="55">
        <f>'[4]Daily Roster'!$O196</f>
        <v>0</v>
      </c>
      <c r="P196" s="55">
        <f>'[4]Daily Roster'!$P196</f>
        <v>0</v>
      </c>
      <c r="Q196" s="55">
        <f>'[4]Daily Roster'!$Q196</f>
        <v>0</v>
      </c>
      <c r="R196" s="55">
        <f>'[4]Daily Roster'!$R196</f>
        <v>0</v>
      </c>
      <c r="S196" s="55">
        <f>'[4]Daily Roster'!$S196</f>
        <v>0</v>
      </c>
      <c r="T196" s="55">
        <f>'[4]Daily Roster'!$T196</f>
        <v>0</v>
      </c>
    </row>
    <row r="197" spans="1:20" x14ac:dyDescent="0.3">
      <c r="A197" s="7">
        <v>43374</v>
      </c>
      <c r="B197" s="1" t="s">
        <v>1</v>
      </c>
      <c r="C197" s="69">
        <f>'[4]Daily Roster'!$C197</f>
        <v>0</v>
      </c>
      <c r="D197" s="69">
        <f>'[4]Daily Roster'!$D197</f>
        <v>0</v>
      </c>
      <c r="E197" s="69">
        <f>'[4]Daily Roster'!$E197</f>
        <v>0</v>
      </c>
      <c r="F197" s="69">
        <f>'[4]Daily Roster'!$F197</f>
        <v>0</v>
      </c>
      <c r="G197" s="69">
        <f>'[4]Daily Roster'!$G197</f>
        <v>0</v>
      </c>
      <c r="H197" s="69">
        <f>'[4]Daily Roster'!$H197</f>
        <v>0</v>
      </c>
      <c r="I197" s="69">
        <f>'[4]Daily Roster'!$I197</f>
        <v>0</v>
      </c>
      <c r="J197" s="69">
        <f>'[4]Daily Roster'!$J197</f>
        <v>0</v>
      </c>
      <c r="K197" s="69">
        <f>'[4]Daily Roster'!$K197</f>
        <v>0</v>
      </c>
      <c r="L197" s="69">
        <f>'[4]Daily Roster'!$L197</f>
        <v>0</v>
      </c>
      <c r="M197" s="69">
        <f>'[4]Daily Roster'!$M197</f>
        <v>0</v>
      </c>
      <c r="N197" s="55">
        <f>'[4]Daily Roster'!$N197</f>
        <v>0</v>
      </c>
      <c r="O197" s="55">
        <f>'[4]Daily Roster'!$O197</f>
        <v>0</v>
      </c>
      <c r="P197" s="55">
        <f>'[4]Daily Roster'!$P197</f>
        <v>0</v>
      </c>
      <c r="Q197" s="55">
        <f>'[4]Daily Roster'!$Q197</f>
        <v>0</v>
      </c>
      <c r="R197" s="55">
        <f>'[4]Daily Roster'!$R197</f>
        <v>0</v>
      </c>
      <c r="S197" s="55">
        <f>'[4]Daily Roster'!$S197</f>
        <v>0</v>
      </c>
      <c r="T197" s="55">
        <f>'[4]Daily Roster'!$T197</f>
        <v>0</v>
      </c>
    </row>
    <row r="198" spans="1:20" x14ac:dyDescent="0.3">
      <c r="A198" s="7">
        <v>43375</v>
      </c>
      <c r="B198" s="1" t="s">
        <v>2</v>
      </c>
      <c r="C198" s="69">
        <f>'[4]Daily Roster'!$C198</f>
        <v>0</v>
      </c>
      <c r="D198" s="69">
        <f>'[4]Daily Roster'!$D198</f>
        <v>0</v>
      </c>
      <c r="E198" s="69">
        <f>'[4]Daily Roster'!$E198</f>
        <v>0</v>
      </c>
      <c r="F198" s="69">
        <f>'[4]Daily Roster'!$F198</f>
        <v>0</v>
      </c>
      <c r="G198" s="69">
        <f>'[4]Daily Roster'!$G198</f>
        <v>0</v>
      </c>
      <c r="H198" s="69">
        <f>'[4]Daily Roster'!$H198</f>
        <v>0</v>
      </c>
      <c r="I198" s="69">
        <f>'[4]Daily Roster'!$I198</f>
        <v>0</v>
      </c>
      <c r="J198" s="69">
        <f>'[4]Daily Roster'!$J198</f>
        <v>0</v>
      </c>
      <c r="K198" s="69">
        <f>'[4]Daily Roster'!$K198</f>
        <v>0</v>
      </c>
      <c r="L198" s="69">
        <f>'[4]Daily Roster'!$L198</f>
        <v>0</v>
      </c>
      <c r="M198" s="69">
        <f>'[4]Daily Roster'!$M198</f>
        <v>0</v>
      </c>
      <c r="N198" s="55">
        <f>'[4]Daily Roster'!$N198</f>
        <v>0</v>
      </c>
      <c r="O198" s="55">
        <f>'[4]Daily Roster'!$O198</f>
        <v>0</v>
      </c>
      <c r="P198" s="55">
        <f>'[4]Daily Roster'!$P198</f>
        <v>0</v>
      </c>
      <c r="Q198" s="55">
        <f>'[4]Daily Roster'!$Q198</f>
        <v>0</v>
      </c>
      <c r="R198" s="55">
        <f>'[4]Daily Roster'!$R198</f>
        <v>0</v>
      </c>
      <c r="S198" s="55">
        <f>'[4]Daily Roster'!$S198</f>
        <v>0</v>
      </c>
      <c r="T198" s="55">
        <f>'[4]Daily Roster'!$T198</f>
        <v>0</v>
      </c>
    </row>
    <row r="199" spans="1:20" x14ac:dyDescent="0.3">
      <c r="A199" s="7">
        <v>43376</v>
      </c>
      <c r="B199" s="1" t="s">
        <v>3</v>
      </c>
      <c r="C199" s="69">
        <f>'[4]Daily Roster'!$C199</f>
        <v>0</v>
      </c>
      <c r="D199" s="69">
        <f>'[4]Daily Roster'!$D199</f>
        <v>0</v>
      </c>
      <c r="E199" s="69">
        <f>'[4]Daily Roster'!$E199</f>
        <v>0</v>
      </c>
      <c r="F199" s="69">
        <f>'[4]Daily Roster'!$F199</f>
        <v>0</v>
      </c>
      <c r="G199" s="69">
        <f>'[4]Daily Roster'!$G199</f>
        <v>0</v>
      </c>
      <c r="H199" s="69">
        <f>'[4]Daily Roster'!$H199</f>
        <v>0</v>
      </c>
      <c r="I199" s="69">
        <f>'[4]Daily Roster'!$I199</f>
        <v>0</v>
      </c>
      <c r="J199" s="69">
        <f>'[4]Daily Roster'!$J199</f>
        <v>0</v>
      </c>
      <c r="K199" s="69">
        <f>'[4]Daily Roster'!$K199</f>
        <v>0</v>
      </c>
      <c r="L199" s="69">
        <f>'[4]Daily Roster'!$L199</f>
        <v>0</v>
      </c>
      <c r="M199" s="69">
        <f>'[4]Daily Roster'!$M199</f>
        <v>0</v>
      </c>
      <c r="N199" s="55">
        <f>'[4]Daily Roster'!$N199</f>
        <v>0</v>
      </c>
      <c r="O199" s="55">
        <f>'[4]Daily Roster'!$O199</f>
        <v>0</v>
      </c>
      <c r="P199" s="55">
        <f>'[4]Daily Roster'!$P199</f>
        <v>0</v>
      </c>
      <c r="Q199" s="55">
        <f>'[4]Daily Roster'!$Q199</f>
        <v>0</v>
      </c>
      <c r="R199" s="55">
        <f>'[4]Daily Roster'!$R199</f>
        <v>0</v>
      </c>
      <c r="S199" s="55">
        <f>'[4]Daily Roster'!$S199</f>
        <v>0</v>
      </c>
      <c r="T199" s="55">
        <f>'[4]Daily Roster'!$T199</f>
        <v>0</v>
      </c>
    </row>
    <row r="200" spans="1:20" x14ac:dyDescent="0.3">
      <c r="A200" s="7">
        <v>43377</v>
      </c>
      <c r="B200" s="1" t="s">
        <v>4</v>
      </c>
      <c r="C200" s="69">
        <f>'[4]Daily Roster'!$C200</f>
        <v>0</v>
      </c>
      <c r="D200" s="69">
        <f>'[4]Daily Roster'!$D200</f>
        <v>0</v>
      </c>
      <c r="E200" s="69">
        <f>'[4]Daily Roster'!$E200</f>
        <v>0</v>
      </c>
      <c r="F200" s="69">
        <f>'[4]Daily Roster'!$F200</f>
        <v>0</v>
      </c>
      <c r="G200" s="69">
        <f>'[4]Daily Roster'!$G200</f>
        <v>0</v>
      </c>
      <c r="H200" s="69">
        <f>'[4]Daily Roster'!$H200</f>
        <v>0</v>
      </c>
      <c r="I200" s="69">
        <f>'[4]Daily Roster'!$I200</f>
        <v>0</v>
      </c>
      <c r="J200" s="69">
        <f>'[4]Daily Roster'!$J200</f>
        <v>0</v>
      </c>
      <c r="K200" s="69">
        <f>'[4]Daily Roster'!$K200</f>
        <v>0</v>
      </c>
      <c r="L200" s="69">
        <f>'[4]Daily Roster'!$L200</f>
        <v>0</v>
      </c>
      <c r="M200" s="69">
        <f>'[4]Daily Roster'!$M200</f>
        <v>0</v>
      </c>
      <c r="N200" s="55">
        <f>'[4]Daily Roster'!$N200</f>
        <v>0</v>
      </c>
      <c r="O200" s="55">
        <f>'[4]Daily Roster'!$O200</f>
        <v>0</v>
      </c>
      <c r="P200" s="55">
        <f>'[4]Daily Roster'!$P200</f>
        <v>0</v>
      </c>
      <c r="Q200" s="55">
        <f>'[4]Daily Roster'!$Q200</f>
        <v>0</v>
      </c>
      <c r="R200" s="55">
        <f>'[4]Daily Roster'!$R200</f>
        <v>0</v>
      </c>
      <c r="S200" s="55">
        <f>'[4]Daily Roster'!$S200</f>
        <v>0</v>
      </c>
      <c r="T200" s="55">
        <f>'[4]Daily Roster'!$T200</f>
        <v>0</v>
      </c>
    </row>
    <row r="201" spans="1:20" x14ac:dyDescent="0.3">
      <c r="A201" s="7">
        <v>43378</v>
      </c>
      <c r="B201" s="1" t="s">
        <v>5</v>
      </c>
      <c r="C201" s="69">
        <f>'[4]Daily Roster'!$C201</f>
        <v>0</v>
      </c>
      <c r="D201" s="69">
        <f>'[4]Daily Roster'!$D201</f>
        <v>0</v>
      </c>
      <c r="E201" s="69">
        <f>'[4]Daily Roster'!$E201</f>
        <v>0</v>
      </c>
      <c r="F201" s="69">
        <f>'[4]Daily Roster'!$F201</f>
        <v>0</v>
      </c>
      <c r="G201" s="69">
        <f>'[4]Daily Roster'!$G201</f>
        <v>0</v>
      </c>
      <c r="H201" s="69">
        <f>'[4]Daily Roster'!$H201</f>
        <v>0</v>
      </c>
      <c r="I201" s="69">
        <f>'[4]Daily Roster'!$I201</f>
        <v>0</v>
      </c>
      <c r="J201" s="69">
        <f>'[4]Daily Roster'!$J201</f>
        <v>0</v>
      </c>
      <c r="K201" s="69">
        <f>'[4]Daily Roster'!$K201</f>
        <v>0</v>
      </c>
      <c r="L201" s="69">
        <f>'[4]Daily Roster'!$L201</f>
        <v>0</v>
      </c>
      <c r="M201" s="69">
        <f>'[4]Daily Roster'!$M201</f>
        <v>0</v>
      </c>
      <c r="N201" s="55">
        <f>'[4]Daily Roster'!$N201</f>
        <v>0</v>
      </c>
      <c r="O201" s="55">
        <f>'[4]Daily Roster'!$O201</f>
        <v>0</v>
      </c>
      <c r="P201" s="55">
        <f>'[4]Daily Roster'!$P201</f>
        <v>0</v>
      </c>
      <c r="Q201" s="55">
        <f>'[4]Daily Roster'!$Q201</f>
        <v>0</v>
      </c>
      <c r="R201" s="55">
        <f>'[4]Daily Roster'!$R201</f>
        <v>0</v>
      </c>
      <c r="S201" s="55">
        <f>'[4]Daily Roster'!$S201</f>
        <v>0</v>
      </c>
      <c r="T201" s="55">
        <f>'[4]Daily Roster'!$T201</f>
        <v>0</v>
      </c>
    </row>
    <row r="202" spans="1:20" x14ac:dyDescent="0.3">
      <c r="A202" s="7">
        <v>43381</v>
      </c>
      <c r="B202" s="1" t="s">
        <v>1</v>
      </c>
      <c r="C202" s="69">
        <f>'[4]Daily Roster'!$C202</f>
        <v>0</v>
      </c>
      <c r="D202" s="69">
        <f>'[4]Daily Roster'!$D202</f>
        <v>0</v>
      </c>
      <c r="E202" s="69">
        <f>'[4]Daily Roster'!$E202</f>
        <v>0</v>
      </c>
      <c r="F202" s="69">
        <f>'[4]Daily Roster'!$F202</f>
        <v>0</v>
      </c>
      <c r="G202" s="69">
        <f>'[4]Daily Roster'!$G202</f>
        <v>0</v>
      </c>
      <c r="H202" s="69">
        <f>'[4]Daily Roster'!$H202</f>
        <v>0</v>
      </c>
      <c r="I202" s="69">
        <f>'[4]Daily Roster'!$I202</f>
        <v>0</v>
      </c>
      <c r="J202" s="69">
        <f>'[4]Daily Roster'!$J202</f>
        <v>0</v>
      </c>
      <c r="K202" s="69">
        <f>'[4]Daily Roster'!$K202</f>
        <v>0</v>
      </c>
      <c r="L202" s="69">
        <f>'[4]Daily Roster'!$L202</f>
        <v>0</v>
      </c>
      <c r="M202" s="69">
        <f>'[4]Daily Roster'!$M202</f>
        <v>0</v>
      </c>
      <c r="N202" s="55">
        <f>'[4]Daily Roster'!$N202</f>
        <v>0</v>
      </c>
      <c r="O202" s="55">
        <f>'[4]Daily Roster'!$O202</f>
        <v>0</v>
      </c>
      <c r="P202" s="55">
        <f>'[4]Daily Roster'!$P202</f>
        <v>0</v>
      </c>
      <c r="Q202" s="55">
        <f>'[4]Daily Roster'!$Q202</f>
        <v>0</v>
      </c>
      <c r="R202" s="55">
        <f>'[4]Daily Roster'!$R202</f>
        <v>0</v>
      </c>
      <c r="S202" s="55">
        <f>'[4]Daily Roster'!$S202</f>
        <v>0</v>
      </c>
      <c r="T202" s="55">
        <f>'[4]Daily Roster'!$T202</f>
        <v>0</v>
      </c>
    </row>
    <row r="203" spans="1:20" x14ac:dyDescent="0.3">
      <c r="A203" s="7">
        <v>43382</v>
      </c>
      <c r="B203" s="1" t="s">
        <v>2</v>
      </c>
      <c r="C203" s="69">
        <f>'[4]Daily Roster'!$C203</f>
        <v>0</v>
      </c>
      <c r="D203" s="69">
        <f>'[4]Daily Roster'!$D203</f>
        <v>0</v>
      </c>
      <c r="E203" s="69">
        <f>'[4]Daily Roster'!$E203</f>
        <v>0</v>
      </c>
      <c r="F203" s="69">
        <f>'[4]Daily Roster'!$F203</f>
        <v>0</v>
      </c>
      <c r="G203" s="69">
        <f>'[4]Daily Roster'!$G203</f>
        <v>0</v>
      </c>
      <c r="H203" s="69">
        <f>'[4]Daily Roster'!$H203</f>
        <v>0</v>
      </c>
      <c r="I203" s="69">
        <f>'[4]Daily Roster'!$I203</f>
        <v>0</v>
      </c>
      <c r="J203" s="69">
        <f>'[4]Daily Roster'!$J203</f>
        <v>0</v>
      </c>
      <c r="K203" s="69">
        <f>'[4]Daily Roster'!$K203</f>
        <v>0</v>
      </c>
      <c r="L203" s="69">
        <f>'[4]Daily Roster'!$L203</f>
        <v>0</v>
      </c>
      <c r="M203" s="69">
        <f>'[4]Daily Roster'!$M203</f>
        <v>0</v>
      </c>
      <c r="N203" s="55">
        <f>'[4]Daily Roster'!$N203</f>
        <v>0</v>
      </c>
      <c r="O203" s="55">
        <f>'[4]Daily Roster'!$O203</f>
        <v>0</v>
      </c>
      <c r="P203" s="55">
        <f>'[4]Daily Roster'!$P203</f>
        <v>0</v>
      </c>
      <c r="Q203" s="55">
        <f>'[4]Daily Roster'!$Q203</f>
        <v>0</v>
      </c>
      <c r="R203" s="55">
        <f>'[4]Daily Roster'!$R203</f>
        <v>0</v>
      </c>
      <c r="S203" s="55">
        <f>'[4]Daily Roster'!$S203</f>
        <v>0</v>
      </c>
      <c r="T203" s="55">
        <f>'[4]Daily Roster'!$T203</f>
        <v>0</v>
      </c>
    </row>
    <row r="204" spans="1:20" x14ac:dyDescent="0.3">
      <c r="A204" s="7">
        <v>43383</v>
      </c>
      <c r="B204" s="1" t="s">
        <v>3</v>
      </c>
      <c r="C204" s="69">
        <f>'[4]Daily Roster'!$C204</f>
        <v>0</v>
      </c>
      <c r="D204" s="69">
        <f>'[4]Daily Roster'!$D204</f>
        <v>0</v>
      </c>
      <c r="E204" s="69">
        <f>'[4]Daily Roster'!$E204</f>
        <v>0</v>
      </c>
      <c r="F204" s="69">
        <f>'[4]Daily Roster'!$F204</f>
        <v>0</v>
      </c>
      <c r="G204" s="69">
        <f>'[4]Daily Roster'!$G204</f>
        <v>0</v>
      </c>
      <c r="H204" s="69">
        <f>'[4]Daily Roster'!$H204</f>
        <v>0</v>
      </c>
      <c r="I204" s="69">
        <f>'[4]Daily Roster'!$I204</f>
        <v>0</v>
      </c>
      <c r="J204" s="69">
        <f>'[4]Daily Roster'!$J204</f>
        <v>0</v>
      </c>
      <c r="K204" s="69">
        <f>'[4]Daily Roster'!$K204</f>
        <v>0</v>
      </c>
      <c r="L204" s="69">
        <f>'[4]Daily Roster'!$L204</f>
        <v>0</v>
      </c>
      <c r="M204" s="69">
        <f>'[4]Daily Roster'!$M204</f>
        <v>0</v>
      </c>
      <c r="N204" s="55">
        <f>'[4]Daily Roster'!$N204</f>
        <v>0</v>
      </c>
      <c r="O204" s="55">
        <f>'[4]Daily Roster'!$O204</f>
        <v>0</v>
      </c>
      <c r="P204" s="55">
        <f>'[4]Daily Roster'!$P204</f>
        <v>0</v>
      </c>
      <c r="Q204" s="55">
        <f>'[4]Daily Roster'!$Q204</f>
        <v>0</v>
      </c>
      <c r="R204" s="55">
        <f>'[4]Daily Roster'!$R204</f>
        <v>0</v>
      </c>
      <c r="S204" s="55">
        <f>'[4]Daily Roster'!$S204</f>
        <v>0</v>
      </c>
      <c r="T204" s="55">
        <f>'[4]Daily Roster'!$T204</f>
        <v>0</v>
      </c>
    </row>
    <row r="205" spans="1:20" x14ac:dyDescent="0.3">
      <c r="A205" s="7">
        <v>43384</v>
      </c>
      <c r="B205" s="1" t="s">
        <v>4</v>
      </c>
      <c r="C205" s="69">
        <f>'[4]Daily Roster'!$C205</f>
        <v>0</v>
      </c>
      <c r="D205" s="69">
        <f>'[4]Daily Roster'!$D205</f>
        <v>0</v>
      </c>
      <c r="E205" s="69">
        <f>'[4]Daily Roster'!$E205</f>
        <v>0</v>
      </c>
      <c r="F205" s="69">
        <f>'[4]Daily Roster'!$F205</f>
        <v>0</v>
      </c>
      <c r="G205" s="69">
        <f>'[4]Daily Roster'!$G205</f>
        <v>0</v>
      </c>
      <c r="H205" s="69">
        <f>'[4]Daily Roster'!$H205</f>
        <v>0</v>
      </c>
      <c r="I205" s="69">
        <f>'[4]Daily Roster'!$I205</f>
        <v>0</v>
      </c>
      <c r="J205" s="69">
        <f>'[4]Daily Roster'!$J205</f>
        <v>0</v>
      </c>
      <c r="K205" s="69">
        <f>'[4]Daily Roster'!$K205</f>
        <v>0</v>
      </c>
      <c r="L205" s="69">
        <f>'[4]Daily Roster'!$L205</f>
        <v>0</v>
      </c>
      <c r="M205" s="69">
        <f>'[4]Daily Roster'!$M205</f>
        <v>0</v>
      </c>
      <c r="N205" s="55">
        <f>'[4]Daily Roster'!$N205</f>
        <v>0</v>
      </c>
      <c r="O205" s="55">
        <f>'[4]Daily Roster'!$O205</f>
        <v>0</v>
      </c>
      <c r="P205" s="55">
        <f>'[4]Daily Roster'!$P205</f>
        <v>0</v>
      </c>
      <c r="Q205" s="55">
        <f>'[4]Daily Roster'!$Q205</f>
        <v>0</v>
      </c>
      <c r="R205" s="55">
        <f>'[4]Daily Roster'!$R205</f>
        <v>0</v>
      </c>
      <c r="S205" s="55">
        <f>'[4]Daily Roster'!$S205</f>
        <v>0</v>
      </c>
      <c r="T205" s="55">
        <f>'[4]Daily Roster'!$T205</f>
        <v>0</v>
      </c>
    </row>
    <row r="206" spans="1:20" x14ac:dyDescent="0.3">
      <c r="A206" s="7">
        <v>43385</v>
      </c>
      <c r="B206" s="1" t="s">
        <v>5</v>
      </c>
      <c r="C206" s="69">
        <f>'[4]Daily Roster'!$C206</f>
        <v>0</v>
      </c>
      <c r="D206" s="69">
        <f>'[4]Daily Roster'!$D206</f>
        <v>0</v>
      </c>
      <c r="E206" s="69">
        <f>'[4]Daily Roster'!$E206</f>
        <v>0</v>
      </c>
      <c r="F206" s="69">
        <f>'[4]Daily Roster'!$F206</f>
        <v>0</v>
      </c>
      <c r="G206" s="69">
        <f>'[4]Daily Roster'!$G206</f>
        <v>0</v>
      </c>
      <c r="H206" s="69">
        <f>'[4]Daily Roster'!$H206</f>
        <v>0</v>
      </c>
      <c r="I206" s="69">
        <f>'[4]Daily Roster'!$I206</f>
        <v>0</v>
      </c>
      <c r="J206" s="69">
        <f>'[4]Daily Roster'!$J206</f>
        <v>0</v>
      </c>
      <c r="K206" s="69">
        <f>'[4]Daily Roster'!$K206</f>
        <v>0</v>
      </c>
      <c r="L206" s="69">
        <f>'[4]Daily Roster'!$L206</f>
        <v>0</v>
      </c>
      <c r="M206" s="69">
        <f>'[4]Daily Roster'!$M206</f>
        <v>0</v>
      </c>
      <c r="N206" s="55">
        <f>'[4]Daily Roster'!$N206</f>
        <v>0</v>
      </c>
      <c r="O206" s="55">
        <f>'[4]Daily Roster'!$O206</f>
        <v>0</v>
      </c>
      <c r="P206" s="55">
        <f>'[4]Daily Roster'!$P206</f>
        <v>0</v>
      </c>
      <c r="Q206" s="55">
        <f>'[4]Daily Roster'!$Q206</f>
        <v>0</v>
      </c>
      <c r="R206" s="55">
        <f>'[4]Daily Roster'!$R206</f>
        <v>0</v>
      </c>
      <c r="S206" s="55">
        <f>'[4]Daily Roster'!$S206</f>
        <v>0</v>
      </c>
      <c r="T206" s="55">
        <f>'[4]Daily Roster'!$T206</f>
        <v>0</v>
      </c>
    </row>
    <row r="207" spans="1:20" x14ac:dyDescent="0.3">
      <c r="A207" s="7">
        <v>43388</v>
      </c>
      <c r="B207" s="1" t="s">
        <v>1</v>
      </c>
      <c r="C207" s="69">
        <f>'[4]Daily Roster'!$C207</f>
        <v>0</v>
      </c>
      <c r="D207" s="69">
        <f>'[4]Daily Roster'!$D207</f>
        <v>0</v>
      </c>
      <c r="E207" s="69">
        <f>'[4]Daily Roster'!$E207</f>
        <v>0</v>
      </c>
      <c r="F207" s="69">
        <f>'[4]Daily Roster'!$F207</f>
        <v>0</v>
      </c>
      <c r="G207" s="69">
        <f>'[4]Daily Roster'!$G207</f>
        <v>0</v>
      </c>
      <c r="H207" s="69">
        <f>'[4]Daily Roster'!$H207</f>
        <v>0</v>
      </c>
      <c r="I207" s="69">
        <f>'[4]Daily Roster'!$I207</f>
        <v>0</v>
      </c>
      <c r="J207" s="69">
        <f>'[4]Daily Roster'!$J207</f>
        <v>0</v>
      </c>
      <c r="K207" s="69">
        <f>'[4]Daily Roster'!$K207</f>
        <v>0</v>
      </c>
      <c r="L207" s="69">
        <f>'[4]Daily Roster'!$L207</f>
        <v>0</v>
      </c>
      <c r="M207" s="69">
        <f>'[4]Daily Roster'!$M207</f>
        <v>0</v>
      </c>
      <c r="N207" s="55">
        <f>'[4]Daily Roster'!$N207</f>
        <v>0</v>
      </c>
      <c r="O207" s="55">
        <f>'[4]Daily Roster'!$O207</f>
        <v>0</v>
      </c>
      <c r="P207" s="55">
        <f>'[4]Daily Roster'!$P207</f>
        <v>0</v>
      </c>
      <c r="Q207" s="55">
        <f>'[4]Daily Roster'!$Q207</f>
        <v>0</v>
      </c>
      <c r="R207" s="55">
        <f>'[4]Daily Roster'!$R207</f>
        <v>0</v>
      </c>
      <c r="S207" s="55">
        <f>'[4]Daily Roster'!$S207</f>
        <v>0</v>
      </c>
      <c r="T207" s="55">
        <f>'[4]Daily Roster'!$T207</f>
        <v>0</v>
      </c>
    </row>
    <row r="208" spans="1:20" x14ac:dyDescent="0.3">
      <c r="A208" s="7">
        <v>43389</v>
      </c>
      <c r="B208" s="1" t="s">
        <v>2</v>
      </c>
      <c r="C208" s="69">
        <f>'[4]Daily Roster'!$C208</f>
        <v>0</v>
      </c>
      <c r="D208" s="69">
        <f>'[4]Daily Roster'!$D208</f>
        <v>0</v>
      </c>
      <c r="E208" s="69">
        <f>'[4]Daily Roster'!$E208</f>
        <v>0</v>
      </c>
      <c r="F208" s="69">
        <f>'[4]Daily Roster'!$F208</f>
        <v>0</v>
      </c>
      <c r="G208" s="69">
        <f>'[4]Daily Roster'!$G208</f>
        <v>0</v>
      </c>
      <c r="H208" s="69">
        <f>'[4]Daily Roster'!$H208</f>
        <v>0</v>
      </c>
      <c r="I208" s="69">
        <f>'[4]Daily Roster'!$I208</f>
        <v>0</v>
      </c>
      <c r="J208" s="69">
        <f>'[4]Daily Roster'!$J208</f>
        <v>0</v>
      </c>
      <c r="K208" s="69">
        <f>'[4]Daily Roster'!$K208</f>
        <v>0</v>
      </c>
      <c r="L208" s="69">
        <f>'[4]Daily Roster'!$L208</f>
        <v>0</v>
      </c>
      <c r="M208" s="69">
        <f>'[4]Daily Roster'!$M208</f>
        <v>0</v>
      </c>
      <c r="N208" s="55">
        <f>'[4]Daily Roster'!$N208</f>
        <v>0</v>
      </c>
      <c r="O208" s="55">
        <f>'[4]Daily Roster'!$O208</f>
        <v>0</v>
      </c>
      <c r="P208" s="55">
        <f>'[4]Daily Roster'!$P208</f>
        <v>0</v>
      </c>
      <c r="Q208" s="55">
        <f>'[4]Daily Roster'!$Q208</f>
        <v>0</v>
      </c>
      <c r="R208" s="55">
        <f>'[4]Daily Roster'!$R208</f>
        <v>0</v>
      </c>
      <c r="S208" s="55">
        <f>'[4]Daily Roster'!$S208</f>
        <v>0</v>
      </c>
      <c r="T208" s="55">
        <f>'[4]Daily Roster'!$T208</f>
        <v>0</v>
      </c>
    </row>
    <row r="209" spans="1:20" x14ac:dyDescent="0.3">
      <c r="A209" s="7">
        <v>43390</v>
      </c>
      <c r="B209" s="1" t="s">
        <v>3</v>
      </c>
      <c r="C209" s="69">
        <f>'[4]Daily Roster'!$C209</f>
        <v>0</v>
      </c>
      <c r="D209" s="69">
        <f>'[4]Daily Roster'!$D209</f>
        <v>0</v>
      </c>
      <c r="E209" s="69">
        <f>'[4]Daily Roster'!$E209</f>
        <v>0</v>
      </c>
      <c r="F209" s="69">
        <f>'[4]Daily Roster'!$F209</f>
        <v>0</v>
      </c>
      <c r="G209" s="69">
        <f>'[4]Daily Roster'!$G209</f>
        <v>0</v>
      </c>
      <c r="H209" s="69">
        <f>'[4]Daily Roster'!$H209</f>
        <v>0</v>
      </c>
      <c r="I209" s="69">
        <f>'[4]Daily Roster'!$I209</f>
        <v>0</v>
      </c>
      <c r="J209" s="69">
        <f>'[4]Daily Roster'!$J209</f>
        <v>0</v>
      </c>
      <c r="K209" s="69">
        <f>'[4]Daily Roster'!$K209</f>
        <v>0</v>
      </c>
      <c r="L209" s="69">
        <f>'[4]Daily Roster'!$L209</f>
        <v>0</v>
      </c>
      <c r="M209" s="69">
        <f>'[4]Daily Roster'!$M209</f>
        <v>0</v>
      </c>
      <c r="N209" s="55">
        <f>'[4]Daily Roster'!$N209</f>
        <v>0</v>
      </c>
      <c r="O209" s="55">
        <f>'[4]Daily Roster'!$O209</f>
        <v>0</v>
      </c>
      <c r="P209" s="55">
        <f>'[4]Daily Roster'!$P209</f>
        <v>0</v>
      </c>
      <c r="Q209" s="55">
        <f>'[4]Daily Roster'!$Q209</f>
        <v>0</v>
      </c>
      <c r="R209" s="55">
        <f>'[4]Daily Roster'!$R209</f>
        <v>0</v>
      </c>
      <c r="S209" s="55">
        <f>'[4]Daily Roster'!$S209</f>
        <v>0</v>
      </c>
      <c r="T209" s="55">
        <f>'[4]Daily Roster'!$T209</f>
        <v>0</v>
      </c>
    </row>
    <row r="210" spans="1:20" x14ac:dyDescent="0.3">
      <c r="A210" s="7">
        <v>43391</v>
      </c>
      <c r="B210" s="1" t="s">
        <v>4</v>
      </c>
      <c r="C210" s="69">
        <f>'[4]Daily Roster'!$C210</f>
        <v>0</v>
      </c>
      <c r="D210" s="69">
        <f>'[4]Daily Roster'!$D210</f>
        <v>0</v>
      </c>
      <c r="E210" s="69">
        <f>'[4]Daily Roster'!$E210</f>
        <v>0</v>
      </c>
      <c r="F210" s="69">
        <f>'[4]Daily Roster'!$F210</f>
        <v>0</v>
      </c>
      <c r="G210" s="69">
        <f>'[4]Daily Roster'!$G210</f>
        <v>0</v>
      </c>
      <c r="H210" s="69">
        <f>'[4]Daily Roster'!$H210</f>
        <v>0</v>
      </c>
      <c r="I210" s="69">
        <f>'[4]Daily Roster'!$I210</f>
        <v>0</v>
      </c>
      <c r="J210" s="69">
        <f>'[4]Daily Roster'!$J210</f>
        <v>0</v>
      </c>
      <c r="K210" s="69">
        <f>'[4]Daily Roster'!$K210</f>
        <v>0</v>
      </c>
      <c r="L210" s="69">
        <f>'[4]Daily Roster'!$L210</f>
        <v>0</v>
      </c>
      <c r="M210" s="69">
        <f>'[4]Daily Roster'!$M210</f>
        <v>0</v>
      </c>
      <c r="N210" s="55">
        <f>'[4]Daily Roster'!$N210</f>
        <v>0</v>
      </c>
      <c r="O210" s="55">
        <f>'[4]Daily Roster'!$O210</f>
        <v>0</v>
      </c>
      <c r="P210" s="55">
        <f>'[4]Daily Roster'!$P210</f>
        <v>0</v>
      </c>
      <c r="Q210" s="55">
        <f>'[4]Daily Roster'!$Q210</f>
        <v>0</v>
      </c>
      <c r="R210" s="55">
        <f>'[4]Daily Roster'!$R210</f>
        <v>0</v>
      </c>
      <c r="S210" s="55">
        <f>'[4]Daily Roster'!$S210</f>
        <v>0</v>
      </c>
      <c r="T210" s="55">
        <f>'[4]Daily Roster'!$T210</f>
        <v>0</v>
      </c>
    </row>
    <row r="211" spans="1:20" x14ac:dyDescent="0.3">
      <c r="A211" s="7">
        <v>43392</v>
      </c>
      <c r="B211" s="1" t="s">
        <v>5</v>
      </c>
      <c r="C211" s="69">
        <f>'[4]Daily Roster'!$C211</f>
        <v>0</v>
      </c>
      <c r="D211" s="69">
        <f>'[4]Daily Roster'!$D211</f>
        <v>0</v>
      </c>
      <c r="E211" s="69">
        <f>'[4]Daily Roster'!$E211</f>
        <v>0</v>
      </c>
      <c r="F211" s="69">
        <f>'[4]Daily Roster'!$F211</f>
        <v>0</v>
      </c>
      <c r="G211" s="69">
        <f>'[4]Daily Roster'!$G211</f>
        <v>0</v>
      </c>
      <c r="H211" s="69">
        <f>'[4]Daily Roster'!$H211</f>
        <v>0</v>
      </c>
      <c r="I211" s="69">
        <f>'[4]Daily Roster'!$I211</f>
        <v>0</v>
      </c>
      <c r="J211" s="69">
        <f>'[4]Daily Roster'!$J211</f>
        <v>0</v>
      </c>
      <c r="K211" s="69">
        <f>'[4]Daily Roster'!$K211</f>
        <v>0</v>
      </c>
      <c r="L211" s="69">
        <f>'[4]Daily Roster'!$L211</f>
        <v>0</v>
      </c>
      <c r="M211" s="69">
        <f>'[4]Daily Roster'!$M211</f>
        <v>0</v>
      </c>
      <c r="N211" s="55">
        <f>'[4]Daily Roster'!$N211</f>
        <v>0</v>
      </c>
      <c r="O211" s="55">
        <f>'[4]Daily Roster'!$O211</f>
        <v>0</v>
      </c>
      <c r="P211" s="55">
        <f>'[4]Daily Roster'!$P211</f>
        <v>0</v>
      </c>
      <c r="Q211" s="55">
        <f>'[4]Daily Roster'!$Q211</f>
        <v>0</v>
      </c>
      <c r="R211" s="55">
        <f>'[4]Daily Roster'!$R211</f>
        <v>0</v>
      </c>
      <c r="S211" s="55">
        <f>'[4]Daily Roster'!$S211</f>
        <v>0</v>
      </c>
      <c r="T211" s="55">
        <f>'[4]Daily Roster'!$T211</f>
        <v>0</v>
      </c>
    </row>
    <row r="212" spans="1:20" x14ac:dyDescent="0.3">
      <c r="A212" s="7">
        <v>43395</v>
      </c>
      <c r="B212" s="1" t="s">
        <v>1</v>
      </c>
      <c r="C212" s="69">
        <f>'[4]Daily Roster'!$C212</f>
        <v>0</v>
      </c>
      <c r="D212" s="69">
        <f>'[4]Daily Roster'!$D212</f>
        <v>0</v>
      </c>
      <c r="E212" s="69">
        <f>'[4]Daily Roster'!$E212</f>
        <v>0</v>
      </c>
      <c r="F212" s="69">
        <f>'[4]Daily Roster'!$F212</f>
        <v>0</v>
      </c>
      <c r="G212" s="69">
        <f>'[4]Daily Roster'!$G212</f>
        <v>0</v>
      </c>
      <c r="H212" s="69">
        <f>'[4]Daily Roster'!$H212</f>
        <v>0</v>
      </c>
      <c r="I212" s="69">
        <f>'[4]Daily Roster'!$I212</f>
        <v>0</v>
      </c>
      <c r="J212" s="69">
        <f>'[4]Daily Roster'!$J212</f>
        <v>0</v>
      </c>
      <c r="K212" s="69">
        <f>'[4]Daily Roster'!$K212</f>
        <v>0</v>
      </c>
      <c r="L212" s="69">
        <f>'[4]Daily Roster'!$L212</f>
        <v>0</v>
      </c>
      <c r="M212" s="69">
        <f>'[4]Daily Roster'!$M212</f>
        <v>0</v>
      </c>
      <c r="N212" s="55">
        <f>'[4]Daily Roster'!$N212</f>
        <v>0</v>
      </c>
      <c r="O212" s="55">
        <f>'[4]Daily Roster'!$O212</f>
        <v>0</v>
      </c>
      <c r="P212" s="55">
        <f>'[4]Daily Roster'!$P212</f>
        <v>0</v>
      </c>
      <c r="Q212" s="55">
        <f>'[4]Daily Roster'!$Q212</f>
        <v>0</v>
      </c>
      <c r="R212" s="55">
        <f>'[4]Daily Roster'!$R212</f>
        <v>0</v>
      </c>
      <c r="S212" s="55">
        <f>'[4]Daily Roster'!$S212</f>
        <v>0</v>
      </c>
      <c r="T212" s="55">
        <f>'[4]Daily Roster'!$T212</f>
        <v>0</v>
      </c>
    </row>
    <row r="213" spans="1:20" x14ac:dyDescent="0.3">
      <c r="A213" s="7">
        <v>43396</v>
      </c>
      <c r="B213" s="1" t="s">
        <v>2</v>
      </c>
      <c r="C213" s="69">
        <f>'[4]Daily Roster'!$C213</f>
        <v>0</v>
      </c>
      <c r="D213" s="69">
        <f>'[4]Daily Roster'!$D213</f>
        <v>0</v>
      </c>
      <c r="E213" s="69">
        <f>'[4]Daily Roster'!$E213</f>
        <v>0</v>
      </c>
      <c r="F213" s="69">
        <f>'[4]Daily Roster'!$F213</f>
        <v>0</v>
      </c>
      <c r="G213" s="69">
        <f>'[4]Daily Roster'!$G213</f>
        <v>0</v>
      </c>
      <c r="H213" s="69">
        <f>'[4]Daily Roster'!$H213</f>
        <v>0</v>
      </c>
      <c r="I213" s="69">
        <f>'[4]Daily Roster'!$I213</f>
        <v>0</v>
      </c>
      <c r="J213" s="69">
        <f>'[4]Daily Roster'!$J213</f>
        <v>0</v>
      </c>
      <c r="K213" s="69">
        <f>'[4]Daily Roster'!$K213</f>
        <v>0</v>
      </c>
      <c r="L213" s="69">
        <f>'[4]Daily Roster'!$L213</f>
        <v>0</v>
      </c>
      <c r="M213" s="69">
        <f>'[4]Daily Roster'!$M213</f>
        <v>0</v>
      </c>
      <c r="N213" s="55">
        <f>'[4]Daily Roster'!$N213</f>
        <v>0</v>
      </c>
      <c r="O213" s="55">
        <f>'[4]Daily Roster'!$O213</f>
        <v>0</v>
      </c>
      <c r="P213" s="55">
        <f>'[4]Daily Roster'!$P213</f>
        <v>0</v>
      </c>
      <c r="Q213" s="55">
        <f>'[4]Daily Roster'!$Q213</f>
        <v>0</v>
      </c>
      <c r="R213" s="55">
        <f>'[4]Daily Roster'!$R213</f>
        <v>0</v>
      </c>
      <c r="S213" s="55">
        <f>'[4]Daily Roster'!$S213</f>
        <v>0</v>
      </c>
      <c r="T213" s="55">
        <f>'[4]Daily Roster'!$T213</f>
        <v>0</v>
      </c>
    </row>
    <row r="214" spans="1:20" x14ac:dyDescent="0.3">
      <c r="A214" s="7">
        <v>43397</v>
      </c>
      <c r="B214" s="1" t="s">
        <v>3</v>
      </c>
      <c r="C214" s="69">
        <f>'[4]Daily Roster'!$C214</f>
        <v>0</v>
      </c>
      <c r="D214" s="69">
        <f>'[4]Daily Roster'!$D214</f>
        <v>0</v>
      </c>
      <c r="E214" s="69">
        <f>'[4]Daily Roster'!$E214</f>
        <v>0</v>
      </c>
      <c r="F214" s="69">
        <f>'[4]Daily Roster'!$F214</f>
        <v>0</v>
      </c>
      <c r="G214" s="69">
        <f>'[4]Daily Roster'!$G214</f>
        <v>0</v>
      </c>
      <c r="H214" s="69">
        <f>'[4]Daily Roster'!$H214</f>
        <v>0</v>
      </c>
      <c r="I214" s="69">
        <f>'[4]Daily Roster'!$I214</f>
        <v>0</v>
      </c>
      <c r="J214" s="69">
        <f>'[4]Daily Roster'!$J214</f>
        <v>0</v>
      </c>
      <c r="K214" s="69">
        <f>'[4]Daily Roster'!$K214</f>
        <v>0</v>
      </c>
      <c r="L214" s="69">
        <f>'[4]Daily Roster'!$L214</f>
        <v>0</v>
      </c>
      <c r="M214" s="69">
        <f>'[4]Daily Roster'!$M214</f>
        <v>0</v>
      </c>
      <c r="N214" s="55">
        <f>'[4]Daily Roster'!$N214</f>
        <v>0</v>
      </c>
      <c r="O214" s="55">
        <f>'[4]Daily Roster'!$O214</f>
        <v>0</v>
      </c>
      <c r="P214" s="55">
        <f>'[4]Daily Roster'!$P214</f>
        <v>0</v>
      </c>
      <c r="Q214" s="55">
        <f>'[4]Daily Roster'!$Q214</f>
        <v>0</v>
      </c>
      <c r="R214" s="55">
        <f>'[4]Daily Roster'!$R214</f>
        <v>0</v>
      </c>
      <c r="S214" s="55">
        <f>'[4]Daily Roster'!$S214</f>
        <v>0</v>
      </c>
      <c r="T214" s="55">
        <f>'[4]Daily Roster'!$T214</f>
        <v>0</v>
      </c>
    </row>
    <row r="215" spans="1:20" x14ac:dyDescent="0.3">
      <c r="A215" s="7">
        <v>43398</v>
      </c>
      <c r="B215" s="1" t="s">
        <v>4</v>
      </c>
      <c r="C215" s="69">
        <f>'[4]Daily Roster'!$C215</f>
        <v>0</v>
      </c>
      <c r="D215" s="69">
        <f>'[4]Daily Roster'!$D215</f>
        <v>0</v>
      </c>
      <c r="E215" s="69">
        <f>'[4]Daily Roster'!$E215</f>
        <v>0</v>
      </c>
      <c r="F215" s="69">
        <f>'[4]Daily Roster'!$F215</f>
        <v>0</v>
      </c>
      <c r="G215" s="69">
        <f>'[4]Daily Roster'!$G215</f>
        <v>0</v>
      </c>
      <c r="H215" s="69">
        <f>'[4]Daily Roster'!$H215</f>
        <v>0</v>
      </c>
      <c r="I215" s="69">
        <f>'[4]Daily Roster'!$I215</f>
        <v>0</v>
      </c>
      <c r="J215" s="69">
        <f>'[4]Daily Roster'!$J215</f>
        <v>0</v>
      </c>
      <c r="K215" s="69">
        <f>'[4]Daily Roster'!$K215</f>
        <v>0</v>
      </c>
      <c r="L215" s="69">
        <f>'[4]Daily Roster'!$L215</f>
        <v>0</v>
      </c>
      <c r="M215" s="69">
        <f>'[4]Daily Roster'!$M215</f>
        <v>0</v>
      </c>
      <c r="N215" s="55">
        <f>'[4]Daily Roster'!$N215</f>
        <v>0</v>
      </c>
      <c r="O215" s="55">
        <f>'[4]Daily Roster'!$O215</f>
        <v>0</v>
      </c>
      <c r="P215" s="55">
        <f>'[4]Daily Roster'!$P215</f>
        <v>0</v>
      </c>
      <c r="Q215" s="55">
        <f>'[4]Daily Roster'!$Q215</f>
        <v>0</v>
      </c>
      <c r="R215" s="55">
        <f>'[4]Daily Roster'!$R215</f>
        <v>0</v>
      </c>
      <c r="S215" s="55">
        <f>'[4]Daily Roster'!$S215</f>
        <v>0</v>
      </c>
      <c r="T215" s="55">
        <f>'[4]Daily Roster'!$T215</f>
        <v>0</v>
      </c>
    </row>
    <row r="216" spans="1:20" x14ac:dyDescent="0.3">
      <c r="A216" s="7">
        <v>43399</v>
      </c>
      <c r="B216" s="1" t="s">
        <v>5</v>
      </c>
      <c r="C216" s="69">
        <f>'[4]Daily Roster'!$C216</f>
        <v>0</v>
      </c>
      <c r="D216" s="69">
        <f>'[4]Daily Roster'!$D216</f>
        <v>0</v>
      </c>
      <c r="E216" s="69">
        <f>'[4]Daily Roster'!$E216</f>
        <v>0</v>
      </c>
      <c r="F216" s="69">
        <f>'[4]Daily Roster'!$F216</f>
        <v>0</v>
      </c>
      <c r="G216" s="69">
        <f>'[4]Daily Roster'!$G216</f>
        <v>0</v>
      </c>
      <c r="H216" s="69">
        <f>'[4]Daily Roster'!$H216</f>
        <v>0</v>
      </c>
      <c r="I216" s="69">
        <f>'[4]Daily Roster'!$I216</f>
        <v>0</v>
      </c>
      <c r="J216" s="69">
        <f>'[4]Daily Roster'!$J216</f>
        <v>0</v>
      </c>
      <c r="K216" s="69">
        <f>'[4]Daily Roster'!$K216</f>
        <v>0</v>
      </c>
      <c r="L216" s="69">
        <f>'[4]Daily Roster'!$L216</f>
        <v>0</v>
      </c>
      <c r="M216" s="69">
        <f>'[4]Daily Roster'!$M216</f>
        <v>0</v>
      </c>
      <c r="N216" s="55">
        <f>'[4]Daily Roster'!$N216</f>
        <v>0</v>
      </c>
      <c r="O216" s="55">
        <f>'[4]Daily Roster'!$O216</f>
        <v>0</v>
      </c>
      <c r="P216" s="55">
        <f>'[4]Daily Roster'!$P216</f>
        <v>0</v>
      </c>
      <c r="Q216" s="55">
        <f>'[4]Daily Roster'!$Q216</f>
        <v>0</v>
      </c>
      <c r="R216" s="55">
        <f>'[4]Daily Roster'!$R216</f>
        <v>0</v>
      </c>
      <c r="S216" s="55">
        <f>'[4]Daily Roster'!$S216</f>
        <v>0</v>
      </c>
      <c r="T216" s="55">
        <f>'[4]Daily Roster'!$T216</f>
        <v>0</v>
      </c>
    </row>
    <row r="217" spans="1:20" x14ac:dyDescent="0.3">
      <c r="A217" s="7">
        <v>43402</v>
      </c>
      <c r="B217" s="1" t="s">
        <v>1</v>
      </c>
      <c r="C217" s="69">
        <f>'[4]Daily Roster'!$C217</f>
        <v>0</v>
      </c>
      <c r="D217" s="69">
        <f>'[4]Daily Roster'!$D217</f>
        <v>0</v>
      </c>
      <c r="E217" s="69">
        <f>'[4]Daily Roster'!$E217</f>
        <v>0</v>
      </c>
      <c r="F217" s="69">
        <f>'[4]Daily Roster'!$F217</f>
        <v>0</v>
      </c>
      <c r="G217" s="69">
        <f>'[4]Daily Roster'!$G217</f>
        <v>0</v>
      </c>
      <c r="H217" s="69">
        <f>'[4]Daily Roster'!$H217</f>
        <v>0</v>
      </c>
      <c r="I217" s="69">
        <f>'[4]Daily Roster'!$I217</f>
        <v>0</v>
      </c>
      <c r="J217" s="69">
        <f>'[4]Daily Roster'!$J217</f>
        <v>0</v>
      </c>
      <c r="K217" s="69">
        <f>'[4]Daily Roster'!$K217</f>
        <v>0</v>
      </c>
      <c r="L217" s="69">
        <f>'[4]Daily Roster'!$L217</f>
        <v>0</v>
      </c>
      <c r="M217" s="69">
        <f>'[4]Daily Roster'!$M217</f>
        <v>0</v>
      </c>
      <c r="N217" s="55">
        <f>'[4]Daily Roster'!$N217</f>
        <v>0</v>
      </c>
      <c r="O217" s="55">
        <f>'[4]Daily Roster'!$O217</f>
        <v>0</v>
      </c>
      <c r="P217" s="55">
        <f>'[4]Daily Roster'!$P217</f>
        <v>0</v>
      </c>
      <c r="Q217" s="55">
        <f>'[4]Daily Roster'!$Q217</f>
        <v>0</v>
      </c>
      <c r="R217" s="55">
        <f>'[4]Daily Roster'!$R217</f>
        <v>0</v>
      </c>
      <c r="S217" s="55">
        <f>'[4]Daily Roster'!$S217</f>
        <v>0</v>
      </c>
      <c r="T217" s="55">
        <f>'[4]Daily Roster'!$T217</f>
        <v>0</v>
      </c>
    </row>
    <row r="218" spans="1:20" x14ac:dyDescent="0.3">
      <c r="A218" s="7">
        <v>43403</v>
      </c>
      <c r="B218" s="1" t="s">
        <v>2</v>
      </c>
      <c r="C218" s="69">
        <f>'[4]Daily Roster'!$C218</f>
        <v>0</v>
      </c>
      <c r="D218" s="69">
        <f>'[4]Daily Roster'!$D218</f>
        <v>0</v>
      </c>
      <c r="E218" s="69">
        <f>'[4]Daily Roster'!$E218</f>
        <v>0</v>
      </c>
      <c r="F218" s="69">
        <f>'[4]Daily Roster'!$F218</f>
        <v>0</v>
      </c>
      <c r="G218" s="69">
        <f>'[4]Daily Roster'!$G218</f>
        <v>0</v>
      </c>
      <c r="H218" s="69">
        <f>'[4]Daily Roster'!$H218</f>
        <v>0</v>
      </c>
      <c r="I218" s="69">
        <f>'[4]Daily Roster'!$I218</f>
        <v>0</v>
      </c>
      <c r="J218" s="69">
        <f>'[4]Daily Roster'!$J218</f>
        <v>0</v>
      </c>
      <c r="K218" s="69">
        <f>'[4]Daily Roster'!$K218</f>
        <v>0</v>
      </c>
      <c r="L218" s="69">
        <f>'[4]Daily Roster'!$L218</f>
        <v>0</v>
      </c>
      <c r="M218" s="69">
        <f>'[4]Daily Roster'!$M218</f>
        <v>0</v>
      </c>
      <c r="N218" s="55">
        <f>'[4]Daily Roster'!$N218</f>
        <v>0</v>
      </c>
      <c r="O218" s="55">
        <f>'[4]Daily Roster'!$O218</f>
        <v>0</v>
      </c>
      <c r="P218" s="55">
        <f>'[4]Daily Roster'!$P218</f>
        <v>0</v>
      </c>
      <c r="Q218" s="55">
        <f>'[4]Daily Roster'!$Q218</f>
        <v>0</v>
      </c>
      <c r="R218" s="55">
        <f>'[4]Daily Roster'!$R218</f>
        <v>0</v>
      </c>
      <c r="S218" s="55">
        <f>'[4]Daily Roster'!$S218</f>
        <v>0</v>
      </c>
      <c r="T218" s="55">
        <f>'[4]Daily Roster'!$T218</f>
        <v>0</v>
      </c>
    </row>
    <row r="219" spans="1:20" x14ac:dyDescent="0.3">
      <c r="A219" s="7">
        <v>43404</v>
      </c>
      <c r="B219" s="1" t="s">
        <v>3</v>
      </c>
      <c r="C219" s="69">
        <f>'[4]Daily Roster'!$C219</f>
        <v>0</v>
      </c>
      <c r="D219" s="69">
        <f>'[4]Daily Roster'!$D219</f>
        <v>0</v>
      </c>
      <c r="E219" s="69">
        <f>'[4]Daily Roster'!$E219</f>
        <v>0</v>
      </c>
      <c r="F219" s="69">
        <f>'[4]Daily Roster'!$F219</f>
        <v>0</v>
      </c>
      <c r="G219" s="69">
        <f>'[4]Daily Roster'!$G219</f>
        <v>0</v>
      </c>
      <c r="H219" s="69">
        <f>'[4]Daily Roster'!$H219</f>
        <v>0</v>
      </c>
      <c r="I219" s="69">
        <f>'[4]Daily Roster'!$I219</f>
        <v>0</v>
      </c>
      <c r="J219" s="69">
        <f>'[4]Daily Roster'!$J219</f>
        <v>0</v>
      </c>
      <c r="K219" s="69">
        <f>'[4]Daily Roster'!$K219</f>
        <v>0</v>
      </c>
      <c r="L219" s="69">
        <f>'[4]Daily Roster'!$L219</f>
        <v>0</v>
      </c>
      <c r="M219" s="69">
        <f>'[4]Daily Roster'!$M219</f>
        <v>0</v>
      </c>
      <c r="N219" s="55">
        <f>'[4]Daily Roster'!$N219</f>
        <v>0</v>
      </c>
      <c r="O219" s="55">
        <f>'[4]Daily Roster'!$O219</f>
        <v>0</v>
      </c>
      <c r="P219" s="55">
        <f>'[4]Daily Roster'!$P219</f>
        <v>0</v>
      </c>
      <c r="Q219" s="55">
        <f>'[4]Daily Roster'!$Q219</f>
        <v>0</v>
      </c>
      <c r="R219" s="55">
        <f>'[4]Daily Roster'!$R219</f>
        <v>0</v>
      </c>
      <c r="S219" s="55">
        <f>'[4]Daily Roster'!$S219</f>
        <v>0</v>
      </c>
      <c r="T219" s="55">
        <f>'[4]Daily Roster'!$T219</f>
        <v>0</v>
      </c>
    </row>
    <row r="220" spans="1:20" x14ac:dyDescent="0.3">
      <c r="A220" s="7">
        <v>43405</v>
      </c>
      <c r="B220" s="1" t="s">
        <v>4</v>
      </c>
      <c r="C220" s="69">
        <f>'[4]Daily Roster'!$C220</f>
        <v>0</v>
      </c>
      <c r="D220" s="69">
        <f>'[4]Daily Roster'!$D220</f>
        <v>0</v>
      </c>
      <c r="E220" s="69">
        <f>'[4]Daily Roster'!$E220</f>
        <v>0</v>
      </c>
      <c r="F220" s="69">
        <f>'[4]Daily Roster'!$F220</f>
        <v>0</v>
      </c>
      <c r="G220" s="69">
        <f>'[4]Daily Roster'!$G220</f>
        <v>0</v>
      </c>
      <c r="H220" s="69">
        <f>'[4]Daily Roster'!$H220</f>
        <v>0</v>
      </c>
      <c r="I220" s="69">
        <f>'[4]Daily Roster'!$I220</f>
        <v>0</v>
      </c>
      <c r="J220" s="69">
        <f>'[4]Daily Roster'!$J220</f>
        <v>0</v>
      </c>
      <c r="K220" s="69">
        <f>'[4]Daily Roster'!$K220</f>
        <v>0</v>
      </c>
      <c r="L220" s="69">
        <f>'[4]Daily Roster'!$L220</f>
        <v>0</v>
      </c>
      <c r="M220" s="69">
        <f>'[4]Daily Roster'!$M220</f>
        <v>0</v>
      </c>
      <c r="N220" s="55">
        <f>'[4]Daily Roster'!$N220</f>
        <v>0</v>
      </c>
      <c r="O220" s="55">
        <f>'[4]Daily Roster'!$O220</f>
        <v>0</v>
      </c>
      <c r="P220" s="55">
        <f>'[4]Daily Roster'!$P220</f>
        <v>0</v>
      </c>
      <c r="Q220" s="55">
        <f>'[4]Daily Roster'!$Q220</f>
        <v>0</v>
      </c>
      <c r="R220" s="55">
        <f>'[4]Daily Roster'!$R220</f>
        <v>0</v>
      </c>
      <c r="S220" s="55">
        <f>'[4]Daily Roster'!$S220</f>
        <v>0</v>
      </c>
      <c r="T220" s="55">
        <f>'[4]Daily Roster'!$T220</f>
        <v>0</v>
      </c>
    </row>
    <row r="221" spans="1:20" x14ac:dyDescent="0.3">
      <c r="A221" s="7">
        <v>43406</v>
      </c>
      <c r="B221" s="1" t="s">
        <v>5</v>
      </c>
      <c r="C221" s="69">
        <f>'[4]Daily Roster'!$C221</f>
        <v>0</v>
      </c>
      <c r="D221" s="69">
        <f>'[4]Daily Roster'!$D221</f>
        <v>0</v>
      </c>
      <c r="E221" s="69">
        <f>'[4]Daily Roster'!$E221</f>
        <v>0</v>
      </c>
      <c r="F221" s="69">
        <f>'[4]Daily Roster'!$F221</f>
        <v>0</v>
      </c>
      <c r="G221" s="69">
        <f>'[4]Daily Roster'!$G221</f>
        <v>0</v>
      </c>
      <c r="H221" s="69">
        <f>'[4]Daily Roster'!$H221</f>
        <v>0</v>
      </c>
      <c r="I221" s="69">
        <f>'[4]Daily Roster'!$I221</f>
        <v>0</v>
      </c>
      <c r="J221" s="69">
        <f>'[4]Daily Roster'!$J221</f>
        <v>0</v>
      </c>
      <c r="K221" s="69">
        <f>'[4]Daily Roster'!$K221</f>
        <v>0</v>
      </c>
      <c r="L221" s="69">
        <f>'[4]Daily Roster'!$L221</f>
        <v>0</v>
      </c>
      <c r="M221" s="69">
        <f>'[4]Daily Roster'!$M221</f>
        <v>0</v>
      </c>
      <c r="N221" s="55">
        <f>'[4]Daily Roster'!$N221</f>
        <v>0</v>
      </c>
      <c r="O221" s="55">
        <f>'[4]Daily Roster'!$O221</f>
        <v>0</v>
      </c>
      <c r="P221" s="55">
        <f>'[4]Daily Roster'!$P221</f>
        <v>0</v>
      </c>
      <c r="Q221" s="55">
        <f>'[4]Daily Roster'!$Q221</f>
        <v>0</v>
      </c>
      <c r="R221" s="55">
        <f>'[4]Daily Roster'!$R221</f>
        <v>0</v>
      </c>
      <c r="S221" s="55">
        <f>'[4]Daily Roster'!$S221</f>
        <v>0</v>
      </c>
      <c r="T221" s="55">
        <f>'[4]Daily Roster'!$T221</f>
        <v>0</v>
      </c>
    </row>
    <row r="222" spans="1:20" x14ac:dyDescent="0.3">
      <c r="A222" s="7">
        <v>43409</v>
      </c>
      <c r="B222" s="1" t="s">
        <v>1</v>
      </c>
      <c r="C222" s="69">
        <f>'[4]Daily Roster'!$C222</f>
        <v>0</v>
      </c>
      <c r="D222" s="69">
        <f>'[4]Daily Roster'!$D222</f>
        <v>0</v>
      </c>
      <c r="E222" s="69">
        <f>'[4]Daily Roster'!$E222</f>
        <v>0</v>
      </c>
      <c r="F222" s="69">
        <f>'[4]Daily Roster'!$F222</f>
        <v>0</v>
      </c>
      <c r="G222" s="69">
        <f>'[4]Daily Roster'!$G222</f>
        <v>0</v>
      </c>
      <c r="H222" s="69">
        <f>'[4]Daily Roster'!$H222</f>
        <v>0</v>
      </c>
      <c r="I222" s="69">
        <f>'[4]Daily Roster'!$I222</f>
        <v>0</v>
      </c>
      <c r="J222" s="69">
        <f>'[4]Daily Roster'!$J222</f>
        <v>0</v>
      </c>
      <c r="K222" s="69">
        <f>'[4]Daily Roster'!$K222</f>
        <v>0</v>
      </c>
      <c r="L222" s="69">
        <f>'[4]Daily Roster'!$L222</f>
        <v>0</v>
      </c>
      <c r="M222" s="69">
        <f>'[4]Daily Roster'!$M222</f>
        <v>0</v>
      </c>
      <c r="N222" s="55">
        <f>'[4]Daily Roster'!$N222</f>
        <v>0</v>
      </c>
      <c r="O222" s="55">
        <f>'[4]Daily Roster'!$O222</f>
        <v>0</v>
      </c>
      <c r="P222" s="55">
        <f>'[4]Daily Roster'!$P222</f>
        <v>0</v>
      </c>
      <c r="Q222" s="55">
        <f>'[4]Daily Roster'!$Q222</f>
        <v>0</v>
      </c>
      <c r="R222" s="55">
        <f>'[4]Daily Roster'!$R222</f>
        <v>0</v>
      </c>
      <c r="S222" s="55">
        <f>'[4]Daily Roster'!$S222</f>
        <v>0</v>
      </c>
      <c r="T222" s="55">
        <f>'[4]Daily Roster'!$T222</f>
        <v>0</v>
      </c>
    </row>
    <row r="223" spans="1:20" x14ac:dyDescent="0.3">
      <c r="A223" s="7">
        <v>43410</v>
      </c>
      <c r="B223" s="1" t="s">
        <v>2</v>
      </c>
      <c r="C223" s="69">
        <f>'[4]Daily Roster'!$C223</f>
        <v>0</v>
      </c>
      <c r="D223" s="69">
        <f>'[4]Daily Roster'!$D223</f>
        <v>0</v>
      </c>
      <c r="E223" s="69">
        <f>'[4]Daily Roster'!$E223</f>
        <v>0</v>
      </c>
      <c r="F223" s="69">
        <f>'[4]Daily Roster'!$F223</f>
        <v>0</v>
      </c>
      <c r="G223" s="69">
        <f>'[4]Daily Roster'!$G223</f>
        <v>0</v>
      </c>
      <c r="H223" s="69">
        <f>'[4]Daily Roster'!$H223</f>
        <v>0</v>
      </c>
      <c r="I223" s="69">
        <f>'[4]Daily Roster'!$I223</f>
        <v>0</v>
      </c>
      <c r="J223" s="69">
        <f>'[4]Daily Roster'!$J223</f>
        <v>0</v>
      </c>
      <c r="K223" s="69">
        <f>'[4]Daily Roster'!$K223</f>
        <v>0</v>
      </c>
      <c r="L223" s="69">
        <f>'[4]Daily Roster'!$L223</f>
        <v>0</v>
      </c>
      <c r="M223" s="69">
        <f>'[4]Daily Roster'!$M223</f>
        <v>0</v>
      </c>
      <c r="N223" s="55">
        <f>'[4]Daily Roster'!$N223</f>
        <v>0</v>
      </c>
      <c r="O223" s="55">
        <f>'[4]Daily Roster'!$O223</f>
        <v>0</v>
      </c>
      <c r="P223" s="55">
        <f>'[4]Daily Roster'!$P223</f>
        <v>0</v>
      </c>
      <c r="Q223" s="55">
        <f>'[4]Daily Roster'!$Q223</f>
        <v>0</v>
      </c>
      <c r="R223" s="55">
        <f>'[4]Daily Roster'!$R223</f>
        <v>0</v>
      </c>
      <c r="S223" s="55">
        <f>'[4]Daily Roster'!$S223</f>
        <v>0</v>
      </c>
      <c r="T223" s="55">
        <f>'[4]Daily Roster'!$T223</f>
        <v>0</v>
      </c>
    </row>
    <row r="224" spans="1:20" x14ac:dyDescent="0.3">
      <c r="A224" s="7">
        <v>43411</v>
      </c>
      <c r="B224" s="1" t="s">
        <v>3</v>
      </c>
      <c r="C224" s="69">
        <f>'[4]Daily Roster'!$C224</f>
        <v>0</v>
      </c>
      <c r="D224" s="69">
        <f>'[4]Daily Roster'!$D224</f>
        <v>0</v>
      </c>
      <c r="E224" s="69">
        <f>'[4]Daily Roster'!$E224</f>
        <v>0</v>
      </c>
      <c r="F224" s="69">
        <f>'[4]Daily Roster'!$F224</f>
        <v>0</v>
      </c>
      <c r="G224" s="69">
        <f>'[4]Daily Roster'!$G224</f>
        <v>0</v>
      </c>
      <c r="H224" s="69">
        <f>'[4]Daily Roster'!$H224</f>
        <v>0</v>
      </c>
      <c r="I224" s="69">
        <f>'[4]Daily Roster'!$I224</f>
        <v>0</v>
      </c>
      <c r="J224" s="69">
        <f>'[4]Daily Roster'!$J224</f>
        <v>0</v>
      </c>
      <c r="K224" s="69">
        <f>'[4]Daily Roster'!$K224</f>
        <v>0</v>
      </c>
      <c r="L224" s="69">
        <f>'[4]Daily Roster'!$L224</f>
        <v>0</v>
      </c>
      <c r="M224" s="69">
        <f>'[4]Daily Roster'!$M224</f>
        <v>0</v>
      </c>
      <c r="N224" s="55">
        <f>'[4]Daily Roster'!$N224</f>
        <v>0</v>
      </c>
      <c r="O224" s="55">
        <f>'[4]Daily Roster'!$O224</f>
        <v>0</v>
      </c>
      <c r="P224" s="55">
        <f>'[4]Daily Roster'!$P224</f>
        <v>0</v>
      </c>
      <c r="Q224" s="55">
        <f>'[4]Daily Roster'!$Q224</f>
        <v>0</v>
      </c>
      <c r="R224" s="55">
        <f>'[4]Daily Roster'!$R224</f>
        <v>0</v>
      </c>
      <c r="S224" s="55">
        <f>'[4]Daily Roster'!$S224</f>
        <v>0</v>
      </c>
      <c r="T224" s="55">
        <f>'[4]Daily Roster'!$T224</f>
        <v>0</v>
      </c>
    </row>
    <row r="225" spans="1:20" x14ac:dyDescent="0.3">
      <c r="A225" s="7">
        <v>43412</v>
      </c>
      <c r="B225" s="1" t="s">
        <v>4</v>
      </c>
      <c r="C225" s="69">
        <f>'[4]Daily Roster'!$C225</f>
        <v>0</v>
      </c>
      <c r="D225" s="69">
        <f>'[4]Daily Roster'!$D225</f>
        <v>0</v>
      </c>
      <c r="E225" s="69">
        <f>'[4]Daily Roster'!$E225</f>
        <v>0</v>
      </c>
      <c r="F225" s="69">
        <f>'[4]Daily Roster'!$F225</f>
        <v>0</v>
      </c>
      <c r="G225" s="69">
        <f>'[4]Daily Roster'!$G225</f>
        <v>0</v>
      </c>
      <c r="H225" s="69">
        <f>'[4]Daily Roster'!$H225</f>
        <v>0</v>
      </c>
      <c r="I225" s="69">
        <f>'[4]Daily Roster'!$I225</f>
        <v>0</v>
      </c>
      <c r="J225" s="69">
        <f>'[4]Daily Roster'!$J225</f>
        <v>0</v>
      </c>
      <c r="K225" s="69">
        <f>'[4]Daily Roster'!$K225</f>
        <v>0</v>
      </c>
      <c r="L225" s="69">
        <f>'[4]Daily Roster'!$L225</f>
        <v>0</v>
      </c>
      <c r="M225" s="69">
        <f>'[4]Daily Roster'!$M225</f>
        <v>0</v>
      </c>
      <c r="N225" s="55">
        <f>'[4]Daily Roster'!$N225</f>
        <v>0</v>
      </c>
      <c r="O225" s="55">
        <f>'[4]Daily Roster'!$O225</f>
        <v>0</v>
      </c>
      <c r="P225" s="55">
        <f>'[4]Daily Roster'!$P225</f>
        <v>0</v>
      </c>
      <c r="Q225" s="55">
        <f>'[4]Daily Roster'!$Q225</f>
        <v>0</v>
      </c>
      <c r="R225" s="55">
        <f>'[4]Daily Roster'!$R225</f>
        <v>0</v>
      </c>
      <c r="S225" s="55">
        <f>'[4]Daily Roster'!$S225</f>
        <v>0</v>
      </c>
      <c r="T225" s="55">
        <f>'[4]Daily Roster'!$T225</f>
        <v>0</v>
      </c>
    </row>
    <row r="226" spans="1:20" x14ac:dyDescent="0.3">
      <c r="A226" s="7">
        <v>43413</v>
      </c>
      <c r="B226" s="1" t="s">
        <v>5</v>
      </c>
      <c r="C226" s="69">
        <f>'[4]Daily Roster'!$C226</f>
        <v>0</v>
      </c>
      <c r="D226" s="69">
        <f>'[4]Daily Roster'!$D226</f>
        <v>0</v>
      </c>
      <c r="E226" s="69">
        <f>'[4]Daily Roster'!$E226</f>
        <v>0</v>
      </c>
      <c r="F226" s="69">
        <f>'[4]Daily Roster'!$F226</f>
        <v>0</v>
      </c>
      <c r="G226" s="69">
        <f>'[4]Daily Roster'!$G226</f>
        <v>0</v>
      </c>
      <c r="H226" s="69">
        <f>'[4]Daily Roster'!$H226</f>
        <v>0</v>
      </c>
      <c r="I226" s="69">
        <f>'[4]Daily Roster'!$I226</f>
        <v>0</v>
      </c>
      <c r="J226" s="69">
        <f>'[4]Daily Roster'!$J226</f>
        <v>0</v>
      </c>
      <c r="K226" s="69">
        <f>'[4]Daily Roster'!$K226</f>
        <v>0</v>
      </c>
      <c r="L226" s="69">
        <f>'[4]Daily Roster'!$L226</f>
        <v>0</v>
      </c>
      <c r="M226" s="69">
        <f>'[4]Daily Roster'!$M226</f>
        <v>0</v>
      </c>
      <c r="N226" s="55">
        <f>'[4]Daily Roster'!$N226</f>
        <v>0</v>
      </c>
      <c r="O226" s="55">
        <f>'[4]Daily Roster'!$O226</f>
        <v>0</v>
      </c>
      <c r="P226" s="55">
        <f>'[4]Daily Roster'!$P226</f>
        <v>0</v>
      </c>
      <c r="Q226" s="55">
        <f>'[4]Daily Roster'!$Q226</f>
        <v>0</v>
      </c>
      <c r="R226" s="55">
        <f>'[4]Daily Roster'!$R226</f>
        <v>0</v>
      </c>
      <c r="S226" s="55">
        <f>'[4]Daily Roster'!$S226</f>
        <v>0</v>
      </c>
      <c r="T226" s="55">
        <f>'[4]Daily Roster'!$T226</f>
        <v>0</v>
      </c>
    </row>
    <row r="227" spans="1:20" x14ac:dyDescent="0.3">
      <c r="A227" s="7">
        <v>43416</v>
      </c>
      <c r="B227" s="1" t="s">
        <v>1</v>
      </c>
      <c r="C227" s="69">
        <f>'[4]Daily Roster'!$C227</f>
        <v>0</v>
      </c>
      <c r="D227" s="69">
        <f>'[4]Daily Roster'!$D227</f>
        <v>0</v>
      </c>
      <c r="E227" s="69">
        <f>'[4]Daily Roster'!$E227</f>
        <v>0</v>
      </c>
      <c r="F227" s="69">
        <f>'[4]Daily Roster'!$F227</f>
        <v>0</v>
      </c>
      <c r="G227" s="69">
        <f>'[4]Daily Roster'!$G227</f>
        <v>0</v>
      </c>
      <c r="H227" s="69">
        <f>'[4]Daily Roster'!$H227</f>
        <v>0</v>
      </c>
      <c r="I227" s="69">
        <f>'[4]Daily Roster'!$I227</f>
        <v>0</v>
      </c>
      <c r="J227" s="69">
        <f>'[4]Daily Roster'!$J227</f>
        <v>0</v>
      </c>
      <c r="K227" s="69">
        <f>'[4]Daily Roster'!$K227</f>
        <v>0</v>
      </c>
      <c r="L227" s="69">
        <f>'[4]Daily Roster'!$L227</f>
        <v>0</v>
      </c>
      <c r="M227" s="69">
        <f>'[4]Daily Roster'!$M227</f>
        <v>0</v>
      </c>
      <c r="N227" s="55">
        <f>'[4]Daily Roster'!$N227</f>
        <v>0</v>
      </c>
      <c r="O227" s="55">
        <f>'[4]Daily Roster'!$O227</f>
        <v>0</v>
      </c>
      <c r="P227" s="55">
        <f>'[4]Daily Roster'!$P227</f>
        <v>0</v>
      </c>
      <c r="Q227" s="55">
        <f>'[4]Daily Roster'!$Q227</f>
        <v>0</v>
      </c>
      <c r="R227" s="55">
        <f>'[4]Daily Roster'!$R227</f>
        <v>0</v>
      </c>
      <c r="S227" s="55">
        <f>'[4]Daily Roster'!$S227</f>
        <v>0</v>
      </c>
      <c r="T227" s="55">
        <f>'[4]Daily Roster'!$T227</f>
        <v>0</v>
      </c>
    </row>
    <row r="228" spans="1:20" x14ac:dyDescent="0.3">
      <c r="A228" s="7">
        <v>43417</v>
      </c>
      <c r="B228" s="1" t="s">
        <v>2</v>
      </c>
      <c r="C228" s="69">
        <f>'[4]Daily Roster'!$C228</f>
        <v>0</v>
      </c>
      <c r="D228" s="69">
        <f>'[4]Daily Roster'!$D228</f>
        <v>0</v>
      </c>
      <c r="E228" s="69">
        <f>'[4]Daily Roster'!$E228</f>
        <v>0</v>
      </c>
      <c r="F228" s="69">
        <f>'[4]Daily Roster'!$F228</f>
        <v>0</v>
      </c>
      <c r="G228" s="69">
        <f>'[4]Daily Roster'!$G228</f>
        <v>0</v>
      </c>
      <c r="H228" s="69">
        <f>'[4]Daily Roster'!$H228</f>
        <v>0</v>
      </c>
      <c r="I228" s="69">
        <f>'[4]Daily Roster'!$I228</f>
        <v>0</v>
      </c>
      <c r="J228" s="69">
        <f>'[4]Daily Roster'!$J228</f>
        <v>0</v>
      </c>
      <c r="K228" s="69">
        <f>'[4]Daily Roster'!$K228</f>
        <v>0</v>
      </c>
      <c r="L228" s="69">
        <f>'[4]Daily Roster'!$L228</f>
        <v>0</v>
      </c>
      <c r="M228" s="69">
        <f>'[4]Daily Roster'!$M228</f>
        <v>0</v>
      </c>
      <c r="N228" s="55">
        <f>'[4]Daily Roster'!$N228</f>
        <v>0</v>
      </c>
      <c r="O228" s="55">
        <f>'[4]Daily Roster'!$O228</f>
        <v>0</v>
      </c>
      <c r="P228" s="55">
        <f>'[4]Daily Roster'!$P228</f>
        <v>0</v>
      </c>
      <c r="Q228" s="55">
        <f>'[4]Daily Roster'!$Q228</f>
        <v>0</v>
      </c>
      <c r="R228" s="55">
        <f>'[4]Daily Roster'!$R228</f>
        <v>0</v>
      </c>
      <c r="S228" s="55">
        <f>'[4]Daily Roster'!$S228</f>
        <v>0</v>
      </c>
      <c r="T228" s="55">
        <f>'[4]Daily Roster'!$T228</f>
        <v>0</v>
      </c>
    </row>
    <row r="229" spans="1:20" x14ac:dyDescent="0.3">
      <c r="A229" s="7">
        <v>43418</v>
      </c>
      <c r="B229" s="1" t="s">
        <v>3</v>
      </c>
      <c r="C229" s="69">
        <f>'[4]Daily Roster'!$C229</f>
        <v>0</v>
      </c>
      <c r="D229" s="69">
        <f>'[4]Daily Roster'!$D229</f>
        <v>0</v>
      </c>
      <c r="E229" s="69">
        <f>'[4]Daily Roster'!$E229</f>
        <v>0</v>
      </c>
      <c r="F229" s="69">
        <f>'[4]Daily Roster'!$F229</f>
        <v>0</v>
      </c>
      <c r="G229" s="69">
        <f>'[4]Daily Roster'!$G229</f>
        <v>0</v>
      </c>
      <c r="H229" s="69">
        <f>'[4]Daily Roster'!$H229</f>
        <v>0</v>
      </c>
      <c r="I229" s="69">
        <f>'[4]Daily Roster'!$I229</f>
        <v>0</v>
      </c>
      <c r="J229" s="69">
        <f>'[4]Daily Roster'!$J229</f>
        <v>0</v>
      </c>
      <c r="K229" s="69">
        <f>'[4]Daily Roster'!$K229</f>
        <v>0</v>
      </c>
      <c r="L229" s="69">
        <f>'[4]Daily Roster'!$L229</f>
        <v>0</v>
      </c>
      <c r="M229" s="69">
        <f>'[4]Daily Roster'!$M229</f>
        <v>0</v>
      </c>
      <c r="N229" s="55">
        <f>'[4]Daily Roster'!$N229</f>
        <v>0</v>
      </c>
      <c r="O229" s="55">
        <f>'[4]Daily Roster'!$O229</f>
        <v>0</v>
      </c>
      <c r="P229" s="55">
        <f>'[4]Daily Roster'!$P229</f>
        <v>0</v>
      </c>
      <c r="Q229" s="55">
        <f>'[4]Daily Roster'!$Q229</f>
        <v>0</v>
      </c>
      <c r="R229" s="55">
        <f>'[4]Daily Roster'!$R229</f>
        <v>0</v>
      </c>
      <c r="S229" s="55">
        <f>'[4]Daily Roster'!$S229</f>
        <v>0</v>
      </c>
      <c r="T229" s="55">
        <f>'[4]Daily Roster'!$T229</f>
        <v>0</v>
      </c>
    </row>
    <row r="230" spans="1:20" x14ac:dyDescent="0.3">
      <c r="A230" s="7">
        <v>43419</v>
      </c>
      <c r="B230" s="1" t="s">
        <v>4</v>
      </c>
      <c r="C230" s="69">
        <f>'[4]Daily Roster'!$C230</f>
        <v>0</v>
      </c>
      <c r="D230" s="69">
        <f>'[4]Daily Roster'!$D230</f>
        <v>0</v>
      </c>
      <c r="E230" s="69">
        <f>'[4]Daily Roster'!$E230</f>
        <v>0</v>
      </c>
      <c r="F230" s="69">
        <f>'[4]Daily Roster'!$F230</f>
        <v>0</v>
      </c>
      <c r="G230" s="69">
        <f>'[4]Daily Roster'!$G230</f>
        <v>0</v>
      </c>
      <c r="H230" s="69">
        <f>'[4]Daily Roster'!$H230</f>
        <v>0</v>
      </c>
      <c r="I230" s="69">
        <f>'[4]Daily Roster'!$I230</f>
        <v>0</v>
      </c>
      <c r="J230" s="69">
        <f>'[4]Daily Roster'!$J230</f>
        <v>0</v>
      </c>
      <c r="K230" s="69">
        <f>'[4]Daily Roster'!$K230</f>
        <v>0</v>
      </c>
      <c r="L230" s="69">
        <f>'[4]Daily Roster'!$L230</f>
        <v>0</v>
      </c>
      <c r="M230" s="69">
        <f>'[4]Daily Roster'!$M230</f>
        <v>0</v>
      </c>
      <c r="N230" s="55">
        <f>'[4]Daily Roster'!$N230</f>
        <v>0</v>
      </c>
      <c r="O230" s="55">
        <f>'[4]Daily Roster'!$O230</f>
        <v>0</v>
      </c>
      <c r="P230" s="55">
        <f>'[4]Daily Roster'!$P230</f>
        <v>0</v>
      </c>
      <c r="Q230" s="55">
        <f>'[4]Daily Roster'!$Q230</f>
        <v>0</v>
      </c>
      <c r="R230" s="55">
        <f>'[4]Daily Roster'!$R230</f>
        <v>0</v>
      </c>
      <c r="S230" s="55">
        <f>'[4]Daily Roster'!$S230</f>
        <v>0</v>
      </c>
      <c r="T230" s="55">
        <f>'[4]Daily Roster'!$T230</f>
        <v>0</v>
      </c>
    </row>
    <row r="231" spans="1:20" x14ac:dyDescent="0.3">
      <c r="A231" s="7">
        <v>43420</v>
      </c>
      <c r="B231" s="1" t="s">
        <v>5</v>
      </c>
      <c r="C231" s="69">
        <f>'[4]Daily Roster'!$C231</f>
        <v>0</v>
      </c>
      <c r="D231" s="69">
        <f>'[4]Daily Roster'!$D231</f>
        <v>0</v>
      </c>
      <c r="E231" s="69">
        <f>'[4]Daily Roster'!$E231</f>
        <v>0</v>
      </c>
      <c r="F231" s="69">
        <f>'[4]Daily Roster'!$F231</f>
        <v>0</v>
      </c>
      <c r="G231" s="69">
        <f>'[4]Daily Roster'!$G231</f>
        <v>0</v>
      </c>
      <c r="H231" s="69">
        <f>'[4]Daily Roster'!$H231</f>
        <v>0</v>
      </c>
      <c r="I231" s="69">
        <f>'[4]Daily Roster'!$I231</f>
        <v>0</v>
      </c>
      <c r="J231" s="69">
        <f>'[4]Daily Roster'!$J231</f>
        <v>0</v>
      </c>
      <c r="K231" s="69">
        <f>'[4]Daily Roster'!$K231</f>
        <v>0</v>
      </c>
      <c r="L231" s="69">
        <f>'[4]Daily Roster'!$L231</f>
        <v>0</v>
      </c>
      <c r="M231" s="69">
        <f>'[4]Daily Roster'!$M231</f>
        <v>0</v>
      </c>
      <c r="N231" s="55">
        <f>'[4]Daily Roster'!$N231</f>
        <v>0</v>
      </c>
      <c r="O231" s="55">
        <f>'[4]Daily Roster'!$O231</f>
        <v>0</v>
      </c>
      <c r="P231" s="55">
        <f>'[4]Daily Roster'!$P231</f>
        <v>0</v>
      </c>
      <c r="Q231" s="55">
        <f>'[4]Daily Roster'!$Q231</f>
        <v>0</v>
      </c>
      <c r="R231" s="55">
        <f>'[4]Daily Roster'!$R231</f>
        <v>0</v>
      </c>
      <c r="S231" s="55">
        <f>'[4]Daily Roster'!$S231</f>
        <v>0</v>
      </c>
      <c r="T231" s="55">
        <f>'[4]Daily Roster'!$T231</f>
        <v>0</v>
      </c>
    </row>
    <row r="232" spans="1:20" x14ac:dyDescent="0.3">
      <c r="A232" s="7">
        <v>43423</v>
      </c>
      <c r="B232" s="1" t="s">
        <v>1</v>
      </c>
      <c r="C232" s="69">
        <f>'[4]Daily Roster'!$C232</f>
        <v>0</v>
      </c>
      <c r="D232" s="69">
        <f>'[4]Daily Roster'!$D232</f>
        <v>0</v>
      </c>
      <c r="E232" s="69">
        <f>'[4]Daily Roster'!$E232</f>
        <v>0</v>
      </c>
      <c r="F232" s="69">
        <f>'[4]Daily Roster'!$F232</f>
        <v>0</v>
      </c>
      <c r="G232" s="69">
        <f>'[4]Daily Roster'!$G232</f>
        <v>0</v>
      </c>
      <c r="H232" s="69">
        <f>'[4]Daily Roster'!$H232</f>
        <v>0</v>
      </c>
      <c r="I232" s="69">
        <f>'[4]Daily Roster'!$I232</f>
        <v>0</v>
      </c>
      <c r="J232" s="69">
        <f>'[4]Daily Roster'!$J232</f>
        <v>0</v>
      </c>
      <c r="K232" s="69">
        <f>'[4]Daily Roster'!$K232</f>
        <v>0</v>
      </c>
      <c r="L232" s="69">
        <f>'[4]Daily Roster'!$L232</f>
        <v>0</v>
      </c>
      <c r="M232" s="69">
        <f>'[4]Daily Roster'!$M232</f>
        <v>0</v>
      </c>
      <c r="N232" s="55">
        <f>'[4]Daily Roster'!$N232</f>
        <v>0</v>
      </c>
      <c r="O232" s="55">
        <f>'[4]Daily Roster'!$O232</f>
        <v>0</v>
      </c>
      <c r="P232" s="55">
        <f>'[4]Daily Roster'!$P232</f>
        <v>0</v>
      </c>
      <c r="Q232" s="55">
        <f>'[4]Daily Roster'!$Q232</f>
        <v>0</v>
      </c>
      <c r="R232" s="55">
        <f>'[4]Daily Roster'!$R232</f>
        <v>0</v>
      </c>
      <c r="S232" s="55">
        <f>'[4]Daily Roster'!$S232</f>
        <v>0</v>
      </c>
      <c r="T232" s="55">
        <f>'[4]Daily Roster'!$T232</f>
        <v>0</v>
      </c>
    </row>
    <row r="233" spans="1:20" x14ac:dyDescent="0.3">
      <c r="A233" s="7">
        <v>43424</v>
      </c>
      <c r="B233" s="1" t="s">
        <v>2</v>
      </c>
      <c r="C233" s="69">
        <f>'[4]Daily Roster'!$C233</f>
        <v>0</v>
      </c>
      <c r="D233" s="69">
        <f>'[4]Daily Roster'!$D233</f>
        <v>0</v>
      </c>
      <c r="E233" s="69">
        <f>'[4]Daily Roster'!$E233</f>
        <v>0</v>
      </c>
      <c r="F233" s="69">
        <f>'[4]Daily Roster'!$F233</f>
        <v>0</v>
      </c>
      <c r="G233" s="69">
        <f>'[4]Daily Roster'!$G233</f>
        <v>0</v>
      </c>
      <c r="H233" s="69">
        <f>'[4]Daily Roster'!$H233</f>
        <v>0</v>
      </c>
      <c r="I233" s="69">
        <f>'[4]Daily Roster'!$I233</f>
        <v>0</v>
      </c>
      <c r="J233" s="69">
        <f>'[4]Daily Roster'!$J233</f>
        <v>0</v>
      </c>
      <c r="K233" s="69">
        <f>'[4]Daily Roster'!$K233</f>
        <v>0</v>
      </c>
      <c r="L233" s="69">
        <f>'[4]Daily Roster'!$L233</f>
        <v>0</v>
      </c>
      <c r="M233" s="69">
        <f>'[4]Daily Roster'!$M233</f>
        <v>0</v>
      </c>
      <c r="N233" s="55">
        <f>'[4]Daily Roster'!$N233</f>
        <v>0</v>
      </c>
      <c r="O233" s="55">
        <f>'[4]Daily Roster'!$O233</f>
        <v>0</v>
      </c>
      <c r="P233" s="55">
        <f>'[4]Daily Roster'!$P233</f>
        <v>0</v>
      </c>
      <c r="Q233" s="55">
        <f>'[4]Daily Roster'!$Q233</f>
        <v>0</v>
      </c>
      <c r="R233" s="55">
        <f>'[4]Daily Roster'!$R233</f>
        <v>0</v>
      </c>
      <c r="S233" s="55">
        <f>'[4]Daily Roster'!$S233</f>
        <v>0</v>
      </c>
      <c r="T233" s="55">
        <f>'[4]Daily Roster'!$T233</f>
        <v>0</v>
      </c>
    </row>
    <row r="234" spans="1:20" x14ac:dyDescent="0.3">
      <c r="A234" s="7">
        <v>43425</v>
      </c>
      <c r="B234" s="1" t="s">
        <v>3</v>
      </c>
      <c r="C234" s="69">
        <f>'[4]Daily Roster'!$C234</f>
        <v>0</v>
      </c>
      <c r="D234" s="69">
        <f>'[4]Daily Roster'!$D234</f>
        <v>0</v>
      </c>
      <c r="E234" s="69">
        <f>'[4]Daily Roster'!$E234</f>
        <v>0</v>
      </c>
      <c r="F234" s="69">
        <f>'[4]Daily Roster'!$F234</f>
        <v>0</v>
      </c>
      <c r="G234" s="69">
        <f>'[4]Daily Roster'!$G234</f>
        <v>0</v>
      </c>
      <c r="H234" s="69">
        <f>'[4]Daily Roster'!$H234</f>
        <v>0</v>
      </c>
      <c r="I234" s="69">
        <f>'[4]Daily Roster'!$I234</f>
        <v>0</v>
      </c>
      <c r="J234" s="69">
        <f>'[4]Daily Roster'!$J234</f>
        <v>0</v>
      </c>
      <c r="K234" s="69">
        <f>'[4]Daily Roster'!$K234</f>
        <v>0</v>
      </c>
      <c r="L234" s="69">
        <f>'[4]Daily Roster'!$L234</f>
        <v>0</v>
      </c>
      <c r="M234" s="69">
        <f>'[4]Daily Roster'!$M234</f>
        <v>0</v>
      </c>
      <c r="N234" s="55">
        <f>'[4]Daily Roster'!$N234</f>
        <v>0</v>
      </c>
      <c r="O234" s="55">
        <f>'[4]Daily Roster'!$O234</f>
        <v>0</v>
      </c>
      <c r="P234" s="55">
        <f>'[4]Daily Roster'!$P234</f>
        <v>0</v>
      </c>
      <c r="Q234" s="55">
        <f>'[4]Daily Roster'!$Q234</f>
        <v>0</v>
      </c>
      <c r="R234" s="55">
        <f>'[4]Daily Roster'!$R234</f>
        <v>0</v>
      </c>
      <c r="S234" s="55">
        <f>'[4]Daily Roster'!$S234</f>
        <v>0</v>
      </c>
      <c r="T234" s="55">
        <f>'[4]Daily Roster'!$T234</f>
        <v>0</v>
      </c>
    </row>
    <row r="235" spans="1:20" x14ac:dyDescent="0.3">
      <c r="A235" s="7">
        <v>43426</v>
      </c>
      <c r="B235" s="1" t="s">
        <v>4</v>
      </c>
      <c r="C235" s="69">
        <f>'[4]Daily Roster'!$C235</f>
        <v>0</v>
      </c>
      <c r="D235" s="69">
        <f>'[4]Daily Roster'!$D235</f>
        <v>0</v>
      </c>
      <c r="E235" s="69">
        <f>'[4]Daily Roster'!$E235</f>
        <v>0</v>
      </c>
      <c r="F235" s="69">
        <f>'[4]Daily Roster'!$F235</f>
        <v>0</v>
      </c>
      <c r="G235" s="69">
        <f>'[4]Daily Roster'!$G235</f>
        <v>0</v>
      </c>
      <c r="H235" s="69">
        <f>'[4]Daily Roster'!$H235</f>
        <v>0</v>
      </c>
      <c r="I235" s="69">
        <f>'[4]Daily Roster'!$I235</f>
        <v>0</v>
      </c>
      <c r="J235" s="69">
        <f>'[4]Daily Roster'!$J235</f>
        <v>0</v>
      </c>
      <c r="K235" s="69">
        <f>'[4]Daily Roster'!$K235</f>
        <v>0</v>
      </c>
      <c r="L235" s="69">
        <f>'[4]Daily Roster'!$L235</f>
        <v>0</v>
      </c>
      <c r="M235" s="69">
        <f>'[4]Daily Roster'!$M235</f>
        <v>0</v>
      </c>
      <c r="N235" s="55">
        <f>'[4]Daily Roster'!$N235</f>
        <v>0</v>
      </c>
      <c r="O235" s="55">
        <f>'[4]Daily Roster'!$O235</f>
        <v>0</v>
      </c>
      <c r="P235" s="55">
        <f>'[4]Daily Roster'!$P235</f>
        <v>0</v>
      </c>
      <c r="Q235" s="55">
        <f>'[4]Daily Roster'!$Q235</f>
        <v>0</v>
      </c>
      <c r="R235" s="55">
        <f>'[4]Daily Roster'!$R235</f>
        <v>0</v>
      </c>
      <c r="S235" s="55">
        <f>'[4]Daily Roster'!$S235</f>
        <v>0</v>
      </c>
      <c r="T235" s="55">
        <f>'[4]Daily Roster'!$T235</f>
        <v>0</v>
      </c>
    </row>
    <row r="236" spans="1:20" x14ac:dyDescent="0.3">
      <c r="A236" s="7">
        <v>43427</v>
      </c>
      <c r="B236" s="1" t="s">
        <v>5</v>
      </c>
      <c r="C236" s="69">
        <f>'[4]Daily Roster'!$C236</f>
        <v>0</v>
      </c>
      <c r="D236" s="69">
        <f>'[4]Daily Roster'!$D236</f>
        <v>0</v>
      </c>
      <c r="E236" s="69">
        <f>'[4]Daily Roster'!$E236</f>
        <v>0</v>
      </c>
      <c r="F236" s="69">
        <f>'[4]Daily Roster'!$F236</f>
        <v>0</v>
      </c>
      <c r="G236" s="69">
        <f>'[4]Daily Roster'!$G236</f>
        <v>0</v>
      </c>
      <c r="H236" s="69">
        <f>'[4]Daily Roster'!$H236</f>
        <v>0</v>
      </c>
      <c r="I236" s="69">
        <f>'[4]Daily Roster'!$I236</f>
        <v>0</v>
      </c>
      <c r="J236" s="69">
        <f>'[4]Daily Roster'!$J236</f>
        <v>0</v>
      </c>
      <c r="K236" s="69">
        <f>'[4]Daily Roster'!$K236</f>
        <v>0</v>
      </c>
      <c r="L236" s="69">
        <f>'[4]Daily Roster'!$L236</f>
        <v>0</v>
      </c>
      <c r="M236" s="69">
        <f>'[4]Daily Roster'!$M236</f>
        <v>0</v>
      </c>
      <c r="N236" s="55">
        <f>'[4]Daily Roster'!$N236</f>
        <v>0</v>
      </c>
      <c r="O236" s="55">
        <f>'[4]Daily Roster'!$O236</f>
        <v>0</v>
      </c>
      <c r="P236" s="55">
        <f>'[4]Daily Roster'!$P236</f>
        <v>0</v>
      </c>
      <c r="Q236" s="55">
        <f>'[4]Daily Roster'!$Q236</f>
        <v>0</v>
      </c>
      <c r="R236" s="55">
        <f>'[4]Daily Roster'!$R236</f>
        <v>0</v>
      </c>
      <c r="S236" s="55">
        <f>'[4]Daily Roster'!$S236</f>
        <v>0</v>
      </c>
      <c r="T236" s="55">
        <f>'[4]Daily Roster'!$T236</f>
        <v>0</v>
      </c>
    </row>
    <row r="237" spans="1:20" x14ac:dyDescent="0.3">
      <c r="A237" s="7">
        <v>43430</v>
      </c>
      <c r="B237" s="1" t="s">
        <v>1</v>
      </c>
      <c r="C237" s="69">
        <f>'[4]Daily Roster'!$C237</f>
        <v>0</v>
      </c>
      <c r="D237" s="69">
        <f>'[4]Daily Roster'!$D237</f>
        <v>0</v>
      </c>
      <c r="E237" s="69">
        <f>'[4]Daily Roster'!$E237</f>
        <v>0</v>
      </c>
      <c r="F237" s="69">
        <f>'[4]Daily Roster'!$F237</f>
        <v>0</v>
      </c>
      <c r="G237" s="69">
        <f>'[4]Daily Roster'!$G237</f>
        <v>0</v>
      </c>
      <c r="H237" s="69">
        <f>'[4]Daily Roster'!$H237</f>
        <v>0</v>
      </c>
      <c r="I237" s="69">
        <f>'[4]Daily Roster'!$I237</f>
        <v>0</v>
      </c>
      <c r="J237" s="69">
        <f>'[4]Daily Roster'!$J237</f>
        <v>0</v>
      </c>
      <c r="K237" s="69">
        <f>'[4]Daily Roster'!$K237</f>
        <v>0</v>
      </c>
      <c r="L237" s="69">
        <f>'[4]Daily Roster'!$L237</f>
        <v>0</v>
      </c>
      <c r="M237" s="69">
        <f>'[4]Daily Roster'!$M237</f>
        <v>0</v>
      </c>
      <c r="N237" s="55">
        <f>'[4]Daily Roster'!$N237</f>
        <v>0</v>
      </c>
      <c r="O237" s="55">
        <f>'[4]Daily Roster'!$O237</f>
        <v>0</v>
      </c>
      <c r="P237" s="55">
        <f>'[4]Daily Roster'!$P237</f>
        <v>0</v>
      </c>
      <c r="Q237" s="55">
        <f>'[4]Daily Roster'!$Q237</f>
        <v>0</v>
      </c>
      <c r="R237" s="55">
        <f>'[4]Daily Roster'!$R237</f>
        <v>0</v>
      </c>
      <c r="S237" s="55">
        <f>'[4]Daily Roster'!$S237</f>
        <v>0</v>
      </c>
      <c r="T237" s="55">
        <f>'[4]Daily Roster'!$T237</f>
        <v>0</v>
      </c>
    </row>
    <row r="238" spans="1:20" x14ac:dyDescent="0.3">
      <c r="A238" s="7">
        <v>43431</v>
      </c>
      <c r="B238" s="1" t="s">
        <v>2</v>
      </c>
      <c r="C238" s="69">
        <f>'[4]Daily Roster'!$C238</f>
        <v>0</v>
      </c>
      <c r="D238" s="69">
        <f>'[4]Daily Roster'!$D238</f>
        <v>0</v>
      </c>
      <c r="E238" s="69">
        <f>'[4]Daily Roster'!$E238</f>
        <v>0</v>
      </c>
      <c r="F238" s="69">
        <f>'[4]Daily Roster'!$F238</f>
        <v>0</v>
      </c>
      <c r="G238" s="69">
        <f>'[4]Daily Roster'!$G238</f>
        <v>0</v>
      </c>
      <c r="H238" s="69">
        <f>'[4]Daily Roster'!$H238</f>
        <v>0</v>
      </c>
      <c r="I238" s="69">
        <f>'[4]Daily Roster'!$I238</f>
        <v>0</v>
      </c>
      <c r="J238" s="69">
        <f>'[4]Daily Roster'!$J238</f>
        <v>0</v>
      </c>
      <c r="K238" s="69">
        <f>'[4]Daily Roster'!$K238</f>
        <v>0</v>
      </c>
      <c r="L238" s="69">
        <f>'[4]Daily Roster'!$L238</f>
        <v>0</v>
      </c>
      <c r="M238" s="69">
        <f>'[4]Daily Roster'!$M238</f>
        <v>0</v>
      </c>
      <c r="N238" s="55">
        <f>'[4]Daily Roster'!$N238</f>
        <v>0</v>
      </c>
      <c r="O238" s="55">
        <f>'[4]Daily Roster'!$O238</f>
        <v>0</v>
      </c>
      <c r="P238" s="55">
        <f>'[4]Daily Roster'!$P238</f>
        <v>0</v>
      </c>
      <c r="Q238" s="55">
        <f>'[4]Daily Roster'!$Q238</f>
        <v>0</v>
      </c>
      <c r="R238" s="55">
        <f>'[4]Daily Roster'!$R238</f>
        <v>0</v>
      </c>
      <c r="S238" s="55">
        <f>'[4]Daily Roster'!$S238</f>
        <v>0</v>
      </c>
      <c r="T238" s="55">
        <f>'[4]Daily Roster'!$T238</f>
        <v>0</v>
      </c>
    </row>
    <row r="239" spans="1:20" x14ac:dyDescent="0.3">
      <c r="A239" s="7">
        <v>43432</v>
      </c>
      <c r="B239" s="1" t="s">
        <v>3</v>
      </c>
      <c r="C239" s="69">
        <f>'[4]Daily Roster'!$C239</f>
        <v>0</v>
      </c>
      <c r="D239" s="69">
        <f>'[4]Daily Roster'!$D239</f>
        <v>0</v>
      </c>
      <c r="E239" s="69">
        <f>'[4]Daily Roster'!$E239</f>
        <v>0</v>
      </c>
      <c r="F239" s="69">
        <f>'[4]Daily Roster'!$F239</f>
        <v>0</v>
      </c>
      <c r="G239" s="69">
        <f>'[4]Daily Roster'!$G239</f>
        <v>0</v>
      </c>
      <c r="H239" s="69">
        <f>'[4]Daily Roster'!$H239</f>
        <v>0</v>
      </c>
      <c r="I239" s="69">
        <f>'[4]Daily Roster'!$I239</f>
        <v>0</v>
      </c>
      <c r="J239" s="69">
        <f>'[4]Daily Roster'!$J239</f>
        <v>0</v>
      </c>
      <c r="K239" s="69">
        <f>'[4]Daily Roster'!$K239</f>
        <v>0</v>
      </c>
      <c r="L239" s="69">
        <f>'[4]Daily Roster'!$L239</f>
        <v>0</v>
      </c>
      <c r="M239" s="69">
        <f>'[4]Daily Roster'!$M239</f>
        <v>0</v>
      </c>
      <c r="N239" s="55">
        <f>'[4]Daily Roster'!$N239</f>
        <v>0</v>
      </c>
      <c r="O239" s="55">
        <f>'[4]Daily Roster'!$O239</f>
        <v>0</v>
      </c>
      <c r="P239" s="55">
        <f>'[4]Daily Roster'!$P239</f>
        <v>0</v>
      </c>
      <c r="Q239" s="55">
        <f>'[4]Daily Roster'!$Q239</f>
        <v>0</v>
      </c>
      <c r="R239" s="55">
        <f>'[4]Daily Roster'!$R239</f>
        <v>0</v>
      </c>
      <c r="S239" s="55">
        <f>'[4]Daily Roster'!$S239</f>
        <v>0</v>
      </c>
      <c r="T239" s="55">
        <f>'[4]Daily Roster'!$T239</f>
        <v>0</v>
      </c>
    </row>
    <row r="240" spans="1:20" x14ac:dyDescent="0.3">
      <c r="A240" s="7">
        <v>43433</v>
      </c>
      <c r="B240" s="1" t="s">
        <v>4</v>
      </c>
      <c r="C240" s="69">
        <f>'[4]Daily Roster'!$C240</f>
        <v>0</v>
      </c>
      <c r="D240" s="69">
        <f>'[4]Daily Roster'!$D240</f>
        <v>0</v>
      </c>
      <c r="E240" s="69">
        <f>'[4]Daily Roster'!$E240</f>
        <v>0</v>
      </c>
      <c r="F240" s="69">
        <f>'[4]Daily Roster'!$F240</f>
        <v>0</v>
      </c>
      <c r="G240" s="69">
        <f>'[4]Daily Roster'!$G240</f>
        <v>0</v>
      </c>
      <c r="H240" s="69">
        <f>'[4]Daily Roster'!$H240</f>
        <v>0</v>
      </c>
      <c r="I240" s="69">
        <f>'[4]Daily Roster'!$I240</f>
        <v>0</v>
      </c>
      <c r="J240" s="69">
        <f>'[4]Daily Roster'!$J240</f>
        <v>0</v>
      </c>
      <c r="K240" s="69">
        <f>'[4]Daily Roster'!$K240</f>
        <v>0</v>
      </c>
      <c r="L240" s="69">
        <f>'[4]Daily Roster'!$L240</f>
        <v>0</v>
      </c>
      <c r="M240" s="69">
        <f>'[4]Daily Roster'!$M240</f>
        <v>0</v>
      </c>
      <c r="N240" s="55">
        <f>'[4]Daily Roster'!$N240</f>
        <v>0</v>
      </c>
      <c r="O240" s="55">
        <f>'[4]Daily Roster'!$O240</f>
        <v>0</v>
      </c>
      <c r="P240" s="55">
        <f>'[4]Daily Roster'!$P240</f>
        <v>0</v>
      </c>
      <c r="Q240" s="55">
        <f>'[4]Daily Roster'!$Q240</f>
        <v>0</v>
      </c>
      <c r="R240" s="55">
        <f>'[4]Daily Roster'!$R240</f>
        <v>0</v>
      </c>
      <c r="S240" s="55">
        <f>'[4]Daily Roster'!$S240</f>
        <v>0</v>
      </c>
      <c r="T240" s="55">
        <f>'[4]Daily Roster'!$T240</f>
        <v>0</v>
      </c>
    </row>
    <row r="241" spans="1:20" x14ac:dyDescent="0.3">
      <c r="A241" s="7">
        <v>43434</v>
      </c>
      <c r="B241" s="1" t="s">
        <v>5</v>
      </c>
      <c r="C241" s="69">
        <f>'[4]Daily Roster'!$C241</f>
        <v>0</v>
      </c>
      <c r="D241" s="69">
        <f>'[4]Daily Roster'!$D241</f>
        <v>0</v>
      </c>
      <c r="E241" s="69">
        <f>'[4]Daily Roster'!$E241</f>
        <v>0</v>
      </c>
      <c r="F241" s="69">
        <f>'[4]Daily Roster'!$F241</f>
        <v>0</v>
      </c>
      <c r="G241" s="69">
        <f>'[4]Daily Roster'!$G241</f>
        <v>0</v>
      </c>
      <c r="H241" s="69">
        <f>'[4]Daily Roster'!$H241</f>
        <v>0</v>
      </c>
      <c r="I241" s="69">
        <f>'[4]Daily Roster'!$I241</f>
        <v>0</v>
      </c>
      <c r="J241" s="69">
        <f>'[4]Daily Roster'!$J241</f>
        <v>0</v>
      </c>
      <c r="K241" s="69">
        <f>'[4]Daily Roster'!$K241</f>
        <v>0</v>
      </c>
      <c r="L241" s="69">
        <f>'[4]Daily Roster'!$L241</f>
        <v>0</v>
      </c>
      <c r="M241" s="69">
        <f>'[4]Daily Roster'!$M241</f>
        <v>0</v>
      </c>
      <c r="N241" s="55">
        <f>'[4]Daily Roster'!$N241</f>
        <v>0</v>
      </c>
      <c r="O241" s="55">
        <f>'[4]Daily Roster'!$O241</f>
        <v>0</v>
      </c>
      <c r="P241" s="55">
        <f>'[4]Daily Roster'!$P241</f>
        <v>0</v>
      </c>
      <c r="Q241" s="55">
        <f>'[4]Daily Roster'!$Q241</f>
        <v>0</v>
      </c>
      <c r="R241" s="55">
        <f>'[4]Daily Roster'!$R241</f>
        <v>0</v>
      </c>
      <c r="S241" s="55">
        <f>'[4]Daily Roster'!$S241</f>
        <v>0</v>
      </c>
      <c r="T241" s="55">
        <f>'[4]Daily Roster'!$T241</f>
        <v>0</v>
      </c>
    </row>
    <row r="242" spans="1:20" x14ac:dyDescent="0.3">
      <c r="A242" s="7">
        <v>43437</v>
      </c>
      <c r="B242" s="1" t="s">
        <v>1</v>
      </c>
      <c r="C242" s="69">
        <f>'[4]Daily Roster'!$C242</f>
        <v>0</v>
      </c>
      <c r="D242" s="69">
        <f>'[4]Daily Roster'!$D242</f>
        <v>0</v>
      </c>
      <c r="E242" s="69">
        <f>'[4]Daily Roster'!$E242</f>
        <v>0</v>
      </c>
      <c r="F242" s="69">
        <f>'[4]Daily Roster'!$F242</f>
        <v>0</v>
      </c>
      <c r="G242" s="69">
        <f>'[4]Daily Roster'!$G242</f>
        <v>0</v>
      </c>
      <c r="H242" s="69">
        <f>'[4]Daily Roster'!$H242</f>
        <v>0</v>
      </c>
      <c r="I242" s="69">
        <f>'[4]Daily Roster'!$I242</f>
        <v>0</v>
      </c>
      <c r="J242" s="69">
        <f>'[4]Daily Roster'!$J242</f>
        <v>0</v>
      </c>
      <c r="K242" s="69">
        <f>'[4]Daily Roster'!$K242</f>
        <v>0</v>
      </c>
      <c r="L242" s="69">
        <f>'[4]Daily Roster'!$L242</f>
        <v>0</v>
      </c>
      <c r="M242" s="69">
        <f>'[4]Daily Roster'!$M242</f>
        <v>0</v>
      </c>
      <c r="N242" s="55">
        <f>'[4]Daily Roster'!$N242</f>
        <v>0</v>
      </c>
      <c r="O242" s="55">
        <f>'[4]Daily Roster'!$O242</f>
        <v>0</v>
      </c>
      <c r="P242" s="55">
        <f>'[4]Daily Roster'!$P242</f>
        <v>0</v>
      </c>
      <c r="Q242" s="55">
        <f>'[4]Daily Roster'!$Q242</f>
        <v>0</v>
      </c>
      <c r="R242" s="55">
        <f>'[4]Daily Roster'!$R242</f>
        <v>0</v>
      </c>
      <c r="S242" s="55">
        <f>'[4]Daily Roster'!$S242</f>
        <v>0</v>
      </c>
      <c r="T242" s="55">
        <f>'[4]Daily Roster'!$T242</f>
        <v>0</v>
      </c>
    </row>
    <row r="243" spans="1:20" x14ac:dyDescent="0.3">
      <c r="A243" s="7">
        <v>43438</v>
      </c>
      <c r="B243" s="1" t="s">
        <v>2</v>
      </c>
      <c r="C243" s="69">
        <f>'[4]Daily Roster'!$C243</f>
        <v>0</v>
      </c>
      <c r="D243" s="69">
        <f>'[4]Daily Roster'!$D243</f>
        <v>0</v>
      </c>
      <c r="E243" s="69">
        <f>'[4]Daily Roster'!$E243</f>
        <v>0</v>
      </c>
      <c r="F243" s="69">
        <f>'[4]Daily Roster'!$F243</f>
        <v>0</v>
      </c>
      <c r="G243" s="69">
        <f>'[4]Daily Roster'!$G243</f>
        <v>0</v>
      </c>
      <c r="H243" s="69">
        <f>'[4]Daily Roster'!$H243</f>
        <v>0</v>
      </c>
      <c r="I243" s="69">
        <f>'[4]Daily Roster'!$I243</f>
        <v>0</v>
      </c>
      <c r="J243" s="69">
        <f>'[4]Daily Roster'!$J243</f>
        <v>0</v>
      </c>
      <c r="K243" s="69">
        <f>'[4]Daily Roster'!$K243</f>
        <v>0</v>
      </c>
      <c r="L243" s="69">
        <f>'[4]Daily Roster'!$L243</f>
        <v>0</v>
      </c>
      <c r="M243" s="69">
        <f>'[4]Daily Roster'!$M243</f>
        <v>0</v>
      </c>
      <c r="N243" s="55">
        <f>'[4]Daily Roster'!$N243</f>
        <v>0</v>
      </c>
      <c r="O243" s="55">
        <f>'[4]Daily Roster'!$O243</f>
        <v>0</v>
      </c>
      <c r="P243" s="55">
        <f>'[4]Daily Roster'!$P243</f>
        <v>0</v>
      </c>
      <c r="Q243" s="55">
        <f>'[4]Daily Roster'!$Q243</f>
        <v>0</v>
      </c>
      <c r="R243" s="55">
        <f>'[4]Daily Roster'!$R243</f>
        <v>0</v>
      </c>
      <c r="S243" s="55">
        <f>'[4]Daily Roster'!$S243</f>
        <v>0</v>
      </c>
      <c r="T243" s="55">
        <f>'[4]Daily Roster'!$T243</f>
        <v>0</v>
      </c>
    </row>
    <row r="244" spans="1:20" x14ac:dyDescent="0.3">
      <c r="A244" s="7">
        <v>43439</v>
      </c>
      <c r="B244" s="1" t="s">
        <v>3</v>
      </c>
      <c r="C244" s="69">
        <f>'[4]Daily Roster'!$C244</f>
        <v>0</v>
      </c>
      <c r="D244" s="69">
        <f>'[4]Daily Roster'!$D244</f>
        <v>0</v>
      </c>
      <c r="E244" s="69">
        <f>'[4]Daily Roster'!$E244</f>
        <v>0</v>
      </c>
      <c r="F244" s="69">
        <f>'[4]Daily Roster'!$F244</f>
        <v>0</v>
      </c>
      <c r="G244" s="69">
        <f>'[4]Daily Roster'!$G244</f>
        <v>0</v>
      </c>
      <c r="H244" s="69">
        <f>'[4]Daily Roster'!$H244</f>
        <v>0</v>
      </c>
      <c r="I244" s="69">
        <f>'[4]Daily Roster'!$I244</f>
        <v>0</v>
      </c>
      <c r="J244" s="69">
        <f>'[4]Daily Roster'!$J244</f>
        <v>0</v>
      </c>
      <c r="K244" s="69">
        <f>'[4]Daily Roster'!$K244</f>
        <v>0</v>
      </c>
      <c r="L244" s="69">
        <f>'[4]Daily Roster'!$L244</f>
        <v>0</v>
      </c>
      <c r="M244" s="69">
        <f>'[4]Daily Roster'!$M244</f>
        <v>0</v>
      </c>
      <c r="N244" s="55">
        <f>'[4]Daily Roster'!$N244</f>
        <v>0</v>
      </c>
      <c r="O244" s="55">
        <f>'[4]Daily Roster'!$O244</f>
        <v>0</v>
      </c>
      <c r="P244" s="55">
        <f>'[4]Daily Roster'!$P244</f>
        <v>0</v>
      </c>
      <c r="Q244" s="55">
        <f>'[4]Daily Roster'!$Q244</f>
        <v>0</v>
      </c>
      <c r="R244" s="55">
        <f>'[4]Daily Roster'!$R244</f>
        <v>0</v>
      </c>
      <c r="S244" s="55">
        <f>'[4]Daily Roster'!$S244</f>
        <v>0</v>
      </c>
      <c r="T244" s="55">
        <f>'[4]Daily Roster'!$T244</f>
        <v>0</v>
      </c>
    </row>
    <row r="245" spans="1:20" x14ac:dyDescent="0.3">
      <c r="A245" s="7">
        <v>43440</v>
      </c>
      <c r="B245" s="1" t="s">
        <v>4</v>
      </c>
      <c r="C245" s="69">
        <f>'[4]Daily Roster'!$C245</f>
        <v>0</v>
      </c>
      <c r="D245" s="69">
        <f>'[4]Daily Roster'!$D245</f>
        <v>0</v>
      </c>
      <c r="E245" s="69">
        <f>'[4]Daily Roster'!$E245</f>
        <v>0</v>
      </c>
      <c r="F245" s="69">
        <f>'[4]Daily Roster'!$F245</f>
        <v>0</v>
      </c>
      <c r="G245" s="69">
        <f>'[4]Daily Roster'!$G245</f>
        <v>0</v>
      </c>
      <c r="H245" s="69">
        <f>'[4]Daily Roster'!$H245</f>
        <v>0</v>
      </c>
      <c r="I245" s="69">
        <f>'[4]Daily Roster'!$I245</f>
        <v>0</v>
      </c>
      <c r="J245" s="69">
        <f>'[4]Daily Roster'!$J245</f>
        <v>0</v>
      </c>
      <c r="K245" s="69">
        <f>'[4]Daily Roster'!$K245</f>
        <v>0</v>
      </c>
      <c r="L245" s="69">
        <f>'[4]Daily Roster'!$L245</f>
        <v>0</v>
      </c>
      <c r="M245" s="69">
        <f>'[4]Daily Roster'!$M245</f>
        <v>0</v>
      </c>
      <c r="N245" s="55">
        <f>'[4]Daily Roster'!$N245</f>
        <v>0</v>
      </c>
      <c r="O245" s="55">
        <f>'[4]Daily Roster'!$O245</f>
        <v>0</v>
      </c>
      <c r="P245" s="55">
        <f>'[4]Daily Roster'!$P245</f>
        <v>0</v>
      </c>
      <c r="Q245" s="55">
        <f>'[4]Daily Roster'!$Q245</f>
        <v>0</v>
      </c>
      <c r="R245" s="55">
        <f>'[4]Daily Roster'!$R245</f>
        <v>0</v>
      </c>
      <c r="S245" s="55">
        <f>'[4]Daily Roster'!$S245</f>
        <v>0</v>
      </c>
      <c r="T245" s="55">
        <f>'[4]Daily Roster'!$T245</f>
        <v>0</v>
      </c>
    </row>
    <row r="246" spans="1:20" x14ac:dyDescent="0.3">
      <c r="A246" s="7">
        <v>43441</v>
      </c>
      <c r="B246" s="1" t="s">
        <v>5</v>
      </c>
      <c r="C246" s="69">
        <f>'[4]Daily Roster'!$C246</f>
        <v>0</v>
      </c>
      <c r="D246" s="69">
        <f>'[4]Daily Roster'!$D246</f>
        <v>0</v>
      </c>
      <c r="E246" s="69">
        <f>'[4]Daily Roster'!$E246</f>
        <v>0</v>
      </c>
      <c r="F246" s="69">
        <f>'[4]Daily Roster'!$F246</f>
        <v>0</v>
      </c>
      <c r="G246" s="69">
        <f>'[4]Daily Roster'!$G246</f>
        <v>0</v>
      </c>
      <c r="H246" s="69">
        <f>'[4]Daily Roster'!$H246</f>
        <v>0</v>
      </c>
      <c r="I246" s="69">
        <f>'[4]Daily Roster'!$I246</f>
        <v>0</v>
      </c>
      <c r="J246" s="69">
        <f>'[4]Daily Roster'!$J246</f>
        <v>0</v>
      </c>
      <c r="K246" s="69">
        <f>'[4]Daily Roster'!$K246</f>
        <v>0</v>
      </c>
      <c r="L246" s="69">
        <f>'[4]Daily Roster'!$L246</f>
        <v>0</v>
      </c>
      <c r="M246" s="69">
        <f>'[4]Daily Roster'!$M246</f>
        <v>0</v>
      </c>
      <c r="N246" s="55">
        <f>'[4]Daily Roster'!$N246</f>
        <v>0</v>
      </c>
      <c r="O246" s="55">
        <f>'[4]Daily Roster'!$O246</f>
        <v>0</v>
      </c>
      <c r="P246" s="55">
        <f>'[4]Daily Roster'!$P246</f>
        <v>0</v>
      </c>
      <c r="Q246" s="55">
        <f>'[4]Daily Roster'!$Q246</f>
        <v>0</v>
      </c>
      <c r="R246" s="55">
        <f>'[4]Daily Roster'!$R246</f>
        <v>0</v>
      </c>
      <c r="S246" s="55">
        <f>'[4]Daily Roster'!$S246</f>
        <v>0</v>
      </c>
      <c r="T246" s="55">
        <f>'[4]Daily Roster'!$T246</f>
        <v>0</v>
      </c>
    </row>
    <row r="247" spans="1:20" x14ac:dyDescent="0.3">
      <c r="A247" s="7">
        <v>43444</v>
      </c>
      <c r="B247" s="1" t="s">
        <v>1</v>
      </c>
      <c r="C247" s="69">
        <f>'[4]Daily Roster'!$C247</f>
        <v>0</v>
      </c>
      <c r="D247" s="69">
        <f>'[4]Daily Roster'!$D247</f>
        <v>0</v>
      </c>
      <c r="E247" s="69">
        <f>'[4]Daily Roster'!$E247</f>
        <v>0</v>
      </c>
      <c r="F247" s="69">
        <f>'[4]Daily Roster'!$F247</f>
        <v>0</v>
      </c>
      <c r="G247" s="69">
        <f>'[4]Daily Roster'!$G247</f>
        <v>0</v>
      </c>
      <c r="H247" s="69">
        <f>'[4]Daily Roster'!$H247</f>
        <v>0</v>
      </c>
      <c r="I247" s="69">
        <f>'[4]Daily Roster'!$I247</f>
        <v>0</v>
      </c>
      <c r="J247" s="69">
        <f>'[4]Daily Roster'!$J247</f>
        <v>0</v>
      </c>
      <c r="K247" s="69">
        <f>'[4]Daily Roster'!$K247</f>
        <v>0</v>
      </c>
      <c r="L247" s="69">
        <f>'[4]Daily Roster'!$L247</f>
        <v>0</v>
      </c>
      <c r="M247" s="69">
        <f>'[4]Daily Roster'!$M247</f>
        <v>0</v>
      </c>
      <c r="N247" s="55">
        <f>'[4]Daily Roster'!$N247</f>
        <v>0</v>
      </c>
      <c r="O247" s="55">
        <f>'[4]Daily Roster'!$O247</f>
        <v>0</v>
      </c>
      <c r="P247" s="55">
        <f>'[4]Daily Roster'!$P247</f>
        <v>0</v>
      </c>
      <c r="Q247" s="55">
        <f>'[4]Daily Roster'!$Q247</f>
        <v>0</v>
      </c>
      <c r="R247" s="55">
        <f>'[4]Daily Roster'!$R247</f>
        <v>0</v>
      </c>
      <c r="S247" s="55">
        <f>'[4]Daily Roster'!$S247</f>
        <v>0</v>
      </c>
      <c r="T247" s="55">
        <f>'[4]Daily Roster'!$T247</f>
        <v>0</v>
      </c>
    </row>
    <row r="248" spans="1:20" x14ac:dyDescent="0.3">
      <c r="A248" s="7">
        <v>43445</v>
      </c>
      <c r="B248" s="1" t="s">
        <v>2</v>
      </c>
      <c r="C248" s="69">
        <f>'[4]Daily Roster'!$C248</f>
        <v>0</v>
      </c>
      <c r="D248" s="69">
        <f>'[4]Daily Roster'!$D248</f>
        <v>0</v>
      </c>
      <c r="E248" s="69">
        <f>'[4]Daily Roster'!$E248</f>
        <v>0</v>
      </c>
      <c r="F248" s="69">
        <f>'[4]Daily Roster'!$F248</f>
        <v>0</v>
      </c>
      <c r="G248" s="69">
        <f>'[4]Daily Roster'!$G248</f>
        <v>0</v>
      </c>
      <c r="H248" s="69">
        <f>'[4]Daily Roster'!$H248</f>
        <v>0</v>
      </c>
      <c r="I248" s="69">
        <f>'[4]Daily Roster'!$I248</f>
        <v>0</v>
      </c>
      <c r="J248" s="69">
        <f>'[4]Daily Roster'!$J248</f>
        <v>0</v>
      </c>
      <c r="K248" s="69">
        <f>'[4]Daily Roster'!$K248</f>
        <v>0</v>
      </c>
      <c r="L248" s="69">
        <f>'[4]Daily Roster'!$L248</f>
        <v>0</v>
      </c>
      <c r="M248" s="69">
        <f>'[4]Daily Roster'!$M248</f>
        <v>0</v>
      </c>
      <c r="N248" s="55">
        <f>'[4]Daily Roster'!$N248</f>
        <v>0</v>
      </c>
      <c r="O248" s="55">
        <f>'[4]Daily Roster'!$O248</f>
        <v>0</v>
      </c>
      <c r="P248" s="55">
        <f>'[4]Daily Roster'!$P248</f>
        <v>0</v>
      </c>
      <c r="Q248" s="55">
        <f>'[4]Daily Roster'!$Q248</f>
        <v>0</v>
      </c>
      <c r="R248" s="55">
        <f>'[4]Daily Roster'!$R248</f>
        <v>0</v>
      </c>
      <c r="S248" s="55">
        <f>'[4]Daily Roster'!$S248</f>
        <v>0</v>
      </c>
      <c r="T248" s="55">
        <f>'[4]Daily Roster'!$T248</f>
        <v>0</v>
      </c>
    </row>
    <row r="249" spans="1:20" x14ac:dyDescent="0.3">
      <c r="A249" s="7">
        <v>43446</v>
      </c>
      <c r="B249" s="1" t="s">
        <v>3</v>
      </c>
      <c r="C249" s="69">
        <f>'[4]Daily Roster'!$C249</f>
        <v>0</v>
      </c>
      <c r="D249" s="69">
        <f>'[4]Daily Roster'!$D249</f>
        <v>0</v>
      </c>
      <c r="E249" s="69">
        <f>'[4]Daily Roster'!$E249</f>
        <v>0</v>
      </c>
      <c r="F249" s="69">
        <f>'[4]Daily Roster'!$F249</f>
        <v>0</v>
      </c>
      <c r="G249" s="69">
        <f>'[4]Daily Roster'!$G249</f>
        <v>0</v>
      </c>
      <c r="H249" s="69">
        <f>'[4]Daily Roster'!$H249</f>
        <v>0</v>
      </c>
      <c r="I249" s="69">
        <f>'[4]Daily Roster'!$I249</f>
        <v>0</v>
      </c>
      <c r="J249" s="69">
        <f>'[4]Daily Roster'!$J249</f>
        <v>0</v>
      </c>
      <c r="K249" s="69">
        <f>'[4]Daily Roster'!$K249</f>
        <v>0</v>
      </c>
      <c r="L249" s="69">
        <f>'[4]Daily Roster'!$L249</f>
        <v>0</v>
      </c>
      <c r="M249" s="69">
        <f>'[4]Daily Roster'!$M249</f>
        <v>0</v>
      </c>
      <c r="N249" s="55">
        <f>'[4]Daily Roster'!$N249</f>
        <v>0</v>
      </c>
      <c r="O249" s="55">
        <f>'[4]Daily Roster'!$O249</f>
        <v>0</v>
      </c>
      <c r="P249" s="55">
        <f>'[4]Daily Roster'!$P249</f>
        <v>0</v>
      </c>
      <c r="Q249" s="55">
        <f>'[4]Daily Roster'!$Q249</f>
        <v>0</v>
      </c>
      <c r="R249" s="55">
        <f>'[4]Daily Roster'!$R249</f>
        <v>0</v>
      </c>
      <c r="S249" s="55">
        <f>'[4]Daily Roster'!$S249</f>
        <v>0</v>
      </c>
      <c r="T249" s="55">
        <f>'[4]Daily Roster'!$T249</f>
        <v>0</v>
      </c>
    </row>
    <row r="250" spans="1:20" x14ac:dyDescent="0.3">
      <c r="A250" s="7">
        <v>43447</v>
      </c>
      <c r="B250" s="1" t="s">
        <v>4</v>
      </c>
      <c r="C250" s="69">
        <f>'[4]Daily Roster'!$C250</f>
        <v>0</v>
      </c>
      <c r="D250" s="69">
        <f>'[4]Daily Roster'!$D250</f>
        <v>0</v>
      </c>
      <c r="E250" s="69">
        <f>'[4]Daily Roster'!$E250</f>
        <v>0</v>
      </c>
      <c r="F250" s="69">
        <f>'[4]Daily Roster'!$F250</f>
        <v>0</v>
      </c>
      <c r="G250" s="69">
        <f>'[4]Daily Roster'!$G250</f>
        <v>0</v>
      </c>
      <c r="H250" s="69">
        <f>'[4]Daily Roster'!$H250</f>
        <v>0</v>
      </c>
      <c r="I250" s="69">
        <f>'[4]Daily Roster'!$I250</f>
        <v>0</v>
      </c>
      <c r="J250" s="69">
        <f>'[4]Daily Roster'!$J250</f>
        <v>0</v>
      </c>
      <c r="K250" s="69">
        <f>'[4]Daily Roster'!$K250</f>
        <v>0</v>
      </c>
      <c r="L250" s="69">
        <f>'[4]Daily Roster'!$L250</f>
        <v>0</v>
      </c>
      <c r="M250" s="69">
        <f>'[4]Daily Roster'!$M250</f>
        <v>0</v>
      </c>
      <c r="N250" s="55">
        <f>'[4]Daily Roster'!$N250</f>
        <v>0</v>
      </c>
      <c r="O250" s="55">
        <f>'[4]Daily Roster'!$O250</f>
        <v>0</v>
      </c>
      <c r="P250" s="55">
        <f>'[4]Daily Roster'!$P250</f>
        <v>0</v>
      </c>
      <c r="Q250" s="55">
        <f>'[4]Daily Roster'!$Q250</f>
        <v>0</v>
      </c>
      <c r="R250" s="55">
        <f>'[4]Daily Roster'!$R250</f>
        <v>0</v>
      </c>
      <c r="S250" s="55">
        <f>'[4]Daily Roster'!$S250</f>
        <v>0</v>
      </c>
      <c r="T250" s="55">
        <f>'[4]Daily Roster'!$T250</f>
        <v>0</v>
      </c>
    </row>
    <row r="251" spans="1:20" x14ac:dyDescent="0.3">
      <c r="A251" s="7">
        <v>43448</v>
      </c>
      <c r="B251" s="1" t="s">
        <v>5</v>
      </c>
      <c r="C251" s="69">
        <f>'[4]Daily Roster'!$C251</f>
        <v>0</v>
      </c>
      <c r="D251" s="69">
        <f>'[4]Daily Roster'!$D251</f>
        <v>0</v>
      </c>
      <c r="E251" s="69">
        <f>'[4]Daily Roster'!$E251</f>
        <v>0</v>
      </c>
      <c r="F251" s="69">
        <f>'[4]Daily Roster'!$F251</f>
        <v>0</v>
      </c>
      <c r="G251" s="69">
        <f>'[4]Daily Roster'!$G251</f>
        <v>0</v>
      </c>
      <c r="H251" s="69">
        <f>'[4]Daily Roster'!$H251</f>
        <v>0</v>
      </c>
      <c r="I251" s="69">
        <f>'[4]Daily Roster'!$I251</f>
        <v>0</v>
      </c>
      <c r="J251" s="69">
        <f>'[4]Daily Roster'!$J251</f>
        <v>0</v>
      </c>
      <c r="K251" s="69">
        <f>'[4]Daily Roster'!$K251</f>
        <v>0</v>
      </c>
      <c r="L251" s="69">
        <f>'[4]Daily Roster'!$L251</f>
        <v>0</v>
      </c>
      <c r="M251" s="69">
        <f>'[4]Daily Roster'!$M251</f>
        <v>0</v>
      </c>
      <c r="N251" s="55">
        <f>'[4]Daily Roster'!$N251</f>
        <v>0</v>
      </c>
      <c r="O251" s="55">
        <f>'[4]Daily Roster'!$O251</f>
        <v>0</v>
      </c>
      <c r="P251" s="55">
        <f>'[4]Daily Roster'!$P251</f>
        <v>0</v>
      </c>
      <c r="Q251" s="55">
        <f>'[4]Daily Roster'!$Q251</f>
        <v>0</v>
      </c>
      <c r="R251" s="55">
        <f>'[4]Daily Roster'!$R251</f>
        <v>0</v>
      </c>
      <c r="S251" s="55">
        <f>'[4]Daily Roster'!$S251</f>
        <v>0</v>
      </c>
      <c r="T251" s="55">
        <f>'[4]Daily Roster'!$T251</f>
        <v>0</v>
      </c>
    </row>
    <row r="252" spans="1:20" x14ac:dyDescent="0.3">
      <c r="A252" s="7">
        <v>43451</v>
      </c>
      <c r="B252" s="1" t="s">
        <v>1</v>
      </c>
      <c r="C252" s="69" t="str">
        <f>'[4]Daily Roster'!$C252</f>
        <v>Mark</v>
      </c>
      <c r="D252" s="69" t="str">
        <f>'[4]Daily Roster'!$D252</f>
        <v>V.Mai</v>
      </c>
      <c r="E252" s="69" t="str">
        <f>'[4]Daily Roster'!$E252</f>
        <v>Paree</v>
      </c>
      <c r="F252" s="69" t="str">
        <f>'[4]Daily Roster'!$F252</f>
        <v>qq</v>
      </c>
      <c r="G252" s="69" t="str">
        <f>'[4]Daily Roster'!$G252</f>
        <v>K.Yeoh</v>
      </c>
      <c r="H252" s="69">
        <f>'[4]Daily Roster'!$H252</f>
        <v>0</v>
      </c>
      <c r="I252" s="69" t="str">
        <f>'[4]Daily Roster'!$I252</f>
        <v>J.Hunter</v>
      </c>
      <c r="J252" s="69" t="str">
        <f>'[4]Daily Roster'!$J252</f>
        <v>qq</v>
      </c>
      <c r="K252" s="69" t="str">
        <f>'[4]Daily Roster'!$K252</f>
        <v>Helen</v>
      </c>
      <c r="L252" s="69" t="str">
        <f>'[4]Daily Roster'!$L252</f>
        <v>C.Vosk</v>
      </c>
      <c r="M252" s="69" t="str">
        <f>'[4]Daily Roster'!$M252</f>
        <v>Renise</v>
      </c>
      <c r="N252" s="55" t="str">
        <f>'[4]Daily Roster'!$N252</f>
        <v>Sandra</v>
      </c>
      <c r="O252" s="55" t="str">
        <f>'[4]Daily Roster'!$O252</f>
        <v>Dalia</v>
      </c>
      <c r="P252" s="55">
        <f>'[4]Daily Roster'!$P252</f>
        <v>0</v>
      </c>
      <c r="Q252" s="55">
        <f>'[4]Daily Roster'!$Q252</f>
        <v>0</v>
      </c>
      <c r="R252" s="55">
        <f>'[4]Daily Roster'!$R252</f>
        <v>0</v>
      </c>
      <c r="S252" s="55">
        <f>'[4]Daily Roster'!$S252</f>
        <v>0</v>
      </c>
      <c r="T252" s="55">
        <f>'[4]Daily Roster'!$T252</f>
        <v>0</v>
      </c>
    </row>
    <row r="253" spans="1:20" x14ac:dyDescent="0.3">
      <c r="A253" s="7">
        <v>43452</v>
      </c>
      <c r="B253" s="1" t="s">
        <v>2</v>
      </c>
      <c r="C253" s="69" t="str">
        <f>'[4]Daily Roster'!$C253</f>
        <v>Mark</v>
      </c>
      <c r="D253" s="69" t="str">
        <f>'[4]Daily Roster'!$D253</f>
        <v>V.Mai</v>
      </c>
      <c r="E253" s="69" t="str">
        <f>'[4]Daily Roster'!$E253</f>
        <v>Paree</v>
      </c>
      <c r="F253" s="69" t="str">
        <f>'[4]Daily Roster'!$F253</f>
        <v>Michael</v>
      </c>
      <c r="G253" s="69" t="str">
        <f>'[4]Daily Roster'!$G253</f>
        <v>K.Yeoh</v>
      </c>
      <c r="H253" s="69">
        <f>'[4]Daily Roster'!$H253</f>
        <v>0</v>
      </c>
      <c r="I253" s="69" t="str">
        <f>'[4]Daily Roster'!$I253</f>
        <v>J.Hunter</v>
      </c>
      <c r="J253" s="69" t="str">
        <f>'[4]Daily Roster'!$J253</f>
        <v>Vivienne</v>
      </c>
      <c r="K253" s="69" t="str">
        <f>'[4]Daily Roster'!$K253</f>
        <v>Helen</v>
      </c>
      <c r="L253" s="69" t="str">
        <f>'[4]Daily Roster'!$L253</f>
        <v>C.Vosk</v>
      </c>
      <c r="M253" s="69" t="str">
        <f>'[4]Daily Roster'!$M253</f>
        <v>Renise</v>
      </c>
      <c r="N253" s="55" t="str">
        <f>'[4]Daily Roster'!$N253</f>
        <v>Sandra</v>
      </c>
      <c r="O253" s="55" t="str">
        <f>'[4]Daily Roster'!$O253</f>
        <v>Dalia</v>
      </c>
      <c r="P253" s="55">
        <f>'[4]Daily Roster'!$P253</f>
        <v>0</v>
      </c>
      <c r="Q253" s="55">
        <f>'[4]Daily Roster'!$Q253</f>
        <v>0</v>
      </c>
      <c r="R253" s="55">
        <f>'[4]Daily Roster'!$R253</f>
        <v>0</v>
      </c>
      <c r="S253" s="55">
        <f>'[4]Daily Roster'!$S253</f>
        <v>0</v>
      </c>
      <c r="T253" s="55">
        <f>'[4]Daily Roster'!$T253</f>
        <v>0</v>
      </c>
    </row>
    <row r="254" spans="1:20" x14ac:dyDescent="0.3">
      <c r="A254" s="7">
        <v>43453</v>
      </c>
      <c r="B254" s="1" t="s">
        <v>3</v>
      </c>
      <c r="C254" s="69" t="str">
        <f>'[4]Daily Roster'!$C254</f>
        <v>Mark</v>
      </c>
      <c r="D254" s="69" t="str">
        <f>'[4]Daily Roster'!$D254</f>
        <v>V.Mai</v>
      </c>
      <c r="E254" s="69" t="str">
        <f>'[4]Daily Roster'!$E254</f>
        <v>Paree</v>
      </c>
      <c r="F254" s="69" t="str">
        <f>'[4]Daily Roster'!$F254</f>
        <v>Michael</v>
      </c>
      <c r="G254" s="69" t="str">
        <f>'[4]Daily Roster'!$G254</f>
        <v>K.Yeoh</v>
      </c>
      <c r="H254" s="69">
        <f>'[4]Daily Roster'!$H254</f>
        <v>0</v>
      </c>
      <c r="I254" s="69" t="str">
        <f>'[4]Daily Roster'!$I254</f>
        <v>J.Hunter</v>
      </c>
      <c r="J254" s="69" t="str">
        <f>'[4]Daily Roster'!$J254</f>
        <v>qq</v>
      </c>
      <c r="K254" s="69" t="str">
        <f>'[4]Daily Roster'!$K254</f>
        <v>Monique</v>
      </c>
      <c r="L254" s="69" t="str">
        <f>'[4]Daily Roster'!$L254</f>
        <v>C.Vosk</v>
      </c>
      <c r="M254" s="69" t="str">
        <f>'[4]Daily Roster'!$M254</f>
        <v>Renise</v>
      </c>
      <c r="N254" s="55" t="str">
        <f>'[4]Daily Roster'!$N254</f>
        <v>Sandra</v>
      </c>
      <c r="O254" s="55" t="str">
        <f>'[4]Daily Roster'!$O254</f>
        <v>Dalia</v>
      </c>
      <c r="P254" s="55">
        <f>'[4]Daily Roster'!$P254</f>
        <v>0</v>
      </c>
      <c r="Q254" s="55">
        <f>'[4]Daily Roster'!$Q254</f>
        <v>0</v>
      </c>
      <c r="R254" s="55">
        <f>'[4]Daily Roster'!$R254</f>
        <v>0</v>
      </c>
      <c r="S254" s="55">
        <f>'[4]Daily Roster'!$S254</f>
        <v>0</v>
      </c>
      <c r="T254" s="55">
        <f>'[4]Daily Roster'!$T254</f>
        <v>0</v>
      </c>
    </row>
    <row r="255" spans="1:20" x14ac:dyDescent="0.3">
      <c r="A255" s="7">
        <v>43454</v>
      </c>
      <c r="B255" s="1" t="s">
        <v>4</v>
      </c>
      <c r="C255" s="69" t="str">
        <f>'[4]Daily Roster'!$C255</f>
        <v>Mark</v>
      </c>
      <c r="D255" s="69" t="str">
        <f>'[4]Daily Roster'!$D255</f>
        <v>V.Shen</v>
      </c>
      <c r="E255" s="69" t="str">
        <f>'[4]Daily Roster'!$E255</f>
        <v>Paree</v>
      </c>
      <c r="F255" s="69" t="str">
        <f>'[4]Daily Roster'!$F255</f>
        <v>Michael</v>
      </c>
      <c r="G255" s="69" t="str">
        <f>'[4]Daily Roster'!$G255</f>
        <v>K.Yeoh</v>
      </c>
      <c r="H255" s="69">
        <f>'[4]Daily Roster'!$H255</f>
        <v>0</v>
      </c>
      <c r="I255" s="69" t="str">
        <f>'[4]Daily Roster'!$I255</f>
        <v>J.Hunter</v>
      </c>
      <c r="J255" s="69" t="str">
        <f>'[4]Daily Roster'!$J255</f>
        <v>qq</v>
      </c>
      <c r="K255" s="69" t="str">
        <f>'[4]Daily Roster'!$K255</f>
        <v>Helen</v>
      </c>
      <c r="L255" s="69" t="str">
        <f>'[4]Daily Roster'!$L255</f>
        <v>C.Vosk</v>
      </c>
      <c r="M255" s="69" t="str">
        <f>'[4]Daily Roster'!$M255</f>
        <v>Renise</v>
      </c>
      <c r="N255" s="55" t="str">
        <f>'[4]Daily Roster'!$N255</f>
        <v>Sandra</v>
      </c>
      <c r="O255" s="55" t="str">
        <f>'[4]Daily Roster'!$O255</f>
        <v>Dalia</v>
      </c>
      <c r="P255" s="55">
        <f>'[4]Daily Roster'!$P255</f>
        <v>0</v>
      </c>
      <c r="Q255" s="55">
        <f>'[4]Daily Roster'!$Q255</f>
        <v>0</v>
      </c>
      <c r="R255" s="55">
        <f>'[4]Daily Roster'!$R255</f>
        <v>0</v>
      </c>
      <c r="S255" s="55">
        <f>'[4]Daily Roster'!$S255</f>
        <v>0</v>
      </c>
      <c r="T255" s="55">
        <f>'[4]Daily Roster'!$T255</f>
        <v>0</v>
      </c>
    </row>
    <row r="256" spans="1:20" ht="30" x14ac:dyDescent="0.3">
      <c r="A256" s="7">
        <v>43455</v>
      </c>
      <c r="B256" s="1" t="s">
        <v>5</v>
      </c>
      <c r="C256" s="69" t="str">
        <f>'[4]Daily Roster'!$C256</f>
        <v>Mark</v>
      </c>
      <c r="D256" s="69" t="str">
        <f>'[4]Daily Roster'!$D256</f>
        <v>V.Mai</v>
      </c>
      <c r="E256" s="69" t="str">
        <f>'[4]Daily Roster'!$E256</f>
        <v>Paree &lt;11.30/Sneha&gt;11.30</v>
      </c>
      <c r="F256" s="69" t="str">
        <f>'[4]Daily Roster'!$F256</f>
        <v>Michael</v>
      </c>
      <c r="G256" s="69" t="str">
        <f>'[4]Daily Roster'!$G256</f>
        <v>K.Yeoh</v>
      </c>
      <c r="H256" s="69">
        <f>'[4]Daily Roster'!$H256</f>
        <v>0</v>
      </c>
      <c r="I256" s="69" t="str">
        <f>'[4]Daily Roster'!$I256</f>
        <v>J.Hunter</v>
      </c>
      <c r="J256" s="69" t="str">
        <f>'[4]Daily Roster'!$J256</f>
        <v>qq</v>
      </c>
      <c r="K256" s="69" t="str">
        <f>'[4]Daily Roster'!$K256</f>
        <v>Helen</v>
      </c>
      <c r="L256" s="69" t="str">
        <f>'[4]Daily Roster'!$L256</f>
        <v>C.Vosk</v>
      </c>
      <c r="M256" s="69" t="str">
        <f>'[4]Daily Roster'!$M256</f>
        <v>Renise</v>
      </c>
      <c r="N256" s="55" t="str">
        <f>'[4]Daily Roster'!$N256</f>
        <v>Sandra</v>
      </c>
      <c r="O256" s="55" t="str">
        <f>'[4]Daily Roster'!$O256</f>
        <v>Dalia</v>
      </c>
      <c r="P256" s="55">
        <f>'[4]Daily Roster'!$P256</f>
        <v>0</v>
      </c>
      <c r="Q256" s="55">
        <f>'[4]Daily Roster'!$Q256</f>
        <v>0</v>
      </c>
      <c r="R256" s="55">
        <f>'[4]Daily Roster'!$R256</f>
        <v>0</v>
      </c>
      <c r="S256" s="55">
        <f>'[4]Daily Roster'!$S256</f>
        <v>0</v>
      </c>
      <c r="T256" s="55">
        <f>'[4]Daily Roster'!$T256</f>
        <v>0</v>
      </c>
    </row>
    <row r="257" spans="1:2" x14ac:dyDescent="0.3">
      <c r="A257" s="208">
        <v>43356</v>
      </c>
    </row>
    <row r="258" spans="1:2" x14ac:dyDescent="0.3">
      <c r="A258" s="208">
        <v>43357</v>
      </c>
    </row>
    <row r="259" spans="1:2" x14ac:dyDescent="0.3">
      <c r="A259" s="208">
        <v>43358</v>
      </c>
    </row>
    <row r="260" spans="1:2" x14ac:dyDescent="0.3">
      <c r="A260" s="208">
        <v>43359</v>
      </c>
      <c r="B260" t="s">
        <v>74</v>
      </c>
    </row>
    <row r="261" spans="1:2" x14ac:dyDescent="0.3">
      <c r="A261" s="208">
        <v>43360</v>
      </c>
      <c r="B261" t="s">
        <v>75</v>
      </c>
    </row>
    <row r="262" spans="1:2" x14ac:dyDescent="0.3">
      <c r="B262" t="s">
        <v>76</v>
      </c>
    </row>
    <row r="263" spans="1:2" x14ac:dyDescent="0.3">
      <c r="B263" t="s">
        <v>77</v>
      </c>
    </row>
    <row r="264" spans="1:2" x14ac:dyDescent="0.3">
      <c r="B264" t="s">
        <v>78</v>
      </c>
    </row>
    <row r="265" spans="1:2" x14ac:dyDescent="0.3">
      <c r="B265" t="s">
        <v>79</v>
      </c>
    </row>
    <row r="266" spans="1:2" x14ac:dyDescent="0.3">
      <c r="B266" t="s">
        <v>80</v>
      </c>
    </row>
    <row r="267" spans="1:2" x14ac:dyDescent="0.3">
      <c r="B267" t="s">
        <v>81</v>
      </c>
    </row>
    <row r="268" spans="1:2" x14ac:dyDescent="0.3">
      <c r="B268" t="s">
        <v>82</v>
      </c>
    </row>
    <row r="269" spans="1:2" x14ac:dyDescent="0.3">
      <c r="B269" t="s">
        <v>83</v>
      </c>
    </row>
    <row r="270" spans="1:2" x14ac:dyDescent="0.3">
      <c r="B270" t="s">
        <v>84</v>
      </c>
    </row>
  </sheetData>
  <conditionalFormatting sqref="C257:P1048576 R257:XFD1048576 U1:XFD256">
    <cfRule type="containsText" dxfId="36" priority="54" operator="containsText" text="blank">
      <formula>NOT(ISERROR(SEARCH("blank",C1)))</formula>
    </cfRule>
  </conditionalFormatting>
  <conditionalFormatting sqref="Q257:Q1048576">
    <cfRule type="containsText" dxfId="35" priority="53" operator="containsText" text="blank">
      <formula>NOT(ISERROR(SEARCH("blank",Q257)))</formula>
    </cfRule>
  </conditionalFormatting>
  <conditionalFormatting sqref="C1:T256">
    <cfRule type="containsText" dxfId="34" priority="46" operator="containsText" text="blank">
      <formula>NOT(ISERROR(SEARCH("blank",C1)))</formula>
    </cfRule>
  </conditionalFormatting>
  <conditionalFormatting sqref="A1:B2 B3:B256 A3:A261">
    <cfRule type="containsText" dxfId="33" priority="1" operator="containsText" text="qq">
      <formula>NOT(ISERROR(SEARCH("qq",A1)))</formula>
    </cfRule>
    <cfRule type="containsText" dxfId="32" priority="2" operator="containsText" text="Public Holiday">
      <formula>NOT(ISERROR(SEARCH("Public Holiday",A1)))</formula>
    </cfRule>
    <cfRule type="containsText" dxfId="31" priority="3" operator="containsText" text="blank">
      <formula>NOT(ISERROR(SEARCH("blank",A1)))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40</vt:i4>
      </vt:variant>
    </vt:vector>
  </HeadingPairs>
  <TitlesOfParts>
    <vt:vector size="57" baseType="lpstr">
      <vt:lpstr>Roster Final Check (3)</vt:lpstr>
      <vt:lpstr>Staff List Complete</vt:lpstr>
      <vt:lpstr>MASTER TEMPLATE</vt:lpstr>
      <vt:lpstr>Dispensary Team</vt:lpstr>
      <vt:lpstr>Critical Care Team</vt:lpstr>
      <vt:lpstr>Digestive Neph Team</vt:lpstr>
      <vt:lpstr>General Med Team</vt:lpstr>
      <vt:lpstr>Special Med Team</vt:lpstr>
      <vt:lpstr>Jessie BAU MHTRP</vt:lpstr>
      <vt:lpstr>Aseptic Team</vt:lpstr>
      <vt:lpstr>Med Info Inpatients HOMR</vt:lpstr>
      <vt:lpstr>Department Support</vt:lpstr>
      <vt:lpstr>MCH Team</vt:lpstr>
      <vt:lpstr>Moorabbin Hospital Team</vt:lpstr>
      <vt:lpstr>Avaliable Staff</vt:lpstr>
      <vt:lpstr>Unavaliable Staff</vt:lpstr>
      <vt:lpstr>Sheet1</vt:lpstr>
      <vt:lpstr>aseptic</vt:lpstr>
      <vt:lpstr>avaliable</vt:lpstr>
      <vt:lpstr>'MASTER TEMPLATE'!Calendar1Month</vt:lpstr>
      <vt:lpstr>'Roster Final Check (3)'!Calendar1Month</vt:lpstr>
      <vt:lpstr>'MASTER TEMPLATE'!Calendar1Year</vt:lpstr>
      <vt:lpstr>'Roster Final Check (3)'!Calendar1Year</vt:lpstr>
      <vt:lpstr>criticalcare</vt:lpstr>
      <vt:lpstr>'Unavaliable Staff'!DailyRoster</vt:lpstr>
      <vt:lpstr>DailyRoster</vt:lpstr>
      <vt:lpstr>Digestive</vt:lpstr>
      <vt:lpstr>Dispensary</vt:lpstr>
      <vt:lpstr>Generalmed</vt:lpstr>
      <vt:lpstr>jessie</vt:lpstr>
      <vt:lpstr>mch</vt:lpstr>
      <vt:lpstr>medinfo</vt:lpstr>
      <vt:lpstr>moorabbin</vt:lpstr>
      <vt:lpstr>'MASTER TEMPLATE'!Print_Area</vt:lpstr>
      <vt:lpstr>'Roster Final Check (3)'!Print_Area</vt:lpstr>
      <vt:lpstr>'Critical Care Team'!Special_Medicines_activities</vt:lpstr>
      <vt:lpstr>'General Med Team'!Special_Medicines_activities</vt:lpstr>
      <vt:lpstr>'MCH Team'!Special_Medicines_activities</vt:lpstr>
      <vt:lpstr>'Special Med Team'!Special_Medicines_activities</vt:lpstr>
      <vt:lpstr>specialmedicine</vt:lpstr>
      <vt:lpstr>'Aseptic Team'!SpecialMedicine2017</vt:lpstr>
      <vt:lpstr>'Avaliable Staff'!SpecialMedicine2017</vt:lpstr>
      <vt:lpstr>'Critical Care Team'!SpecialMedicine2017</vt:lpstr>
      <vt:lpstr>'Department Support'!SpecialMedicine2017</vt:lpstr>
      <vt:lpstr>'Digestive Neph Team'!SpecialMedicine2017</vt:lpstr>
      <vt:lpstr>'General Med Team'!SpecialMedicine2017</vt:lpstr>
      <vt:lpstr>'Jessie BAU MHTRP'!SpecialMedicine2017</vt:lpstr>
      <vt:lpstr>'MCH Team'!SpecialMedicine2017</vt:lpstr>
      <vt:lpstr>'Med Info Inpatients HOMR'!SpecialMedicine2017</vt:lpstr>
      <vt:lpstr>'Moorabbin Hospital Team'!SpecialMedicine2017</vt:lpstr>
      <vt:lpstr>'Special Med Team'!SpecialMedicine2017</vt:lpstr>
      <vt:lpstr>'Unavaliable Staff'!SpecialMedicine2017</vt:lpstr>
      <vt:lpstr>SpecialMedicine2017</vt:lpstr>
      <vt:lpstr>support</vt:lpstr>
      <vt:lpstr>unavaliable</vt:lpstr>
      <vt:lpstr>'MASTER TEMPLATE'!WeekStart</vt:lpstr>
      <vt:lpstr>'Roster Final Check (3)'!WeekStart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user1</dc:creator>
  <cp:lastModifiedBy>Amanda Tey</cp:lastModifiedBy>
  <cp:lastPrinted>2018-12-14T03:52:34Z</cp:lastPrinted>
  <dcterms:created xsi:type="dcterms:W3CDTF">2016-07-26T15:53:57Z</dcterms:created>
  <dcterms:modified xsi:type="dcterms:W3CDTF">2018-12-24T01:40:56Z</dcterms:modified>
</cp:coreProperties>
</file>